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6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7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8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29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0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1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7.xml" ContentType="application/vnd.openxmlformats-officedocument.drawing+xml"/>
  <Override PartName="/xl/charts/chart32.xml" ContentType="application/vnd.openxmlformats-officedocument.drawingml.chart+xml"/>
  <Override PartName="/xl/drawings/drawing8.xml" ContentType="application/vnd.openxmlformats-officedocument.drawing+xml"/>
  <Override PartName="/xl/charts/chart33.xml" ContentType="application/vnd.openxmlformats-officedocument.drawingml.chart+xml"/>
  <Override PartName="/xl/drawings/drawing9.xml" ContentType="application/vnd.openxmlformats-officedocument.drawing+xml"/>
  <Override PartName="/xl/charts/chart34.xml" ContentType="application/vnd.openxmlformats-officedocument.drawingml.chart+xml"/>
  <Override PartName="/xl/drawings/drawing10.xml" ContentType="application/vnd.openxmlformats-officedocument.drawing+xml"/>
  <Override PartName="/xl/charts/chart35.xml" ContentType="application/vnd.openxmlformats-officedocument.drawingml.chart+xml"/>
  <Override PartName="/xl/drawings/drawing11.xml" ContentType="application/vnd.openxmlformats-officedocument.drawing+xml"/>
  <Override PartName="/xl/charts/chart36.xml" ContentType="application/vnd.openxmlformats-officedocument.drawingml.chart+xml"/>
  <Override PartName="/xl/drawings/drawing12.xml" ContentType="application/vnd.openxmlformats-officedocument.drawing+xml"/>
  <Override PartName="/xl/charts/chart37.xml" ContentType="application/vnd.openxmlformats-officedocument.drawingml.chart+xml"/>
  <Override PartName="/xl/drawings/drawing13.xml" ContentType="application/vnd.openxmlformats-officedocument.drawing+xml"/>
  <Override PartName="/xl/charts/chart38.xml" ContentType="application/vnd.openxmlformats-officedocument.drawingml.chart+xml"/>
  <Override PartName="/xl/drawings/drawing14.xml" ContentType="application/vnd.openxmlformats-officedocument.drawing+xml"/>
  <Override PartName="/xl/charts/chart39.xml" ContentType="application/vnd.openxmlformats-officedocument.drawingml.chart+xml"/>
  <Override PartName="/xl/drawings/drawing15.xml" ContentType="application/vnd.openxmlformats-officedocument.drawing+xml"/>
  <Override PartName="/xl/charts/chart40.xml" ContentType="application/vnd.openxmlformats-officedocument.drawingml.chart+xml"/>
  <Override PartName="/xl/drawings/drawing16.xml" ContentType="application/vnd.openxmlformats-officedocument.drawing+xml"/>
  <Override PartName="/xl/charts/chart41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7.xml" ContentType="application/vnd.openxmlformats-officedocument.drawing+xml"/>
  <Override PartName="/xl/charts/chart42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filterPrivacy="1"/>
  <xr:revisionPtr revIDLastSave="0" documentId="8_{67F8C8C0-3BBE-4786-804C-092C578F7B95}" xr6:coauthVersionLast="45" xr6:coauthVersionMax="45" xr10:uidLastSave="{00000000-0000-0000-0000-000000000000}"/>
  <bookViews>
    <workbookView xWindow="-110" yWindow="-110" windowWidth="19420" windowHeight="10420" activeTab="3" xr2:uid="{00000000-000D-0000-FFFF-FFFF00000000}"/>
  </bookViews>
  <sheets>
    <sheet name="STORE VARIABLE DISCRIPTION" sheetId="1" r:id="rId1"/>
    <sheet name="STORE_DATA" sheetId="2" r:id="rId2"/>
    <sheet name="QTR SALES DATA" sheetId="3" r:id="rId3"/>
    <sheet name="1.1" sheetId="4" r:id="rId4"/>
    <sheet name="1.2" sheetId="5" r:id="rId5"/>
    <sheet name="1.3" sheetId="6" r:id="rId6"/>
    <sheet name="SCATTER PLOTS" sheetId="7" r:id="rId7"/>
    <sheet name="2.Cor" sheetId="8" r:id="rId8"/>
    <sheet name="2.A" sheetId="9" r:id="rId9"/>
    <sheet name="2.B" sheetId="10" r:id="rId10"/>
    <sheet name="2.C" sheetId="11" r:id="rId11"/>
    <sheet name="2.D" sheetId="12" r:id="rId12"/>
    <sheet name="2.E" sheetId="13" r:id="rId13"/>
    <sheet name="2.F" sheetId="14" r:id="rId14"/>
    <sheet name="2.G" sheetId="15" r:id="rId15"/>
    <sheet name="2.H" sheetId="16" r:id="rId16"/>
    <sheet name="2.i9 plot" sheetId="17" r:id="rId17"/>
    <sheet name="3" sheetId="18" r:id="rId18"/>
    <sheet name="4" sheetId="19" r:id="rId19"/>
    <sheet name="4.1a" sheetId="20" r:id="rId20"/>
    <sheet name="4.1b" sheetId="21" r:id="rId21"/>
    <sheet name="4.1c" sheetId="22" r:id="rId22"/>
    <sheet name="4.1d" sheetId="23" r:id="rId23"/>
    <sheet name="4.1e" sheetId="25" r:id="rId24"/>
    <sheet name="4.1f" sheetId="24" r:id="rId25"/>
    <sheet name="4.1g" sheetId="26" r:id="rId26"/>
    <sheet name="4.1h" sheetId="27" r:id="rId27"/>
    <sheet name="4.1i" sheetId="28" r:id="rId28"/>
    <sheet name="final" sheetId="29" r:id="rId29"/>
    <sheet name="5.1" sheetId="30" r:id="rId30"/>
    <sheet name="5.2" sheetId="31" r:id="rId31"/>
    <sheet name="6" sheetId="32" r:id="rId32"/>
  </sheets>
  <externalReferences>
    <externalReference r:id="rId33"/>
    <externalReference r:id="rId34"/>
  </externalReferences>
  <definedNames>
    <definedName name="_xlchart.v1.0" hidden="1">'[1]1.1'!$A$1</definedName>
    <definedName name="_xlchart.v1.1" hidden="1">'[1]1.1'!$A$2:$A$151</definedName>
    <definedName name="_xlchart.v1.2" hidden="1">'[1]1.1'!$A$1</definedName>
    <definedName name="_xlchart.v1.3" hidden="1">'[1]1.1'!$A$2:$A$151</definedName>
  </definedNames>
  <calcPr calcId="191029"/>
  <pivotCaches>
    <pivotCache cacheId="0" r:id="rId35"/>
    <pivotCache cacheId="1" r:id="rId3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1" i="32" l="1"/>
  <c r="K21" i="32" s="1"/>
  <c r="J20" i="32"/>
  <c r="K20" i="32" s="1"/>
  <c r="J19" i="32"/>
  <c r="K19" i="32" s="1"/>
  <c r="J18" i="32"/>
  <c r="K18" i="32" s="1"/>
  <c r="J17" i="32"/>
  <c r="K17" i="32" s="1"/>
  <c r="I17" i="32"/>
  <c r="J16" i="32"/>
  <c r="K16" i="32" s="1"/>
  <c r="I16" i="32"/>
  <c r="E16" i="32"/>
  <c r="J15" i="32"/>
  <c r="K15" i="32" s="1"/>
  <c r="I15" i="32"/>
  <c r="F15" i="32"/>
  <c r="G15" i="32" s="1"/>
  <c r="E15" i="32"/>
  <c r="J14" i="32"/>
  <c r="K14" i="32" s="1"/>
  <c r="I14" i="32"/>
  <c r="E14" i="32"/>
  <c r="F14" i="32" s="1"/>
  <c r="G14" i="32" s="1"/>
  <c r="J13" i="32"/>
  <c r="K13" i="32" s="1"/>
  <c r="I13" i="32"/>
  <c r="F13" i="32"/>
  <c r="G13" i="32" s="1"/>
  <c r="E13" i="32"/>
  <c r="J12" i="32"/>
  <c r="K12" i="32" s="1"/>
  <c r="I12" i="32"/>
  <c r="E12" i="32"/>
  <c r="F12" i="32" s="1"/>
  <c r="G12" i="32" s="1"/>
  <c r="J11" i="32"/>
  <c r="K11" i="32" s="1"/>
  <c r="I11" i="32"/>
  <c r="F11" i="32"/>
  <c r="G11" i="32" s="1"/>
  <c r="E11" i="32"/>
  <c r="J10" i="32"/>
  <c r="K10" i="32" s="1"/>
  <c r="I10" i="32"/>
  <c r="E10" i="32"/>
  <c r="F10" i="32" s="1"/>
  <c r="G10" i="32" s="1"/>
  <c r="J9" i="32"/>
  <c r="K9" i="32" s="1"/>
  <c r="I9" i="32"/>
  <c r="F9" i="32"/>
  <c r="G9" i="32" s="1"/>
  <c r="E9" i="32"/>
  <c r="J8" i="32"/>
  <c r="K8" i="32" s="1"/>
  <c r="I8" i="32"/>
  <c r="E8" i="32"/>
  <c r="F8" i="32" s="1"/>
  <c r="G8" i="32" s="1"/>
  <c r="J7" i="32"/>
  <c r="K7" i="32" s="1"/>
  <c r="I7" i="32"/>
  <c r="F7" i="32"/>
  <c r="G7" i="32" s="1"/>
  <c r="M31" i="32" s="1"/>
  <c r="E7" i="32"/>
  <c r="J6" i="32"/>
  <c r="K6" i="32" s="1"/>
  <c r="I6" i="32"/>
  <c r="E6" i="32"/>
  <c r="F6" i="32" s="1"/>
  <c r="G6" i="32" s="1"/>
  <c r="M30" i="32" s="1"/>
  <c r="J5" i="32"/>
  <c r="K5" i="32" s="1"/>
  <c r="I5" i="32"/>
  <c r="F5" i="32"/>
  <c r="G5" i="32" s="1"/>
  <c r="M29" i="32" s="1"/>
  <c r="E5" i="32"/>
  <c r="J4" i="32"/>
  <c r="K4" i="32" s="1"/>
  <c r="I4" i="32"/>
  <c r="E4" i="32"/>
  <c r="F4" i="32" s="1"/>
  <c r="G4" i="32" s="1"/>
  <c r="M32" i="32" s="1"/>
  <c r="J3" i="32"/>
  <c r="K3" i="32" s="1"/>
  <c r="I3" i="32"/>
  <c r="J2" i="32"/>
  <c r="K2" i="32" s="1"/>
  <c r="I2" i="32"/>
  <c r="H35" i="31"/>
  <c r="H34" i="31"/>
  <c r="H33" i="31"/>
  <c r="H32" i="31"/>
  <c r="H31" i="31"/>
  <c r="H30" i="31"/>
  <c r="H29" i="31"/>
  <c r="H28" i="31"/>
  <c r="H27" i="31"/>
  <c r="H26" i="31"/>
  <c r="H25" i="31"/>
  <c r="H24" i="31"/>
  <c r="H23" i="31"/>
  <c r="H22" i="31"/>
  <c r="H21" i="31"/>
  <c r="H20" i="31"/>
  <c r="H19" i="31"/>
  <c r="H18" i="31"/>
  <c r="H17" i="31"/>
  <c r="H16" i="31"/>
  <c r="H15" i="31"/>
  <c r="H14" i="31"/>
  <c r="H13" i="31"/>
  <c r="H12" i="31"/>
  <c r="H11" i="31"/>
  <c r="H10" i="31"/>
  <c r="H9" i="31"/>
  <c r="H8" i="31"/>
  <c r="H7" i="31"/>
  <c r="H6" i="31"/>
  <c r="AI27" i="30"/>
  <c r="S11" i="30"/>
  <c r="T11" i="30"/>
  <c r="R11" i="30"/>
  <c r="R153" i="30" s="1" a="1"/>
  <c r="AI30" i="29"/>
  <c r="P14" i="29"/>
  <c r="Q14" i="29"/>
  <c r="R14" i="29"/>
  <c r="S14" i="29"/>
  <c r="T14" i="29"/>
  <c r="O14" i="29"/>
  <c r="AL26" i="28"/>
  <c r="R10" i="28"/>
  <c r="S10" i="28"/>
  <c r="T10" i="28"/>
  <c r="U10" i="28"/>
  <c r="V10" i="28"/>
  <c r="W10" i="28"/>
  <c r="Q10" i="28"/>
  <c r="AN23" i="27"/>
  <c r="S7" i="27"/>
  <c r="T7" i="27"/>
  <c r="U7" i="27"/>
  <c r="V7" i="27"/>
  <c r="W7" i="27"/>
  <c r="X7" i="27"/>
  <c r="Y7" i="27"/>
  <c r="R7" i="27"/>
  <c r="AN25" i="26"/>
  <c r="R9" i="26"/>
  <c r="S9" i="26"/>
  <c r="T9" i="26"/>
  <c r="U9" i="26"/>
  <c r="V9" i="26"/>
  <c r="W9" i="26"/>
  <c r="X9" i="26"/>
  <c r="Y9" i="26"/>
  <c r="Q9" i="26"/>
  <c r="Q164" i="26" s="1" a="1"/>
  <c r="N160" i="24" a="1"/>
  <c r="N167" i="24" s="1"/>
  <c r="AL21" i="24"/>
  <c r="O5" i="24"/>
  <c r="P5" i="24"/>
  <c r="Q5" i="24"/>
  <c r="R5" i="24"/>
  <c r="S5" i="24"/>
  <c r="T5" i="24"/>
  <c r="U5" i="24"/>
  <c r="V5" i="24"/>
  <c r="W5" i="24"/>
  <c r="N5" i="24"/>
  <c r="B3" i="25"/>
  <c r="C3" i="25"/>
  <c r="D3" i="25"/>
  <c r="E3" i=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>
  <c r="X6" i="23"/>
  <c r="Y6" i="23"/>
  <c r="Z6" i="23"/>
  <c r="AA6" i="23"/>
  <c r="AB6" i="23"/>
  <c r="AC6" i="23"/>
  <c r="R6" i="23"/>
  <c r="R161" i="23" s="1" a="1"/>
  <c r="R163" i="23" s="1"/>
  <c r="AT25" i="22"/>
  <c r="T9" i="22"/>
  <c r="U9" i="22"/>
  <c r="V9" i="22"/>
  <c r="W9" i="22"/>
  <c r="X9" i="22"/>
  <c r="Y9" i="22"/>
  <c r="Z9" i="22"/>
  <c r="AA9" i="22"/>
  <c r="AB9" i="22"/>
  <c r="AC9" i="22"/>
  <c r="AD9" i="22"/>
  <c r="AE9" i="22"/>
  <c r="S9" i="22"/>
  <c r="S164" i="22" s="1" a="1"/>
  <c r="AU21" i="21"/>
  <c r="T5" i="21"/>
  <c r="U5" i="21"/>
  <c r="V5" i="21"/>
  <c r="W5" i="21"/>
  <c r="X5" i="21"/>
  <c r="Y5" i="21"/>
  <c r="Z5" i="21"/>
  <c r="AA5" i="21"/>
  <c r="AB5" i="21"/>
  <c r="AC5" i="21"/>
  <c r="AD5" i="21"/>
  <c r="AE5" i="21"/>
  <c r="AF5" i="21"/>
  <c r="S5" i="21"/>
  <c r="S160" i="21" s="1" a="1"/>
  <c r="BF21" i="20"/>
  <c r="AD5" i="20"/>
  <c r="AE5" i="20"/>
  <c r="AF5" i="20"/>
  <c r="AG5" i="20"/>
  <c r="AH5" i="20"/>
  <c r="AI5" i="20"/>
  <c r="AJ5" i="20"/>
  <c r="AK5" i="20"/>
  <c r="AL5" i="20"/>
  <c r="AM5" i="20"/>
  <c r="AN5" i="20"/>
  <c r="AO5" i="20"/>
  <c r="AP5" i="20"/>
  <c r="AQ5" i="20"/>
  <c r="AC5" i="20"/>
  <c r="C151" i="18"/>
  <c r="C150" i="18"/>
  <c r="C149" i="18"/>
  <c r="C148" i="18"/>
  <c r="C147" i="18"/>
  <c r="C146" i="18"/>
  <c r="C145" i="18"/>
  <c r="C144" i="18"/>
  <c r="C143" i="18"/>
  <c r="C142" i="18"/>
  <c r="C141" i="18"/>
  <c r="C140" i="18"/>
  <c r="C139" i="18"/>
  <c r="C138" i="18"/>
  <c r="C137" i="18"/>
  <c r="C136" i="18"/>
  <c r="C135" i="18"/>
  <c r="C134" i="18"/>
  <c r="C133" i="18"/>
  <c r="C132" i="18"/>
  <c r="C131" i="18"/>
  <c r="C130" i="18"/>
  <c r="C129" i="18"/>
  <c r="C128" i="18"/>
  <c r="C127" i="18"/>
  <c r="C126" i="18"/>
  <c r="C125" i="18"/>
  <c r="C124" i="18"/>
  <c r="C123" i="18"/>
  <c r="C122" i="18"/>
  <c r="C121" i="18"/>
  <c r="C120" i="18"/>
  <c r="C119" i="18"/>
  <c r="C118" i="18"/>
  <c r="C117" i="18"/>
  <c r="C116" i="18"/>
  <c r="C115" i="18"/>
  <c r="C114" i="18"/>
  <c r="C113" i="18"/>
  <c r="C112" i="18"/>
  <c r="C111" i="18"/>
  <c r="C110" i="18"/>
  <c r="C109" i="18"/>
  <c r="C108" i="18"/>
  <c r="C107" i="18"/>
  <c r="C106" i="18"/>
  <c r="C105" i="18"/>
  <c r="C104" i="18"/>
  <c r="C103" i="18"/>
  <c r="C102" i="18"/>
  <c r="C101" i="18"/>
  <c r="C100" i="18"/>
  <c r="C99" i="18"/>
  <c r="C98" i="18"/>
  <c r="C97" i="18"/>
  <c r="C96" i="18"/>
  <c r="C95" i="18"/>
  <c r="C94" i="18"/>
  <c r="C93" i="18"/>
  <c r="C92" i="18"/>
  <c r="C91" i="18"/>
  <c r="C90" i="18"/>
  <c r="C89" i="18"/>
  <c r="C88" i="18"/>
  <c r="C87" i="18"/>
  <c r="C86" i="18"/>
  <c r="C85" i="18"/>
  <c r="C84" i="18"/>
  <c r="C83" i="18"/>
  <c r="C82" i="18"/>
  <c r="C81" i="18"/>
  <c r="C80" i="18"/>
  <c r="C79" i="18"/>
  <c r="C78" i="18"/>
  <c r="C77" i="18"/>
  <c r="C76" i="18"/>
  <c r="C75" i="18"/>
  <c r="C74" i="18"/>
  <c r="C73" i="18"/>
  <c r="C72" i="18"/>
  <c r="C71" i="18"/>
  <c r="C70" i="18"/>
  <c r="C69" i="18"/>
  <c r="C68" i="18"/>
  <c r="C67" i="18"/>
  <c r="C66" i="18"/>
  <c r="C65" i="18"/>
  <c r="C64" i="18"/>
  <c r="C63" i="18"/>
  <c r="C62" i="18"/>
  <c r="C61" i="18"/>
  <c r="C60" i="18"/>
  <c r="C59" i="18"/>
  <c r="C58" i="18"/>
  <c r="C57" i="18"/>
  <c r="C56" i="18"/>
  <c r="C55" i="18"/>
  <c r="C54" i="18"/>
  <c r="C53" i="18"/>
  <c r="C52" i="18"/>
  <c r="C51" i="18"/>
  <c r="C50" i="18"/>
  <c r="C49" i="18"/>
  <c r="C48" i="18"/>
  <c r="C47" i="18"/>
  <c r="C46" i="18"/>
  <c r="C45" i="18"/>
  <c r="C44" i="18"/>
  <c r="C43" i="18"/>
  <c r="C42" i="18"/>
  <c r="C41" i="18"/>
  <c r="C40" i="18"/>
  <c r="C39" i="18"/>
  <c r="C38" i="18"/>
  <c r="C37" i="18"/>
  <c r="C36" i="18"/>
  <c r="C35" i="18"/>
  <c r="C34" i="18"/>
  <c r="C33" i="18"/>
  <c r="C32" i="18"/>
  <c r="C31" i="18"/>
  <c r="C30" i="18"/>
  <c r="C29" i="18"/>
  <c r="C28" i="18"/>
  <c r="C27" i="18"/>
  <c r="C26" i="18"/>
  <c r="C25" i="18"/>
  <c r="C24" i="18"/>
  <c r="C23" i="18"/>
  <c r="C22" i="18"/>
  <c r="C21" i="18"/>
  <c r="C20" i="18"/>
  <c r="C19" i="18"/>
  <c r="C18" i="18"/>
  <c r="C17" i="18"/>
  <c r="C16" i="18"/>
  <c r="C15" i="18"/>
  <c r="C14" i="18"/>
  <c r="C13" i="18"/>
  <c r="C12" i="18"/>
  <c r="C11" i="18"/>
  <c r="C10" i="18"/>
  <c r="C9" i="18"/>
  <c r="C8" i="18"/>
  <c r="C7" i="18"/>
  <c r="C6" i="18"/>
  <c r="C5" i="18"/>
  <c r="C4" i="18"/>
  <c r="C3" i="18"/>
  <c r="C2" i="18"/>
  <c r="D18" i="6"/>
  <c r="D17" i="5"/>
  <c r="G8" i="4"/>
  <c r="G13" i="4" s="1"/>
  <c r="G14" i="4" s="1"/>
  <c r="G7" i="4"/>
  <c r="G6" i="4"/>
  <c r="G12" i="4" s="1"/>
  <c r="J4" i="4"/>
  <c r="J3" i="4"/>
  <c r="AW13" i="30" a="1"/>
  <c r="AF13" i="30" a="1"/>
  <c r="R12" i="30" a="1"/>
  <c r="AZ16" i="29" a="1"/>
  <c r="AF16" i="29" a="1"/>
  <c r="O15" i="29" a="1"/>
  <c r="BD12" i="28" a="1"/>
  <c r="AI12" i="28" a="1"/>
  <c r="Q11" i="28" a="1"/>
  <c r="BG9" i="27" a="1"/>
  <c r="AK9" i="27" a="1"/>
  <c r="R8" i="27" a="1"/>
  <c r="BH11" i="26" a="1"/>
  <c r="AK11" i="26" a="1"/>
  <c r="Q10" i="26" a="1"/>
  <c r="BG7" i="24" a="1"/>
  <c r="AI7" i="24" a="1"/>
  <c r="N6" i="24" a="1"/>
  <c r="A4" i="25" a="1"/>
  <c r="BO8" i="23" a="1"/>
  <c r="AO8" i="23" a="1"/>
  <c r="R7" i="23" a="1"/>
  <c r="BR11" i="22" a="1"/>
  <c r="AQ11" i="22" a="1"/>
  <c r="S10" i="22" a="1"/>
  <c r="BT7" i="21" a="1"/>
  <c r="AR7" i="21" a="1"/>
  <c r="S6" i="21" a="1"/>
  <c r="CF7" i="20" a="1"/>
  <c r="BC7" i="20" a="1"/>
  <c r="AC6" i="20" a="1"/>
  <c r="D11" i="6"/>
  <c r="D12" i="6"/>
  <c r="D11" i="5"/>
  <c r="D10" i="5"/>
  <c r="AC160" i="20" l="1" a="1"/>
  <c r="S160" i="21"/>
  <c r="S165" i="21"/>
  <c r="S170" i="21"/>
  <c r="S161" i="21"/>
  <c r="S166" i="21"/>
  <c r="S171" i="21"/>
  <c r="S162" i="21"/>
  <c r="S167" i="21"/>
  <c r="S173" i="21"/>
  <c r="S163" i="21"/>
  <c r="S169" i="21"/>
  <c r="G15" i="4"/>
  <c r="G18" i="4" s="1"/>
  <c r="S164" i="22"/>
  <c r="S170" i="22"/>
  <c r="S171" i="22"/>
  <c r="S166" i="22"/>
  <c r="S174" i="22"/>
  <c r="S167" i="22"/>
  <c r="S175" i="22"/>
  <c r="R171" i="23"/>
  <c r="R161" i="23"/>
  <c r="R164" i="23"/>
  <c r="R172" i="23"/>
  <c r="R167" i="23"/>
  <c r="R168" i="23"/>
  <c r="N160" i="24"/>
  <c r="N162" i="24"/>
  <c r="N163" i="24"/>
  <c r="N166" i="24"/>
  <c r="Q164" i="26"/>
  <c r="Q171" i="26"/>
  <c r="Q166" i="26"/>
  <c r="Q167" i="26"/>
  <c r="Q170" i="26"/>
  <c r="R162" i="27" a="1"/>
  <c r="O169" i="29" a="1"/>
  <c r="Q165" i="28" a="1"/>
  <c r="R153" i="30"/>
  <c r="R154" i="30"/>
  <c r="R155" i="30"/>
  <c r="AW13" i="30"/>
  <c r="AX14" i="30"/>
  <c r="AY15" i="30"/>
  <c r="AW17" i="30"/>
  <c r="AX18" i="30"/>
  <c r="AY19" i="30"/>
  <c r="AW21" i="30"/>
  <c r="AX22" i="30"/>
  <c r="AY23" i="30"/>
  <c r="AW25" i="30"/>
  <c r="AX26" i="30"/>
  <c r="AY27" i="30"/>
  <c r="AW29" i="30"/>
  <c r="AX30" i="30"/>
  <c r="AY31" i="30"/>
  <c r="AW33" i="30"/>
  <c r="AX34" i="30"/>
  <c r="AY35" i="30"/>
  <c r="AW37" i="30"/>
  <c r="AX38" i="30"/>
  <c r="AY39" i="30"/>
  <c r="AW41" i="30"/>
  <c r="AX42" i="30"/>
  <c r="AY43" i="30"/>
  <c r="AW45" i="30"/>
  <c r="AX46" i="30"/>
  <c r="AY47" i="30"/>
  <c r="AW49" i="30"/>
  <c r="AX50" i="30"/>
  <c r="AY51" i="30"/>
  <c r="AW53" i="30"/>
  <c r="AX54" i="30"/>
  <c r="AY55" i="30"/>
  <c r="AW57" i="30"/>
  <c r="AX58" i="30"/>
  <c r="AY59" i="30"/>
  <c r="AW61" i="30"/>
  <c r="AX62" i="30"/>
  <c r="AY63" i="30"/>
  <c r="AW65" i="30"/>
  <c r="AX66" i="30"/>
  <c r="AY67" i="30"/>
  <c r="AW69" i="30"/>
  <c r="AX70" i="30"/>
  <c r="AY71" i="30"/>
  <c r="AW73" i="30"/>
  <c r="AX74" i="30"/>
  <c r="AY75" i="30"/>
  <c r="AW77" i="30"/>
  <c r="AX78" i="30"/>
  <c r="AY79" i="30"/>
  <c r="AW81" i="30"/>
  <c r="AX82" i="30"/>
  <c r="AY83" i="30"/>
  <c r="AW85" i="30"/>
  <c r="AX86" i="30"/>
  <c r="AY87" i="30"/>
  <c r="AW89" i="30"/>
  <c r="AX90" i="30"/>
  <c r="AY91" i="30"/>
  <c r="AW93" i="30"/>
  <c r="AX94" i="30"/>
  <c r="AY95" i="30"/>
  <c r="AW97" i="30"/>
  <c r="AX98" i="30"/>
  <c r="AY99" i="30"/>
  <c r="AW101" i="30"/>
  <c r="AX102" i="30"/>
  <c r="AY103" i="30"/>
  <c r="AW105" i="30"/>
  <c r="AX106" i="30"/>
  <c r="AY107" i="30"/>
  <c r="AW109" i="30"/>
  <c r="AX110" i="30"/>
  <c r="AY111" i="30"/>
  <c r="AW113" i="30"/>
  <c r="AX114" i="30"/>
  <c r="AY115" i="30"/>
  <c r="AW117" i="30"/>
  <c r="AX118" i="30"/>
  <c r="AY119" i="30"/>
  <c r="AW121" i="30"/>
  <c r="AX122" i="30"/>
  <c r="AY123" i="30"/>
  <c r="AW125" i="30"/>
  <c r="AX13" i="30"/>
  <c r="AZ13" i="30" s="1"/>
  <c r="AY14" i="30"/>
  <c r="AW16" i="30"/>
  <c r="AX17" i="30"/>
  <c r="AY13" i="30"/>
  <c r="BA13" i="30" s="1"/>
  <c r="AW15" i="30"/>
  <c r="AX16" i="30"/>
  <c r="AY17" i="30"/>
  <c r="AW19" i="30"/>
  <c r="AX20" i="30"/>
  <c r="AY21" i="30"/>
  <c r="AW23" i="30"/>
  <c r="AX24" i="30"/>
  <c r="AY25" i="30"/>
  <c r="AW27" i="30"/>
  <c r="AX28" i="30"/>
  <c r="AY29" i="30"/>
  <c r="AW31" i="30"/>
  <c r="AX32" i="30"/>
  <c r="AY33" i="30"/>
  <c r="AW35" i="30"/>
  <c r="AX36" i="30"/>
  <c r="AY37" i="30"/>
  <c r="AW39" i="30"/>
  <c r="AX40" i="30"/>
  <c r="AY41" i="30"/>
  <c r="AW43" i="30"/>
  <c r="AX44" i="30"/>
  <c r="AY45" i="30"/>
  <c r="AW47" i="30"/>
  <c r="AX48" i="30"/>
  <c r="AY49" i="30"/>
  <c r="AW51" i="30"/>
  <c r="AX52" i="30"/>
  <c r="AY53" i="30"/>
  <c r="AW55" i="30"/>
  <c r="AX56" i="30"/>
  <c r="AY57" i="30"/>
  <c r="AW59" i="30"/>
  <c r="AX60" i="30"/>
  <c r="AY61" i="30"/>
  <c r="AW63" i="30"/>
  <c r="AX64" i="30"/>
  <c r="AY65" i="30"/>
  <c r="AW67" i="30"/>
  <c r="AX68" i="30"/>
  <c r="AY69" i="30"/>
  <c r="AW71" i="30"/>
  <c r="AX72" i="30"/>
  <c r="AY73" i="30"/>
  <c r="AW75" i="30"/>
  <c r="AX76" i="30"/>
  <c r="AY77" i="30"/>
  <c r="AW79" i="30"/>
  <c r="AX80" i="30"/>
  <c r="AY81" i="30"/>
  <c r="AW83" i="30"/>
  <c r="AX84" i="30"/>
  <c r="AY85" i="30"/>
  <c r="AW87" i="30"/>
  <c r="AX88" i="30"/>
  <c r="AY89" i="30"/>
  <c r="AW91" i="30"/>
  <c r="AX92" i="30"/>
  <c r="AY93" i="30"/>
  <c r="AW95" i="30"/>
  <c r="AX96" i="30"/>
  <c r="AY97" i="30"/>
  <c r="AW99" i="30"/>
  <c r="AX100" i="30"/>
  <c r="AY101" i="30"/>
  <c r="AW103" i="30"/>
  <c r="AX104" i="30"/>
  <c r="AY105" i="30"/>
  <c r="AW107" i="30"/>
  <c r="AX108" i="30"/>
  <c r="AY109" i="30"/>
  <c r="AW111" i="30"/>
  <c r="AX112" i="30"/>
  <c r="AY113" i="30"/>
  <c r="AW115" i="30"/>
  <c r="AX116" i="30"/>
  <c r="AY117" i="30"/>
  <c r="AW14" i="30"/>
  <c r="AY18" i="30"/>
  <c r="AX21" i="30"/>
  <c r="AW24" i="30"/>
  <c r="AY26" i="30"/>
  <c r="AX29" i="30"/>
  <c r="AW32" i="30"/>
  <c r="AY34" i="30"/>
  <c r="AX37" i="30"/>
  <c r="AW40" i="30"/>
  <c r="AY42" i="30"/>
  <c r="AX45" i="30"/>
  <c r="AW48" i="30"/>
  <c r="AY50" i="30"/>
  <c r="AX53" i="30"/>
  <c r="AW56" i="30"/>
  <c r="AY58" i="30"/>
  <c r="AX61" i="30"/>
  <c r="AW64" i="30"/>
  <c r="AY66" i="30"/>
  <c r="AX69" i="30"/>
  <c r="AW72" i="30"/>
  <c r="AY74" i="30"/>
  <c r="AX77" i="30"/>
  <c r="AW80" i="30"/>
  <c r="AY82" i="30"/>
  <c r="AX85" i="30"/>
  <c r="AW88" i="30"/>
  <c r="AY90" i="30"/>
  <c r="AX93" i="30"/>
  <c r="AW96" i="30"/>
  <c r="AY98" i="30"/>
  <c r="AX101" i="30"/>
  <c r="AW104" i="30"/>
  <c r="AY106" i="30"/>
  <c r="AX109" i="30"/>
  <c r="AW112" i="30"/>
  <c r="AY114" i="30"/>
  <c r="AX117" i="30"/>
  <c r="AX119" i="30"/>
  <c r="AX121" i="30"/>
  <c r="AW123" i="30"/>
  <c r="AY124" i="30"/>
  <c r="AX126" i="30"/>
  <c r="AY127" i="30"/>
  <c r="AW129" i="30"/>
  <c r="AX130" i="30"/>
  <c r="AY131" i="30"/>
  <c r="AW133" i="30"/>
  <c r="AX134" i="30"/>
  <c r="AY135" i="30"/>
  <c r="AW137" i="30"/>
  <c r="AX138" i="30"/>
  <c r="AY139" i="30"/>
  <c r="AW141" i="30"/>
  <c r="AX142" i="30"/>
  <c r="AY143" i="30"/>
  <c r="AW145" i="30"/>
  <c r="AX146" i="30"/>
  <c r="AY147" i="30"/>
  <c r="AW149" i="30"/>
  <c r="AX15" i="30"/>
  <c r="AX19" i="30"/>
  <c r="AW22" i="30"/>
  <c r="AY24" i="30"/>
  <c r="AX27" i="30"/>
  <c r="AW30" i="30"/>
  <c r="AY32" i="30"/>
  <c r="AX35" i="30"/>
  <c r="AW38" i="30"/>
  <c r="AY40" i="30"/>
  <c r="AX43" i="30"/>
  <c r="AW46" i="30"/>
  <c r="AY48" i="30"/>
  <c r="AX51" i="30"/>
  <c r="AW54" i="30"/>
  <c r="AY56" i="30"/>
  <c r="AX59" i="30"/>
  <c r="AW62" i="30"/>
  <c r="AY64" i="30"/>
  <c r="AX67" i="30"/>
  <c r="AW70" i="30"/>
  <c r="AY72" i="30"/>
  <c r="AX75" i="30"/>
  <c r="AW78" i="30"/>
  <c r="AY80" i="30"/>
  <c r="AX83" i="30"/>
  <c r="AW86" i="30"/>
  <c r="AY88" i="30"/>
  <c r="AX91" i="30"/>
  <c r="AW94" i="30"/>
  <c r="AY96" i="30"/>
  <c r="AX99" i="30"/>
  <c r="AW102" i="30"/>
  <c r="AY104" i="30"/>
  <c r="AX107" i="30"/>
  <c r="AW110" i="30"/>
  <c r="AY112" i="30"/>
  <c r="AX115" i="30"/>
  <c r="AW118" i="30"/>
  <c r="AW120" i="30"/>
  <c r="AY121" i="30"/>
  <c r="AX123" i="30"/>
  <c r="AX125" i="30"/>
  <c r="AY126" i="30"/>
  <c r="AW128" i="30"/>
  <c r="AX129" i="30"/>
  <c r="AY130" i="30"/>
  <c r="AW132" i="30"/>
  <c r="AX133" i="30"/>
  <c r="AY134" i="30"/>
  <c r="AW136" i="30"/>
  <c r="AX137" i="30"/>
  <c r="AY138" i="30"/>
  <c r="AW140" i="30"/>
  <c r="AX141" i="30"/>
  <c r="AY142" i="30"/>
  <c r="AW144" i="30"/>
  <c r="AX145" i="30"/>
  <c r="AY146" i="30"/>
  <c r="AW148" i="30"/>
  <c r="AX149" i="30"/>
  <c r="AY16" i="30"/>
  <c r="AW20" i="30"/>
  <c r="AY22" i="30"/>
  <c r="AX25" i="30"/>
  <c r="AW28" i="30"/>
  <c r="AY30" i="30"/>
  <c r="AX33" i="30"/>
  <c r="AW36" i="30"/>
  <c r="AY38" i="30"/>
  <c r="AX41" i="30"/>
  <c r="AW44" i="30"/>
  <c r="AY46" i="30"/>
  <c r="AX49" i="30"/>
  <c r="AW52" i="30"/>
  <c r="AY54" i="30"/>
  <c r="AX57" i="30"/>
  <c r="AW60" i="30"/>
  <c r="AY62" i="30"/>
  <c r="AX65" i="30"/>
  <c r="AW68" i="30"/>
  <c r="AY70" i="30"/>
  <c r="AX73" i="30"/>
  <c r="AW76" i="30"/>
  <c r="AY78" i="30"/>
  <c r="AX81" i="30"/>
  <c r="AW84" i="30"/>
  <c r="AY86" i="30"/>
  <c r="AX89" i="30"/>
  <c r="AW92" i="30"/>
  <c r="AY94" i="30"/>
  <c r="AX97" i="30"/>
  <c r="AW100" i="30"/>
  <c r="AY102" i="30"/>
  <c r="AX105" i="30"/>
  <c r="AW108" i="30"/>
  <c r="AY110" i="30"/>
  <c r="AX113" i="30"/>
  <c r="AW116" i="30"/>
  <c r="AY118" i="30"/>
  <c r="AX120" i="30"/>
  <c r="AW122" i="30"/>
  <c r="AW124" i="30"/>
  <c r="AY125" i="30"/>
  <c r="AW127" i="30"/>
  <c r="AX128" i="30"/>
  <c r="AY129" i="30"/>
  <c r="AW131" i="30"/>
  <c r="AX132" i="30"/>
  <c r="AY133" i="30"/>
  <c r="AW135" i="30"/>
  <c r="AX136" i="30"/>
  <c r="AY137" i="30"/>
  <c r="AW139" i="30"/>
  <c r="AX140" i="30"/>
  <c r="AY141" i="30"/>
  <c r="AW143" i="30"/>
  <c r="AX144" i="30"/>
  <c r="AY145" i="30"/>
  <c r="AW147" i="30"/>
  <c r="AX148" i="30"/>
  <c r="AY149" i="30"/>
  <c r="AW18" i="30"/>
  <c r="AY20" i="30"/>
  <c r="AX23" i="30"/>
  <c r="AW26" i="30"/>
  <c r="AY28" i="30"/>
  <c r="AX31" i="30"/>
  <c r="AW34" i="30"/>
  <c r="AY36" i="30"/>
  <c r="AX39" i="30"/>
  <c r="AW42" i="30"/>
  <c r="AY44" i="30"/>
  <c r="AX47" i="30"/>
  <c r="AW50" i="30"/>
  <c r="AY52" i="30"/>
  <c r="AX55" i="30"/>
  <c r="AW58" i="30"/>
  <c r="AY60" i="30"/>
  <c r="AX63" i="30"/>
  <c r="AW66" i="30"/>
  <c r="AY68" i="30"/>
  <c r="AX71" i="30"/>
  <c r="AW74" i="30"/>
  <c r="AY76" i="30"/>
  <c r="AX79" i="30"/>
  <c r="AW82" i="30"/>
  <c r="AY84" i="30"/>
  <c r="AX87" i="30"/>
  <c r="AW90" i="30"/>
  <c r="AY92" i="30"/>
  <c r="AX95" i="30"/>
  <c r="AW98" i="30"/>
  <c r="AY100" i="30"/>
  <c r="AX103" i="30"/>
  <c r="AW106" i="30"/>
  <c r="AY108" i="30"/>
  <c r="AX111" i="30"/>
  <c r="AW114" i="30"/>
  <c r="AY116" i="30"/>
  <c r="AW119" i="30"/>
  <c r="AY120" i="30"/>
  <c r="AY122" i="30"/>
  <c r="AX124" i="30"/>
  <c r="AW126" i="30"/>
  <c r="AX127" i="30"/>
  <c r="AY128" i="30"/>
  <c r="AW130" i="30"/>
  <c r="AX131" i="30"/>
  <c r="AY132" i="30"/>
  <c r="AW134" i="30"/>
  <c r="AX135" i="30"/>
  <c r="AY136" i="30"/>
  <c r="AW138" i="30"/>
  <c r="AX139" i="30"/>
  <c r="AY140" i="30"/>
  <c r="AW142" i="30"/>
  <c r="AX143" i="30"/>
  <c r="AY144" i="30"/>
  <c r="AW146" i="30"/>
  <c r="AX147" i="30"/>
  <c r="AY148" i="30"/>
  <c r="AF16" i="30"/>
  <c r="AF13" i="30"/>
  <c r="AF14" i="30"/>
  <c r="AF15" i="30"/>
  <c r="R12" i="30"/>
  <c r="V12" i="30"/>
  <c r="V149" i="30" s="1"/>
  <c r="AT14" i="30" s="1"/>
  <c r="U13" i="30"/>
  <c r="T14" i="30"/>
  <c r="S15" i="30"/>
  <c r="R16" i="30"/>
  <c r="V16" i="30"/>
  <c r="U17" i="30"/>
  <c r="T18" i="30"/>
  <c r="S19" i="30"/>
  <c r="R20" i="30"/>
  <c r="V20" i="30"/>
  <c r="U21" i="30"/>
  <c r="T22" i="30"/>
  <c r="S23" i="30"/>
  <c r="R24" i="30"/>
  <c r="V24" i="30"/>
  <c r="U25" i="30"/>
  <c r="T26" i="30"/>
  <c r="S27" i="30"/>
  <c r="R28" i="30"/>
  <c r="V28" i="30"/>
  <c r="U29" i="30"/>
  <c r="T30" i="30"/>
  <c r="S31" i="30"/>
  <c r="R32" i="30"/>
  <c r="V32" i="30"/>
  <c r="U33" i="30"/>
  <c r="T34" i="30"/>
  <c r="S35" i="30"/>
  <c r="R36" i="30"/>
  <c r="V36" i="30"/>
  <c r="U37" i="30"/>
  <c r="T38" i="30"/>
  <c r="S39" i="30"/>
  <c r="R40" i="30"/>
  <c r="V40" i="30"/>
  <c r="U41" i="30"/>
  <c r="T42" i="30"/>
  <c r="S43" i="30"/>
  <c r="R44" i="30"/>
  <c r="V44" i="30"/>
  <c r="U45" i="30"/>
  <c r="T46" i="30"/>
  <c r="S47" i="30"/>
  <c r="R48" i="30"/>
  <c r="V48" i="30"/>
  <c r="U49" i="30"/>
  <c r="T50" i="30"/>
  <c r="S51" i="30"/>
  <c r="R52" i="30"/>
  <c r="V52" i="30"/>
  <c r="U53" i="30"/>
  <c r="T54" i="30"/>
  <c r="S55" i="30"/>
  <c r="R56" i="30"/>
  <c r="V56" i="30"/>
  <c r="U57" i="30"/>
  <c r="T58" i="30"/>
  <c r="S59" i="30"/>
  <c r="R60" i="30"/>
  <c r="V60" i="30"/>
  <c r="U61" i="30"/>
  <c r="T62" i="30"/>
  <c r="S63" i="30"/>
  <c r="R64" i="30"/>
  <c r="V64" i="30"/>
  <c r="U65" i="30"/>
  <c r="T66" i="30"/>
  <c r="S67" i="30"/>
  <c r="R68" i="30"/>
  <c r="V68" i="30"/>
  <c r="U69" i="30"/>
  <c r="T70" i="30"/>
  <c r="S71" i="30"/>
  <c r="R72" i="30"/>
  <c r="V72" i="30"/>
  <c r="U73" i="30"/>
  <c r="T74" i="30"/>
  <c r="S75" i="30"/>
  <c r="R76" i="30"/>
  <c r="V76" i="30"/>
  <c r="U77" i="30"/>
  <c r="T78" i="30"/>
  <c r="S79" i="30"/>
  <c r="S12" i="30"/>
  <c r="R13" i="30"/>
  <c r="V13" i="30"/>
  <c r="U14" i="30"/>
  <c r="T15" i="30"/>
  <c r="S16" i="30"/>
  <c r="R17" i="30"/>
  <c r="V17" i="30"/>
  <c r="U18" i="30"/>
  <c r="T19" i="30"/>
  <c r="S20" i="30"/>
  <c r="R21" i="30"/>
  <c r="V21" i="30"/>
  <c r="U22" i="30"/>
  <c r="T23" i="30"/>
  <c r="S24" i="30"/>
  <c r="R25" i="30"/>
  <c r="V25" i="30"/>
  <c r="U26" i="30"/>
  <c r="T27" i="30"/>
  <c r="S28" i="30"/>
  <c r="R29" i="30"/>
  <c r="V29" i="30"/>
  <c r="U30" i="30"/>
  <c r="T31" i="30"/>
  <c r="S32" i="30"/>
  <c r="R33" i="30"/>
  <c r="V33" i="30"/>
  <c r="U34" i="30"/>
  <c r="T35" i="30"/>
  <c r="S36" i="30"/>
  <c r="R37" i="30"/>
  <c r="V37" i="30"/>
  <c r="U38" i="30"/>
  <c r="T39" i="30"/>
  <c r="S40" i="30"/>
  <c r="R41" i="30"/>
  <c r="V41" i="30"/>
  <c r="U42" i="30"/>
  <c r="T43" i="30"/>
  <c r="S44" i="30"/>
  <c r="R45" i="30"/>
  <c r="V45" i="30"/>
  <c r="U46" i="30"/>
  <c r="T47" i="30"/>
  <c r="S48" i="30"/>
  <c r="R49" i="30"/>
  <c r="V49" i="30"/>
  <c r="U50" i="30"/>
  <c r="T51" i="30"/>
  <c r="S52" i="30"/>
  <c r="R53" i="30"/>
  <c r="V53" i="30"/>
  <c r="U54" i="30"/>
  <c r="T55" i="30"/>
  <c r="S56" i="30"/>
  <c r="T12" i="30"/>
  <c r="S13" i="30"/>
  <c r="R14" i="30"/>
  <c r="V14" i="30"/>
  <c r="U15" i="30"/>
  <c r="T16" i="30"/>
  <c r="S17" i="30"/>
  <c r="R18" i="30"/>
  <c r="V18" i="30"/>
  <c r="U19" i="30"/>
  <c r="T20" i="30"/>
  <c r="S21" i="30"/>
  <c r="R22" i="30"/>
  <c r="V22" i="30"/>
  <c r="U23" i="30"/>
  <c r="T24" i="30"/>
  <c r="S25" i="30"/>
  <c r="R26" i="30"/>
  <c r="V26" i="30"/>
  <c r="U27" i="30"/>
  <c r="T28" i="30"/>
  <c r="S29" i="30"/>
  <c r="R30" i="30"/>
  <c r="V30" i="30"/>
  <c r="U31" i="30"/>
  <c r="T32" i="30"/>
  <c r="S33" i="30"/>
  <c r="R34" i="30"/>
  <c r="V34" i="30"/>
  <c r="U35" i="30"/>
  <c r="T36" i="30"/>
  <c r="S37" i="30"/>
  <c r="R38" i="30"/>
  <c r="V38" i="30"/>
  <c r="U39" i="30"/>
  <c r="T40" i="30"/>
  <c r="S41" i="30"/>
  <c r="R42" i="30"/>
  <c r="V42" i="30"/>
  <c r="U43" i="30"/>
  <c r="T44" i="30"/>
  <c r="S45" i="30"/>
  <c r="R46" i="30"/>
  <c r="V46" i="30"/>
  <c r="U47" i="30"/>
  <c r="T48" i="30"/>
  <c r="S49" i="30"/>
  <c r="R50" i="30"/>
  <c r="V50" i="30"/>
  <c r="U51" i="30"/>
  <c r="T52" i="30"/>
  <c r="S53" i="30"/>
  <c r="R54" i="30"/>
  <c r="V54" i="30"/>
  <c r="U55" i="30"/>
  <c r="T56" i="30"/>
  <c r="S57" i="30"/>
  <c r="R58" i="30"/>
  <c r="V58" i="30"/>
  <c r="U59" i="30"/>
  <c r="T60" i="30"/>
  <c r="S61" i="30"/>
  <c r="R62" i="30"/>
  <c r="V62" i="30"/>
  <c r="U63" i="30"/>
  <c r="T64" i="30"/>
  <c r="S65" i="30"/>
  <c r="R66" i="30"/>
  <c r="V66" i="30"/>
  <c r="U67" i="30"/>
  <c r="T68" i="30"/>
  <c r="S69" i="30"/>
  <c r="R70" i="30"/>
  <c r="V70" i="30"/>
  <c r="U71" i="30"/>
  <c r="T72" i="30"/>
  <c r="S73" i="30"/>
  <c r="R74" i="30"/>
  <c r="V74" i="30"/>
  <c r="U75" i="30"/>
  <c r="T76" i="30"/>
  <c r="S77" i="30"/>
  <c r="R78" i="30"/>
  <c r="V78" i="30"/>
  <c r="U79" i="30"/>
  <c r="U12" i="30"/>
  <c r="T13" i="30"/>
  <c r="U16" i="30"/>
  <c r="V19" i="30"/>
  <c r="R23" i="30"/>
  <c r="S26" i="30"/>
  <c r="T29" i="30"/>
  <c r="U32" i="30"/>
  <c r="V35" i="30"/>
  <c r="R39" i="30"/>
  <c r="S42" i="30"/>
  <c r="T45" i="30"/>
  <c r="U48" i="30"/>
  <c r="W48" i="30" s="1"/>
  <c r="X48" i="30" s="1"/>
  <c r="V51" i="30"/>
  <c r="R55" i="30"/>
  <c r="T57" i="30"/>
  <c r="R59" i="30"/>
  <c r="U60" i="30"/>
  <c r="S62" i="30"/>
  <c r="V63" i="30"/>
  <c r="T65" i="30"/>
  <c r="R67" i="30"/>
  <c r="U68" i="30"/>
  <c r="S70" i="30"/>
  <c r="V71" i="30"/>
  <c r="T73" i="30"/>
  <c r="R75" i="30"/>
  <c r="U76" i="30"/>
  <c r="W76" i="30" s="1"/>
  <c r="X76" i="30" s="1"/>
  <c r="S78" i="30"/>
  <c r="V79" i="30"/>
  <c r="U80" i="30"/>
  <c r="T81" i="30"/>
  <c r="S82" i="30"/>
  <c r="R83" i="30"/>
  <c r="V83" i="30"/>
  <c r="U84" i="30"/>
  <c r="T85" i="30"/>
  <c r="S86" i="30"/>
  <c r="R87" i="30"/>
  <c r="V87" i="30"/>
  <c r="U88" i="30"/>
  <c r="T89" i="30"/>
  <c r="S90" i="30"/>
  <c r="R91" i="30"/>
  <c r="V91" i="30"/>
  <c r="U92" i="30"/>
  <c r="T93" i="30"/>
  <c r="S94" i="30"/>
  <c r="R95" i="30"/>
  <c r="V95" i="30"/>
  <c r="U96" i="30"/>
  <c r="T97" i="30"/>
  <c r="S98" i="30"/>
  <c r="R99" i="30"/>
  <c r="V99" i="30"/>
  <c r="U100" i="30"/>
  <c r="T101" i="30"/>
  <c r="S102" i="30"/>
  <c r="R103" i="30"/>
  <c r="V103" i="30"/>
  <c r="U104" i="30"/>
  <c r="T105" i="30"/>
  <c r="S106" i="30"/>
  <c r="R107" i="30"/>
  <c r="V107" i="30"/>
  <c r="U108" i="30"/>
  <c r="T109" i="30"/>
  <c r="S110" i="30"/>
  <c r="R111" i="30"/>
  <c r="V111" i="30"/>
  <c r="U112" i="30"/>
  <c r="T113" i="30"/>
  <c r="S114" i="30"/>
  <c r="R115" i="30"/>
  <c r="V115" i="30"/>
  <c r="U116" i="30"/>
  <c r="T117" i="30"/>
  <c r="S118" i="30"/>
  <c r="R119" i="30"/>
  <c r="V119" i="30"/>
  <c r="U120" i="30"/>
  <c r="T121" i="30"/>
  <c r="S122" i="30"/>
  <c r="R123" i="30"/>
  <c r="V123" i="30"/>
  <c r="U124" i="30"/>
  <c r="S14" i="30"/>
  <c r="R15" i="30"/>
  <c r="S18" i="30"/>
  <c r="T21" i="30"/>
  <c r="U24" i="30"/>
  <c r="W24" i="30" s="1"/>
  <c r="X24" i="30" s="1"/>
  <c r="V27" i="30"/>
  <c r="R31" i="30"/>
  <c r="S34" i="30"/>
  <c r="T37" i="30"/>
  <c r="U40" i="30"/>
  <c r="W40" i="30" s="1"/>
  <c r="X40" i="30" s="1"/>
  <c r="V43" i="30"/>
  <c r="R47" i="30"/>
  <c r="S50" i="30"/>
  <c r="T53" i="30"/>
  <c r="U56" i="30"/>
  <c r="W56" i="30" s="1"/>
  <c r="X56" i="30" s="1"/>
  <c r="S58" i="30"/>
  <c r="V59" i="30"/>
  <c r="T61" i="30"/>
  <c r="R63" i="30"/>
  <c r="U64" i="30"/>
  <c r="S66" i="30"/>
  <c r="V67" i="30"/>
  <c r="T69" i="30"/>
  <c r="R71" i="30"/>
  <c r="U72" i="30"/>
  <c r="W72" i="30" s="1"/>
  <c r="X72" i="30" s="1"/>
  <c r="S74" i="30"/>
  <c r="V75" i="30"/>
  <c r="T77" i="30"/>
  <c r="R79" i="30"/>
  <c r="S80" i="30"/>
  <c r="R81" i="30"/>
  <c r="V81" i="30"/>
  <c r="U82" i="30"/>
  <c r="T83" i="30"/>
  <c r="S84" i="30"/>
  <c r="R85" i="30"/>
  <c r="V85" i="30"/>
  <c r="U86" i="30"/>
  <c r="T87" i="30"/>
  <c r="S88" i="30"/>
  <c r="R89" i="30"/>
  <c r="V89" i="30"/>
  <c r="U90" i="30"/>
  <c r="T91" i="30"/>
  <c r="S92" i="30"/>
  <c r="R93" i="30"/>
  <c r="V93" i="30"/>
  <c r="U94" i="30"/>
  <c r="T95" i="30"/>
  <c r="S96" i="30"/>
  <c r="R97" i="30"/>
  <c r="V97" i="30"/>
  <c r="U98" i="30"/>
  <c r="T99" i="30"/>
  <c r="S100" i="30"/>
  <c r="R101" i="30"/>
  <c r="V101" i="30"/>
  <c r="U102" i="30"/>
  <c r="T103" i="30"/>
  <c r="S104" i="30"/>
  <c r="R105" i="30"/>
  <c r="V105" i="30"/>
  <c r="U106" i="30"/>
  <c r="T107" i="30"/>
  <c r="S108" i="30"/>
  <c r="R109" i="30"/>
  <c r="V109" i="30"/>
  <c r="U110" i="30"/>
  <c r="T111" i="30"/>
  <c r="S112" i="30"/>
  <c r="R113" i="30"/>
  <c r="V113" i="30"/>
  <c r="U114" i="30"/>
  <c r="T115" i="30"/>
  <c r="S116" i="30"/>
  <c r="R117" i="30"/>
  <c r="V117" i="30"/>
  <c r="U118" i="30"/>
  <c r="T119" i="30"/>
  <c r="S120" i="30"/>
  <c r="R121" i="30"/>
  <c r="V121" i="30"/>
  <c r="U122" i="30"/>
  <c r="T123" i="30"/>
  <c r="S124" i="30"/>
  <c r="R125" i="30"/>
  <c r="V125" i="30"/>
  <c r="U126" i="30"/>
  <c r="T127" i="30"/>
  <c r="S128" i="30"/>
  <c r="R129" i="30"/>
  <c r="V129" i="30"/>
  <c r="U130" i="30"/>
  <c r="T131" i="30"/>
  <c r="S132" i="30"/>
  <c r="V15" i="30"/>
  <c r="S22" i="30"/>
  <c r="U28" i="30"/>
  <c r="W28" i="30" s="1"/>
  <c r="X28" i="30" s="1"/>
  <c r="R35" i="30"/>
  <c r="T41" i="30"/>
  <c r="V47" i="30"/>
  <c r="S54" i="30"/>
  <c r="U58" i="30"/>
  <c r="V61" i="30"/>
  <c r="R65" i="30"/>
  <c r="S68" i="30"/>
  <c r="T71" i="30"/>
  <c r="U74" i="30"/>
  <c r="W74" i="30" s="1"/>
  <c r="X74" i="30" s="1"/>
  <c r="V77" i="30"/>
  <c r="T80" i="30"/>
  <c r="R82" i="30"/>
  <c r="U83" i="30"/>
  <c r="S85" i="30"/>
  <c r="V86" i="30"/>
  <c r="T88" i="30"/>
  <c r="R90" i="30"/>
  <c r="U91" i="30"/>
  <c r="S93" i="30"/>
  <c r="V94" i="30"/>
  <c r="T96" i="30"/>
  <c r="R98" i="30"/>
  <c r="U99" i="30"/>
  <c r="S101" i="30"/>
  <c r="V102" i="30"/>
  <c r="T104" i="30"/>
  <c r="R106" i="30"/>
  <c r="U107" i="30"/>
  <c r="W107" i="30" s="1"/>
  <c r="X107" i="30" s="1"/>
  <c r="S109" i="30"/>
  <c r="V110" i="30"/>
  <c r="T112" i="30"/>
  <c r="R114" i="30"/>
  <c r="U115" i="30"/>
  <c r="S117" i="30"/>
  <c r="V118" i="30"/>
  <c r="T120" i="30"/>
  <c r="R122" i="30"/>
  <c r="U123" i="30"/>
  <c r="S125" i="30"/>
  <c r="S126" i="30"/>
  <c r="S127" i="30"/>
  <c r="T128" i="30"/>
  <c r="T129" i="30"/>
  <c r="T130" i="30"/>
  <c r="U131" i="30"/>
  <c r="U132" i="30"/>
  <c r="T133" i="30"/>
  <c r="S134" i="30"/>
  <c r="R135" i="30"/>
  <c r="V135" i="30"/>
  <c r="U136" i="30"/>
  <c r="T137" i="30"/>
  <c r="S138" i="30"/>
  <c r="R139" i="30"/>
  <c r="V139" i="30"/>
  <c r="U140" i="30"/>
  <c r="T141" i="30"/>
  <c r="S142" i="30"/>
  <c r="R143" i="30"/>
  <c r="V143" i="30"/>
  <c r="U144" i="30"/>
  <c r="T145" i="30"/>
  <c r="S146" i="30"/>
  <c r="R147" i="30"/>
  <c r="V147" i="30"/>
  <c r="U148" i="30"/>
  <c r="T17" i="30"/>
  <c r="V23" i="30"/>
  <c r="S30" i="30"/>
  <c r="U36" i="30"/>
  <c r="R43" i="30"/>
  <c r="T49" i="30"/>
  <c r="V55" i="30"/>
  <c r="T59" i="30"/>
  <c r="U62" i="30"/>
  <c r="W62" i="30" s="1"/>
  <c r="X62" i="30" s="1"/>
  <c r="V65" i="30"/>
  <c r="R69" i="30"/>
  <c r="S72" i="30"/>
  <c r="T75" i="30"/>
  <c r="U78" i="30"/>
  <c r="W78" i="30" s="1"/>
  <c r="X78" i="30" s="1"/>
  <c r="V80" i="30"/>
  <c r="T82" i="30"/>
  <c r="R84" i="30"/>
  <c r="U85" i="30"/>
  <c r="W85" i="30" s="1"/>
  <c r="X85" i="30" s="1"/>
  <c r="S87" i="30"/>
  <c r="V88" i="30"/>
  <c r="T90" i="30"/>
  <c r="R92" i="30"/>
  <c r="U93" i="30"/>
  <c r="S95" i="30"/>
  <c r="V96" i="30"/>
  <c r="T98" i="30"/>
  <c r="R100" i="30"/>
  <c r="U101" i="30"/>
  <c r="W101" i="30" s="1"/>
  <c r="X101" i="30" s="1"/>
  <c r="S103" i="30"/>
  <c r="V104" i="30"/>
  <c r="T106" i="30"/>
  <c r="R108" i="30"/>
  <c r="U109" i="30"/>
  <c r="S111" i="30"/>
  <c r="V112" i="30"/>
  <c r="T114" i="30"/>
  <c r="R116" i="30"/>
  <c r="U117" i="30"/>
  <c r="W117" i="30" s="1"/>
  <c r="X117" i="30" s="1"/>
  <c r="S119" i="30"/>
  <c r="V120" i="30"/>
  <c r="T122" i="30"/>
  <c r="R124" i="30"/>
  <c r="T125" i="30"/>
  <c r="T126" i="30"/>
  <c r="U127" i="30"/>
  <c r="U128" i="30"/>
  <c r="U129" i="30"/>
  <c r="W129" i="30" s="1"/>
  <c r="X129" i="30" s="1"/>
  <c r="V130" i="30"/>
  <c r="V131" i="30"/>
  <c r="V132" i="30"/>
  <c r="U133" i="30"/>
  <c r="T134" i="30"/>
  <c r="S135" i="30"/>
  <c r="R136" i="30"/>
  <c r="V136" i="30"/>
  <c r="U137" i="30"/>
  <c r="T138" i="30"/>
  <c r="S139" i="30"/>
  <c r="R140" i="30"/>
  <c r="V140" i="30"/>
  <c r="U141" i="30"/>
  <c r="T142" i="30"/>
  <c r="S143" i="30"/>
  <c r="R144" i="30"/>
  <c r="V144" i="30"/>
  <c r="U145" i="30"/>
  <c r="T146" i="30"/>
  <c r="S147" i="30"/>
  <c r="R148" i="30"/>
  <c r="V148" i="30"/>
  <c r="R19" i="30"/>
  <c r="T25" i="30"/>
  <c r="V31" i="30"/>
  <c r="S38" i="30"/>
  <c r="U44" i="30"/>
  <c r="W44" i="30" s="1"/>
  <c r="X44" i="30" s="1"/>
  <c r="R51" i="30"/>
  <c r="R57" i="30"/>
  <c r="S60" i="30"/>
  <c r="T63" i="30"/>
  <c r="U66" i="30"/>
  <c r="V69" i="30"/>
  <c r="R73" i="30"/>
  <c r="S76" i="30"/>
  <c r="T79" i="30"/>
  <c r="S81" i="30"/>
  <c r="V82" i="30"/>
  <c r="T84" i="30"/>
  <c r="R86" i="30"/>
  <c r="U87" i="30"/>
  <c r="W87" i="30" s="1"/>
  <c r="X87" i="30" s="1"/>
  <c r="S89" i="30"/>
  <c r="V90" i="30"/>
  <c r="T92" i="30"/>
  <c r="R94" i="30"/>
  <c r="U95" i="30"/>
  <c r="S97" i="30"/>
  <c r="V98" i="30"/>
  <c r="T100" i="30"/>
  <c r="R102" i="30"/>
  <c r="U103" i="30"/>
  <c r="W103" i="30" s="1"/>
  <c r="X103" i="30" s="1"/>
  <c r="S105" i="30"/>
  <c r="V106" i="30"/>
  <c r="T108" i="30"/>
  <c r="R110" i="30"/>
  <c r="U111" i="30"/>
  <c r="S113" i="30"/>
  <c r="V114" i="30"/>
  <c r="T116" i="30"/>
  <c r="R118" i="30"/>
  <c r="U119" i="30"/>
  <c r="W119" i="30" s="1"/>
  <c r="X119" i="30" s="1"/>
  <c r="S121" i="30"/>
  <c r="V122" i="30"/>
  <c r="T124" i="30"/>
  <c r="U125" i="30"/>
  <c r="V126" i="30"/>
  <c r="V127" i="30"/>
  <c r="V128" i="30"/>
  <c r="R130" i="30"/>
  <c r="R131" i="30"/>
  <c r="R132" i="30"/>
  <c r="R133" i="30"/>
  <c r="V133" i="30"/>
  <c r="U134" i="30"/>
  <c r="T135" i="30"/>
  <c r="S136" i="30"/>
  <c r="R137" i="30"/>
  <c r="V137" i="30"/>
  <c r="U138" i="30"/>
  <c r="T139" i="30"/>
  <c r="S140" i="30"/>
  <c r="R141" i="30"/>
  <c r="V141" i="30"/>
  <c r="U142" i="30"/>
  <c r="T143" i="30"/>
  <c r="S144" i="30"/>
  <c r="R145" i="30"/>
  <c r="V145" i="30"/>
  <c r="U146" i="30"/>
  <c r="T147" i="30"/>
  <c r="S148" i="30"/>
  <c r="U20" i="30"/>
  <c r="R27" i="30"/>
  <c r="T33" i="30"/>
  <c r="V39" i="30"/>
  <c r="S46" i="30"/>
  <c r="U52" i="30"/>
  <c r="V57" i="30"/>
  <c r="R61" i="30"/>
  <c r="S64" i="30"/>
  <c r="T67" i="30"/>
  <c r="U70" i="30"/>
  <c r="W70" i="30" s="1"/>
  <c r="X70" i="30" s="1"/>
  <c r="V73" i="30"/>
  <c r="R77" i="30"/>
  <c r="R80" i="30"/>
  <c r="U81" i="30"/>
  <c r="S83" i="30"/>
  <c r="V84" i="30"/>
  <c r="T86" i="30"/>
  <c r="R88" i="30"/>
  <c r="U89" i="30"/>
  <c r="W89" i="30" s="1"/>
  <c r="X89" i="30" s="1"/>
  <c r="S91" i="30"/>
  <c r="V92" i="30"/>
  <c r="T94" i="30"/>
  <c r="R96" i="30"/>
  <c r="U97" i="30"/>
  <c r="S99" i="30"/>
  <c r="V100" i="30"/>
  <c r="T102" i="30"/>
  <c r="R104" i="30"/>
  <c r="U105" i="30"/>
  <c r="W105" i="30" s="1"/>
  <c r="X105" i="30" s="1"/>
  <c r="S107" i="30"/>
  <c r="V108" i="30"/>
  <c r="T110" i="30"/>
  <c r="R112" i="30"/>
  <c r="U113" i="30"/>
  <c r="S115" i="30"/>
  <c r="V116" i="30"/>
  <c r="T118" i="30"/>
  <c r="R120" i="30"/>
  <c r="U121" i="30"/>
  <c r="W121" i="30" s="1"/>
  <c r="X121" i="30" s="1"/>
  <c r="S123" i="30"/>
  <c r="V124" i="30"/>
  <c r="R126" i="30"/>
  <c r="R127" i="30"/>
  <c r="R128" i="30"/>
  <c r="S129" i="30"/>
  <c r="S130" i="30"/>
  <c r="S131" i="30"/>
  <c r="T132" i="30"/>
  <c r="S133" i="30"/>
  <c r="R134" i="30"/>
  <c r="V134" i="30"/>
  <c r="U135" i="30"/>
  <c r="W135" i="30" s="1"/>
  <c r="X135" i="30" s="1"/>
  <c r="T136" i="30"/>
  <c r="S137" i="30"/>
  <c r="R138" i="30"/>
  <c r="V138" i="30"/>
  <c r="U139" i="30"/>
  <c r="W139" i="30" s="1"/>
  <c r="X139" i="30" s="1"/>
  <c r="T140" i="30"/>
  <c r="S141" i="30"/>
  <c r="R142" i="30"/>
  <c r="V142" i="30"/>
  <c r="U143" i="30"/>
  <c r="W143" i="30" s="1"/>
  <c r="X143" i="30" s="1"/>
  <c r="T144" i="30"/>
  <c r="S145" i="30"/>
  <c r="R146" i="30"/>
  <c r="V146" i="30"/>
  <c r="U147" i="30"/>
  <c r="W147" i="30" s="1"/>
  <c r="X147" i="30" s="1"/>
  <c r="T148" i="30"/>
  <c r="AZ16" i="29"/>
  <c r="BA17" i="29"/>
  <c r="BB18" i="29"/>
  <c r="AZ20" i="29"/>
  <c r="BA21" i="29"/>
  <c r="BB22" i="29"/>
  <c r="AZ24" i="29"/>
  <c r="BA25" i="29"/>
  <c r="BB26" i="29"/>
  <c r="AZ28" i="29"/>
  <c r="BA29" i="29"/>
  <c r="BB30" i="29"/>
  <c r="AZ32" i="29"/>
  <c r="BA33" i="29"/>
  <c r="BB34" i="29"/>
  <c r="AZ36" i="29"/>
  <c r="BA37" i="29"/>
  <c r="BB38" i="29"/>
  <c r="AZ40" i="29"/>
  <c r="BA41" i="29"/>
  <c r="BB42" i="29"/>
  <c r="AZ44" i="29"/>
  <c r="BA45" i="29"/>
  <c r="BB46" i="29"/>
  <c r="AZ48" i="29"/>
  <c r="BA49" i="29"/>
  <c r="BB50" i="29"/>
  <c r="AZ52" i="29"/>
  <c r="BA53" i="29"/>
  <c r="BB54" i="29"/>
  <c r="AZ56" i="29"/>
  <c r="BA57" i="29"/>
  <c r="BB58" i="29"/>
  <c r="AZ60" i="29"/>
  <c r="BA61" i="29"/>
  <c r="BB62" i="29"/>
  <c r="AZ64" i="29"/>
  <c r="BA65" i="29"/>
  <c r="BB66" i="29"/>
  <c r="AZ68" i="29"/>
  <c r="BA69" i="29"/>
  <c r="BB70" i="29"/>
  <c r="AZ72" i="29"/>
  <c r="BA73" i="29"/>
  <c r="BB74" i="29"/>
  <c r="AZ76" i="29"/>
  <c r="BA77" i="29"/>
  <c r="BB78" i="29"/>
  <c r="AZ80" i="29"/>
  <c r="BA81" i="29"/>
  <c r="BB82" i="29"/>
  <c r="AZ84" i="29"/>
  <c r="BA85" i="29"/>
  <c r="BB86" i="29"/>
  <c r="AZ88" i="29"/>
  <c r="BA89" i="29"/>
  <c r="BB90" i="29"/>
  <c r="AZ92" i="29"/>
  <c r="BA93" i="29"/>
  <c r="BB94" i="29"/>
  <c r="AZ96" i="29"/>
  <c r="BA97" i="29"/>
  <c r="BB98" i="29"/>
  <c r="AZ100" i="29"/>
  <c r="BA101" i="29"/>
  <c r="BB102" i="29"/>
  <c r="AZ104" i="29"/>
  <c r="BA105" i="29"/>
  <c r="BB106" i="29"/>
  <c r="AZ108" i="29"/>
  <c r="BA109" i="29"/>
  <c r="BB110" i="29"/>
  <c r="AZ112" i="29"/>
  <c r="BA113" i="29"/>
  <c r="BB114" i="29"/>
  <c r="AZ116" i="29"/>
  <c r="BA117" i="29"/>
  <c r="BB118" i="29"/>
  <c r="AZ120" i="29"/>
  <c r="BA121" i="29"/>
  <c r="BB122" i="29"/>
  <c r="AZ124" i="29"/>
  <c r="BA125" i="29"/>
  <c r="BB126" i="29"/>
  <c r="AZ128" i="29"/>
  <c r="BA16" i="29"/>
  <c r="BC16" i="29" s="1"/>
  <c r="BB17" i="29"/>
  <c r="AZ19" i="29"/>
  <c r="BA20" i="29"/>
  <c r="BB21" i="29"/>
  <c r="AZ23" i="29"/>
  <c r="BA24" i="29"/>
  <c r="BB25" i="29"/>
  <c r="AZ27" i="29"/>
  <c r="BA28" i="29"/>
  <c r="BB29" i="29"/>
  <c r="AZ31" i="29"/>
  <c r="BA32" i="29"/>
  <c r="BB33" i="29"/>
  <c r="AZ35" i="29"/>
  <c r="BA36" i="29"/>
  <c r="BB37" i="29"/>
  <c r="AZ39" i="29"/>
  <c r="BA40" i="29"/>
  <c r="BB41" i="29"/>
  <c r="AZ43" i="29"/>
  <c r="BA44" i="29"/>
  <c r="BB45" i="29"/>
  <c r="AZ47" i="29"/>
  <c r="BA48" i="29"/>
  <c r="BB49" i="29"/>
  <c r="AZ51" i="29"/>
  <c r="BA52" i="29"/>
  <c r="BB53" i="29"/>
  <c r="AZ55" i="29"/>
  <c r="BA56" i="29"/>
  <c r="BB57" i="29"/>
  <c r="AZ59" i="29"/>
  <c r="BA60" i="29"/>
  <c r="BB61" i="29"/>
  <c r="AZ63" i="29"/>
  <c r="BA64" i="29"/>
  <c r="BB65" i="29"/>
  <c r="AZ67" i="29"/>
  <c r="BA68" i="29"/>
  <c r="BB69" i="29"/>
  <c r="AZ71" i="29"/>
  <c r="BA72" i="29"/>
  <c r="BB73" i="29"/>
  <c r="AZ75" i="29"/>
  <c r="BA76" i="29"/>
  <c r="BB77" i="29"/>
  <c r="AZ79" i="29"/>
  <c r="BA80" i="29"/>
  <c r="BB81" i="29"/>
  <c r="AZ83" i="29"/>
  <c r="BA84" i="29"/>
  <c r="BB85" i="29"/>
  <c r="AZ87" i="29"/>
  <c r="BA88" i="29"/>
  <c r="BB16" i="29"/>
  <c r="BD16" i="29" s="1"/>
  <c r="AZ18" i="29"/>
  <c r="BA19" i="29"/>
  <c r="BB20" i="29"/>
  <c r="AZ22" i="29"/>
  <c r="BA23" i="29"/>
  <c r="BB24" i="29"/>
  <c r="AZ26" i="29"/>
  <c r="BA27" i="29"/>
  <c r="BB28" i="29"/>
  <c r="AZ30" i="29"/>
  <c r="BA31" i="29"/>
  <c r="BB32" i="29"/>
  <c r="AZ34" i="29"/>
  <c r="BA35" i="29"/>
  <c r="BB36" i="29"/>
  <c r="AZ38" i="29"/>
  <c r="BA39" i="29"/>
  <c r="BB40" i="29"/>
  <c r="AZ42" i="29"/>
  <c r="BA43" i="29"/>
  <c r="BB44" i="29"/>
  <c r="AZ46" i="29"/>
  <c r="BA47" i="29"/>
  <c r="BB48" i="29"/>
  <c r="AZ50" i="29"/>
  <c r="BA51" i="29"/>
  <c r="BB52" i="29"/>
  <c r="AZ54" i="29"/>
  <c r="BA55" i="29"/>
  <c r="BB56" i="29"/>
  <c r="AZ58" i="29"/>
  <c r="BA59" i="29"/>
  <c r="BB60" i="29"/>
  <c r="AZ62" i="29"/>
  <c r="BA63" i="29"/>
  <c r="BB64" i="29"/>
  <c r="AZ66" i="29"/>
  <c r="BA67" i="29"/>
  <c r="BB68" i="29"/>
  <c r="AZ70" i="29"/>
  <c r="BA71" i="29"/>
  <c r="BB72" i="29"/>
  <c r="AZ74" i="29"/>
  <c r="BA75" i="29"/>
  <c r="BB76" i="29"/>
  <c r="AZ78" i="29"/>
  <c r="BA79" i="29"/>
  <c r="BB80" i="29"/>
  <c r="AZ82" i="29"/>
  <c r="BA83" i="29"/>
  <c r="BB84" i="29"/>
  <c r="AZ86" i="29"/>
  <c r="BA87" i="29"/>
  <c r="BB88" i="29"/>
  <c r="AZ90" i="29"/>
  <c r="BA91" i="29"/>
  <c r="BB92" i="29"/>
  <c r="AZ94" i="29"/>
  <c r="BA95" i="29"/>
  <c r="BB96" i="29"/>
  <c r="AZ98" i="29"/>
  <c r="BA99" i="29"/>
  <c r="BB100" i="29"/>
  <c r="AZ102" i="29"/>
  <c r="BA103" i="29"/>
  <c r="BB104" i="29"/>
  <c r="AZ106" i="29"/>
  <c r="BA107" i="29"/>
  <c r="BB108" i="29"/>
  <c r="AZ110" i="29"/>
  <c r="BA111" i="29"/>
  <c r="BB112" i="29"/>
  <c r="AZ114" i="29"/>
  <c r="BA115" i="29"/>
  <c r="BB116" i="29"/>
  <c r="AZ118" i="29"/>
  <c r="BA119" i="29"/>
  <c r="BB120" i="29"/>
  <c r="AZ122" i="29"/>
  <c r="BA123" i="29"/>
  <c r="BB124" i="29"/>
  <c r="AZ17" i="29"/>
  <c r="BA22" i="29"/>
  <c r="BB27" i="29"/>
  <c r="AZ33" i="29"/>
  <c r="BA38" i="29"/>
  <c r="BB43" i="29"/>
  <c r="AZ49" i="29"/>
  <c r="BA54" i="29"/>
  <c r="BB59" i="29"/>
  <c r="AZ65" i="29"/>
  <c r="BA70" i="29"/>
  <c r="BB75" i="29"/>
  <c r="AZ81" i="29"/>
  <c r="BA86" i="29"/>
  <c r="BA90" i="29"/>
  <c r="AZ93" i="29"/>
  <c r="BB95" i="29"/>
  <c r="BA98" i="29"/>
  <c r="AZ101" i="29"/>
  <c r="BB103" i="29"/>
  <c r="BA106" i="29"/>
  <c r="AZ109" i="29"/>
  <c r="BB111" i="29"/>
  <c r="BA114" i="29"/>
  <c r="AZ117" i="29"/>
  <c r="BB119" i="29"/>
  <c r="BA122" i="29"/>
  <c r="AZ125" i="29"/>
  <c r="AZ127" i="29"/>
  <c r="BB128" i="29"/>
  <c r="AZ130" i="29"/>
  <c r="BA131" i="29"/>
  <c r="BB132" i="29"/>
  <c r="AZ134" i="29"/>
  <c r="BA135" i="29"/>
  <c r="BB136" i="29"/>
  <c r="AZ138" i="29"/>
  <c r="BA139" i="29"/>
  <c r="BB140" i="29"/>
  <c r="AZ142" i="29"/>
  <c r="BA143" i="29"/>
  <c r="BB144" i="29"/>
  <c r="AZ146" i="29"/>
  <c r="BA147" i="29"/>
  <c r="BB148" i="29"/>
  <c r="AZ150" i="29"/>
  <c r="BA151" i="29"/>
  <c r="BB152" i="29"/>
  <c r="AZ154" i="29"/>
  <c r="BA155" i="29"/>
  <c r="BB156" i="29"/>
  <c r="AZ158" i="29"/>
  <c r="BA159" i="29"/>
  <c r="BB160" i="29"/>
  <c r="AZ162" i="29"/>
  <c r="BA163" i="29"/>
  <c r="BB164" i="29"/>
  <c r="BA18" i="29"/>
  <c r="BB23" i="29"/>
  <c r="AZ29" i="29"/>
  <c r="BA34" i="29"/>
  <c r="BB39" i="29"/>
  <c r="AZ45" i="29"/>
  <c r="BA50" i="29"/>
  <c r="BB55" i="29"/>
  <c r="AZ61" i="29"/>
  <c r="BA66" i="29"/>
  <c r="BB71" i="29"/>
  <c r="AZ77" i="29"/>
  <c r="BA82" i="29"/>
  <c r="BB87" i="29"/>
  <c r="AZ91" i="29"/>
  <c r="BB93" i="29"/>
  <c r="BA96" i="29"/>
  <c r="AZ99" i="29"/>
  <c r="BB101" i="29"/>
  <c r="BA104" i="29"/>
  <c r="AZ107" i="29"/>
  <c r="BB109" i="29"/>
  <c r="BA112" i="29"/>
  <c r="AZ115" i="29"/>
  <c r="BB117" i="29"/>
  <c r="BA120" i="29"/>
  <c r="AZ123" i="29"/>
  <c r="BB125" i="29"/>
  <c r="BA127" i="29"/>
  <c r="AZ129" i="29"/>
  <c r="BA130" i="29"/>
  <c r="BB131" i="29"/>
  <c r="AZ133" i="29"/>
  <c r="BA134" i="29"/>
  <c r="BB135" i="29"/>
  <c r="AZ137" i="29"/>
  <c r="BA138" i="29"/>
  <c r="BB139" i="29"/>
  <c r="AZ141" i="29"/>
  <c r="BA142" i="29"/>
  <c r="BB143" i="29"/>
  <c r="AZ145" i="29"/>
  <c r="BA146" i="29"/>
  <c r="BB147" i="29"/>
  <c r="AZ149" i="29"/>
  <c r="BA150" i="29"/>
  <c r="BB151" i="29"/>
  <c r="AZ153" i="29"/>
  <c r="BA154" i="29"/>
  <c r="BB155" i="29"/>
  <c r="AZ157" i="29"/>
  <c r="BA158" i="29"/>
  <c r="BB159" i="29"/>
  <c r="AZ161" i="29"/>
  <c r="BA162" i="29"/>
  <c r="BB163" i="29"/>
  <c r="AZ165" i="29"/>
  <c r="BB19" i="29"/>
  <c r="AZ25" i="29"/>
  <c r="BA30" i="29"/>
  <c r="BB35" i="29"/>
  <c r="AZ41" i="29"/>
  <c r="BA46" i="29"/>
  <c r="BB51" i="29"/>
  <c r="AZ57" i="29"/>
  <c r="BA62" i="29"/>
  <c r="BB67" i="29"/>
  <c r="AZ73" i="29"/>
  <c r="BA78" i="29"/>
  <c r="BB83" i="29"/>
  <c r="AZ89" i="29"/>
  <c r="BB91" i="29"/>
  <c r="BA94" i="29"/>
  <c r="AZ97" i="29"/>
  <c r="BB99" i="29"/>
  <c r="BA102" i="29"/>
  <c r="AZ105" i="29"/>
  <c r="BB107" i="29"/>
  <c r="BA110" i="29"/>
  <c r="AZ113" i="29"/>
  <c r="BB115" i="29"/>
  <c r="BA118" i="29"/>
  <c r="AZ121" i="29"/>
  <c r="BB123" i="29"/>
  <c r="AZ126" i="29"/>
  <c r="BB127" i="29"/>
  <c r="BA129" i="29"/>
  <c r="BB130" i="29"/>
  <c r="AZ132" i="29"/>
  <c r="BA133" i="29"/>
  <c r="BB134" i="29"/>
  <c r="AZ136" i="29"/>
  <c r="BA137" i="29"/>
  <c r="BB138" i="29"/>
  <c r="AZ140" i="29"/>
  <c r="BA141" i="29"/>
  <c r="BB142" i="29"/>
  <c r="AZ144" i="29"/>
  <c r="BA145" i="29"/>
  <c r="BB146" i="29"/>
  <c r="AZ148" i="29"/>
  <c r="BA149" i="29"/>
  <c r="BB150" i="29"/>
  <c r="AZ152" i="29"/>
  <c r="BA153" i="29"/>
  <c r="BB154" i="29"/>
  <c r="AZ156" i="29"/>
  <c r="BA157" i="29"/>
  <c r="BB158" i="29"/>
  <c r="AZ160" i="29"/>
  <c r="BA161" i="29"/>
  <c r="BB162" i="29"/>
  <c r="AZ164" i="29"/>
  <c r="BA165" i="29"/>
  <c r="AZ21" i="29"/>
  <c r="BA26" i="29"/>
  <c r="BB31" i="29"/>
  <c r="AZ37" i="29"/>
  <c r="BA42" i="29"/>
  <c r="BB47" i="29"/>
  <c r="AZ53" i="29"/>
  <c r="BA58" i="29"/>
  <c r="BB63" i="29"/>
  <c r="AZ69" i="29"/>
  <c r="BA74" i="29"/>
  <c r="BB79" i="29"/>
  <c r="AZ85" i="29"/>
  <c r="BB89" i="29"/>
  <c r="BA92" i="29"/>
  <c r="AZ95" i="29"/>
  <c r="BB97" i="29"/>
  <c r="BA100" i="29"/>
  <c r="AZ103" i="29"/>
  <c r="BB105" i="29"/>
  <c r="BA108" i="29"/>
  <c r="AZ111" i="29"/>
  <c r="BB113" i="29"/>
  <c r="BA116" i="29"/>
  <c r="AZ119" i="29"/>
  <c r="BB121" i="29"/>
  <c r="BA124" i="29"/>
  <c r="BA126" i="29"/>
  <c r="BA128" i="29"/>
  <c r="BB129" i="29"/>
  <c r="AZ131" i="29"/>
  <c r="BA132" i="29"/>
  <c r="BB133" i="29"/>
  <c r="AZ135" i="29"/>
  <c r="BA136" i="29"/>
  <c r="BB137" i="29"/>
  <c r="AZ139" i="29"/>
  <c r="BA140" i="29"/>
  <c r="BB141" i="29"/>
  <c r="AZ143" i="29"/>
  <c r="BA144" i="29"/>
  <c r="BB145" i="29"/>
  <c r="AZ147" i="29"/>
  <c r="BA148" i="29"/>
  <c r="BB149" i="29"/>
  <c r="AZ151" i="29"/>
  <c r="BA152" i="29"/>
  <c r="BB153" i="29"/>
  <c r="AZ155" i="29"/>
  <c r="BA156" i="29"/>
  <c r="BB157" i="29"/>
  <c r="AZ159" i="29"/>
  <c r="BA160" i="29"/>
  <c r="BB161" i="29"/>
  <c r="AZ163" i="29"/>
  <c r="BA164" i="29"/>
  <c r="BB165" i="29"/>
  <c r="AF19" i="29"/>
  <c r="AF16" i="29"/>
  <c r="AF20" i="29"/>
  <c r="AF17" i="29"/>
  <c r="AF21" i="29"/>
  <c r="AF18" i="29"/>
  <c r="AF22" i="29"/>
  <c r="O174" i="29"/>
  <c r="O170" i="29"/>
  <c r="O173" i="29"/>
  <c r="O15" i="29"/>
  <c r="S15" i="29"/>
  <c r="O16" i="29"/>
  <c r="S16" i="29"/>
  <c r="O17" i="29"/>
  <c r="S17" i="29"/>
  <c r="O18" i="29"/>
  <c r="S18" i="29"/>
  <c r="O19" i="29"/>
  <c r="S19" i="29"/>
  <c r="O20" i="29"/>
  <c r="S20" i="29"/>
  <c r="O21" i="29"/>
  <c r="S21" i="29"/>
  <c r="O22" i="29"/>
  <c r="S22" i="29"/>
  <c r="O23" i="29"/>
  <c r="S23" i="29"/>
  <c r="O24" i="29"/>
  <c r="S24" i="29"/>
  <c r="O25" i="29"/>
  <c r="S25" i="29"/>
  <c r="O26" i="29"/>
  <c r="S26" i="29"/>
  <c r="O27" i="29"/>
  <c r="S27" i="29"/>
  <c r="O28" i="29"/>
  <c r="S28" i="29"/>
  <c r="O29" i="29"/>
  <c r="S29" i="29"/>
  <c r="O30" i="29"/>
  <c r="S30" i="29"/>
  <c r="O31" i="29"/>
  <c r="S31" i="29"/>
  <c r="O32" i="29"/>
  <c r="S32" i="29"/>
  <c r="O33" i="29"/>
  <c r="S33" i="29"/>
  <c r="O34" i="29"/>
  <c r="S34" i="29"/>
  <c r="O35" i="29"/>
  <c r="S35" i="29"/>
  <c r="O36" i="29"/>
  <c r="S36" i="29"/>
  <c r="O37" i="29"/>
  <c r="S37" i="29"/>
  <c r="O38" i="29"/>
  <c r="S38" i="29"/>
  <c r="O39" i="29"/>
  <c r="S39" i="29"/>
  <c r="O40" i="29"/>
  <c r="S40" i="29"/>
  <c r="O41" i="29"/>
  <c r="S41" i="29"/>
  <c r="O42" i="29"/>
  <c r="S42" i="29"/>
  <c r="O43" i="29"/>
  <c r="S43" i="29"/>
  <c r="O44" i="29"/>
  <c r="S44" i="29"/>
  <c r="O45" i="29"/>
  <c r="S45" i="29"/>
  <c r="O46" i="29"/>
  <c r="S46" i="29"/>
  <c r="O47" i="29"/>
  <c r="S47" i="29"/>
  <c r="O48" i="29"/>
  <c r="S48" i="29"/>
  <c r="O49" i="29"/>
  <c r="S49" i="29"/>
  <c r="O50" i="29"/>
  <c r="S50" i="29"/>
  <c r="O51" i="29"/>
  <c r="S51" i="29"/>
  <c r="O52" i="29"/>
  <c r="S52" i="29"/>
  <c r="O53" i="29"/>
  <c r="S53" i="29"/>
  <c r="O54" i="29"/>
  <c r="S54" i="29"/>
  <c r="O55" i="29"/>
  <c r="S55" i="29"/>
  <c r="O56" i="29"/>
  <c r="S56" i="29"/>
  <c r="O57" i="29"/>
  <c r="P15" i="29"/>
  <c r="T15" i="29"/>
  <c r="P16" i="29"/>
  <c r="T16" i="29"/>
  <c r="P17" i="29"/>
  <c r="T17" i="29"/>
  <c r="P18" i="29"/>
  <c r="T18" i="29"/>
  <c r="P19" i="29"/>
  <c r="T19" i="29"/>
  <c r="P20" i="29"/>
  <c r="T20" i="29"/>
  <c r="P21" i="29"/>
  <c r="T21" i="29"/>
  <c r="P22" i="29"/>
  <c r="T22" i="29"/>
  <c r="P23" i="29"/>
  <c r="T23" i="29"/>
  <c r="P24" i="29"/>
  <c r="T24" i="29"/>
  <c r="P25" i="29"/>
  <c r="T25" i="29"/>
  <c r="P26" i="29"/>
  <c r="T26" i="29"/>
  <c r="P27" i="29"/>
  <c r="T27" i="29"/>
  <c r="P28" i="29"/>
  <c r="T28" i="29"/>
  <c r="P29" i="29"/>
  <c r="T29" i="29"/>
  <c r="P30" i="29"/>
  <c r="T30" i="29"/>
  <c r="P31" i="29"/>
  <c r="T31" i="29"/>
  <c r="P32" i="29"/>
  <c r="T32" i="29"/>
  <c r="P33" i="29"/>
  <c r="T33" i="29"/>
  <c r="P34" i="29"/>
  <c r="T34" i="29"/>
  <c r="P35" i="29"/>
  <c r="T35" i="29"/>
  <c r="Q15" i="29"/>
  <c r="U15" i="29"/>
  <c r="Q16" i="29"/>
  <c r="U16" i="29"/>
  <c r="Q17" i="29"/>
  <c r="U17" i="29"/>
  <c r="Q18" i="29"/>
  <c r="U18" i="29"/>
  <c r="Q19" i="29"/>
  <c r="U19" i="29"/>
  <c r="Q20" i="29"/>
  <c r="U20" i="29"/>
  <c r="Q21" i="29"/>
  <c r="U21" i="29"/>
  <c r="Q22" i="29"/>
  <c r="U22" i="29"/>
  <c r="Q23" i="29"/>
  <c r="U23" i="29"/>
  <c r="Q24" i="29"/>
  <c r="U24" i="29"/>
  <c r="Q25" i="29"/>
  <c r="U25" i="29"/>
  <c r="Q26" i="29"/>
  <c r="U26" i="29"/>
  <c r="Q27" i="29"/>
  <c r="U27" i="29"/>
  <c r="Q28" i="29"/>
  <c r="U28" i="29"/>
  <c r="Q29" i="29"/>
  <c r="U29" i="29"/>
  <c r="Q30" i="29"/>
  <c r="U30" i="29"/>
  <c r="Q31" i="29"/>
  <c r="U31" i="29"/>
  <c r="Q32" i="29"/>
  <c r="U32" i="29"/>
  <c r="Q33" i="29"/>
  <c r="U33" i="29"/>
  <c r="Q34" i="29"/>
  <c r="U34" i="29"/>
  <c r="Q35" i="29"/>
  <c r="U35" i="29"/>
  <c r="Q36" i="29"/>
  <c r="U36" i="29"/>
  <c r="Q37" i="29"/>
  <c r="U37" i="29"/>
  <c r="Q38" i="29"/>
  <c r="U38" i="29"/>
  <c r="Q39" i="29"/>
  <c r="U39" i="29"/>
  <c r="Q40" i="29"/>
  <c r="U40" i="29"/>
  <c r="Q41" i="29"/>
  <c r="U41" i="29"/>
  <c r="Q42" i="29"/>
  <c r="U42" i="29"/>
  <c r="Q43" i="29"/>
  <c r="U43" i="29"/>
  <c r="Q44" i="29"/>
  <c r="U44" i="29"/>
  <c r="Q45" i="29"/>
  <c r="U45" i="29"/>
  <c r="Q46" i="29"/>
  <c r="U46" i="29"/>
  <c r="Q47" i="29"/>
  <c r="U47" i="29"/>
  <c r="Q48" i="29"/>
  <c r="U48" i="29"/>
  <c r="Q49" i="29"/>
  <c r="U49" i="29"/>
  <c r="Q50" i="29"/>
  <c r="U50" i="29"/>
  <c r="Q51" i="29"/>
  <c r="U51" i="29"/>
  <c r="Q52" i="29"/>
  <c r="U52" i="29"/>
  <c r="Q53" i="29"/>
  <c r="U53" i="29"/>
  <c r="Q54" i="29"/>
  <c r="U54" i="29"/>
  <c r="Q55" i="29"/>
  <c r="U55" i="29"/>
  <c r="Q56" i="29"/>
  <c r="U56" i="29"/>
  <c r="Q57" i="29"/>
  <c r="R16" i="29"/>
  <c r="R18" i="29"/>
  <c r="R20" i="29"/>
  <c r="R22" i="29"/>
  <c r="R24" i="29"/>
  <c r="R26" i="29"/>
  <c r="R28" i="29"/>
  <c r="R30" i="29"/>
  <c r="R32" i="29"/>
  <c r="R34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U57" i="29"/>
  <c r="Q58" i="29"/>
  <c r="U58" i="29"/>
  <c r="Q59" i="29"/>
  <c r="U59" i="29"/>
  <c r="Q60" i="29"/>
  <c r="U60" i="29"/>
  <c r="Q61" i="29"/>
  <c r="U61" i="29"/>
  <c r="Q62" i="29"/>
  <c r="U62" i="29"/>
  <c r="Q63" i="29"/>
  <c r="U63" i="29"/>
  <c r="Q64" i="29"/>
  <c r="U64" i="29"/>
  <c r="Q65" i="29"/>
  <c r="U65" i="29"/>
  <c r="Q66" i="29"/>
  <c r="U66" i="29"/>
  <c r="Q67" i="29"/>
  <c r="U67" i="29"/>
  <c r="Q68" i="29"/>
  <c r="U68" i="29"/>
  <c r="Q69" i="29"/>
  <c r="U69" i="29"/>
  <c r="Q70" i="29"/>
  <c r="U70" i="29"/>
  <c r="Q71" i="29"/>
  <c r="U71" i="29"/>
  <c r="Q72" i="29"/>
  <c r="U72" i="29"/>
  <c r="Q73" i="29"/>
  <c r="U73" i="29"/>
  <c r="Q74" i="29"/>
  <c r="U74" i="29"/>
  <c r="Q75" i="29"/>
  <c r="U75" i="29"/>
  <c r="Q76" i="29"/>
  <c r="U76" i="29"/>
  <c r="Q77" i="29"/>
  <c r="U77" i="29"/>
  <c r="Q78" i="29"/>
  <c r="U78" i="29"/>
  <c r="Q79" i="29"/>
  <c r="U79" i="29"/>
  <c r="Q80" i="29"/>
  <c r="U80" i="29"/>
  <c r="Q81" i="29"/>
  <c r="U81" i="29"/>
  <c r="Q82" i="29"/>
  <c r="U82" i="29"/>
  <c r="Q83" i="29"/>
  <c r="U83" i="29"/>
  <c r="V16" i="29"/>
  <c r="V18" i="29"/>
  <c r="V20" i="29"/>
  <c r="V22" i="29"/>
  <c r="V24" i="29"/>
  <c r="V26" i="29"/>
  <c r="V28" i="29"/>
  <c r="V30" i="29"/>
  <c r="V32" i="29"/>
  <c r="V34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V57" i="29"/>
  <c r="R58" i="29"/>
  <c r="V58" i="29"/>
  <c r="R59" i="29"/>
  <c r="V59" i="29"/>
  <c r="R60" i="29"/>
  <c r="V60" i="29"/>
  <c r="R61" i="29"/>
  <c r="V61" i="29"/>
  <c r="R62" i="29"/>
  <c r="V62" i="29"/>
  <c r="R63" i="29"/>
  <c r="V63" i="29"/>
  <c r="R64" i="29"/>
  <c r="V64" i="29"/>
  <c r="R65" i="29"/>
  <c r="V65" i="29"/>
  <c r="R66" i="29"/>
  <c r="V66" i="29"/>
  <c r="R67" i="29"/>
  <c r="V67" i="29"/>
  <c r="R68" i="29"/>
  <c r="V68" i="29"/>
  <c r="R69" i="29"/>
  <c r="V69" i="29"/>
  <c r="R70" i="29"/>
  <c r="V70" i="29"/>
  <c r="R71" i="29"/>
  <c r="V71" i="29"/>
  <c r="R72" i="29"/>
  <c r="V72" i="29"/>
  <c r="R73" i="29"/>
  <c r="V73" i="29"/>
  <c r="R74" i="29"/>
  <c r="V74" i="29"/>
  <c r="R75" i="29"/>
  <c r="V75" i="29"/>
  <c r="R76" i="29"/>
  <c r="V76" i="29"/>
  <c r="R77" i="29"/>
  <c r="V77" i="29"/>
  <c r="R78" i="29"/>
  <c r="V78" i="29"/>
  <c r="R79" i="29"/>
  <c r="V79" i="29"/>
  <c r="R80" i="29"/>
  <c r="V80" i="29"/>
  <c r="R81" i="29"/>
  <c r="V81" i="29"/>
  <c r="R82" i="29"/>
  <c r="V82" i="29"/>
  <c r="R83" i="29"/>
  <c r="V83" i="29"/>
  <c r="R84" i="29"/>
  <c r="R15" i="29"/>
  <c r="R19" i="29"/>
  <c r="R23" i="29"/>
  <c r="R27" i="29"/>
  <c r="R31" i="29"/>
  <c r="R35" i="29"/>
  <c r="T37" i="29"/>
  <c r="T39" i="29"/>
  <c r="T41" i="29"/>
  <c r="T43" i="29"/>
  <c r="T45" i="29"/>
  <c r="T47" i="29"/>
  <c r="T49" i="29"/>
  <c r="T51" i="29"/>
  <c r="T53" i="29"/>
  <c r="T55" i="29"/>
  <c r="S57" i="29"/>
  <c r="S58" i="29"/>
  <c r="S59" i="29"/>
  <c r="S60" i="29"/>
  <c r="S61" i="29"/>
  <c r="S62" i="29"/>
  <c r="S63" i="29"/>
  <c r="S64" i="29"/>
  <c r="S65" i="29"/>
  <c r="S66" i="29"/>
  <c r="S67" i="29"/>
  <c r="S68" i="29"/>
  <c r="S69" i="29"/>
  <c r="S70" i="29"/>
  <c r="S71" i="29"/>
  <c r="S72" i="29"/>
  <c r="S73" i="29"/>
  <c r="S74" i="29"/>
  <c r="S75" i="29"/>
  <c r="S76" i="29"/>
  <c r="S77" i="29"/>
  <c r="S78" i="29"/>
  <c r="S79" i="29"/>
  <c r="S80" i="29"/>
  <c r="S81" i="29"/>
  <c r="S82" i="29"/>
  <c r="S83" i="29"/>
  <c r="Q84" i="29"/>
  <c r="V84" i="29"/>
  <c r="R85" i="29"/>
  <c r="V85" i="29"/>
  <c r="R86" i="29"/>
  <c r="V86" i="29"/>
  <c r="R87" i="29"/>
  <c r="V87" i="29"/>
  <c r="R88" i="29"/>
  <c r="V88" i="29"/>
  <c r="R89" i="29"/>
  <c r="V89" i="29"/>
  <c r="R90" i="29"/>
  <c r="V90" i="29"/>
  <c r="R91" i="29"/>
  <c r="V91" i="29"/>
  <c r="R92" i="29"/>
  <c r="V92" i="29"/>
  <c r="R93" i="29"/>
  <c r="V93" i="29"/>
  <c r="R94" i="29"/>
  <c r="V94" i="29"/>
  <c r="R95" i="29"/>
  <c r="V95" i="29"/>
  <c r="R96" i="29"/>
  <c r="V96" i="29"/>
  <c r="R97" i="29"/>
  <c r="V97" i="29"/>
  <c r="R98" i="29"/>
  <c r="V98" i="29"/>
  <c r="R99" i="29"/>
  <c r="V99" i="29"/>
  <c r="R100" i="29"/>
  <c r="V100" i="29"/>
  <c r="R101" i="29"/>
  <c r="V101" i="29"/>
  <c r="R102" i="29"/>
  <c r="V102" i="29"/>
  <c r="R103" i="29"/>
  <c r="V103" i="29"/>
  <c r="R104" i="29"/>
  <c r="V104" i="29"/>
  <c r="V15" i="29"/>
  <c r="V165" i="29" s="1"/>
  <c r="AW17" i="29" s="1"/>
  <c r="V19" i="29"/>
  <c r="V23" i="29"/>
  <c r="V27" i="29"/>
  <c r="V31" i="29"/>
  <c r="V35" i="29"/>
  <c r="V37" i="29"/>
  <c r="V39" i="29"/>
  <c r="V41" i="29"/>
  <c r="V43" i="29"/>
  <c r="V45" i="29"/>
  <c r="V47" i="29"/>
  <c r="V49" i="29"/>
  <c r="V51" i="29"/>
  <c r="V53" i="29"/>
  <c r="V55" i="29"/>
  <c r="T57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72" i="29"/>
  <c r="T73" i="29"/>
  <c r="T74" i="29"/>
  <c r="T75" i="29"/>
  <c r="T76" i="29"/>
  <c r="T77" i="29"/>
  <c r="T78" i="29"/>
  <c r="T79" i="29"/>
  <c r="T80" i="29"/>
  <c r="T81" i="29"/>
  <c r="T82" i="29"/>
  <c r="T83" i="29"/>
  <c r="S84" i="29"/>
  <c r="O85" i="29"/>
  <c r="S85" i="29"/>
  <c r="O86" i="29"/>
  <c r="S86" i="29"/>
  <c r="O87" i="29"/>
  <c r="S87" i="29"/>
  <c r="O88" i="29"/>
  <c r="S88" i="29"/>
  <c r="O89" i="29"/>
  <c r="S89" i="29"/>
  <c r="O90" i="29"/>
  <c r="S90" i="29"/>
  <c r="O91" i="29"/>
  <c r="S91" i="29"/>
  <c r="O92" i="29"/>
  <c r="S92" i="29"/>
  <c r="O93" i="29"/>
  <c r="S93" i="29"/>
  <c r="O94" i="29"/>
  <c r="S94" i="29"/>
  <c r="O95" i="29"/>
  <c r="S95" i="29"/>
  <c r="O96" i="29"/>
  <c r="S96" i="29"/>
  <c r="O97" i="29"/>
  <c r="S97" i="29"/>
  <c r="O98" i="29"/>
  <c r="S98" i="29"/>
  <c r="O99" i="29"/>
  <c r="S99" i="29"/>
  <c r="O100" i="29"/>
  <c r="S100" i="29"/>
  <c r="O101" i="29"/>
  <c r="S101" i="29"/>
  <c r="O102" i="29"/>
  <c r="S102" i="29"/>
  <c r="O103" i="29"/>
  <c r="S103" i="29"/>
  <c r="O104" i="29"/>
  <c r="S104" i="29"/>
  <c r="O105" i="29"/>
  <c r="S105" i="29"/>
  <c r="R17" i="29"/>
  <c r="R21" i="29"/>
  <c r="R25" i="29"/>
  <c r="R29" i="29"/>
  <c r="R33" i="29"/>
  <c r="T36" i="29"/>
  <c r="T38" i="29"/>
  <c r="T40" i="29"/>
  <c r="T42" i="29"/>
  <c r="T44" i="29"/>
  <c r="T46" i="29"/>
  <c r="T48" i="29"/>
  <c r="T50" i="29"/>
  <c r="T52" i="29"/>
  <c r="T54" i="29"/>
  <c r="T56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T84" i="29"/>
  <c r="P85" i="29"/>
  <c r="T85" i="29"/>
  <c r="P86" i="29"/>
  <c r="T86" i="29"/>
  <c r="P87" i="29"/>
  <c r="T87" i="29"/>
  <c r="P88" i="29"/>
  <c r="T88" i="29"/>
  <c r="P89" i="29"/>
  <c r="T89" i="29"/>
  <c r="P90" i="29"/>
  <c r="T90" i="29"/>
  <c r="P91" i="29"/>
  <c r="T91" i="29"/>
  <c r="P92" i="29"/>
  <c r="T92" i="29"/>
  <c r="P93" i="29"/>
  <c r="T93" i="29"/>
  <c r="P94" i="29"/>
  <c r="T94" i="29"/>
  <c r="P95" i="29"/>
  <c r="T95" i="29"/>
  <c r="P96" i="29"/>
  <c r="T96" i="29"/>
  <c r="P97" i="29"/>
  <c r="T97" i="29"/>
  <c r="P98" i="29"/>
  <c r="T98" i="29"/>
  <c r="P99" i="29"/>
  <c r="T99" i="29"/>
  <c r="P100" i="29"/>
  <c r="T100" i="29"/>
  <c r="P101" i="29"/>
  <c r="T101" i="29"/>
  <c r="P102" i="29"/>
  <c r="T102" i="29"/>
  <c r="P103" i="29"/>
  <c r="T103" i="29"/>
  <c r="P104" i="29"/>
  <c r="T104" i="29"/>
  <c r="P105" i="29"/>
  <c r="T105" i="29"/>
  <c r="P106" i="29"/>
  <c r="T106" i="29"/>
  <c r="P107" i="29"/>
  <c r="T107" i="29"/>
  <c r="P108" i="29"/>
  <c r="T108" i="29"/>
  <c r="P109" i="29"/>
  <c r="T109" i="29"/>
  <c r="P110" i="29"/>
  <c r="T110" i="29"/>
  <c r="P111" i="29"/>
  <c r="V17" i="29"/>
  <c r="V21" i="29"/>
  <c r="V25" i="29"/>
  <c r="V29" i="29"/>
  <c r="V33" i="29"/>
  <c r="V36" i="29"/>
  <c r="V38" i="29"/>
  <c r="V40" i="29"/>
  <c r="V42" i="29"/>
  <c r="V44" i="29"/>
  <c r="V46" i="29"/>
  <c r="V48" i="29"/>
  <c r="V50" i="29"/>
  <c r="V52" i="29"/>
  <c r="V54" i="29"/>
  <c r="V56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U84" i="29"/>
  <c r="W84" i="29" s="1"/>
  <c r="X84" i="29" s="1"/>
  <c r="Q85" i="29"/>
  <c r="U85" i="29"/>
  <c r="Q86" i="29"/>
  <c r="U86" i="29"/>
  <c r="W86" i="29" s="1"/>
  <c r="X86" i="29" s="1"/>
  <c r="Q87" i="29"/>
  <c r="U87" i="29"/>
  <c r="Q88" i="29"/>
  <c r="U88" i="29"/>
  <c r="W88" i="29" s="1"/>
  <c r="X88" i="29" s="1"/>
  <c r="Q89" i="29"/>
  <c r="U89" i="29"/>
  <c r="Q90" i="29"/>
  <c r="U90" i="29"/>
  <c r="W90" i="29" s="1"/>
  <c r="X90" i="29" s="1"/>
  <c r="Q91" i="29"/>
  <c r="U91" i="29"/>
  <c r="Q92" i="29"/>
  <c r="U92" i="29"/>
  <c r="W92" i="29" s="1"/>
  <c r="X92" i="29" s="1"/>
  <c r="Q93" i="29"/>
  <c r="U93" i="29"/>
  <c r="Q94" i="29"/>
  <c r="U94" i="29"/>
  <c r="W94" i="29" s="1"/>
  <c r="X94" i="29" s="1"/>
  <c r="Q95" i="29"/>
  <c r="U95" i="29"/>
  <c r="Q96" i="29"/>
  <c r="U96" i="29"/>
  <c r="W96" i="29" s="1"/>
  <c r="X96" i="29" s="1"/>
  <c r="Q97" i="29"/>
  <c r="U97" i="29"/>
  <c r="Q98" i="29"/>
  <c r="U98" i="29"/>
  <c r="W98" i="29" s="1"/>
  <c r="X98" i="29" s="1"/>
  <c r="Q99" i="29"/>
  <c r="U99" i="29"/>
  <c r="Q100" i="29"/>
  <c r="U100" i="29"/>
  <c r="W100" i="29" s="1"/>
  <c r="X100" i="29" s="1"/>
  <c r="Q101" i="29"/>
  <c r="U101" i="29"/>
  <c r="Q102" i="29"/>
  <c r="U102" i="29"/>
  <c r="W102" i="29" s="1"/>
  <c r="X102" i="29" s="1"/>
  <c r="Q103" i="29"/>
  <c r="U103" i="29"/>
  <c r="Q104" i="29"/>
  <c r="U104" i="29"/>
  <c r="W104" i="29" s="1"/>
  <c r="X104" i="29" s="1"/>
  <c r="Q105" i="29"/>
  <c r="U105" i="29"/>
  <c r="Q106" i="29"/>
  <c r="U106" i="29"/>
  <c r="W106" i="29" s="1"/>
  <c r="X106" i="29" s="1"/>
  <c r="Q107" i="29"/>
  <c r="U107" i="29"/>
  <c r="Q108" i="29"/>
  <c r="U108" i="29"/>
  <c r="W108" i="29" s="1"/>
  <c r="X108" i="29" s="1"/>
  <c r="Q109" i="29"/>
  <c r="U109" i="29"/>
  <c r="Q110" i="29"/>
  <c r="U110" i="29"/>
  <c r="W110" i="29" s="1"/>
  <c r="X110" i="29" s="1"/>
  <c r="Q111" i="29"/>
  <c r="U111" i="29"/>
  <c r="Q112" i="29"/>
  <c r="U112" i="29"/>
  <c r="W112" i="29" s="1"/>
  <c r="X112" i="29" s="1"/>
  <c r="R105" i="29"/>
  <c r="S106" i="29"/>
  <c r="S107" i="29"/>
  <c r="S108" i="29"/>
  <c r="S109" i="29"/>
  <c r="S110" i="29"/>
  <c r="S111" i="29"/>
  <c r="P112" i="29"/>
  <c r="V112" i="29"/>
  <c r="R113" i="29"/>
  <c r="V113" i="29"/>
  <c r="R114" i="29"/>
  <c r="V114" i="29"/>
  <c r="R115" i="29"/>
  <c r="V115" i="29"/>
  <c r="R116" i="29"/>
  <c r="V116" i="29"/>
  <c r="R117" i="29"/>
  <c r="V117" i="29"/>
  <c r="R118" i="29"/>
  <c r="V118" i="29"/>
  <c r="R119" i="29"/>
  <c r="V119" i="29"/>
  <c r="R120" i="29"/>
  <c r="V120" i="29"/>
  <c r="R121" i="29"/>
  <c r="V121" i="29"/>
  <c r="R122" i="29"/>
  <c r="V122" i="29"/>
  <c r="R123" i="29"/>
  <c r="V123" i="29"/>
  <c r="R124" i="29"/>
  <c r="V124" i="29"/>
  <c r="R125" i="29"/>
  <c r="V125" i="29"/>
  <c r="R126" i="29"/>
  <c r="V126" i="29"/>
  <c r="R127" i="29"/>
  <c r="V127" i="29"/>
  <c r="R128" i="29"/>
  <c r="V128" i="29"/>
  <c r="R129" i="29"/>
  <c r="V129" i="29"/>
  <c r="R130" i="29"/>
  <c r="V130" i="29"/>
  <c r="R131" i="29"/>
  <c r="V131" i="29"/>
  <c r="R132" i="29"/>
  <c r="V132" i="29"/>
  <c r="R133" i="29"/>
  <c r="V133" i="29"/>
  <c r="R134" i="29"/>
  <c r="V134" i="29"/>
  <c r="R135" i="29"/>
  <c r="V135" i="29"/>
  <c r="R136" i="29"/>
  <c r="V136" i="29"/>
  <c r="R137" i="29"/>
  <c r="V137" i="29"/>
  <c r="R138" i="29"/>
  <c r="V138" i="29"/>
  <c r="R139" i="29"/>
  <c r="V139" i="29"/>
  <c r="R140" i="29"/>
  <c r="V140" i="29"/>
  <c r="R141" i="29"/>
  <c r="V141" i="29"/>
  <c r="R142" i="29"/>
  <c r="V142" i="29"/>
  <c r="R143" i="29"/>
  <c r="V143" i="29"/>
  <c r="R144" i="29"/>
  <c r="V144" i="29"/>
  <c r="R145" i="29"/>
  <c r="V145" i="29"/>
  <c r="R146" i="29"/>
  <c r="V146" i="29"/>
  <c r="R147" i="29"/>
  <c r="V147" i="29"/>
  <c r="R148" i="29"/>
  <c r="V148" i="29"/>
  <c r="R149" i="29"/>
  <c r="V149" i="29"/>
  <c r="R150" i="29"/>
  <c r="V150" i="29"/>
  <c r="R151" i="29"/>
  <c r="V151" i="29"/>
  <c r="R152" i="29"/>
  <c r="V152" i="29"/>
  <c r="R153" i="29"/>
  <c r="V153" i="29"/>
  <c r="R154" i="29"/>
  <c r="V154" i="29"/>
  <c r="R155" i="29"/>
  <c r="V155" i="29"/>
  <c r="R156" i="29"/>
  <c r="V156" i="29"/>
  <c r="R157" i="29"/>
  <c r="V157" i="29"/>
  <c r="R158" i="29"/>
  <c r="V158" i="29"/>
  <c r="R159" i="29"/>
  <c r="V159" i="29"/>
  <c r="R160" i="29"/>
  <c r="V160" i="29"/>
  <c r="R161" i="29"/>
  <c r="V161" i="29"/>
  <c r="R162" i="29"/>
  <c r="V162" i="29"/>
  <c r="R163" i="29"/>
  <c r="V163" i="29"/>
  <c r="R164" i="29"/>
  <c r="V164" i="29"/>
  <c r="V105" i="29"/>
  <c r="V106" i="29"/>
  <c r="V107" i="29"/>
  <c r="V108" i="29"/>
  <c r="V109" i="29"/>
  <c r="V110" i="29"/>
  <c r="T111" i="29"/>
  <c r="R112" i="29"/>
  <c r="O113" i="29"/>
  <c r="S113" i="29"/>
  <c r="O114" i="29"/>
  <c r="S114" i="29"/>
  <c r="O115" i="29"/>
  <c r="S115" i="29"/>
  <c r="O116" i="29"/>
  <c r="S116" i="29"/>
  <c r="O117" i="29"/>
  <c r="S117" i="29"/>
  <c r="O118" i="29"/>
  <c r="S118" i="29"/>
  <c r="O119" i="29"/>
  <c r="S119" i="29"/>
  <c r="O120" i="29"/>
  <c r="S120" i="29"/>
  <c r="O121" i="29"/>
  <c r="S121" i="29"/>
  <c r="O122" i="29"/>
  <c r="S122" i="29"/>
  <c r="O123" i="29"/>
  <c r="S123" i="29"/>
  <c r="O124" i="29"/>
  <c r="S124" i="29"/>
  <c r="O125" i="29"/>
  <c r="S125" i="29"/>
  <c r="O126" i="29"/>
  <c r="S126" i="29"/>
  <c r="O127" i="29"/>
  <c r="S127" i="29"/>
  <c r="O128" i="29"/>
  <c r="S128" i="29"/>
  <c r="O129" i="29"/>
  <c r="S129" i="29"/>
  <c r="O130" i="29"/>
  <c r="S130" i="29"/>
  <c r="O131" i="29"/>
  <c r="S131" i="29"/>
  <c r="O132" i="29"/>
  <c r="S132" i="29"/>
  <c r="O133" i="29"/>
  <c r="S133" i="29"/>
  <c r="O134" i="29"/>
  <c r="S134" i="29"/>
  <c r="O135" i="29"/>
  <c r="S135" i="29"/>
  <c r="O136" i="29"/>
  <c r="S136" i="29"/>
  <c r="O137" i="29"/>
  <c r="S137" i="29"/>
  <c r="O138" i="29"/>
  <c r="S138" i="29"/>
  <c r="O139" i="29"/>
  <c r="S139" i="29"/>
  <c r="O140" i="29"/>
  <c r="S140" i="29"/>
  <c r="O141" i="29"/>
  <c r="S141" i="29"/>
  <c r="O142" i="29"/>
  <c r="S142" i="29"/>
  <c r="O143" i="29"/>
  <c r="S143" i="29"/>
  <c r="O144" i="29"/>
  <c r="S144" i="29"/>
  <c r="O145" i="29"/>
  <c r="S145" i="29"/>
  <c r="O146" i="29"/>
  <c r="S146" i="29"/>
  <c r="O147" i="29"/>
  <c r="S147" i="29"/>
  <c r="O148" i="29"/>
  <c r="S148" i="29"/>
  <c r="O149" i="29"/>
  <c r="S149" i="29"/>
  <c r="O150" i="29"/>
  <c r="S150" i="29"/>
  <c r="O151" i="29"/>
  <c r="S151" i="29"/>
  <c r="O152" i="29"/>
  <c r="S152" i="29"/>
  <c r="O153" i="29"/>
  <c r="S153" i="29"/>
  <c r="O154" i="29"/>
  <c r="S154" i="29"/>
  <c r="O155" i="29"/>
  <c r="S155" i="29"/>
  <c r="O156" i="29"/>
  <c r="S156" i="29"/>
  <c r="O157" i="29"/>
  <c r="S157" i="29"/>
  <c r="O158" i="29"/>
  <c r="S158" i="29"/>
  <c r="O159" i="29"/>
  <c r="S159" i="29"/>
  <c r="O160" i="29"/>
  <c r="S160" i="29"/>
  <c r="O161" i="29"/>
  <c r="S161" i="29"/>
  <c r="O162" i="29"/>
  <c r="S162" i="29"/>
  <c r="O163" i="29"/>
  <c r="S163" i="29"/>
  <c r="O164" i="29"/>
  <c r="S164" i="29"/>
  <c r="O106" i="29"/>
  <c r="O107" i="29"/>
  <c r="O108" i="29"/>
  <c r="O109" i="29"/>
  <c r="O110" i="29"/>
  <c r="O111" i="29"/>
  <c r="V111" i="29"/>
  <c r="S112" i="29"/>
  <c r="P113" i="29"/>
  <c r="T113" i="29"/>
  <c r="P114" i="29"/>
  <c r="T114" i="29"/>
  <c r="P115" i="29"/>
  <c r="T115" i="29"/>
  <c r="P116" i="29"/>
  <c r="T116" i="29"/>
  <c r="P117" i="29"/>
  <c r="T117" i="29"/>
  <c r="P118" i="29"/>
  <c r="T118" i="29"/>
  <c r="P119" i="29"/>
  <c r="T119" i="29"/>
  <c r="P120" i="29"/>
  <c r="T120" i="29"/>
  <c r="P121" i="29"/>
  <c r="T121" i="29"/>
  <c r="P122" i="29"/>
  <c r="T122" i="29"/>
  <c r="P123" i="29"/>
  <c r="T123" i="29"/>
  <c r="P124" i="29"/>
  <c r="T124" i="29"/>
  <c r="P125" i="29"/>
  <c r="T125" i="29"/>
  <c r="P126" i="29"/>
  <c r="T126" i="29"/>
  <c r="P127" i="29"/>
  <c r="T127" i="29"/>
  <c r="P128" i="29"/>
  <c r="T128" i="29"/>
  <c r="P129" i="29"/>
  <c r="T129" i="29"/>
  <c r="P130" i="29"/>
  <c r="T130" i="29"/>
  <c r="P131" i="29"/>
  <c r="T131" i="29"/>
  <c r="P132" i="29"/>
  <c r="T132" i="29"/>
  <c r="P133" i="29"/>
  <c r="T133" i="29"/>
  <c r="P134" i="29"/>
  <c r="T134" i="29"/>
  <c r="P135" i="29"/>
  <c r="T135" i="29"/>
  <c r="P136" i="29"/>
  <c r="T136" i="29"/>
  <c r="P137" i="29"/>
  <c r="T137" i="29"/>
  <c r="P138" i="29"/>
  <c r="T138" i="29"/>
  <c r="P139" i="29"/>
  <c r="T139" i="29"/>
  <c r="P140" i="29"/>
  <c r="T140" i="29"/>
  <c r="P141" i="29"/>
  <c r="T141" i="29"/>
  <c r="P142" i="29"/>
  <c r="T142" i="29"/>
  <c r="P143" i="29"/>
  <c r="T143" i="29"/>
  <c r="P144" i="29"/>
  <c r="T144" i="29"/>
  <c r="P145" i="29"/>
  <c r="T145" i="29"/>
  <c r="P146" i="29"/>
  <c r="T146" i="29"/>
  <c r="P147" i="29"/>
  <c r="T147" i="29"/>
  <c r="P148" i="29"/>
  <c r="T148" i="29"/>
  <c r="P149" i="29"/>
  <c r="T149" i="29"/>
  <c r="P150" i="29"/>
  <c r="T150" i="29"/>
  <c r="P151" i="29"/>
  <c r="T151" i="29"/>
  <c r="P152" i="29"/>
  <c r="T152" i="29"/>
  <c r="P153" i="29"/>
  <c r="T153" i="29"/>
  <c r="P154" i="29"/>
  <c r="T154" i="29"/>
  <c r="P155" i="29"/>
  <c r="T155" i="29"/>
  <c r="P156" i="29"/>
  <c r="T156" i="29"/>
  <c r="P157" i="29"/>
  <c r="T157" i="29"/>
  <c r="P158" i="29"/>
  <c r="T158" i="29"/>
  <c r="P159" i="29"/>
  <c r="T159" i="29"/>
  <c r="P160" i="29"/>
  <c r="T160" i="29"/>
  <c r="P161" i="29"/>
  <c r="T161" i="29"/>
  <c r="P162" i="29"/>
  <c r="T162" i="29"/>
  <c r="P163" i="29"/>
  <c r="T163" i="29"/>
  <c r="P164" i="29"/>
  <c r="T164" i="29"/>
  <c r="R106" i="29"/>
  <c r="R107" i="29"/>
  <c r="R108" i="29"/>
  <c r="R109" i="29"/>
  <c r="R110" i="29"/>
  <c r="R111" i="29"/>
  <c r="O112" i="29"/>
  <c r="T112" i="29"/>
  <c r="Q113" i="29"/>
  <c r="U113" i="29"/>
  <c r="W113" i="29" s="1"/>
  <c r="X113" i="29" s="1"/>
  <c r="Q114" i="29"/>
  <c r="U114" i="29"/>
  <c r="W114" i="29" s="1"/>
  <c r="X114" i="29" s="1"/>
  <c r="Q115" i="29"/>
  <c r="U115" i="29"/>
  <c r="W115" i="29" s="1"/>
  <c r="X115" i="29" s="1"/>
  <c r="Q116" i="29"/>
  <c r="U116" i="29"/>
  <c r="W116" i="29" s="1"/>
  <c r="X116" i="29" s="1"/>
  <c r="Q117" i="29"/>
  <c r="U117" i="29"/>
  <c r="W117" i="29" s="1"/>
  <c r="X117" i="29" s="1"/>
  <c r="Q118" i="29"/>
  <c r="U118" i="29"/>
  <c r="W118" i="29" s="1"/>
  <c r="X118" i="29" s="1"/>
  <c r="Q119" i="29"/>
  <c r="U119" i="29"/>
  <c r="W119" i="29" s="1"/>
  <c r="X119" i="29" s="1"/>
  <c r="Q120" i="29"/>
  <c r="U120" i="29"/>
  <c r="W120" i="29" s="1"/>
  <c r="X120" i="29" s="1"/>
  <c r="Q121" i="29"/>
  <c r="U121" i="29"/>
  <c r="W121" i="29" s="1"/>
  <c r="X121" i="29" s="1"/>
  <c r="Q122" i="29"/>
  <c r="U122" i="29"/>
  <c r="W122" i="29" s="1"/>
  <c r="X122" i="29" s="1"/>
  <c r="Q123" i="29"/>
  <c r="U123" i="29"/>
  <c r="W123" i="29" s="1"/>
  <c r="X123" i="29" s="1"/>
  <c r="Q124" i="29"/>
  <c r="U124" i="29"/>
  <c r="W124" i="29" s="1"/>
  <c r="X124" i="29" s="1"/>
  <c r="Q125" i="29"/>
  <c r="U125" i="29"/>
  <c r="W125" i="29" s="1"/>
  <c r="X125" i="29" s="1"/>
  <c r="Q126" i="29"/>
  <c r="U126" i="29"/>
  <c r="W126" i="29" s="1"/>
  <c r="X126" i="29" s="1"/>
  <c r="Q127" i="29"/>
  <c r="U127" i="29"/>
  <c r="W127" i="29" s="1"/>
  <c r="X127" i="29" s="1"/>
  <c r="Q128" i="29"/>
  <c r="U128" i="29"/>
  <c r="W128" i="29" s="1"/>
  <c r="X128" i="29" s="1"/>
  <c r="Q129" i="29"/>
  <c r="U129" i="29"/>
  <c r="W129" i="29" s="1"/>
  <c r="X129" i="29" s="1"/>
  <c r="Q130" i="29"/>
  <c r="U130" i="29"/>
  <c r="W130" i="29" s="1"/>
  <c r="X130" i="29" s="1"/>
  <c r="Q131" i="29"/>
  <c r="U131" i="29"/>
  <c r="W131" i="29" s="1"/>
  <c r="X131" i="29" s="1"/>
  <c r="Q132" i="29"/>
  <c r="U132" i="29"/>
  <c r="W132" i="29" s="1"/>
  <c r="X132" i="29" s="1"/>
  <c r="Q133" i="29"/>
  <c r="U133" i="29"/>
  <c r="W133" i="29" s="1"/>
  <c r="X133" i="29" s="1"/>
  <c r="Q134" i="29"/>
  <c r="U134" i="29"/>
  <c r="W134" i="29" s="1"/>
  <c r="X134" i="29" s="1"/>
  <c r="Q135" i="29"/>
  <c r="U135" i="29"/>
  <c r="W135" i="29" s="1"/>
  <c r="X135" i="29" s="1"/>
  <c r="Q136" i="29"/>
  <c r="U136" i="29"/>
  <c r="W136" i="29" s="1"/>
  <c r="X136" i="29" s="1"/>
  <c r="Q137" i="29"/>
  <c r="U137" i="29"/>
  <c r="W137" i="29" s="1"/>
  <c r="X137" i="29" s="1"/>
  <c r="Q138" i="29"/>
  <c r="U138" i="29"/>
  <c r="W138" i="29" s="1"/>
  <c r="X138" i="29" s="1"/>
  <c r="Q139" i="29"/>
  <c r="U139" i="29"/>
  <c r="W139" i="29" s="1"/>
  <c r="X139" i="29" s="1"/>
  <c r="Q140" i="29"/>
  <c r="U140" i="29"/>
  <c r="W140" i="29" s="1"/>
  <c r="X140" i="29" s="1"/>
  <c r="Q141" i="29"/>
  <c r="U141" i="29"/>
  <c r="W141" i="29" s="1"/>
  <c r="X141" i="29" s="1"/>
  <c r="Q142" i="29"/>
  <c r="U142" i="29"/>
  <c r="W142" i="29" s="1"/>
  <c r="X142" i="29" s="1"/>
  <c r="Q143" i="29"/>
  <c r="U143" i="29"/>
  <c r="W143" i="29" s="1"/>
  <c r="X143" i="29" s="1"/>
  <c r="Q144" i="29"/>
  <c r="U144" i="29"/>
  <c r="W144" i="29" s="1"/>
  <c r="X144" i="29" s="1"/>
  <c r="Q145" i="29"/>
  <c r="U145" i="29"/>
  <c r="W145" i="29" s="1"/>
  <c r="X145" i="29" s="1"/>
  <c r="Q146" i="29"/>
  <c r="U146" i="29"/>
  <c r="W146" i="29" s="1"/>
  <c r="X146" i="29" s="1"/>
  <c r="Q147" i="29"/>
  <c r="U147" i="29"/>
  <c r="W147" i="29" s="1"/>
  <c r="X147" i="29" s="1"/>
  <c r="Q148" i="29"/>
  <c r="U148" i="29"/>
  <c r="W148" i="29" s="1"/>
  <c r="X148" i="29" s="1"/>
  <c r="Q149" i="29"/>
  <c r="U149" i="29"/>
  <c r="W149" i="29" s="1"/>
  <c r="X149" i="29" s="1"/>
  <c r="Q150" i="29"/>
  <c r="U150" i="29"/>
  <c r="W150" i="29" s="1"/>
  <c r="X150" i="29" s="1"/>
  <c r="Q151" i="29"/>
  <c r="U151" i="29"/>
  <c r="W151" i="29" s="1"/>
  <c r="X151" i="29" s="1"/>
  <c r="Q152" i="29"/>
  <c r="U152" i="29"/>
  <c r="W152" i="29" s="1"/>
  <c r="X152" i="29" s="1"/>
  <c r="Q153" i="29"/>
  <c r="U153" i="29"/>
  <c r="W153" i="29" s="1"/>
  <c r="X153" i="29" s="1"/>
  <c r="Q154" i="29"/>
  <c r="U154" i="29"/>
  <c r="W154" i="29" s="1"/>
  <c r="X154" i="29" s="1"/>
  <c r="Q155" i="29"/>
  <c r="U155" i="29"/>
  <c r="W155" i="29" s="1"/>
  <c r="X155" i="29" s="1"/>
  <c r="Q156" i="29"/>
  <c r="U156" i="29"/>
  <c r="W156" i="29" s="1"/>
  <c r="X156" i="29" s="1"/>
  <c r="Q157" i="29"/>
  <c r="U157" i="29"/>
  <c r="W157" i="29" s="1"/>
  <c r="X157" i="29" s="1"/>
  <c r="Q158" i="29"/>
  <c r="U158" i="29"/>
  <c r="W158" i="29" s="1"/>
  <c r="X158" i="29" s="1"/>
  <c r="Q159" i="29"/>
  <c r="U159" i="29"/>
  <c r="W159" i="29" s="1"/>
  <c r="X159" i="29" s="1"/>
  <c r="Q160" i="29"/>
  <c r="U160" i="29"/>
  <c r="W160" i="29" s="1"/>
  <c r="X160" i="29" s="1"/>
  <c r="Q161" i="29"/>
  <c r="U161" i="29"/>
  <c r="W161" i="29" s="1"/>
  <c r="X161" i="29" s="1"/>
  <c r="Q162" i="29"/>
  <c r="U162" i="29"/>
  <c r="W162" i="29" s="1"/>
  <c r="X162" i="29" s="1"/>
  <c r="Q163" i="29"/>
  <c r="U163" i="29"/>
  <c r="W163" i="29" s="1"/>
  <c r="X163" i="29" s="1"/>
  <c r="Q164" i="29"/>
  <c r="U164" i="29"/>
  <c r="W164" i="29" s="1"/>
  <c r="X164" i="29" s="1"/>
  <c r="BD13" i="28"/>
  <c r="BE14" i="28"/>
  <c r="BF15" i="28"/>
  <c r="BD17" i="28"/>
  <c r="BE18" i="28"/>
  <c r="BF19" i="28"/>
  <c r="BD21" i="28"/>
  <c r="BE22" i="28"/>
  <c r="BF23" i="28"/>
  <c r="BD25" i="28"/>
  <c r="BE26" i="28"/>
  <c r="BF27" i="28"/>
  <c r="BD29" i="28"/>
  <c r="BE30" i="28"/>
  <c r="BF31" i="28"/>
  <c r="BD33" i="28"/>
  <c r="BE34" i="28"/>
  <c r="BF35" i="28"/>
  <c r="BD37" i="28"/>
  <c r="BE38" i="28"/>
  <c r="BF39" i="28"/>
  <c r="BD41" i="28"/>
  <c r="BE42" i="28"/>
  <c r="BF43" i="28"/>
  <c r="BD45" i="28"/>
  <c r="BE46" i="28"/>
  <c r="BF47" i="28"/>
  <c r="BD49" i="28"/>
  <c r="BE50" i="28"/>
  <c r="BF51" i="28"/>
  <c r="BD53" i="28"/>
  <c r="BE54" i="28"/>
  <c r="BF55" i="28"/>
  <c r="BD57" i="28"/>
  <c r="BE58" i="28"/>
  <c r="BF59" i="28"/>
  <c r="BD61" i="28"/>
  <c r="BE62" i="28"/>
  <c r="BF63" i="28"/>
  <c r="BD65" i="28"/>
  <c r="BE66" i="28"/>
  <c r="BF67" i="28"/>
  <c r="BD69" i="28"/>
  <c r="BE70" i="28"/>
  <c r="BF71" i="28"/>
  <c r="BD73" i="28"/>
  <c r="BE74" i="28"/>
  <c r="BF75" i="28"/>
  <c r="BD77" i="28"/>
  <c r="BE78" i="28"/>
  <c r="BF79" i="28"/>
  <c r="BD81" i="28"/>
  <c r="BE82" i="28"/>
  <c r="BF83" i="28"/>
  <c r="BD85" i="28"/>
  <c r="BE86" i="28"/>
  <c r="BF87" i="28"/>
  <c r="BD89" i="28"/>
  <c r="BE90" i="28"/>
  <c r="BF91" i="28"/>
  <c r="BD93" i="28"/>
  <c r="BE94" i="28"/>
  <c r="BF95" i="28"/>
  <c r="BD97" i="28"/>
  <c r="BE98" i="28"/>
  <c r="BF99" i="28"/>
  <c r="BD12" i="28"/>
  <c r="BE13" i="28"/>
  <c r="BF14" i="28"/>
  <c r="BD16" i="28"/>
  <c r="BE17" i="28"/>
  <c r="BF18" i="28"/>
  <c r="BD20" i="28"/>
  <c r="BE21" i="28"/>
  <c r="BF22" i="28"/>
  <c r="BD24" i="28"/>
  <c r="BE25" i="28"/>
  <c r="BF26" i="28"/>
  <c r="BD28" i="28"/>
  <c r="BE29" i="28"/>
  <c r="BF30" i="28"/>
  <c r="BD32" i="28"/>
  <c r="BE33" i="28"/>
  <c r="BF34" i="28"/>
  <c r="BD36" i="28"/>
  <c r="BE37" i="28"/>
  <c r="BF38" i="28"/>
  <c r="BD40" i="28"/>
  <c r="BE41" i="28"/>
  <c r="BF42" i="28"/>
  <c r="BD44" i="28"/>
  <c r="BE45" i="28"/>
  <c r="BF46" i="28"/>
  <c r="BD48" i="28"/>
  <c r="BE49" i="28"/>
  <c r="BF50" i="28"/>
  <c r="BD52" i="28"/>
  <c r="BE53" i="28"/>
  <c r="BF54" i="28"/>
  <c r="BD56" i="28"/>
  <c r="BE57" i="28"/>
  <c r="BF58" i="28"/>
  <c r="BD60" i="28"/>
  <c r="BE61" i="28"/>
  <c r="BF62" i="28"/>
  <c r="BD64" i="28"/>
  <c r="BE65" i="28"/>
  <c r="BF66" i="28"/>
  <c r="BD68" i="28"/>
  <c r="BE69" i="28"/>
  <c r="BF70" i="28"/>
  <c r="BD72" i="28"/>
  <c r="BE73" i="28"/>
  <c r="BF74" i="28"/>
  <c r="BD76" i="28"/>
  <c r="BE77" i="28"/>
  <c r="BF78" i="28"/>
  <c r="BD80" i="28"/>
  <c r="BE81" i="28"/>
  <c r="BF82" i="28"/>
  <c r="BD84" i="28"/>
  <c r="BE85" i="28"/>
  <c r="BF86" i="28"/>
  <c r="BD88" i="28"/>
  <c r="BE89" i="28"/>
  <c r="BF90" i="28"/>
  <c r="BD92" i="28"/>
  <c r="BE93" i="28"/>
  <c r="BF94" i="28"/>
  <c r="BD96" i="28"/>
  <c r="BE97" i="28"/>
  <c r="BF98" i="28"/>
  <c r="BD100" i="28"/>
  <c r="BE101" i="28"/>
  <c r="BF102" i="28"/>
  <c r="BD104" i="28"/>
  <c r="BE105" i="28"/>
  <c r="BF106" i="28"/>
  <c r="BD108" i="28"/>
  <c r="BE109" i="28"/>
  <c r="BF110" i="28"/>
  <c r="BD112" i="28"/>
  <c r="BE113" i="28"/>
  <c r="BF114" i="28"/>
  <c r="BD116" i="28"/>
  <c r="BE117" i="28"/>
  <c r="BF118" i="28"/>
  <c r="BD120" i="28"/>
  <c r="BE121" i="28"/>
  <c r="BF122" i="28"/>
  <c r="BD124" i="28"/>
  <c r="BE12" i="28"/>
  <c r="BG12" i="28" s="1"/>
  <c r="BF13" i="28"/>
  <c r="BD15" i="28"/>
  <c r="BE16" i="28"/>
  <c r="BF17" i="28"/>
  <c r="BD19" i="28"/>
  <c r="BE20" i="28"/>
  <c r="BF21" i="28"/>
  <c r="BD23" i="28"/>
  <c r="BE24" i="28"/>
  <c r="BF25" i="28"/>
  <c r="BD27" i="28"/>
  <c r="BE28" i="28"/>
  <c r="BF29" i="28"/>
  <c r="BD31" i="28"/>
  <c r="BE32" i="28"/>
  <c r="BF33" i="28"/>
  <c r="BD35" i="28"/>
  <c r="BE36" i="28"/>
  <c r="BF37" i="28"/>
  <c r="BD39" i="28"/>
  <c r="BE40" i="28"/>
  <c r="BF41" i="28"/>
  <c r="BD43" i="28"/>
  <c r="BE44" i="28"/>
  <c r="BF45" i="28"/>
  <c r="BD47" i="28"/>
  <c r="BE48" i="28"/>
  <c r="BF49" i="28"/>
  <c r="BD51" i="28"/>
  <c r="BE52" i="28"/>
  <c r="BF53" i="28"/>
  <c r="BD55" i="28"/>
  <c r="BE56" i="28"/>
  <c r="BF57" i="28"/>
  <c r="BD59" i="28"/>
  <c r="BE60" i="28"/>
  <c r="BF61" i="28"/>
  <c r="BD63" i="28"/>
  <c r="BE64" i="28"/>
  <c r="BF65" i="28"/>
  <c r="BD67" i="28"/>
  <c r="BE68" i="28"/>
  <c r="BF69" i="28"/>
  <c r="BD71" i="28"/>
  <c r="BE72" i="28"/>
  <c r="BF73" i="28"/>
  <c r="BD75" i="28"/>
  <c r="BE76" i="28"/>
  <c r="BF77" i="28"/>
  <c r="BD79" i="28"/>
  <c r="BE80" i="28"/>
  <c r="BF81" i="28"/>
  <c r="BD83" i="28"/>
  <c r="BE84" i="28"/>
  <c r="BF85" i="28"/>
  <c r="BD87" i="28"/>
  <c r="BE88" i="28"/>
  <c r="BF89" i="28"/>
  <c r="BD91" i="28"/>
  <c r="BE92" i="28"/>
  <c r="BF93" i="28"/>
  <c r="BD95" i="28"/>
  <c r="BE96" i="28"/>
  <c r="BF97" i="28"/>
  <c r="BD99" i="28"/>
  <c r="BE100" i="28"/>
  <c r="BF101" i="28"/>
  <c r="BD103" i="28"/>
  <c r="BE104" i="28"/>
  <c r="BF105" i="28"/>
  <c r="BD107" i="28"/>
  <c r="BE108" i="28"/>
  <c r="BF109" i="28"/>
  <c r="BD111" i="28"/>
  <c r="BE112" i="28"/>
  <c r="BF113" i="28"/>
  <c r="BD115" i="28"/>
  <c r="BE116" i="28"/>
  <c r="BF117" i="28"/>
  <c r="BD119" i="28"/>
  <c r="BE120" i="28"/>
  <c r="BF121" i="28"/>
  <c r="BD123" i="28"/>
  <c r="BF12" i="28"/>
  <c r="BH12" i="28" s="1"/>
  <c r="BD14" i="28"/>
  <c r="BE15" i="28"/>
  <c r="BF16" i="28"/>
  <c r="BD18" i="28"/>
  <c r="BE19" i="28"/>
  <c r="BF20" i="28"/>
  <c r="BD22" i="28"/>
  <c r="BE23" i="28"/>
  <c r="BF24" i="28"/>
  <c r="BD26" i="28"/>
  <c r="BE27" i="28"/>
  <c r="BF28" i="28"/>
  <c r="BD30" i="28"/>
  <c r="BE31" i="28"/>
  <c r="BF32" i="28"/>
  <c r="BD34" i="28"/>
  <c r="BE35" i="28"/>
  <c r="BF36" i="28"/>
  <c r="BD38" i="28"/>
  <c r="BE39" i="28"/>
  <c r="BF40" i="28"/>
  <c r="BD42" i="28"/>
  <c r="BE43" i="28"/>
  <c r="BF44" i="28"/>
  <c r="BD46" i="28"/>
  <c r="BE47" i="28"/>
  <c r="BF48" i="28"/>
  <c r="BD50" i="28"/>
  <c r="BE51" i="28"/>
  <c r="BF52" i="28"/>
  <c r="BD54" i="28"/>
  <c r="BE55" i="28"/>
  <c r="BF56" i="28"/>
  <c r="BD58" i="28"/>
  <c r="BE59" i="28"/>
  <c r="BF60" i="28"/>
  <c r="BD62" i="28"/>
  <c r="BE63" i="28"/>
  <c r="BF64" i="28"/>
  <c r="BD66" i="28"/>
  <c r="BE67" i="28"/>
  <c r="BF68" i="28"/>
  <c r="BD70" i="28"/>
  <c r="BE71" i="28"/>
  <c r="BF72" i="28"/>
  <c r="BD74" i="28"/>
  <c r="BE75" i="28"/>
  <c r="BF76" i="28"/>
  <c r="BD78" i="28"/>
  <c r="BE79" i="28"/>
  <c r="BF80" i="28"/>
  <c r="BD82" i="28"/>
  <c r="BE83" i="28"/>
  <c r="BF84" i="28"/>
  <c r="BD86" i="28"/>
  <c r="BE87" i="28"/>
  <c r="BF88" i="28"/>
  <c r="BD90" i="28"/>
  <c r="BE91" i="28"/>
  <c r="BF92" i="28"/>
  <c r="BD94" i="28"/>
  <c r="BE95" i="28"/>
  <c r="BF96" i="28"/>
  <c r="BD98" i="28"/>
  <c r="BE99" i="28"/>
  <c r="BF100" i="28"/>
  <c r="BD102" i="28"/>
  <c r="BE103" i="28"/>
  <c r="BF104" i="28"/>
  <c r="BD106" i="28"/>
  <c r="BE107" i="28"/>
  <c r="BF108" i="28"/>
  <c r="BD110" i="28"/>
  <c r="BE111" i="28"/>
  <c r="BF112" i="28"/>
  <c r="BD114" i="28"/>
  <c r="BE115" i="28"/>
  <c r="BF116" i="28"/>
  <c r="BD101" i="28"/>
  <c r="BE106" i="28"/>
  <c r="BF111" i="28"/>
  <c r="BD117" i="28"/>
  <c r="BF119" i="28"/>
  <c r="BE122" i="28"/>
  <c r="BF124" i="28"/>
  <c r="BD126" i="28"/>
  <c r="BE127" i="28"/>
  <c r="BF128" i="28"/>
  <c r="BD130" i="28"/>
  <c r="BE131" i="28"/>
  <c r="BF132" i="28"/>
  <c r="BD134" i="28"/>
  <c r="BE135" i="28"/>
  <c r="BF136" i="28"/>
  <c r="BD138" i="28"/>
  <c r="BE139" i="28"/>
  <c r="BF140" i="28"/>
  <c r="BD142" i="28"/>
  <c r="BE143" i="28"/>
  <c r="BF144" i="28"/>
  <c r="BD146" i="28"/>
  <c r="BE147" i="28"/>
  <c r="BF148" i="28"/>
  <c r="BD150" i="28"/>
  <c r="BE151" i="28"/>
  <c r="BF152" i="28"/>
  <c r="BD154" i="28"/>
  <c r="BE155" i="28"/>
  <c r="BF156" i="28"/>
  <c r="BD158" i="28"/>
  <c r="BE159" i="28"/>
  <c r="BF160" i="28"/>
  <c r="BE102" i="28"/>
  <c r="BF107" i="28"/>
  <c r="BD113" i="28"/>
  <c r="BD118" i="28"/>
  <c r="BF120" i="28"/>
  <c r="BE123" i="28"/>
  <c r="BD125" i="28"/>
  <c r="BE126" i="28"/>
  <c r="BF127" i="28"/>
  <c r="BD129" i="28"/>
  <c r="BE130" i="28"/>
  <c r="BF131" i="28"/>
  <c r="BD133" i="28"/>
  <c r="BE134" i="28"/>
  <c r="BF135" i="28"/>
  <c r="BD137" i="28"/>
  <c r="BE138" i="28"/>
  <c r="BF139" i="28"/>
  <c r="BD141" i="28"/>
  <c r="BE142" i="28"/>
  <c r="BF143" i="28"/>
  <c r="BD145" i="28"/>
  <c r="BE146" i="28"/>
  <c r="BF147" i="28"/>
  <c r="BD149" i="28"/>
  <c r="BE150" i="28"/>
  <c r="BF151" i="28"/>
  <c r="BD153" i="28"/>
  <c r="BE154" i="28"/>
  <c r="BF155" i="28"/>
  <c r="BD157" i="28"/>
  <c r="BE158" i="28"/>
  <c r="BF159" i="28"/>
  <c r="BD161" i="28"/>
  <c r="BF103" i="28"/>
  <c r="BD109" i="28"/>
  <c r="BE114" i="28"/>
  <c r="BE118" i="28"/>
  <c r="BD121" i="28"/>
  <c r="BF123" i="28"/>
  <c r="BE125" i="28"/>
  <c r="BF126" i="28"/>
  <c r="BD128" i="28"/>
  <c r="BE129" i="28"/>
  <c r="BF130" i="28"/>
  <c r="BD132" i="28"/>
  <c r="BE133" i="28"/>
  <c r="BF134" i="28"/>
  <c r="BD136" i="28"/>
  <c r="BE137" i="28"/>
  <c r="BF138" i="28"/>
  <c r="BD140" i="28"/>
  <c r="BE141" i="28"/>
  <c r="BF142" i="28"/>
  <c r="BD144" i="28"/>
  <c r="BE145" i="28"/>
  <c r="BF146" i="28"/>
  <c r="BD148" i="28"/>
  <c r="BE149" i="28"/>
  <c r="BF150" i="28"/>
  <c r="BD152" i="28"/>
  <c r="BE153" i="28"/>
  <c r="BF154" i="28"/>
  <c r="BD156" i="28"/>
  <c r="BE157" i="28"/>
  <c r="BF158" i="28"/>
  <c r="BD160" i="28"/>
  <c r="BE161" i="28"/>
  <c r="BD105" i="28"/>
  <c r="BE110" i="28"/>
  <c r="BF115" i="28"/>
  <c r="BE119" i="28"/>
  <c r="BD122" i="28"/>
  <c r="BE124" i="28"/>
  <c r="BF125" i="28"/>
  <c r="BD127" i="28"/>
  <c r="BE128" i="28"/>
  <c r="BF129" i="28"/>
  <c r="BD131" i="28"/>
  <c r="BE132" i="28"/>
  <c r="BF133" i="28"/>
  <c r="BD135" i="28"/>
  <c r="BE136" i="28"/>
  <c r="BF137" i="28"/>
  <c r="BD139" i="28"/>
  <c r="BE140" i="28"/>
  <c r="BF141" i="28"/>
  <c r="BD143" i="28"/>
  <c r="BE144" i="28"/>
  <c r="BF145" i="28"/>
  <c r="BD147" i="28"/>
  <c r="BE148" i="28"/>
  <c r="BF149" i="28"/>
  <c r="BD151" i="28"/>
  <c r="BE152" i="28"/>
  <c r="BF153" i="28"/>
  <c r="BD155" i="28"/>
  <c r="BE156" i="28"/>
  <c r="BF157" i="28"/>
  <c r="BD159" i="28"/>
  <c r="BE160" i="28"/>
  <c r="BF161" i="28"/>
  <c r="AI15" i="28"/>
  <c r="AI19" i="28"/>
  <c r="AI12" i="28"/>
  <c r="AI16" i="28"/>
  <c r="AI14" i="28"/>
  <c r="AI13" i="28"/>
  <c r="AI17" i="28"/>
  <c r="AI18" i="28"/>
  <c r="Q170" i="28"/>
  <c r="Q166" i="28"/>
  <c r="Q169" i="28"/>
  <c r="T11" i="28"/>
  <c r="X11" i="28"/>
  <c r="S12" i="28"/>
  <c r="W12" i="28"/>
  <c r="R13" i="28"/>
  <c r="V13" i="28"/>
  <c r="Q14" i="28"/>
  <c r="U14" i="28"/>
  <c r="Y14" i="28"/>
  <c r="T15" i="28"/>
  <c r="Q11" i="28"/>
  <c r="U11" i="28"/>
  <c r="Y11" i="28"/>
  <c r="Y161" i="28" s="1"/>
  <c r="BA13" i="28" s="1"/>
  <c r="T12" i="28"/>
  <c r="X12" i="28"/>
  <c r="S13" i="28"/>
  <c r="W13" i="28"/>
  <c r="R14" i="28"/>
  <c r="V14" i="28"/>
  <c r="Q15" i="28"/>
  <c r="U15" i="28"/>
  <c r="Y15" i="28"/>
  <c r="T16" i="28"/>
  <c r="X16" i="28"/>
  <c r="S17" i="28"/>
  <c r="W17" i="28"/>
  <c r="R18" i="28"/>
  <c r="V18" i="28"/>
  <c r="Q19" i="28"/>
  <c r="U19" i="28"/>
  <c r="Y19" i="28"/>
  <c r="T20" i="28"/>
  <c r="X20" i="28"/>
  <c r="S21" i="28"/>
  <c r="W21" i="28"/>
  <c r="R22" i="28"/>
  <c r="V22" i="28"/>
  <c r="Q23" i="28"/>
  <c r="U23" i="28"/>
  <c r="Y23" i="28"/>
  <c r="T24" i="28"/>
  <c r="X24" i="28"/>
  <c r="S25" i="28"/>
  <c r="W25" i="28"/>
  <c r="R26" i="28"/>
  <c r="V26" i="28"/>
  <c r="Q27" i="28"/>
  <c r="U27" i="28"/>
  <c r="Y27" i="28"/>
  <c r="T28" i="28"/>
  <c r="X28" i="28"/>
  <c r="S29" i="28"/>
  <c r="W29" i="28"/>
  <c r="R30" i="28"/>
  <c r="V30" i="28"/>
  <c r="Q31" i="28"/>
  <c r="U31" i="28"/>
  <c r="Y31" i="28"/>
  <c r="T32" i="28"/>
  <c r="X32" i="28"/>
  <c r="S33" i="28"/>
  <c r="W33" i="28"/>
  <c r="R34" i="28"/>
  <c r="V34" i="28"/>
  <c r="Q35" i="28"/>
  <c r="U35" i="28"/>
  <c r="Y35" i="28"/>
  <c r="T36" i="28"/>
  <c r="X36" i="28"/>
  <c r="S37" i="28"/>
  <c r="W37" i="28"/>
  <c r="R38" i="28"/>
  <c r="V38" i="28"/>
  <c r="Q39" i="28"/>
  <c r="U39" i="28"/>
  <c r="Y39" i="28"/>
  <c r="T40" i="28"/>
  <c r="X40" i="28"/>
  <c r="S41" i="28"/>
  <c r="W41" i="28"/>
  <c r="R42" i="28"/>
  <c r="V42" i="28"/>
  <c r="Q43" i="28"/>
  <c r="U43" i="28"/>
  <c r="Y43" i="28"/>
  <c r="T44" i="28"/>
  <c r="X44" i="28"/>
  <c r="S45" i="28"/>
  <c r="W45" i="28"/>
  <c r="R46" i="28"/>
  <c r="V46" i="28"/>
  <c r="Q47" i="28"/>
  <c r="U47" i="28"/>
  <c r="Y47" i="28"/>
  <c r="T48" i="28"/>
  <c r="R11" i="28"/>
  <c r="V11" i="28"/>
  <c r="Q12" i="28"/>
  <c r="U12" i="28"/>
  <c r="Y12" i="28"/>
  <c r="T13" i="28"/>
  <c r="X13" i="28"/>
  <c r="S14" i="28"/>
  <c r="W14" i="28"/>
  <c r="R15" i="28"/>
  <c r="V15" i="28"/>
  <c r="Q16" i="28"/>
  <c r="U16" i="28"/>
  <c r="Y16" i="28"/>
  <c r="T17" i="28"/>
  <c r="X17" i="28"/>
  <c r="S18" i="28"/>
  <c r="W18" i="28"/>
  <c r="R19" i="28"/>
  <c r="V19" i="28"/>
  <c r="Q20" i="28"/>
  <c r="U20" i="28"/>
  <c r="Y20" i="28"/>
  <c r="T21" i="28"/>
  <c r="X21" i="28"/>
  <c r="S22" i="28"/>
  <c r="W22" i="28"/>
  <c r="R23" i="28"/>
  <c r="V23" i="28"/>
  <c r="Q24" i="28"/>
  <c r="U24" i="28"/>
  <c r="Y24" i="28"/>
  <c r="T25" i="28"/>
  <c r="X25" i="28"/>
  <c r="S26" i="28"/>
  <c r="W26" i="28"/>
  <c r="R27" i="28"/>
  <c r="V27" i="28"/>
  <c r="Q28" i="28"/>
  <c r="U28" i="28"/>
  <c r="Y28" i="28"/>
  <c r="T29" i="28"/>
  <c r="X29" i="28"/>
  <c r="S30" i="28"/>
  <c r="W30" i="28"/>
  <c r="R31" i="28"/>
  <c r="V31" i="28"/>
  <c r="Q32" i="28"/>
  <c r="U32" i="28"/>
  <c r="Y32" i="28"/>
  <c r="T33" i="28"/>
  <c r="X33" i="28"/>
  <c r="S34" i="28"/>
  <c r="W34" i="28"/>
  <c r="R35" i="28"/>
  <c r="V35" i="28"/>
  <c r="Q36" i="28"/>
  <c r="U36" i="28"/>
  <c r="Y36" i="28"/>
  <c r="T37" i="28"/>
  <c r="X37" i="28"/>
  <c r="S38" i="28"/>
  <c r="W38" i="28"/>
  <c r="R39" i="28"/>
  <c r="V39" i="28"/>
  <c r="Q40" i="28"/>
  <c r="U40" i="28"/>
  <c r="Y40" i="28"/>
  <c r="T41" i="28"/>
  <c r="X41" i="28"/>
  <c r="S42" i="28"/>
  <c r="W42" i="28"/>
  <c r="R43" i="28"/>
  <c r="V43" i="28"/>
  <c r="S11" i="28"/>
  <c r="W11" i="28"/>
  <c r="R12" i="28"/>
  <c r="V12" i="28"/>
  <c r="Q13" i="28"/>
  <c r="U13" i="28"/>
  <c r="Y13" i="28"/>
  <c r="T14" i="28"/>
  <c r="X14" i="28"/>
  <c r="S15" i="28"/>
  <c r="W15" i="28"/>
  <c r="R16" i="28"/>
  <c r="V16" i="28"/>
  <c r="Q17" i="28"/>
  <c r="U17" i="28"/>
  <c r="Y17" i="28"/>
  <c r="T18" i="28"/>
  <c r="X18" i="28"/>
  <c r="S19" i="28"/>
  <c r="W19" i="28"/>
  <c r="R20" i="28"/>
  <c r="V20" i="28"/>
  <c r="Q21" i="28"/>
  <c r="U21" i="28"/>
  <c r="Y21" i="28"/>
  <c r="T22" i="28"/>
  <c r="X22" i="28"/>
  <c r="S23" i="28"/>
  <c r="W23" i="28"/>
  <c r="R24" i="28"/>
  <c r="V24" i="28"/>
  <c r="Q25" i="28"/>
  <c r="U25" i="28"/>
  <c r="Y25" i="28"/>
  <c r="T26" i="28"/>
  <c r="X26" i="28"/>
  <c r="S27" i="28"/>
  <c r="W27" i="28"/>
  <c r="R28" i="28"/>
  <c r="V28" i="28"/>
  <c r="Q29" i="28"/>
  <c r="U29" i="28"/>
  <c r="Y29" i="28"/>
  <c r="T30" i="28"/>
  <c r="X30" i="28"/>
  <c r="S31" i="28"/>
  <c r="W31" i="28"/>
  <c r="R32" i="28"/>
  <c r="V32" i="28"/>
  <c r="Q33" i="28"/>
  <c r="U33" i="28"/>
  <c r="Y33" i="28"/>
  <c r="T34" i="28"/>
  <c r="X34" i="28"/>
  <c r="S35" i="28"/>
  <c r="W35" i="28"/>
  <c r="R36" i="28"/>
  <c r="V36" i="28"/>
  <c r="X15" i="28"/>
  <c r="V17" i="28"/>
  <c r="T19" i="28"/>
  <c r="R21" i="28"/>
  <c r="Y22" i="28"/>
  <c r="W24" i="28"/>
  <c r="U26" i="28"/>
  <c r="S28" i="28"/>
  <c r="Q30" i="28"/>
  <c r="X31" i="28"/>
  <c r="V33" i="28"/>
  <c r="T35" i="28"/>
  <c r="Q37" i="28"/>
  <c r="Y37" i="28"/>
  <c r="X38" i="28"/>
  <c r="W39" i="28"/>
  <c r="V40" i="28"/>
  <c r="U41" i="28"/>
  <c r="T42" i="28"/>
  <c r="S43" i="28"/>
  <c r="Q44" i="28"/>
  <c r="V44" i="28"/>
  <c r="R45" i="28"/>
  <c r="X45" i="28"/>
  <c r="T46" i="28"/>
  <c r="Y46" i="28"/>
  <c r="V47" i="28"/>
  <c r="R48" i="28"/>
  <c r="W48" i="28"/>
  <c r="R49" i="28"/>
  <c r="V49" i="28"/>
  <c r="Q50" i="28"/>
  <c r="U50" i="28"/>
  <c r="Y50" i="28"/>
  <c r="T51" i="28"/>
  <c r="X51" i="28"/>
  <c r="S52" i="28"/>
  <c r="W52" i="28"/>
  <c r="R53" i="28"/>
  <c r="V53" i="28"/>
  <c r="Q54" i="28"/>
  <c r="U54" i="28"/>
  <c r="Y54" i="28"/>
  <c r="T55" i="28"/>
  <c r="X55" i="28"/>
  <c r="S56" i="28"/>
  <c r="W56" i="28"/>
  <c r="R57" i="28"/>
  <c r="V57" i="28"/>
  <c r="Q58" i="28"/>
  <c r="U58" i="28"/>
  <c r="Y58" i="28"/>
  <c r="T59" i="28"/>
  <c r="X59" i="28"/>
  <c r="S60" i="28"/>
  <c r="W60" i="28"/>
  <c r="R61" i="28"/>
  <c r="V61" i="28"/>
  <c r="Q62" i="28"/>
  <c r="U62" i="28"/>
  <c r="Y62" i="28"/>
  <c r="T63" i="28"/>
  <c r="X63" i="28"/>
  <c r="S64" i="28"/>
  <c r="W64" i="28"/>
  <c r="R65" i="28"/>
  <c r="V65" i="28"/>
  <c r="Q66" i="28"/>
  <c r="U66" i="28"/>
  <c r="Y66" i="28"/>
  <c r="T67" i="28"/>
  <c r="X67" i="28"/>
  <c r="S68" i="28"/>
  <c r="W68" i="28"/>
  <c r="R69" i="28"/>
  <c r="V69" i="28"/>
  <c r="Q70" i="28"/>
  <c r="U70" i="28"/>
  <c r="Y70" i="28"/>
  <c r="T71" i="28"/>
  <c r="X71" i="28"/>
  <c r="S72" i="28"/>
  <c r="S16" i="28"/>
  <c r="Q18" i="28"/>
  <c r="X19" i="28"/>
  <c r="V21" i="28"/>
  <c r="T23" i="28"/>
  <c r="R25" i="28"/>
  <c r="Y26" i="28"/>
  <c r="W28" i="28"/>
  <c r="U30" i="28"/>
  <c r="S32" i="28"/>
  <c r="Q34" i="28"/>
  <c r="X35" i="28"/>
  <c r="Z35" i="28" s="1"/>
  <c r="AA35" i="28" s="1"/>
  <c r="R37" i="28"/>
  <c r="Q38" i="28"/>
  <c r="Y38" i="28"/>
  <c r="X39" i="28"/>
  <c r="W40" i="28"/>
  <c r="V41" i="28"/>
  <c r="U42" i="28"/>
  <c r="T43" i="28"/>
  <c r="R44" i="28"/>
  <c r="W44" i="28"/>
  <c r="T45" i="28"/>
  <c r="Y45" i="28"/>
  <c r="U46" i="28"/>
  <c r="R47" i="28"/>
  <c r="W47" i="28"/>
  <c r="S48" i="28"/>
  <c r="X48" i="28"/>
  <c r="S49" i="28"/>
  <c r="W49" i="28"/>
  <c r="R50" i="28"/>
  <c r="V50" i="28"/>
  <c r="Q51" i="28"/>
  <c r="U51" i="28"/>
  <c r="Y51" i="28"/>
  <c r="T52" i="28"/>
  <c r="X52" i="28"/>
  <c r="S53" i="28"/>
  <c r="W53" i="28"/>
  <c r="R54" i="28"/>
  <c r="V54" i="28"/>
  <c r="Q55" i="28"/>
  <c r="U55" i="28"/>
  <c r="Y55" i="28"/>
  <c r="T56" i="28"/>
  <c r="X56" i="28"/>
  <c r="S57" i="28"/>
  <c r="W57" i="28"/>
  <c r="R58" i="28"/>
  <c r="V58" i="28"/>
  <c r="Q59" i="28"/>
  <c r="U59" i="28"/>
  <c r="Y59" i="28"/>
  <c r="T60" i="28"/>
  <c r="X60" i="28"/>
  <c r="S61" i="28"/>
  <c r="W61" i="28"/>
  <c r="R62" i="28"/>
  <c r="V62" i="28"/>
  <c r="Q63" i="28"/>
  <c r="U63" i="28"/>
  <c r="Y63" i="28"/>
  <c r="T64" i="28"/>
  <c r="X64" i="28"/>
  <c r="S65" i="28"/>
  <c r="W65" i="28"/>
  <c r="R66" i="28"/>
  <c r="V66" i="28"/>
  <c r="Q67" i="28"/>
  <c r="U67" i="28"/>
  <c r="Y67" i="28"/>
  <c r="T68" i="28"/>
  <c r="X68" i="28"/>
  <c r="S69" i="28"/>
  <c r="W69" i="28"/>
  <c r="R70" i="28"/>
  <c r="V70" i="28"/>
  <c r="Q71" i="28"/>
  <c r="U71" i="28"/>
  <c r="Y71" i="28"/>
  <c r="T72" i="28"/>
  <c r="X72" i="28"/>
  <c r="S73" i="28"/>
  <c r="W73" i="28"/>
  <c r="R74" i="28"/>
  <c r="V74" i="28"/>
  <c r="Q75" i="28"/>
  <c r="U75" i="28"/>
  <c r="Y75" i="28"/>
  <c r="T76" i="28"/>
  <c r="X76" i="28"/>
  <c r="S77" i="28"/>
  <c r="W77" i="28"/>
  <c r="R78" i="28"/>
  <c r="V78" i="28"/>
  <c r="Q79" i="28"/>
  <c r="U79" i="28"/>
  <c r="Y79" i="28"/>
  <c r="T80" i="28"/>
  <c r="X80" i="28"/>
  <c r="S81" i="28"/>
  <c r="W81" i="28"/>
  <c r="R82" i="28"/>
  <c r="V82" i="28"/>
  <c r="Q83" i="28"/>
  <c r="U83" i="28"/>
  <c r="W16" i="28"/>
  <c r="U18" i="28"/>
  <c r="S20" i="28"/>
  <c r="Q22" i="28"/>
  <c r="X23" i="28"/>
  <c r="V25" i="28"/>
  <c r="T27" i="28"/>
  <c r="R29" i="28"/>
  <c r="Y30" i="28"/>
  <c r="W32" i="28"/>
  <c r="U34" i="28"/>
  <c r="S36" i="28"/>
  <c r="U37" i="28"/>
  <c r="T38" i="28"/>
  <c r="S39" i="28"/>
  <c r="R40" i="28"/>
  <c r="Q41" i="28"/>
  <c r="Y41" i="28"/>
  <c r="X42" i="28"/>
  <c r="W43" i="28"/>
  <c r="S44" i="28"/>
  <c r="Y44" i="28"/>
  <c r="U45" i="28"/>
  <c r="Q46" i="28"/>
  <c r="W46" i="28"/>
  <c r="S47" i="28"/>
  <c r="X47" i="28"/>
  <c r="U48" i="28"/>
  <c r="Y48" i="28"/>
  <c r="T49" i="28"/>
  <c r="X49" i="28"/>
  <c r="S50" i="28"/>
  <c r="W50" i="28"/>
  <c r="R51" i="28"/>
  <c r="V51" i="28"/>
  <c r="Q52" i="28"/>
  <c r="U52" i="28"/>
  <c r="Y52" i="28"/>
  <c r="T53" i="28"/>
  <c r="X53" i="28"/>
  <c r="S54" i="28"/>
  <c r="W54" i="28"/>
  <c r="R55" i="28"/>
  <c r="V55" i="28"/>
  <c r="Q56" i="28"/>
  <c r="U56" i="28"/>
  <c r="Y56" i="28"/>
  <c r="T57" i="28"/>
  <c r="X57" i="28"/>
  <c r="S58" i="28"/>
  <c r="W58" i="28"/>
  <c r="R59" i="28"/>
  <c r="V59" i="28"/>
  <c r="Q60" i="28"/>
  <c r="U60" i="28"/>
  <c r="Y60" i="28"/>
  <c r="T61" i="28"/>
  <c r="X61" i="28"/>
  <c r="S62" i="28"/>
  <c r="W62" i="28"/>
  <c r="R63" i="28"/>
  <c r="V63" i="28"/>
  <c r="Q64" i="28"/>
  <c r="U64" i="28"/>
  <c r="Y64" i="28"/>
  <c r="T65" i="28"/>
  <c r="X65" i="28"/>
  <c r="S66" i="28"/>
  <c r="W66" i="28"/>
  <c r="R67" i="28"/>
  <c r="R17" i="28"/>
  <c r="Y18" i="28"/>
  <c r="W20" i="28"/>
  <c r="U22" i="28"/>
  <c r="S24" i="28"/>
  <c r="Q26" i="28"/>
  <c r="X27" i="28"/>
  <c r="Z27" i="28" s="1"/>
  <c r="AA27" i="28" s="1"/>
  <c r="V29" i="28"/>
  <c r="T31" i="28"/>
  <c r="R33" i="28"/>
  <c r="Y34" i="28"/>
  <c r="W36" i="28"/>
  <c r="V37" i="28"/>
  <c r="U38" i="28"/>
  <c r="T39" i="28"/>
  <c r="S40" i="28"/>
  <c r="R41" i="28"/>
  <c r="Q42" i="28"/>
  <c r="Y42" i="28"/>
  <c r="X43" i="28"/>
  <c r="U44" i="28"/>
  <c r="Q45" i="28"/>
  <c r="V45" i="28"/>
  <c r="S46" i="28"/>
  <c r="X46" i="28"/>
  <c r="T47" i="28"/>
  <c r="Q48" i="28"/>
  <c r="V48" i="28"/>
  <c r="Q49" i="28"/>
  <c r="U49" i="28"/>
  <c r="Y49" i="28"/>
  <c r="T50" i="28"/>
  <c r="X50" i="28"/>
  <c r="S51" i="28"/>
  <c r="W51" i="28"/>
  <c r="R52" i="28"/>
  <c r="V52" i="28"/>
  <c r="Q53" i="28"/>
  <c r="U53" i="28"/>
  <c r="Y53" i="28"/>
  <c r="T54" i="28"/>
  <c r="X54" i="28"/>
  <c r="S55" i="28"/>
  <c r="W55" i="28"/>
  <c r="R56" i="28"/>
  <c r="V56" i="28"/>
  <c r="Q57" i="28"/>
  <c r="U57" i="28"/>
  <c r="Y57" i="28"/>
  <c r="T58" i="28"/>
  <c r="X58" i="28"/>
  <c r="Z58" i="28" s="1"/>
  <c r="AA58" i="28" s="1"/>
  <c r="S59" i="28"/>
  <c r="W59" i="28"/>
  <c r="R60" i="28"/>
  <c r="V60" i="28"/>
  <c r="Q61" i="28"/>
  <c r="U61" i="28"/>
  <c r="Y61" i="28"/>
  <c r="T62" i="28"/>
  <c r="X62" i="28"/>
  <c r="Z62" i="28" s="1"/>
  <c r="AA62" i="28" s="1"/>
  <c r="S63" i="28"/>
  <c r="W63" i="28"/>
  <c r="R64" i="28"/>
  <c r="V64" i="28"/>
  <c r="Q65" i="28"/>
  <c r="U65" i="28"/>
  <c r="Y65" i="28"/>
  <c r="T66" i="28"/>
  <c r="X66" i="28"/>
  <c r="S67" i="28"/>
  <c r="W67" i="28"/>
  <c r="R68" i="28"/>
  <c r="V68" i="28"/>
  <c r="Q69" i="28"/>
  <c r="U69" i="28"/>
  <c r="Y69" i="28"/>
  <c r="T70" i="28"/>
  <c r="X70" i="28"/>
  <c r="S71" i="28"/>
  <c r="W71" i="28"/>
  <c r="R72" i="28"/>
  <c r="V72" i="28"/>
  <c r="Q73" i="28"/>
  <c r="U73" i="28"/>
  <c r="Y73" i="28"/>
  <c r="V67" i="28"/>
  <c r="T69" i="28"/>
  <c r="R71" i="28"/>
  <c r="W72" i="28"/>
  <c r="V73" i="28"/>
  <c r="T74" i="28"/>
  <c r="Y74" i="28"/>
  <c r="V75" i="28"/>
  <c r="R76" i="28"/>
  <c r="W76" i="28"/>
  <c r="T77" i="28"/>
  <c r="Y77" i="28"/>
  <c r="U78" i="28"/>
  <c r="R79" i="28"/>
  <c r="W79" i="28"/>
  <c r="S80" i="28"/>
  <c r="Y80" i="28"/>
  <c r="U81" i="28"/>
  <c r="Q82" i="28"/>
  <c r="W82" i="28"/>
  <c r="S83" i="28"/>
  <c r="X83" i="28"/>
  <c r="S84" i="28"/>
  <c r="W84" i="28"/>
  <c r="R85" i="28"/>
  <c r="V85" i="28"/>
  <c r="Q86" i="28"/>
  <c r="U86" i="28"/>
  <c r="Y86" i="28"/>
  <c r="T87" i="28"/>
  <c r="X87" i="28"/>
  <c r="S88" i="28"/>
  <c r="W88" i="28"/>
  <c r="R89" i="28"/>
  <c r="V89" i="28"/>
  <c r="Q90" i="28"/>
  <c r="U90" i="28"/>
  <c r="Y90" i="28"/>
  <c r="T91" i="28"/>
  <c r="X91" i="28"/>
  <c r="S92" i="28"/>
  <c r="W92" i="28"/>
  <c r="R93" i="28"/>
  <c r="V93" i="28"/>
  <c r="Q94" i="28"/>
  <c r="U94" i="28"/>
  <c r="Y94" i="28"/>
  <c r="T95" i="28"/>
  <c r="X95" i="28"/>
  <c r="S96" i="28"/>
  <c r="W96" i="28"/>
  <c r="R97" i="28"/>
  <c r="V97" i="28"/>
  <c r="Q98" i="28"/>
  <c r="U98" i="28"/>
  <c r="Y98" i="28"/>
  <c r="T99" i="28"/>
  <c r="X99" i="28"/>
  <c r="S100" i="28"/>
  <c r="W100" i="28"/>
  <c r="R101" i="28"/>
  <c r="V101" i="28"/>
  <c r="Q102" i="28"/>
  <c r="U102" i="28"/>
  <c r="Y102" i="28"/>
  <c r="T103" i="28"/>
  <c r="X103" i="28"/>
  <c r="S104" i="28"/>
  <c r="W104" i="28"/>
  <c r="R105" i="28"/>
  <c r="V105" i="28"/>
  <c r="Q106" i="28"/>
  <c r="U106" i="28"/>
  <c r="Y106" i="28"/>
  <c r="T107" i="28"/>
  <c r="X107" i="28"/>
  <c r="S108" i="28"/>
  <c r="W108" i="28"/>
  <c r="R109" i="28"/>
  <c r="V109" i="28"/>
  <c r="Q110" i="28"/>
  <c r="U110" i="28"/>
  <c r="Y110" i="28"/>
  <c r="T111" i="28"/>
  <c r="X111" i="28"/>
  <c r="Q68" i="28"/>
  <c r="X69" i="28"/>
  <c r="Z69" i="28" s="1"/>
  <c r="AA69" i="28" s="1"/>
  <c r="V71" i="28"/>
  <c r="Y72" i="28"/>
  <c r="X73" i="28"/>
  <c r="U74" i="28"/>
  <c r="R75" i="28"/>
  <c r="W75" i="28"/>
  <c r="S76" i="28"/>
  <c r="Y76" i="28"/>
  <c r="U77" i="28"/>
  <c r="Q78" i="28"/>
  <c r="W78" i="28"/>
  <c r="S79" i="28"/>
  <c r="X79" i="28"/>
  <c r="U80" i="28"/>
  <c r="Q81" i="28"/>
  <c r="V81" i="28"/>
  <c r="S82" i="28"/>
  <c r="X82" i="28"/>
  <c r="T83" i="28"/>
  <c r="Y83" i="28"/>
  <c r="T84" i="28"/>
  <c r="X84" i="28"/>
  <c r="S85" i="28"/>
  <c r="W85" i="28"/>
  <c r="R86" i="28"/>
  <c r="V86" i="28"/>
  <c r="Q87" i="28"/>
  <c r="U87" i="28"/>
  <c r="Y87" i="28"/>
  <c r="T88" i="28"/>
  <c r="X88" i="28"/>
  <c r="S89" i="28"/>
  <c r="W89" i="28"/>
  <c r="R90" i="28"/>
  <c r="V90" i="28"/>
  <c r="Q91" i="28"/>
  <c r="U91" i="28"/>
  <c r="Y91" i="28"/>
  <c r="T92" i="28"/>
  <c r="X92" i="28"/>
  <c r="S93" i="28"/>
  <c r="W93" i="28"/>
  <c r="R94" i="28"/>
  <c r="V94" i="28"/>
  <c r="Q95" i="28"/>
  <c r="U95" i="28"/>
  <c r="Y95" i="28"/>
  <c r="T96" i="28"/>
  <c r="X96" i="28"/>
  <c r="S97" i="28"/>
  <c r="W97" i="28"/>
  <c r="U68" i="28"/>
  <c r="S70" i="28"/>
  <c r="Q72" i="28"/>
  <c r="R73" i="28"/>
  <c r="Q74" i="28"/>
  <c r="W74" i="28"/>
  <c r="S75" i="28"/>
  <c r="X75" i="28"/>
  <c r="U76" i="28"/>
  <c r="Q77" i="28"/>
  <c r="V77" i="28"/>
  <c r="S78" i="28"/>
  <c r="X78" i="28"/>
  <c r="T79" i="28"/>
  <c r="Q80" i="28"/>
  <c r="V80" i="28"/>
  <c r="R81" i="28"/>
  <c r="X81" i="28"/>
  <c r="T82" i="28"/>
  <c r="Y82" i="28"/>
  <c r="V83" i="28"/>
  <c r="Q84" i="28"/>
  <c r="U84" i="28"/>
  <c r="Y84" i="28"/>
  <c r="T85" i="28"/>
  <c r="X85" i="28"/>
  <c r="S86" i="28"/>
  <c r="W86" i="28"/>
  <c r="R87" i="28"/>
  <c r="V87" i="28"/>
  <c r="Q88" i="28"/>
  <c r="U88" i="28"/>
  <c r="Y88" i="28"/>
  <c r="T89" i="28"/>
  <c r="X89" i="28"/>
  <c r="S90" i="28"/>
  <c r="W90" i="28"/>
  <c r="R91" i="28"/>
  <c r="V91" i="28"/>
  <c r="Q92" i="28"/>
  <c r="U92" i="28"/>
  <c r="Y92" i="28"/>
  <c r="T93" i="28"/>
  <c r="X93" i="28"/>
  <c r="S94" i="28"/>
  <c r="W94" i="28"/>
  <c r="R95" i="28"/>
  <c r="V95" i="28"/>
  <c r="Q96" i="28"/>
  <c r="U96" i="28"/>
  <c r="Y68" i="28"/>
  <c r="W70" i="28"/>
  <c r="U72" i="28"/>
  <c r="T73" i="28"/>
  <c r="S74" i="28"/>
  <c r="X74" i="28"/>
  <c r="T75" i="28"/>
  <c r="Q76" i="28"/>
  <c r="V76" i="28"/>
  <c r="R77" i="28"/>
  <c r="X77" i="28"/>
  <c r="T78" i="28"/>
  <c r="Y78" i="28"/>
  <c r="V79" i="28"/>
  <c r="R80" i="28"/>
  <c r="W80" i="28"/>
  <c r="T81" i="28"/>
  <c r="Y81" i="28"/>
  <c r="U82" i="28"/>
  <c r="R83" i="28"/>
  <c r="W83" i="28"/>
  <c r="R84" i="28"/>
  <c r="V84" i="28"/>
  <c r="Q85" i="28"/>
  <c r="U85" i="28"/>
  <c r="Y85" i="28"/>
  <c r="T86" i="28"/>
  <c r="X86" i="28"/>
  <c r="S87" i="28"/>
  <c r="W87" i="28"/>
  <c r="R88" i="28"/>
  <c r="V88" i="28"/>
  <c r="Q89" i="28"/>
  <c r="U89" i="28"/>
  <c r="Y89" i="28"/>
  <c r="T90" i="28"/>
  <c r="X90" i="28"/>
  <c r="S91" i="28"/>
  <c r="W91" i="28"/>
  <c r="R92" i="28"/>
  <c r="V92" i="28"/>
  <c r="Q93" i="28"/>
  <c r="U93" i="28"/>
  <c r="Y93" i="28"/>
  <c r="T94" i="28"/>
  <c r="X94" i="28"/>
  <c r="S95" i="28"/>
  <c r="W95" i="28"/>
  <c r="R96" i="28"/>
  <c r="V96" i="28"/>
  <c r="Q97" i="28"/>
  <c r="U97" i="28"/>
  <c r="Y97" i="28"/>
  <c r="T98" i="28"/>
  <c r="X98" i="28"/>
  <c r="S99" i="28"/>
  <c r="W99" i="28"/>
  <c r="R100" i="28"/>
  <c r="V100" i="28"/>
  <c r="Q101" i="28"/>
  <c r="U101" i="28"/>
  <c r="Y101" i="28"/>
  <c r="T102" i="28"/>
  <c r="X102" i="28"/>
  <c r="S103" i="28"/>
  <c r="W103" i="28"/>
  <c r="R104" i="28"/>
  <c r="V104" i="28"/>
  <c r="Y96" i="28"/>
  <c r="S98" i="28"/>
  <c r="R99" i="28"/>
  <c r="Q100" i="28"/>
  <c r="Y100" i="28"/>
  <c r="X101" i="28"/>
  <c r="Z101" i="28" s="1"/>
  <c r="AA101" i="28" s="1"/>
  <c r="W102" i="28"/>
  <c r="V103" i="28"/>
  <c r="U104" i="28"/>
  <c r="S105" i="28"/>
  <c r="X105" i="28"/>
  <c r="T106" i="28"/>
  <c r="Q107" i="28"/>
  <c r="V107" i="28"/>
  <c r="R108" i="28"/>
  <c r="X108" i="28"/>
  <c r="T109" i="28"/>
  <c r="Y109" i="28"/>
  <c r="V110" i="28"/>
  <c r="R111" i="28"/>
  <c r="W111" i="28"/>
  <c r="S112" i="28"/>
  <c r="W112" i="28"/>
  <c r="R113" i="28"/>
  <c r="V113" i="28"/>
  <c r="Q114" i="28"/>
  <c r="U114" i="28"/>
  <c r="Y114" i="28"/>
  <c r="T115" i="28"/>
  <c r="X115" i="28"/>
  <c r="S116" i="28"/>
  <c r="W116" i="28"/>
  <c r="R117" i="28"/>
  <c r="V117" i="28"/>
  <c r="Q118" i="28"/>
  <c r="U118" i="28"/>
  <c r="Y118" i="28"/>
  <c r="T119" i="28"/>
  <c r="X119" i="28"/>
  <c r="S120" i="28"/>
  <c r="W120" i="28"/>
  <c r="R121" i="28"/>
  <c r="V121" i="28"/>
  <c r="Q122" i="28"/>
  <c r="U122" i="28"/>
  <c r="Y122" i="28"/>
  <c r="T123" i="28"/>
  <c r="X123" i="28"/>
  <c r="S124" i="28"/>
  <c r="W124" i="28"/>
  <c r="R125" i="28"/>
  <c r="V125" i="28"/>
  <c r="Q126" i="28"/>
  <c r="U126" i="28"/>
  <c r="Y126" i="28"/>
  <c r="T127" i="28"/>
  <c r="X127" i="28"/>
  <c r="S128" i="28"/>
  <c r="W128" i="28"/>
  <c r="R129" i="28"/>
  <c r="V129" i="28"/>
  <c r="Q130" i="28"/>
  <c r="U130" i="28"/>
  <c r="Y130" i="28"/>
  <c r="T131" i="28"/>
  <c r="X131" i="28"/>
  <c r="S132" i="28"/>
  <c r="W132" i="28"/>
  <c r="R133" i="28"/>
  <c r="V133" i="28"/>
  <c r="Q134" i="28"/>
  <c r="U134" i="28"/>
  <c r="Y134" i="28"/>
  <c r="T135" i="28"/>
  <c r="X135" i="28"/>
  <c r="S136" i="28"/>
  <c r="W136" i="28"/>
  <c r="R137" i="28"/>
  <c r="V137" i="28"/>
  <c r="Q138" i="28"/>
  <c r="U138" i="28"/>
  <c r="Y138" i="28"/>
  <c r="T139" i="28"/>
  <c r="X139" i="28"/>
  <c r="S140" i="28"/>
  <c r="W140" i="28"/>
  <c r="R141" i="28"/>
  <c r="T97" i="28"/>
  <c r="V98" i="28"/>
  <c r="U99" i="28"/>
  <c r="T100" i="28"/>
  <c r="S101" i="28"/>
  <c r="R102" i="28"/>
  <c r="Q103" i="28"/>
  <c r="Y103" i="28"/>
  <c r="X104" i="28"/>
  <c r="T105" i="28"/>
  <c r="Y105" i="28"/>
  <c r="V106" i="28"/>
  <c r="R107" i="28"/>
  <c r="W107" i="28"/>
  <c r="T108" i="28"/>
  <c r="Y108" i="28"/>
  <c r="U109" i="28"/>
  <c r="R110" i="28"/>
  <c r="W110" i="28"/>
  <c r="S111" i="28"/>
  <c r="Y111" i="28"/>
  <c r="T112" i="28"/>
  <c r="X112" i="28"/>
  <c r="S113" i="28"/>
  <c r="W113" i="28"/>
  <c r="R114" i="28"/>
  <c r="V114" i="28"/>
  <c r="Q115" i="28"/>
  <c r="U115" i="28"/>
  <c r="Y115" i="28"/>
  <c r="T116" i="28"/>
  <c r="X116" i="28"/>
  <c r="S117" i="28"/>
  <c r="W117" i="28"/>
  <c r="R118" i="28"/>
  <c r="V118" i="28"/>
  <c r="Q119" i="28"/>
  <c r="U119" i="28"/>
  <c r="Y119" i="28"/>
  <c r="T120" i="28"/>
  <c r="X120" i="28"/>
  <c r="S121" i="28"/>
  <c r="W121" i="28"/>
  <c r="R122" i="28"/>
  <c r="V122" i="28"/>
  <c r="Q123" i="28"/>
  <c r="U123" i="28"/>
  <c r="Y123" i="28"/>
  <c r="T124" i="28"/>
  <c r="X124" i="28"/>
  <c r="S125" i="28"/>
  <c r="W125" i="28"/>
  <c r="R126" i="28"/>
  <c r="V126" i="28"/>
  <c r="Q127" i="28"/>
  <c r="U127" i="28"/>
  <c r="Y127" i="28"/>
  <c r="T128" i="28"/>
  <c r="X128" i="28"/>
  <c r="S129" i="28"/>
  <c r="W129" i="28"/>
  <c r="R130" i="28"/>
  <c r="V130" i="28"/>
  <c r="Q131" i="28"/>
  <c r="U131" i="28"/>
  <c r="Y131" i="28"/>
  <c r="T132" i="28"/>
  <c r="X132" i="28"/>
  <c r="S133" i="28"/>
  <c r="W133" i="28"/>
  <c r="R134" i="28"/>
  <c r="V134" i="28"/>
  <c r="Q135" i="28"/>
  <c r="U135" i="28"/>
  <c r="Y135" i="28"/>
  <c r="T136" i="28"/>
  <c r="X136" i="28"/>
  <c r="S137" i="28"/>
  <c r="W137" i="28"/>
  <c r="R138" i="28"/>
  <c r="V138" i="28"/>
  <c r="Q139" i="28"/>
  <c r="U139" i="28"/>
  <c r="Y139" i="28"/>
  <c r="T140" i="28"/>
  <c r="X140" i="28"/>
  <c r="S141" i="28"/>
  <c r="W141" i="28"/>
  <c r="R142" i="28"/>
  <c r="V142" i="28"/>
  <c r="Q143" i="28"/>
  <c r="U143" i="28"/>
  <c r="Y143" i="28"/>
  <c r="T144" i="28"/>
  <c r="X144" i="28"/>
  <c r="S145" i="28"/>
  <c r="W145" i="28"/>
  <c r="R146" i="28"/>
  <c r="V146" i="28"/>
  <c r="Q147" i="28"/>
  <c r="U147" i="28"/>
  <c r="Y147" i="28"/>
  <c r="T148" i="28"/>
  <c r="X148" i="28"/>
  <c r="S149" i="28"/>
  <c r="W149" i="28"/>
  <c r="R150" i="28"/>
  <c r="V150" i="28"/>
  <c r="Q151" i="28"/>
  <c r="U151" i="28"/>
  <c r="Y151" i="28"/>
  <c r="T152" i="28"/>
  <c r="X152" i="28"/>
  <c r="S153" i="28"/>
  <c r="W153" i="28"/>
  <c r="R154" i="28"/>
  <c r="V154" i="28"/>
  <c r="X97" i="28"/>
  <c r="Z97" i="28" s="1"/>
  <c r="AA97" i="28" s="1"/>
  <c r="W98" i="28"/>
  <c r="V99" i="28"/>
  <c r="U100" i="28"/>
  <c r="T101" i="28"/>
  <c r="S102" i="28"/>
  <c r="R103" i="28"/>
  <c r="Q104" i="28"/>
  <c r="Y104" i="28"/>
  <c r="U105" i="28"/>
  <c r="R106" i="28"/>
  <c r="W106" i="28"/>
  <c r="S107" i="28"/>
  <c r="Y107" i="28"/>
  <c r="U108" i="28"/>
  <c r="Q109" i="28"/>
  <c r="W109" i="28"/>
  <c r="S110" i="28"/>
  <c r="X110" i="28"/>
  <c r="Z110" i="28" s="1"/>
  <c r="AA110" i="28" s="1"/>
  <c r="U111" i="28"/>
  <c r="Q112" i="28"/>
  <c r="U112" i="28"/>
  <c r="Y112" i="28"/>
  <c r="T113" i="28"/>
  <c r="X113" i="28"/>
  <c r="S114" i="28"/>
  <c r="W114" i="28"/>
  <c r="R115" i="28"/>
  <c r="V115" i="28"/>
  <c r="Q116" i="28"/>
  <c r="U116" i="28"/>
  <c r="Y116" i="28"/>
  <c r="T117" i="28"/>
  <c r="X117" i="28"/>
  <c r="S118" i="28"/>
  <c r="W118" i="28"/>
  <c r="R119" i="28"/>
  <c r="V119" i="28"/>
  <c r="Q120" i="28"/>
  <c r="U120" i="28"/>
  <c r="Y120" i="28"/>
  <c r="T121" i="28"/>
  <c r="X121" i="28"/>
  <c r="S122" i="28"/>
  <c r="W122" i="28"/>
  <c r="R123" i="28"/>
  <c r="V123" i="28"/>
  <c r="Q124" i="28"/>
  <c r="U124" i="28"/>
  <c r="Y124" i="28"/>
  <c r="T125" i="28"/>
  <c r="X125" i="28"/>
  <c r="S126" i="28"/>
  <c r="W126" i="28"/>
  <c r="R127" i="28"/>
  <c r="V127" i="28"/>
  <c r="Q128" i="28"/>
  <c r="U128" i="28"/>
  <c r="Y128" i="28"/>
  <c r="T129" i="28"/>
  <c r="X129" i="28"/>
  <c r="S130" i="28"/>
  <c r="W130" i="28"/>
  <c r="R131" i="28"/>
  <c r="V131" i="28"/>
  <c r="Q132" i="28"/>
  <c r="U132" i="28"/>
  <c r="Y132" i="28"/>
  <c r="T133" i="28"/>
  <c r="X133" i="28"/>
  <c r="S134" i="28"/>
  <c r="W134" i="28"/>
  <c r="R135" i="28"/>
  <c r="V135" i="28"/>
  <c r="Q136" i="28"/>
  <c r="U136" i="28"/>
  <c r="Y136" i="28"/>
  <c r="T137" i="28"/>
  <c r="X137" i="28"/>
  <c r="S138" i="28"/>
  <c r="W138" i="28"/>
  <c r="R139" i="28"/>
  <c r="V139" i="28"/>
  <c r="Q140" i="28"/>
  <c r="U140" i="28"/>
  <c r="R98" i="28"/>
  <c r="Q99" i="28"/>
  <c r="Y99" i="28"/>
  <c r="X100" i="28"/>
  <c r="Z100" i="28" s="1"/>
  <c r="AA100" i="28" s="1"/>
  <c r="W101" i="28"/>
  <c r="V102" i="28"/>
  <c r="U103" i="28"/>
  <c r="T104" i="28"/>
  <c r="Q105" i="28"/>
  <c r="W105" i="28"/>
  <c r="S106" i="28"/>
  <c r="X106" i="28"/>
  <c r="U107" i="28"/>
  <c r="Q108" i="28"/>
  <c r="V108" i="28"/>
  <c r="S109" i="28"/>
  <c r="X109" i="28"/>
  <c r="Z109" i="28" s="1"/>
  <c r="AA109" i="28" s="1"/>
  <c r="T110" i="28"/>
  <c r="Q111" i="28"/>
  <c r="V111" i="28"/>
  <c r="R112" i="28"/>
  <c r="V112" i="28"/>
  <c r="Q113" i="28"/>
  <c r="U113" i="28"/>
  <c r="Y113" i="28"/>
  <c r="T114" i="28"/>
  <c r="X114" i="28"/>
  <c r="Z114" i="28" s="1"/>
  <c r="AA114" i="28" s="1"/>
  <c r="S115" i="28"/>
  <c r="W115" i="28"/>
  <c r="R116" i="28"/>
  <c r="V116" i="28"/>
  <c r="Q117" i="28"/>
  <c r="U117" i="28"/>
  <c r="Y117" i="28"/>
  <c r="T118" i="28"/>
  <c r="X118" i="28"/>
  <c r="Z118" i="28" s="1"/>
  <c r="AA118" i="28" s="1"/>
  <c r="S119" i="28"/>
  <c r="W119" i="28"/>
  <c r="R120" i="28"/>
  <c r="V120" i="28"/>
  <c r="Q121" i="28"/>
  <c r="U121" i="28"/>
  <c r="Y121" i="28"/>
  <c r="T122" i="28"/>
  <c r="X122" i="28"/>
  <c r="Z122" i="28" s="1"/>
  <c r="AA122" i="28" s="1"/>
  <c r="S123" i="28"/>
  <c r="W123" i="28"/>
  <c r="R124" i="28"/>
  <c r="V124" i="28"/>
  <c r="Q125" i="28"/>
  <c r="U125" i="28"/>
  <c r="Y125" i="28"/>
  <c r="T126" i="28"/>
  <c r="X126" i="28"/>
  <c r="Z126" i="28" s="1"/>
  <c r="AA126" i="28" s="1"/>
  <c r="S127" i="28"/>
  <c r="W127" i="28"/>
  <c r="R128" i="28"/>
  <c r="V128" i="28"/>
  <c r="Q129" i="28"/>
  <c r="U129" i="28"/>
  <c r="Y129" i="28"/>
  <c r="T130" i="28"/>
  <c r="X130" i="28"/>
  <c r="Z130" i="28" s="1"/>
  <c r="AA130" i="28" s="1"/>
  <c r="S131" i="28"/>
  <c r="W131" i="28"/>
  <c r="R132" i="28"/>
  <c r="V132" i="28"/>
  <c r="Q133" i="28"/>
  <c r="U133" i="28"/>
  <c r="Y133" i="28"/>
  <c r="T134" i="28"/>
  <c r="X134" i="28"/>
  <c r="Z134" i="28" s="1"/>
  <c r="AA134" i="28" s="1"/>
  <c r="S135" i="28"/>
  <c r="W135" i="28"/>
  <c r="R136" i="28"/>
  <c r="V136" i="28"/>
  <c r="Q137" i="28"/>
  <c r="U137" i="28"/>
  <c r="Y137" i="28"/>
  <c r="T138" i="28"/>
  <c r="X138" i="28"/>
  <c r="Z138" i="28" s="1"/>
  <c r="AA138" i="28" s="1"/>
  <c r="S139" i="28"/>
  <c r="W139" i="28"/>
  <c r="R140" i="28"/>
  <c r="V140" i="28"/>
  <c r="Q141" i="28"/>
  <c r="U141" i="28"/>
  <c r="Y141" i="28"/>
  <c r="T142" i="28"/>
  <c r="X142" i="28"/>
  <c r="S143" i="28"/>
  <c r="W143" i="28"/>
  <c r="R144" i="28"/>
  <c r="V144" i="28"/>
  <c r="Q145" i="28"/>
  <c r="U145" i="28"/>
  <c r="Y145" i="28"/>
  <c r="T146" i="28"/>
  <c r="X146" i="28"/>
  <c r="S147" i="28"/>
  <c r="W147" i="28"/>
  <c r="R148" i="28"/>
  <c r="V148" i="28"/>
  <c r="Q149" i="28"/>
  <c r="U149" i="28"/>
  <c r="Y149" i="28"/>
  <c r="T150" i="28"/>
  <c r="X150" i="28"/>
  <c r="S151" i="28"/>
  <c r="W151" i="28"/>
  <c r="R152" i="28"/>
  <c r="V152" i="28"/>
  <c r="Q153" i="28"/>
  <c r="U153" i="28"/>
  <c r="Y153" i="28"/>
  <c r="T154" i="28"/>
  <c r="Y140" i="28"/>
  <c r="Q142" i="28"/>
  <c r="Y142" i="28"/>
  <c r="X143" i="28"/>
  <c r="W144" i="28"/>
  <c r="V145" i="28"/>
  <c r="U146" i="28"/>
  <c r="T147" i="28"/>
  <c r="S148" i="28"/>
  <c r="R149" i="28"/>
  <c r="Q150" i="28"/>
  <c r="Y150" i="28"/>
  <c r="X151" i="28"/>
  <c r="Z151" i="28" s="1"/>
  <c r="AA151" i="28" s="1"/>
  <c r="W152" i="28"/>
  <c r="V153" i="28"/>
  <c r="U154" i="28"/>
  <c r="Q155" i="28"/>
  <c r="U155" i="28"/>
  <c r="Y155" i="28"/>
  <c r="T156" i="28"/>
  <c r="X156" i="28"/>
  <c r="S157" i="28"/>
  <c r="W157" i="28"/>
  <c r="R158" i="28"/>
  <c r="V158" i="28"/>
  <c r="Q159" i="28"/>
  <c r="U159" i="28"/>
  <c r="Y159" i="28"/>
  <c r="T160" i="28"/>
  <c r="X160" i="28"/>
  <c r="T141" i="28"/>
  <c r="S142" i="28"/>
  <c r="R143" i="28"/>
  <c r="Q144" i="28"/>
  <c r="Y144" i="28"/>
  <c r="X145" i="28"/>
  <c r="W146" i="28"/>
  <c r="V147" i="28"/>
  <c r="U148" i="28"/>
  <c r="T149" i="28"/>
  <c r="S150" i="28"/>
  <c r="R151" i="28"/>
  <c r="Q152" i="28"/>
  <c r="Y152" i="28"/>
  <c r="X153" i="28"/>
  <c r="W154" i="28"/>
  <c r="R155" i="28"/>
  <c r="V155" i="28"/>
  <c r="Q156" i="28"/>
  <c r="U156" i="28"/>
  <c r="Y156" i="28"/>
  <c r="T157" i="28"/>
  <c r="X157" i="28"/>
  <c r="S158" i="28"/>
  <c r="W158" i="28"/>
  <c r="R159" i="28"/>
  <c r="V159" i="28"/>
  <c r="Q160" i="28"/>
  <c r="U160" i="28"/>
  <c r="Y160" i="28"/>
  <c r="V141" i="28"/>
  <c r="U142" i="28"/>
  <c r="T143" i="28"/>
  <c r="S144" i="28"/>
  <c r="R145" i="28"/>
  <c r="Q146" i="28"/>
  <c r="Y146" i="28"/>
  <c r="X147" i="28"/>
  <c r="Z147" i="28" s="1"/>
  <c r="AA147" i="28" s="1"/>
  <c r="W148" i="28"/>
  <c r="V149" i="28"/>
  <c r="U150" i="28"/>
  <c r="T151" i="28"/>
  <c r="S152" i="28"/>
  <c r="R153" i="28"/>
  <c r="Q154" i="28"/>
  <c r="X154" i="28"/>
  <c r="S155" i="28"/>
  <c r="W155" i="28"/>
  <c r="R156" i="28"/>
  <c r="V156" i="28"/>
  <c r="Q157" i="28"/>
  <c r="U157" i="28"/>
  <c r="Y157" i="28"/>
  <c r="T158" i="28"/>
  <c r="X158" i="28"/>
  <c r="S159" i="28"/>
  <c r="W159" i="28"/>
  <c r="R160" i="28"/>
  <c r="V160" i="28"/>
  <c r="X141" i="28"/>
  <c r="Z141" i="28" s="1"/>
  <c r="AA141" i="28" s="1"/>
  <c r="W142" i="28"/>
  <c r="V143" i="28"/>
  <c r="U144" i="28"/>
  <c r="T145" i="28"/>
  <c r="S146" i="28"/>
  <c r="R147" i="28"/>
  <c r="Q148" i="28"/>
  <c r="Y148" i="28"/>
  <c r="X149" i="28"/>
  <c r="W150" i="28"/>
  <c r="V151" i="28"/>
  <c r="U152" i="28"/>
  <c r="T153" i="28"/>
  <c r="S154" i="28"/>
  <c r="Y154" i="28"/>
  <c r="T155" i="28"/>
  <c r="X155" i="28"/>
  <c r="Z155" i="28" s="1"/>
  <c r="AA155" i="28" s="1"/>
  <c r="S156" i="28"/>
  <c r="W156" i="28"/>
  <c r="R157" i="28"/>
  <c r="V157" i="28"/>
  <c r="Q158" i="28"/>
  <c r="U158" i="28"/>
  <c r="Y158" i="28"/>
  <c r="T159" i="28"/>
  <c r="X159" i="28"/>
  <c r="Z159" i="28" s="1"/>
  <c r="AA159" i="28" s="1"/>
  <c r="S160" i="28"/>
  <c r="W160" i="28"/>
  <c r="BG10" i="27"/>
  <c r="BH11" i="27"/>
  <c r="BI12" i="27"/>
  <c r="BG14" i="27"/>
  <c r="BH15" i="27"/>
  <c r="BI16" i="27"/>
  <c r="BG18" i="27"/>
  <c r="BH19" i="27"/>
  <c r="BI20" i="27"/>
  <c r="BG22" i="27"/>
  <c r="BH23" i="27"/>
  <c r="BI24" i="27"/>
  <c r="BG26" i="27"/>
  <c r="BH27" i="27"/>
  <c r="BI28" i="27"/>
  <c r="BG30" i="27"/>
  <c r="BH31" i="27"/>
  <c r="BI32" i="27"/>
  <c r="BG34" i="27"/>
  <c r="BH35" i="27"/>
  <c r="BI36" i="27"/>
  <c r="BG38" i="27"/>
  <c r="BH39" i="27"/>
  <c r="BI40" i="27"/>
  <c r="BG42" i="27"/>
  <c r="BH43" i="27"/>
  <c r="BI44" i="27"/>
  <c r="BG46" i="27"/>
  <c r="BH47" i="27"/>
  <c r="BI48" i="27"/>
  <c r="BG50" i="27"/>
  <c r="BH51" i="27"/>
  <c r="BI52" i="27"/>
  <c r="BG54" i="27"/>
  <c r="BH55" i="27"/>
  <c r="BI56" i="27"/>
  <c r="BG58" i="27"/>
  <c r="BH59" i="27"/>
  <c r="BI60" i="27"/>
  <c r="BG62" i="27"/>
  <c r="BH63" i="27"/>
  <c r="BI64" i="27"/>
  <c r="BG66" i="27"/>
  <c r="BH67" i="27"/>
  <c r="BI68" i="27"/>
  <c r="BG70" i="27"/>
  <c r="BH71" i="27"/>
  <c r="BI72" i="27"/>
  <c r="BG74" i="27"/>
  <c r="BH75" i="27"/>
  <c r="BI76" i="27"/>
  <c r="BG78" i="27"/>
  <c r="BH79" i="27"/>
  <c r="BI80" i="27"/>
  <c r="BG82" i="27"/>
  <c r="BH83" i="27"/>
  <c r="BI84" i="27"/>
  <c r="BG86" i="27"/>
  <c r="BH87" i="27"/>
  <c r="BI88" i="27"/>
  <c r="BG90" i="27"/>
  <c r="BH91" i="27"/>
  <c r="BI92" i="27"/>
  <c r="BG9" i="27"/>
  <c r="BH10" i="27"/>
  <c r="BI11" i="27"/>
  <c r="BG13" i="27"/>
  <c r="BH14" i="27"/>
  <c r="BI15" i="27"/>
  <c r="BG17" i="27"/>
  <c r="BH18" i="27"/>
  <c r="BI19" i="27"/>
  <c r="BG21" i="27"/>
  <c r="BH22" i="27"/>
  <c r="BI23" i="27"/>
  <c r="BG25" i="27"/>
  <c r="BH26" i="27"/>
  <c r="BI27" i="27"/>
  <c r="BG29" i="27"/>
  <c r="BH30" i="27"/>
  <c r="BI31" i="27"/>
  <c r="BG33" i="27"/>
  <c r="BH34" i="27"/>
  <c r="BI35" i="27"/>
  <c r="BG37" i="27"/>
  <c r="BH38" i="27"/>
  <c r="BI39" i="27"/>
  <c r="BG41" i="27"/>
  <c r="BH42" i="27"/>
  <c r="BI43" i="27"/>
  <c r="BG45" i="27"/>
  <c r="BH46" i="27"/>
  <c r="BI47" i="27"/>
  <c r="BG49" i="27"/>
  <c r="BH50" i="27"/>
  <c r="BI51" i="27"/>
  <c r="BG53" i="27"/>
  <c r="BH54" i="27"/>
  <c r="BI55" i="27"/>
  <c r="BG57" i="27"/>
  <c r="BH58" i="27"/>
  <c r="BI59" i="27"/>
  <c r="BG61" i="27"/>
  <c r="BH62" i="27"/>
  <c r="BI63" i="27"/>
  <c r="BG65" i="27"/>
  <c r="BH66" i="27"/>
  <c r="BI67" i="27"/>
  <c r="BG69" i="27"/>
  <c r="BH70" i="27"/>
  <c r="BI71" i="27"/>
  <c r="BG73" i="27"/>
  <c r="BH74" i="27"/>
  <c r="BI75" i="27"/>
  <c r="BG77" i="27"/>
  <c r="BH78" i="27"/>
  <c r="BI79" i="27"/>
  <c r="BG81" i="27"/>
  <c r="BH82" i="27"/>
  <c r="BI83" i="27"/>
  <c r="BG85" i="27"/>
  <c r="BH86" i="27"/>
  <c r="BH9" i="27"/>
  <c r="BJ9" i="27" s="1"/>
  <c r="BI10" i="27"/>
  <c r="BG12" i="27"/>
  <c r="BH13" i="27"/>
  <c r="BI14" i="27"/>
  <c r="BG16" i="27"/>
  <c r="BH17" i="27"/>
  <c r="BI18" i="27"/>
  <c r="BG20" i="27"/>
  <c r="BH21" i="27"/>
  <c r="BI22" i="27"/>
  <c r="BG24" i="27"/>
  <c r="BH25" i="27"/>
  <c r="BI26" i="27"/>
  <c r="BG28" i="27"/>
  <c r="BH29" i="27"/>
  <c r="BI30" i="27"/>
  <c r="BG32" i="27"/>
  <c r="BH33" i="27"/>
  <c r="BI34" i="27"/>
  <c r="BG36" i="27"/>
  <c r="BH37" i="27"/>
  <c r="BI38" i="27"/>
  <c r="BG40" i="27"/>
  <c r="BH41" i="27"/>
  <c r="BI42" i="27"/>
  <c r="BG44" i="27"/>
  <c r="BH45" i="27"/>
  <c r="BI46" i="27"/>
  <c r="BG48" i="27"/>
  <c r="BH49" i="27"/>
  <c r="BI50" i="27"/>
  <c r="BG52" i="27"/>
  <c r="BH53" i="27"/>
  <c r="BI54" i="27"/>
  <c r="BG56" i="27"/>
  <c r="BH57" i="27"/>
  <c r="BI58" i="27"/>
  <c r="BG60" i="27"/>
  <c r="BH61" i="27"/>
  <c r="BI62" i="27"/>
  <c r="BG64" i="27"/>
  <c r="BH65" i="27"/>
  <c r="BI66" i="27"/>
  <c r="BG68" i="27"/>
  <c r="BH69" i="27"/>
  <c r="BI70" i="27"/>
  <c r="BG72" i="27"/>
  <c r="BH73" i="27"/>
  <c r="BI74" i="27"/>
  <c r="BG76" i="27"/>
  <c r="BH77" i="27"/>
  <c r="BI78" i="27"/>
  <c r="BG80" i="27"/>
  <c r="BH81" i="27"/>
  <c r="BI82" i="27"/>
  <c r="BG84" i="27"/>
  <c r="BH85" i="27"/>
  <c r="BI86" i="27"/>
  <c r="BG88" i="27"/>
  <c r="BH89" i="27"/>
  <c r="BI90" i="27"/>
  <c r="BG92" i="27"/>
  <c r="BH93" i="27"/>
  <c r="BI94" i="27"/>
  <c r="BG96" i="27"/>
  <c r="BH97" i="27"/>
  <c r="BI98" i="27"/>
  <c r="BG100" i="27"/>
  <c r="BH101" i="27"/>
  <c r="BI102" i="27"/>
  <c r="BG104" i="27"/>
  <c r="BH105" i="27"/>
  <c r="BI106" i="27"/>
  <c r="BG108" i="27"/>
  <c r="BH109" i="27"/>
  <c r="BI110" i="27"/>
  <c r="BG112" i="27"/>
  <c r="BH113" i="27"/>
  <c r="BI114" i="27"/>
  <c r="BG116" i="27"/>
  <c r="BH117" i="27"/>
  <c r="BI118" i="27"/>
  <c r="BG120" i="27"/>
  <c r="BH121" i="27"/>
  <c r="BI9" i="27"/>
  <c r="BK9" i="27" s="1"/>
  <c r="BG15" i="27"/>
  <c r="BH20" i="27"/>
  <c r="BI25" i="27"/>
  <c r="BG31" i="27"/>
  <c r="BH36" i="27"/>
  <c r="BI41" i="27"/>
  <c r="BG47" i="27"/>
  <c r="BH52" i="27"/>
  <c r="BI57" i="27"/>
  <c r="BG63" i="27"/>
  <c r="BH68" i="27"/>
  <c r="BI73" i="27"/>
  <c r="BG79" i="27"/>
  <c r="BH84" i="27"/>
  <c r="BH88" i="27"/>
  <c r="BG91" i="27"/>
  <c r="BI93" i="27"/>
  <c r="BH95" i="27"/>
  <c r="BG97" i="27"/>
  <c r="BG99" i="27"/>
  <c r="BI100" i="27"/>
  <c r="BH102" i="27"/>
  <c r="BH104" i="27"/>
  <c r="BG106" i="27"/>
  <c r="BI107" i="27"/>
  <c r="BI109" i="27"/>
  <c r="BH111" i="27"/>
  <c r="BG113" i="27"/>
  <c r="BG115" i="27"/>
  <c r="BI116" i="27"/>
  <c r="BH118" i="27"/>
  <c r="BH120" i="27"/>
  <c r="BG122" i="27"/>
  <c r="BH123" i="27"/>
  <c r="BI124" i="27"/>
  <c r="BG126" i="27"/>
  <c r="BH127" i="27"/>
  <c r="BI128" i="27"/>
  <c r="BG130" i="27"/>
  <c r="BH131" i="27"/>
  <c r="BI132" i="27"/>
  <c r="BG134" i="27"/>
  <c r="BH135" i="27"/>
  <c r="BI136" i="27"/>
  <c r="BG138" i="27"/>
  <c r="BH139" i="27"/>
  <c r="BI140" i="27"/>
  <c r="BG142" i="27"/>
  <c r="BH143" i="27"/>
  <c r="BI144" i="27"/>
  <c r="BG146" i="27"/>
  <c r="BH147" i="27"/>
  <c r="BI148" i="27"/>
  <c r="BG150" i="27"/>
  <c r="BH151" i="27"/>
  <c r="BI152" i="27"/>
  <c r="BG154" i="27"/>
  <c r="BH155" i="27"/>
  <c r="BI156" i="27"/>
  <c r="BG158" i="27"/>
  <c r="BG11" i="27"/>
  <c r="BH16" i="27"/>
  <c r="BI21" i="27"/>
  <c r="BG27" i="27"/>
  <c r="BH32" i="27"/>
  <c r="BI37" i="27"/>
  <c r="BG43" i="27"/>
  <c r="BH48" i="27"/>
  <c r="BI53" i="27"/>
  <c r="BG59" i="27"/>
  <c r="BH64" i="27"/>
  <c r="BI69" i="27"/>
  <c r="BG75" i="27"/>
  <c r="BH80" i="27"/>
  <c r="BI85" i="27"/>
  <c r="BG89" i="27"/>
  <c r="BI91" i="27"/>
  <c r="BG94" i="27"/>
  <c r="BI95" i="27"/>
  <c r="BI97" i="27"/>
  <c r="BH99" i="27"/>
  <c r="BG101" i="27"/>
  <c r="BG103" i="27"/>
  <c r="BI104" i="27"/>
  <c r="BH106" i="27"/>
  <c r="BH108" i="27"/>
  <c r="BG110" i="27"/>
  <c r="BI111" i="27"/>
  <c r="BI113" i="27"/>
  <c r="BH115" i="27"/>
  <c r="BG117" i="27"/>
  <c r="BG119" i="27"/>
  <c r="BI120" i="27"/>
  <c r="BH122" i="27"/>
  <c r="BI123" i="27"/>
  <c r="BG125" i="27"/>
  <c r="BH126" i="27"/>
  <c r="BI127" i="27"/>
  <c r="BG129" i="27"/>
  <c r="BH130" i="27"/>
  <c r="BI131" i="27"/>
  <c r="BG133" i="27"/>
  <c r="BH134" i="27"/>
  <c r="BI135" i="27"/>
  <c r="BG137" i="27"/>
  <c r="BH138" i="27"/>
  <c r="BI139" i="27"/>
  <c r="BG141" i="27"/>
  <c r="BH142" i="27"/>
  <c r="BI143" i="27"/>
  <c r="BG145" i="27"/>
  <c r="BH146" i="27"/>
  <c r="BI147" i="27"/>
  <c r="BG149" i="27"/>
  <c r="BH150" i="27"/>
  <c r="BI151" i="27"/>
  <c r="BG153" i="27"/>
  <c r="BH154" i="27"/>
  <c r="BI155" i="27"/>
  <c r="BG157" i="27"/>
  <c r="BH158" i="27"/>
  <c r="BH12" i="27"/>
  <c r="BI17" i="27"/>
  <c r="BG23" i="27"/>
  <c r="BH28" i="27"/>
  <c r="BI33" i="27"/>
  <c r="BG39" i="27"/>
  <c r="BH44" i="27"/>
  <c r="BI49" i="27"/>
  <c r="BG55" i="27"/>
  <c r="BH60" i="27"/>
  <c r="BI65" i="27"/>
  <c r="BG71" i="27"/>
  <c r="BH76" i="27"/>
  <c r="BI81" i="27"/>
  <c r="BG87" i="27"/>
  <c r="BI89" i="27"/>
  <c r="BH92" i="27"/>
  <c r="BH94" i="27"/>
  <c r="BH96" i="27"/>
  <c r="BG98" i="27"/>
  <c r="BI99" i="27"/>
  <c r="BI101" i="27"/>
  <c r="BH103" i="27"/>
  <c r="BG105" i="27"/>
  <c r="BG107" i="27"/>
  <c r="BI108" i="27"/>
  <c r="BH110" i="27"/>
  <c r="BH112" i="27"/>
  <c r="BG114" i="27"/>
  <c r="BI115" i="27"/>
  <c r="BI117" i="27"/>
  <c r="BH119" i="27"/>
  <c r="BG121" i="27"/>
  <c r="BI122" i="27"/>
  <c r="BG124" i="27"/>
  <c r="BH125" i="27"/>
  <c r="BI126" i="27"/>
  <c r="BG128" i="27"/>
  <c r="BH129" i="27"/>
  <c r="BI130" i="27"/>
  <c r="BG132" i="27"/>
  <c r="BH133" i="27"/>
  <c r="BI134" i="27"/>
  <c r="BG136" i="27"/>
  <c r="BH137" i="27"/>
  <c r="BI138" i="27"/>
  <c r="BG140" i="27"/>
  <c r="BH141" i="27"/>
  <c r="BI142" i="27"/>
  <c r="BG144" i="27"/>
  <c r="BH145" i="27"/>
  <c r="BI146" i="27"/>
  <c r="BG148" i="27"/>
  <c r="BH149" i="27"/>
  <c r="BI150" i="27"/>
  <c r="BG152" i="27"/>
  <c r="BH153" i="27"/>
  <c r="BI154" i="27"/>
  <c r="BG156" i="27"/>
  <c r="BH157" i="27"/>
  <c r="BI158" i="27"/>
  <c r="BI13" i="27"/>
  <c r="BG19" i="27"/>
  <c r="BH24" i="27"/>
  <c r="BI29" i="27"/>
  <c r="BG35" i="27"/>
  <c r="BH40" i="27"/>
  <c r="BI45" i="27"/>
  <c r="BG51" i="27"/>
  <c r="BH56" i="27"/>
  <c r="BI61" i="27"/>
  <c r="BG67" i="27"/>
  <c r="BH72" i="27"/>
  <c r="BI77" i="27"/>
  <c r="BG83" i="27"/>
  <c r="BI87" i="27"/>
  <c r="BH90" i="27"/>
  <c r="BG93" i="27"/>
  <c r="BG95" i="27"/>
  <c r="BI96" i="27"/>
  <c r="BH98" i="27"/>
  <c r="BH100" i="27"/>
  <c r="BG102" i="27"/>
  <c r="BI103" i="27"/>
  <c r="BI105" i="27"/>
  <c r="BH107" i="27"/>
  <c r="BG109" i="27"/>
  <c r="BG111" i="27"/>
  <c r="BI112" i="27"/>
  <c r="BH114" i="27"/>
  <c r="BH116" i="27"/>
  <c r="BG118" i="27"/>
  <c r="BI119" i="27"/>
  <c r="BI121" i="27"/>
  <c r="BG123" i="27"/>
  <c r="BH124" i="27"/>
  <c r="BI125" i="27"/>
  <c r="BG127" i="27"/>
  <c r="BH128" i="27"/>
  <c r="BI129" i="27"/>
  <c r="BG131" i="27"/>
  <c r="BH132" i="27"/>
  <c r="BI133" i="27"/>
  <c r="BG135" i="27"/>
  <c r="BH136" i="27"/>
  <c r="BI137" i="27"/>
  <c r="BG139" i="27"/>
  <c r="BH140" i="27"/>
  <c r="BI141" i="27"/>
  <c r="BG143" i="27"/>
  <c r="BH144" i="27"/>
  <c r="BI145" i="27"/>
  <c r="BG147" i="27"/>
  <c r="BH148" i="27"/>
  <c r="BI149" i="27"/>
  <c r="BG151" i="27"/>
  <c r="BH152" i="27"/>
  <c r="BI153" i="27"/>
  <c r="BG155" i="27"/>
  <c r="BH156" i="27"/>
  <c r="BI157" i="27"/>
  <c r="AK12" i="27"/>
  <c r="AK16" i="27"/>
  <c r="AK9" i="27"/>
  <c r="AK13" i="27"/>
  <c r="AK17" i="27"/>
  <c r="AK10" i="27"/>
  <c r="AK14" i="27"/>
  <c r="AK11" i="27"/>
  <c r="AK15" i="27"/>
  <c r="R167" i="27"/>
  <c r="R163" i="27"/>
  <c r="R166" i="27"/>
  <c r="R8" i="27"/>
  <c r="V8" i="27"/>
  <c r="Z8" i="27"/>
  <c r="T9" i="27"/>
  <c r="X9" i="27"/>
  <c r="R10" i="27"/>
  <c r="V10" i="27"/>
  <c r="Z10" i="27"/>
  <c r="T11" i="27"/>
  <c r="X11" i="27"/>
  <c r="R12" i="27"/>
  <c r="V12" i="27"/>
  <c r="Z12" i="27"/>
  <c r="T13" i="27"/>
  <c r="X13" i="27"/>
  <c r="R14" i="27"/>
  <c r="V14" i="27"/>
  <c r="Z14" i="27"/>
  <c r="T15" i="27"/>
  <c r="X15" i="27"/>
  <c r="R16" i="27"/>
  <c r="V16" i="27"/>
  <c r="Z16" i="27"/>
  <c r="T17" i="27"/>
  <c r="X17" i="27"/>
  <c r="R18" i="27"/>
  <c r="V18" i="27"/>
  <c r="Z18" i="27"/>
  <c r="T19" i="27"/>
  <c r="X19" i="27"/>
  <c r="R20" i="27"/>
  <c r="V20" i="27"/>
  <c r="Z20" i="27"/>
  <c r="T21" i="27"/>
  <c r="X21" i="27"/>
  <c r="R22" i="27"/>
  <c r="V22" i="27"/>
  <c r="Z22" i="27"/>
  <c r="T23" i="27"/>
  <c r="X23" i="27"/>
  <c r="R24" i="27"/>
  <c r="V24" i="27"/>
  <c r="Z24" i="27"/>
  <c r="T25" i="27"/>
  <c r="X25" i="27"/>
  <c r="R26" i="27"/>
  <c r="V26" i="27"/>
  <c r="Z26" i="27"/>
  <c r="T27" i="27"/>
  <c r="X27" i="27"/>
  <c r="R28" i="27"/>
  <c r="V28" i="27"/>
  <c r="Z28" i="27"/>
  <c r="T29" i="27"/>
  <c r="X29" i="27"/>
  <c r="R30" i="27"/>
  <c r="V30" i="27"/>
  <c r="Z30" i="27"/>
  <c r="T31" i="27"/>
  <c r="X31" i="27"/>
  <c r="R32" i="27"/>
  <c r="V32" i="27"/>
  <c r="Z32" i="27"/>
  <c r="T33" i="27"/>
  <c r="X33" i="27"/>
  <c r="R34" i="27"/>
  <c r="V34" i="27"/>
  <c r="Z34" i="27"/>
  <c r="T35" i="27"/>
  <c r="X35" i="27"/>
  <c r="R36" i="27"/>
  <c r="V36" i="27"/>
  <c r="Z36" i="27"/>
  <c r="AB36" i="27" s="1"/>
  <c r="AC36" i="27" s="1"/>
  <c r="T37" i="27"/>
  <c r="X37" i="27"/>
  <c r="R38" i="27"/>
  <c r="V38" i="27"/>
  <c r="Z38" i="27"/>
  <c r="T39" i="27"/>
  <c r="X39" i="27"/>
  <c r="R40" i="27"/>
  <c r="V40" i="27"/>
  <c r="Z40" i="27"/>
  <c r="T41" i="27"/>
  <c r="X41" i="27"/>
  <c r="S8" i="27"/>
  <c r="T8" i="27"/>
  <c r="X8" i="27"/>
  <c r="R9" i="27"/>
  <c r="V9" i="27"/>
  <c r="Z9" i="27"/>
  <c r="T10" i="27"/>
  <c r="X10" i="27"/>
  <c r="R11" i="27"/>
  <c r="V11" i="27"/>
  <c r="Z11" i="27"/>
  <c r="T12" i="27"/>
  <c r="X12" i="27"/>
  <c r="R13" i="27"/>
  <c r="V13" i="27"/>
  <c r="Z13" i="27"/>
  <c r="T14" i="27"/>
  <c r="X14" i="27"/>
  <c r="R15" i="27"/>
  <c r="V15" i="27"/>
  <c r="Z15" i="27"/>
  <c r="T16" i="27"/>
  <c r="X16" i="27"/>
  <c r="R17" i="27"/>
  <c r="V17" i="27"/>
  <c r="Z17" i="27"/>
  <c r="T18" i="27"/>
  <c r="X18" i="27"/>
  <c r="R19" i="27"/>
  <c r="V19" i="27"/>
  <c r="Z19" i="27"/>
  <c r="T20" i="27"/>
  <c r="X20" i="27"/>
  <c r="R21" i="27"/>
  <c r="V21" i="27"/>
  <c r="Z21" i="27"/>
  <c r="T22" i="27"/>
  <c r="X22" i="27"/>
  <c r="R23" i="27"/>
  <c r="V23" i="27"/>
  <c r="Z23" i="27"/>
  <c r="T24" i="27"/>
  <c r="X24" i="27"/>
  <c r="R25" i="27"/>
  <c r="V25" i="27"/>
  <c r="Z25" i="27"/>
  <c r="T26" i="27"/>
  <c r="X26" i="27"/>
  <c r="R27" i="27"/>
  <c r="V27" i="27"/>
  <c r="Z27" i="27"/>
  <c r="T28" i="27"/>
  <c r="X28" i="27"/>
  <c r="R29" i="27"/>
  <c r="V29" i="27"/>
  <c r="Z29" i="27"/>
  <c r="T30" i="27"/>
  <c r="X30" i="27"/>
  <c r="R31" i="27"/>
  <c r="V31" i="27"/>
  <c r="Z31" i="27"/>
  <c r="T32" i="27"/>
  <c r="X32" i="27"/>
  <c r="R33" i="27"/>
  <c r="V33" i="27"/>
  <c r="Z33" i="27"/>
  <c r="T34" i="27"/>
  <c r="X34" i="27"/>
  <c r="R35" i="27"/>
  <c r="V35" i="27"/>
  <c r="Z35" i="27"/>
  <c r="T36" i="27"/>
  <c r="X36" i="27"/>
  <c r="R37" i="27"/>
  <c r="V37" i="27"/>
  <c r="Z37" i="27"/>
  <c r="T38" i="27"/>
  <c r="X38" i="27"/>
  <c r="R39" i="27"/>
  <c r="V39" i="27"/>
  <c r="Z39" i="27"/>
  <c r="T40" i="27"/>
  <c r="X40" i="27"/>
  <c r="R41" i="27"/>
  <c r="V41" i="27"/>
  <c r="Z41" i="27"/>
  <c r="W8" i="27"/>
  <c r="U9" i="27"/>
  <c r="S10" i="27"/>
  <c r="AA10" i="27"/>
  <c r="Y11" i="27"/>
  <c r="W12" i="27"/>
  <c r="U13" i="27"/>
  <c r="S14" i="27"/>
  <c r="AA14" i="27"/>
  <c r="Y15" i="27"/>
  <c r="W16" i="27"/>
  <c r="U17" i="27"/>
  <c r="S18" i="27"/>
  <c r="AA18" i="27"/>
  <c r="Y19" i="27"/>
  <c r="W20" i="27"/>
  <c r="U21" i="27"/>
  <c r="S22" i="27"/>
  <c r="AA22" i="27"/>
  <c r="Y23" i="27"/>
  <c r="W24" i="27"/>
  <c r="U25" i="27"/>
  <c r="S26" i="27"/>
  <c r="AA26" i="27"/>
  <c r="Y27" i="27"/>
  <c r="W28" i="27"/>
  <c r="U29" i="27"/>
  <c r="S30" i="27"/>
  <c r="AA30" i="27"/>
  <c r="Y31" i="27"/>
  <c r="W32" i="27"/>
  <c r="U33" i="27"/>
  <c r="S34" i="27"/>
  <c r="AA34" i="27"/>
  <c r="Y35" i="27"/>
  <c r="W36" i="27"/>
  <c r="U37" i="27"/>
  <c r="S38" i="27"/>
  <c r="AA38" i="27"/>
  <c r="Y39" i="27"/>
  <c r="W40" i="27"/>
  <c r="U41" i="27"/>
  <c r="R42" i="27"/>
  <c r="V42" i="27"/>
  <c r="Z42" i="27"/>
  <c r="T43" i="27"/>
  <c r="X43" i="27"/>
  <c r="R44" i="27"/>
  <c r="V44" i="27"/>
  <c r="Z44" i="27"/>
  <c r="T45" i="27"/>
  <c r="X45" i="27"/>
  <c r="R46" i="27"/>
  <c r="V46" i="27"/>
  <c r="Z46" i="27"/>
  <c r="T47" i="27"/>
  <c r="X47" i="27"/>
  <c r="R48" i="27"/>
  <c r="V48" i="27"/>
  <c r="Z48" i="27"/>
  <c r="T49" i="27"/>
  <c r="X49" i="27"/>
  <c r="R50" i="27"/>
  <c r="V50" i="27"/>
  <c r="Z50" i="27"/>
  <c r="T51" i="27"/>
  <c r="X51" i="27"/>
  <c r="R52" i="27"/>
  <c r="V52" i="27"/>
  <c r="Z52" i="27"/>
  <c r="AB52" i="27" s="1"/>
  <c r="AC52" i="27" s="1"/>
  <c r="T53" i="27"/>
  <c r="X53" i="27"/>
  <c r="R54" i="27"/>
  <c r="V54" i="27"/>
  <c r="Z54" i="27"/>
  <c r="T55" i="27"/>
  <c r="X55" i="27"/>
  <c r="R56" i="27"/>
  <c r="V56" i="27"/>
  <c r="Z56" i="27"/>
  <c r="T57" i="27"/>
  <c r="X57" i="27"/>
  <c r="R58" i="27"/>
  <c r="V58" i="27"/>
  <c r="Z58" i="27"/>
  <c r="AA8" i="27"/>
  <c r="AA158" i="27" s="1"/>
  <c r="BD10" i="27" s="1"/>
  <c r="Y9" i="27"/>
  <c r="W10" i="27"/>
  <c r="U11" i="27"/>
  <c r="S12" i="27"/>
  <c r="AA12" i="27"/>
  <c r="Y13" i="27"/>
  <c r="W14" i="27"/>
  <c r="U15" i="27"/>
  <c r="S16" i="27"/>
  <c r="AA16" i="27"/>
  <c r="Y17" i="27"/>
  <c r="W18" i="27"/>
  <c r="U19" i="27"/>
  <c r="S20" i="27"/>
  <c r="AA20" i="27"/>
  <c r="Y21" i="27"/>
  <c r="W22" i="27"/>
  <c r="U23" i="27"/>
  <c r="S24" i="27"/>
  <c r="AA24" i="27"/>
  <c r="Y25" i="27"/>
  <c r="W26" i="27"/>
  <c r="U27" i="27"/>
  <c r="S28" i="27"/>
  <c r="AA28" i="27"/>
  <c r="Y29" i="27"/>
  <c r="W30" i="27"/>
  <c r="U31" i="27"/>
  <c r="S32" i="27"/>
  <c r="AA32" i="27"/>
  <c r="Y33" i="27"/>
  <c r="W34" i="27"/>
  <c r="U35" i="27"/>
  <c r="S36" i="27"/>
  <c r="AA36" i="27"/>
  <c r="Y37" i="27"/>
  <c r="W38" i="27"/>
  <c r="U39" i="27"/>
  <c r="S40" i="27"/>
  <c r="AA40" i="27"/>
  <c r="Y41" i="27"/>
  <c r="T42" i="27"/>
  <c r="X42" i="27"/>
  <c r="R43" i="27"/>
  <c r="V43" i="27"/>
  <c r="Z43" i="27"/>
  <c r="T44" i="27"/>
  <c r="X44" i="27"/>
  <c r="R45" i="27"/>
  <c r="V45" i="27"/>
  <c r="Z45" i="27"/>
  <c r="T46" i="27"/>
  <c r="X46" i="27"/>
  <c r="R47" i="27"/>
  <c r="V47" i="27"/>
  <c r="Z47" i="27"/>
  <c r="T48" i="27"/>
  <c r="X48" i="27"/>
  <c r="R49" i="27"/>
  <c r="V49" i="27"/>
  <c r="Z49" i="27"/>
  <c r="T50" i="27"/>
  <c r="X50" i="27"/>
  <c r="R51" i="27"/>
  <c r="V51" i="27"/>
  <c r="Z51" i="27"/>
  <c r="T52" i="27"/>
  <c r="U8" i="27"/>
  <c r="AA9" i="27"/>
  <c r="W11" i="27"/>
  <c r="S13" i="27"/>
  <c r="Y14" i="27"/>
  <c r="U16" i="27"/>
  <c r="AA17" i="27"/>
  <c r="W19" i="27"/>
  <c r="S21" i="27"/>
  <c r="Y22" i="27"/>
  <c r="U24" i="27"/>
  <c r="AA25" i="27"/>
  <c r="W27" i="27"/>
  <c r="S29" i="27"/>
  <c r="Y30" i="27"/>
  <c r="U32" i="27"/>
  <c r="AA33" i="27"/>
  <c r="W35" i="27"/>
  <c r="S37" i="27"/>
  <c r="Y38" i="27"/>
  <c r="U40" i="27"/>
  <c r="AA41" i="27"/>
  <c r="Y42" i="27"/>
  <c r="W43" i="27"/>
  <c r="U44" i="27"/>
  <c r="S45" i="27"/>
  <c r="AA45" i="27"/>
  <c r="Y46" i="27"/>
  <c r="W47" i="27"/>
  <c r="U48" i="27"/>
  <c r="S49" i="27"/>
  <c r="AA49" i="27"/>
  <c r="Y50" i="27"/>
  <c r="W51" i="27"/>
  <c r="U52" i="27"/>
  <c r="AA52" i="27"/>
  <c r="V53" i="27"/>
  <c r="AA53" i="27"/>
  <c r="W54" i="27"/>
  <c r="R55" i="27"/>
  <c r="W55" i="27"/>
  <c r="S56" i="27"/>
  <c r="X56" i="27"/>
  <c r="S57" i="27"/>
  <c r="Y57" i="27"/>
  <c r="T58" i="27"/>
  <c r="Y58" i="27"/>
  <c r="T59" i="27"/>
  <c r="X59" i="27"/>
  <c r="R60" i="27"/>
  <c r="V60" i="27"/>
  <c r="Z60" i="27"/>
  <c r="T61" i="27"/>
  <c r="X61" i="27"/>
  <c r="R62" i="27"/>
  <c r="V62" i="27"/>
  <c r="Z62" i="27"/>
  <c r="T63" i="27"/>
  <c r="X63" i="27"/>
  <c r="R64" i="27"/>
  <c r="V64" i="27"/>
  <c r="Z64" i="27"/>
  <c r="T65" i="27"/>
  <c r="X65" i="27"/>
  <c r="R66" i="27"/>
  <c r="V66" i="27"/>
  <c r="Z66" i="27"/>
  <c r="T67" i="27"/>
  <c r="X67" i="27"/>
  <c r="R68" i="27"/>
  <c r="V68" i="27"/>
  <c r="Z68" i="27"/>
  <c r="T69" i="27"/>
  <c r="X69" i="27"/>
  <c r="R70" i="27"/>
  <c r="V70" i="27"/>
  <c r="Z70" i="27"/>
  <c r="T71" i="27"/>
  <c r="X71" i="27"/>
  <c r="R72" i="27"/>
  <c r="V72" i="27"/>
  <c r="Z72" i="27"/>
  <c r="T73" i="27"/>
  <c r="X73" i="27"/>
  <c r="R74" i="27"/>
  <c r="Y8" i="27"/>
  <c r="U10" i="27"/>
  <c r="AA11" i="27"/>
  <c r="W13" i="27"/>
  <c r="S15" i="27"/>
  <c r="Y16" i="27"/>
  <c r="U18" i="27"/>
  <c r="AA19" i="27"/>
  <c r="W21" i="27"/>
  <c r="S23" i="27"/>
  <c r="Y24" i="27"/>
  <c r="U26" i="27"/>
  <c r="AA27" i="27"/>
  <c r="W29" i="27"/>
  <c r="S31" i="27"/>
  <c r="Y32" i="27"/>
  <c r="U34" i="27"/>
  <c r="AA35" i="27"/>
  <c r="W37" i="27"/>
  <c r="S39" i="27"/>
  <c r="Y40" i="27"/>
  <c r="S42" i="27"/>
  <c r="AA42" i="27"/>
  <c r="Y43" i="27"/>
  <c r="W44" i="27"/>
  <c r="U45" i="27"/>
  <c r="S46" i="27"/>
  <c r="AA46" i="27"/>
  <c r="Y47" i="27"/>
  <c r="W48" i="27"/>
  <c r="U49" i="27"/>
  <c r="S50" i="27"/>
  <c r="AA50" i="27"/>
  <c r="Y51" i="27"/>
  <c r="W52" i="27"/>
  <c r="R53" i="27"/>
  <c r="W53" i="27"/>
  <c r="S54" i="27"/>
  <c r="X54" i="27"/>
  <c r="S55" i="27"/>
  <c r="Y55" i="27"/>
  <c r="T56" i="27"/>
  <c r="Y56" i="27"/>
  <c r="U57" i="27"/>
  <c r="Z57" i="27"/>
  <c r="U58" i="27"/>
  <c r="AA58" i="27"/>
  <c r="U59" i="27"/>
  <c r="Y59" i="27"/>
  <c r="S60" i="27"/>
  <c r="W60" i="27"/>
  <c r="AA60" i="27"/>
  <c r="U61" i="27"/>
  <c r="Y61" i="27"/>
  <c r="S62" i="27"/>
  <c r="W62" i="27"/>
  <c r="AA62" i="27"/>
  <c r="U63" i="27"/>
  <c r="Y63" i="27"/>
  <c r="S64" i="27"/>
  <c r="W64" i="27"/>
  <c r="AA64" i="27"/>
  <c r="U65" i="27"/>
  <c r="Y65" i="27"/>
  <c r="S66" i="27"/>
  <c r="W66" i="27"/>
  <c r="AA66" i="27"/>
  <c r="U67" i="27"/>
  <c r="Y67" i="27"/>
  <c r="S68" i="27"/>
  <c r="W68" i="27"/>
  <c r="AA68" i="27"/>
  <c r="U69" i="27"/>
  <c r="Y69" i="27"/>
  <c r="S70" i="27"/>
  <c r="W70" i="27"/>
  <c r="AA70" i="27"/>
  <c r="U71" i="27"/>
  <c r="Y71" i="27"/>
  <c r="S72" i="27"/>
  <c r="W72" i="27"/>
  <c r="AA72" i="27"/>
  <c r="U73" i="27"/>
  <c r="Y73" i="27"/>
  <c r="S74" i="27"/>
  <c r="W74" i="27"/>
  <c r="AA74" i="27"/>
  <c r="U75" i="27"/>
  <c r="Y75" i="27"/>
  <c r="S76" i="27"/>
  <c r="W76" i="27"/>
  <c r="AA76" i="27"/>
  <c r="U77" i="27"/>
  <c r="Y77" i="27"/>
  <c r="S78" i="27"/>
  <c r="W78" i="27"/>
  <c r="AA78" i="27"/>
  <c r="S9" i="27"/>
  <c r="Y10" i="27"/>
  <c r="U12" i="27"/>
  <c r="AA13" i="27"/>
  <c r="W15" i="27"/>
  <c r="S17" i="27"/>
  <c r="Y18" i="27"/>
  <c r="U20" i="27"/>
  <c r="AA21" i="27"/>
  <c r="W23" i="27"/>
  <c r="S25" i="27"/>
  <c r="Y26" i="27"/>
  <c r="U28" i="27"/>
  <c r="AA29" i="27"/>
  <c r="W31" i="27"/>
  <c r="S33" i="27"/>
  <c r="Y34" i="27"/>
  <c r="U36" i="27"/>
  <c r="AA37" i="27"/>
  <c r="W39" i="27"/>
  <c r="S41" i="27"/>
  <c r="U42" i="27"/>
  <c r="S43" i="27"/>
  <c r="AA43" i="27"/>
  <c r="Y44" i="27"/>
  <c r="W45" i="27"/>
  <c r="U46" i="27"/>
  <c r="S47" i="27"/>
  <c r="AA47" i="27"/>
  <c r="Y48" i="27"/>
  <c r="W49" i="27"/>
  <c r="U50" i="27"/>
  <c r="S51" i="27"/>
  <c r="AA51" i="27"/>
  <c r="X52" i="27"/>
  <c r="S53" i="27"/>
  <c r="Y53" i="27"/>
  <c r="T54" i="27"/>
  <c r="Y54" i="27"/>
  <c r="U55" i="27"/>
  <c r="Z55" i="27"/>
  <c r="U56" i="27"/>
  <c r="AA56" i="27"/>
  <c r="V57" i="27"/>
  <c r="AA57" i="27"/>
  <c r="W58" i="27"/>
  <c r="R59" i="27"/>
  <c r="V59" i="27"/>
  <c r="Z59" i="27"/>
  <c r="T60" i="27"/>
  <c r="X60" i="27"/>
  <c r="R61" i="27"/>
  <c r="V61" i="27"/>
  <c r="Z61" i="27"/>
  <c r="T62" i="27"/>
  <c r="X62" i="27"/>
  <c r="R63" i="27"/>
  <c r="V63" i="27"/>
  <c r="Z63" i="27"/>
  <c r="T64" i="27"/>
  <c r="X64" i="27"/>
  <c r="R65" i="27"/>
  <c r="V65" i="27"/>
  <c r="Z65" i="27"/>
  <c r="T66" i="27"/>
  <c r="X66" i="27"/>
  <c r="R67" i="27"/>
  <c r="V67" i="27"/>
  <c r="Z67" i="27"/>
  <c r="T68" i="27"/>
  <c r="X68" i="27"/>
  <c r="R69" i="27"/>
  <c r="V69" i="27"/>
  <c r="Z69" i="27"/>
  <c r="T70" i="27"/>
  <c r="X70" i="27"/>
  <c r="R71" i="27"/>
  <c r="V71" i="27"/>
  <c r="Z71" i="27"/>
  <c r="T72" i="27"/>
  <c r="X72" i="27"/>
  <c r="R73" i="27"/>
  <c r="V73" i="27"/>
  <c r="Z73" i="27"/>
  <c r="T74" i="27"/>
  <c r="W9" i="27"/>
  <c r="S11" i="27"/>
  <c r="Y12" i="27"/>
  <c r="U14" i="27"/>
  <c r="AA15" i="27"/>
  <c r="W17" i="27"/>
  <c r="S19" i="27"/>
  <c r="Y20" i="27"/>
  <c r="U22" i="27"/>
  <c r="AA23" i="27"/>
  <c r="W25" i="27"/>
  <c r="S27" i="27"/>
  <c r="Y28" i="27"/>
  <c r="U30" i="27"/>
  <c r="AA31" i="27"/>
  <c r="W33" i="27"/>
  <c r="S35" i="27"/>
  <c r="Y36" i="27"/>
  <c r="U38" i="27"/>
  <c r="AA39" i="27"/>
  <c r="W41" i="27"/>
  <c r="W42" i="27"/>
  <c r="U43" i="27"/>
  <c r="S44" i="27"/>
  <c r="AA44" i="27"/>
  <c r="Y45" i="27"/>
  <c r="W46" i="27"/>
  <c r="U47" i="27"/>
  <c r="S48" i="27"/>
  <c r="AA48" i="27"/>
  <c r="Y49" i="27"/>
  <c r="W50" i="27"/>
  <c r="U51" i="27"/>
  <c r="S52" i="27"/>
  <c r="Y52" i="27"/>
  <c r="U53" i="27"/>
  <c r="Z53" i="27"/>
  <c r="U54" i="27"/>
  <c r="AA54" i="27"/>
  <c r="V55" i="27"/>
  <c r="AA55" i="27"/>
  <c r="W56" i="27"/>
  <c r="R57" i="27"/>
  <c r="W57" i="27"/>
  <c r="S58" i="27"/>
  <c r="X58" i="27"/>
  <c r="S59" i="27"/>
  <c r="W59" i="27"/>
  <c r="AA59" i="27"/>
  <c r="U60" i="27"/>
  <c r="Y60" i="27"/>
  <c r="S61" i="27"/>
  <c r="W61" i="27"/>
  <c r="AA61" i="27"/>
  <c r="U62" i="27"/>
  <c r="Y62" i="27"/>
  <c r="S63" i="27"/>
  <c r="W63" i="27"/>
  <c r="AA63" i="27"/>
  <c r="U64" i="27"/>
  <c r="Y64" i="27"/>
  <c r="S65" i="27"/>
  <c r="W65" i="27"/>
  <c r="AA65" i="27"/>
  <c r="U66" i="27"/>
  <c r="Y66" i="27"/>
  <c r="S67" i="27"/>
  <c r="W67" i="27"/>
  <c r="AA67" i="27"/>
  <c r="U68" i="27"/>
  <c r="Y68" i="27"/>
  <c r="S69" i="27"/>
  <c r="W69" i="27"/>
  <c r="AA69" i="27"/>
  <c r="U70" i="27"/>
  <c r="Y70" i="27"/>
  <c r="S71" i="27"/>
  <c r="W71" i="27"/>
  <c r="AA71" i="27"/>
  <c r="U72" i="27"/>
  <c r="Y72" i="27"/>
  <c r="S73" i="27"/>
  <c r="W73" i="27"/>
  <c r="AA73" i="27"/>
  <c r="U74" i="27"/>
  <c r="Y74" i="27"/>
  <c r="S75" i="27"/>
  <c r="W75" i="27"/>
  <c r="V74" i="27"/>
  <c r="T75" i="27"/>
  <c r="AA75" i="27"/>
  <c r="V76" i="27"/>
  <c r="R77" i="27"/>
  <c r="W77" i="27"/>
  <c r="R78" i="27"/>
  <c r="X78" i="27"/>
  <c r="S79" i="27"/>
  <c r="W79" i="27"/>
  <c r="AA79" i="27"/>
  <c r="U80" i="27"/>
  <c r="Y80" i="27"/>
  <c r="S81" i="27"/>
  <c r="W81" i="27"/>
  <c r="AA81" i="27"/>
  <c r="U82" i="27"/>
  <c r="Y82" i="27"/>
  <c r="S83" i="27"/>
  <c r="W83" i="27"/>
  <c r="AA83" i="27"/>
  <c r="U84" i="27"/>
  <c r="Y84" i="27"/>
  <c r="S85" i="27"/>
  <c r="W85" i="27"/>
  <c r="AA85" i="27"/>
  <c r="U86" i="27"/>
  <c r="Y86" i="27"/>
  <c r="S87" i="27"/>
  <c r="W87" i="27"/>
  <c r="AA87" i="27"/>
  <c r="U88" i="27"/>
  <c r="Y88" i="27"/>
  <c r="S89" i="27"/>
  <c r="W89" i="27"/>
  <c r="AA89" i="27"/>
  <c r="U90" i="27"/>
  <c r="Y90" i="27"/>
  <c r="S91" i="27"/>
  <c r="W91" i="27"/>
  <c r="AA91" i="27"/>
  <c r="U92" i="27"/>
  <c r="Y92" i="27"/>
  <c r="S93" i="27"/>
  <c r="X74" i="27"/>
  <c r="V75" i="27"/>
  <c r="R76" i="27"/>
  <c r="X76" i="27"/>
  <c r="S77" i="27"/>
  <c r="X77" i="27"/>
  <c r="T78" i="27"/>
  <c r="Y78" i="27"/>
  <c r="T79" i="27"/>
  <c r="X79" i="27"/>
  <c r="R80" i="27"/>
  <c r="V80" i="27"/>
  <c r="Z80" i="27"/>
  <c r="T81" i="27"/>
  <c r="X81" i="27"/>
  <c r="R82" i="27"/>
  <c r="V82" i="27"/>
  <c r="Z82" i="27"/>
  <c r="T83" i="27"/>
  <c r="X83" i="27"/>
  <c r="R84" i="27"/>
  <c r="V84" i="27"/>
  <c r="Z84" i="27"/>
  <c r="T85" i="27"/>
  <c r="X85" i="27"/>
  <c r="R86" i="27"/>
  <c r="V86" i="27"/>
  <c r="Z86" i="27"/>
  <c r="T87" i="27"/>
  <c r="X87" i="27"/>
  <c r="R88" i="27"/>
  <c r="V88" i="27"/>
  <c r="Z88" i="27"/>
  <c r="T89" i="27"/>
  <c r="X89" i="27"/>
  <c r="R90" i="27"/>
  <c r="V90" i="27"/>
  <c r="Z90" i="27"/>
  <c r="T91" i="27"/>
  <c r="X91" i="27"/>
  <c r="R92" i="27"/>
  <c r="V92" i="27"/>
  <c r="Z92" i="27"/>
  <c r="T93" i="27"/>
  <c r="X93" i="27"/>
  <c r="R94" i="27"/>
  <c r="V94" i="27"/>
  <c r="Z94" i="27"/>
  <c r="T95" i="27"/>
  <c r="X95" i="27"/>
  <c r="R96" i="27"/>
  <c r="V96" i="27"/>
  <c r="Z96" i="27"/>
  <c r="T97" i="27"/>
  <c r="X97" i="27"/>
  <c r="R98" i="27"/>
  <c r="V98" i="27"/>
  <c r="Z98" i="27"/>
  <c r="T99" i="27"/>
  <c r="X99" i="27"/>
  <c r="R100" i="27"/>
  <c r="V100" i="27"/>
  <c r="Z100" i="27"/>
  <c r="T101" i="27"/>
  <c r="X101" i="27"/>
  <c r="R102" i="27"/>
  <c r="V102" i="27"/>
  <c r="Z102" i="27"/>
  <c r="T103" i="27"/>
  <c r="X103" i="27"/>
  <c r="R104" i="27"/>
  <c r="V104" i="27"/>
  <c r="Z104" i="27"/>
  <c r="T105" i="27"/>
  <c r="X105" i="27"/>
  <c r="R106" i="27"/>
  <c r="V106" i="27"/>
  <c r="Z106" i="27"/>
  <c r="AB106" i="27" s="1"/>
  <c r="AC106" i="27" s="1"/>
  <c r="T107" i="27"/>
  <c r="X107" i="27"/>
  <c r="R108" i="27"/>
  <c r="V108" i="27"/>
  <c r="Z108" i="27"/>
  <c r="T109" i="27"/>
  <c r="X109" i="27"/>
  <c r="R110" i="27"/>
  <c r="V110" i="27"/>
  <c r="Z110" i="27"/>
  <c r="T111" i="27"/>
  <c r="X111" i="27"/>
  <c r="R112" i="27"/>
  <c r="V112" i="27"/>
  <c r="Z112" i="27"/>
  <c r="T113" i="27"/>
  <c r="X113" i="27"/>
  <c r="R114" i="27"/>
  <c r="V114" i="27"/>
  <c r="Z114" i="27"/>
  <c r="T115" i="27"/>
  <c r="X115" i="27"/>
  <c r="R116" i="27"/>
  <c r="V116" i="27"/>
  <c r="Z116" i="27"/>
  <c r="T117" i="27"/>
  <c r="X117" i="27"/>
  <c r="R118" i="27"/>
  <c r="V118" i="27"/>
  <c r="Z118" i="27"/>
  <c r="T119" i="27"/>
  <c r="X119" i="27"/>
  <c r="R120" i="27"/>
  <c r="V120" i="27"/>
  <c r="Z120" i="27"/>
  <c r="T121" i="27"/>
  <c r="X121" i="27"/>
  <c r="R122" i="27"/>
  <c r="V122" i="27"/>
  <c r="Z122" i="27"/>
  <c r="AB122" i="27" s="1"/>
  <c r="AC122" i="27" s="1"/>
  <c r="T123" i="27"/>
  <c r="X123" i="27"/>
  <c r="R124" i="27"/>
  <c r="V124" i="27"/>
  <c r="Z124" i="27"/>
  <c r="T125" i="27"/>
  <c r="X125" i="27"/>
  <c r="R126" i="27"/>
  <c r="V126" i="27"/>
  <c r="Z126" i="27"/>
  <c r="T127" i="27"/>
  <c r="X127" i="27"/>
  <c r="R128" i="27"/>
  <c r="V128" i="27"/>
  <c r="Z128" i="27"/>
  <c r="T129" i="27"/>
  <c r="X129" i="27"/>
  <c r="R130" i="27"/>
  <c r="V130" i="27"/>
  <c r="Z130" i="27"/>
  <c r="T131" i="27"/>
  <c r="X131" i="27"/>
  <c r="R132" i="27"/>
  <c r="V132" i="27"/>
  <c r="Z132" i="27"/>
  <c r="T133" i="27"/>
  <c r="X133" i="27"/>
  <c r="R134" i="27"/>
  <c r="V134" i="27"/>
  <c r="Z134" i="27"/>
  <c r="T135" i="27"/>
  <c r="X135" i="27"/>
  <c r="R136" i="27"/>
  <c r="V136" i="27"/>
  <c r="Z136" i="27"/>
  <c r="T137" i="27"/>
  <c r="X137" i="27"/>
  <c r="R138" i="27"/>
  <c r="V138" i="27"/>
  <c r="Z138" i="27"/>
  <c r="AB138" i="27" s="1"/>
  <c r="AC138" i="27" s="1"/>
  <c r="T139" i="27"/>
  <c r="X139" i="27"/>
  <c r="R140" i="27"/>
  <c r="V140" i="27"/>
  <c r="Z140" i="27"/>
  <c r="T141" i="27"/>
  <c r="X141" i="27"/>
  <c r="R142" i="27"/>
  <c r="V142" i="27"/>
  <c r="Z142" i="27"/>
  <c r="T143" i="27"/>
  <c r="X143" i="27"/>
  <c r="Z74" i="27"/>
  <c r="AB74" i="27" s="1"/>
  <c r="AC74" i="27" s="1"/>
  <c r="X75" i="27"/>
  <c r="T76" i="27"/>
  <c r="Y76" i="27"/>
  <c r="T77" i="27"/>
  <c r="Z77" i="27"/>
  <c r="U78" i="27"/>
  <c r="Z78" i="27"/>
  <c r="U79" i="27"/>
  <c r="Y79" i="27"/>
  <c r="S80" i="27"/>
  <c r="W80" i="27"/>
  <c r="AA80" i="27"/>
  <c r="U81" i="27"/>
  <c r="Y81" i="27"/>
  <c r="S82" i="27"/>
  <c r="W82" i="27"/>
  <c r="AA82" i="27"/>
  <c r="U83" i="27"/>
  <c r="Y83" i="27"/>
  <c r="S84" i="27"/>
  <c r="W84" i="27"/>
  <c r="AA84" i="27"/>
  <c r="U85" i="27"/>
  <c r="Y85" i="27"/>
  <c r="S86" i="27"/>
  <c r="W86" i="27"/>
  <c r="AA86" i="27"/>
  <c r="U87" i="27"/>
  <c r="Y87" i="27"/>
  <c r="S88" i="27"/>
  <c r="W88" i="27"/>
  <c r="AA88" i="27"/>
  <c r="U89" i="27"/>
  <c r="Y89" i="27"/>
  <c r="S90" i="27"/>
  <c r="W90" i="27"/>
  <c r="AA90" i="27"/>
  <c r="U91" i="27"/>
  <c r="Y91" i="27"/>
  <c r="S92" i="27"/>
  <c r="W92" i="27"/>
  <c r="AA92" i="27"/>
  <c r="R75" i="27"/>
  <c r="Z75" i="27"/>
  <c r="AB75" i="27" s="1"/>
  <c r="AC75" i="27" s="1"/>
  <c r="U76" i="27"/>
  <c r="Z76" i="27"/>
  <c r="V77" i="27"/>
  <c r="AA77" i="27"/>
  <c r="V78" i="27"/>
  <c r="R79" i="27"/>
  <c r="V79" i="27"/>
  <c r="Z79" i="27"/>
  <c r="AB79" i="27" s="1"/>
  <c r="AC79" i="27" s="1"/>
  <c r="T80" i="27"/>
  <c r="X80" i="27"/>
  <c r="R81" i="27"/>
  <c r="V81" i="27"/>
  <c r="Z81" i="27"/>
  <c r="AB81" i="27" s="1"/>
  <c r="AC81" i="27" s="1"/>
  <c r="T82" i="27"/>
  <c r="X82" i="27"/>
  <c r="R83" i="27"/>
  <c r="V83" i="27"/>
  <c r="Z83" i="27"/>
  <c r="AB83" i="27" s="1"/>
  <c r="AC83" i="27" s="1"/>
  <c r="T84" i="27"/>
  <c r="X84" i="27"/>
  <c r="R85" i="27"/>
  <c r="V85" i="27"/>
  <c r="Z85" i="27"/>
  <c r="AB85" i="27" s="1"/>
  <c r="AC85" i="27" s="1"/>
  <c r="T86" i="27"/>
  <c r="X86" i="27"/>
  <c r="R87" i="27"/>
  <c r="V87" i="27"/>
  <c r="Z87" i="27"/>
  <c r="AB87" i="27" s="1"/>
  <c r="AC87" i="27" s="1"/>
  <c r="T88" i="27"/>
  <c r="X88" i="27"/>
  <c r="R89" i="27"/>
  <c r="V89" i="27"/>
  <c r="Z89" i="27"/>
  <c r="AB89" i="27" s="1"/>
  <c r="AC89" i="27" s="1"/>
  <c r="T90" i="27"/>
  <c r="X90" i="27"/>
  <c r="R91" i="27"/>
  <c r="V91" i="27"/>
  <c r="Z91" i="27"/>
  <c r="AB91" i="27" s="1"/>
  <c r="AC91" i="27" s="1"/>
  <c r="T92" i="27"/>
  <c r="X92" i="27"/>
  <c r="R93" i="27"/>
  <c r="V93" i="27"/>
  <c r="Z93" i="27"/>
  <c r="AB93" i="27" s="1"/>
  <c r="AC93" i="27" s="1"/>
  <c r="T94" i="27"/>
  <c r="X94" i="27"/>
  <c r="R95" i="27"/>
  <c r="V95" i="27"/>
  <c r="Z95" i="27"/>
  <c r="T96" i="27"/>
  <c r="X96" i="27"/>
  <c r="R97" i="27"/>
  <c r="V97" i="27"/>
  <c r="Z97" i="27"/>
  <c r="T98" i="27"/>
  <c r="X98" i="27"/>
  <c r="R99" i="27"/>
  <c r="V99" i="27"/>
  <c r="Z99" i="27"/>
  <c r="T100" i="27"/>
  <c r="X100" i="27"/>
  <c r="R101" i="27"/>
  <c r="V101" i="27"/>
  <c r="Z101" i="27"/>
  <c r="T102" i="27"/>
  <c r="X102" i="27"/>
  <c r="R103" i="27"/>
  <c r="V103" i="27"/>
  <c r="Z103" i="27"/>
  <c r="T104" i="27"/>
  <c r="X104" i="27"/>
  <c r="R105" i="27"/>
  <c r="V105" i="27"/>
  <c r="Z105" i="27"/>
  <c r="T106" i="27"/>
  <c r="X106" i="27"/>
  <c r="R107" i="27"/>
  <c r="V107" i="27"/>
  <c r="Z107" i="27"/>
  <c r="T108" i="27"/>
  <c r="X108" i="27"/>
  <c r="R109" i="27"/>
  <c r="V109" i="27"/>
  <c r="Z109" i="27"/>
  <c r="AB109" i="27" s="1"/>
  <c r="AC109" i="27" s="1"/>
  <c r="T110" i="27"/>
  <c r="X110" i="27"/>
  <c r="R111" i="27"/>
  <c r="V111" i="27"/>
  <c r="Z111" i="27"/>
  <c r="T112" i="27"/>
  <c r="X112" i="27"/>
  <c r="R113" i="27"/>
  <c r="V113" i="27"/>
  <c r="Z113" i="27"/>
  <c r="T114" i="27"/>
  <c r="X114" i="27"/>
  <c r="R115" i="27"/>
  <c r="V115" i="27"/>
  <c r="Z115" i="27"/>
  <c r="T116" i="27"/>
  <c r="X116" i="27"/>
  <c r="R117" i="27"/>
  <c r="V117" i="27"/>
  <c r="Z117" i="27"/>
  <c r="T118" i="27"/>
  <c r="X118" i="27"/>
  <c r="R119" i="27"/>
  <c r="V119" i="27"/>
  <c r="Z119" i="27"/>
  <c r="T120" i="27"/>
  <c r="X120" i="27"/>
  <c r="R121" i="27"/>
  <c r="V121" i="27"/>
  <c r="Z121" i="27"/>
  <c r="T122" i="27"/>
  <c r="X122" i="27"/>
  <c r="R123" i="27"/>
  <c r="V123" i="27"/>
  <c r="Z123" i="27"/>
  <c r="T124" i="27"/>
  <c r="X124" i="27"/>
  <c r="R125" i="27"/>
  <c r="V125" i="27"/>
  <c r="Z125" i="27"/>
  <c r="AB125" i="27" s="1"/>
  <c r="AC125" i="27" s="1"/>
  <c r="T126" i="27"/>
  <c r="X126" i="27"/>
  <c r="R127" i="27"/>
  <c r="V127" i="27"/>
  <c r="Z127" i="27"/>
  <c r="T128" i="27"/>
  <c r="X128" i="27"/>
  <c r="R129" i="27"/>
  <c r="V129" i="27"/>
  <c r="Z129" i="27"/>
  <c r="T130" i="27"/>
  <c r="X130" i="27"/>
  <c r="R131" i="27"/>
  <c r="V131" i="27"/>
  <c r="Z131" i="27"/>
  <c r="T132" i="27"/>
  <c r="X132" i="27"/>
  <c r="R133" i="27"/>
  <c r="V133" i="27"/>
  <c r="Z133" i="27"/>
  <c r="T134" i="27"/>
  <c r="X134" i="27"/>
  <c r="R135" i="27"/>
  <c r="V135" i="27"/>
  <c r="Z135" i="27"/>
  <c r="T136" i="27"/>
  <c r="X136" i="27"/>
  <c r="R137" i="27"/>
  <c r="V137" i="27"/>
  <c r="Z137" i="27"/>
  <c r="T138" i="27"/>
  <c r="X138" i="27"/>
  <c r="R139" i="27"/>
  <c r="V139" i="27"/>
  <c r="Z139" i="27"/>
  <c r="T140" i="27"/>
  <c r="X140" i="27"/>
  <c r="R141" i="27"/>
  <c r="V141" i="27"/>
  <c r="Z141" i="27"/>
  <c r="AB141" i="27" s="1"/>
  <c r="AC141" i="27" s="1"/>
  <c r="T142" i="27"/>
  <c r="X142" i="27"/>
  <c r="R143" i="27"/>
  <c r="V143" i="27"/>
  <c r="Z143" i="27"/>
  <c r="U93" i="27"/>
  <c r="S94" i="27"/>
  <c r="AA94" i="27"/>
  <c r="Y95" i="27"/>
  <c r="W96" i="27"/>
  <c r="U97" i="27"/>
  <c r="S98" i="27"/>
  <c r="AA98" i="27"/>
  <c r="Y99" i="27"/>
  <c r="W100" i="27"/>
  <c r="U101" i="27"/>
  <c r="S102" i="27"/>
  <c r="AA102" i="27"/>
  <c r="Y103" i="27"/>
  <c r="W104" i="27"/>
  <c r="U105" i="27"/>
  <c r="S106" i="27"/>
  <c r="AA106" i="27"/>
  <c r="Y107" i="27"/>
  <c r="W108" i="27"/>
  <c r="U109" i="27"/>
  <c r="S110" i="27"/>
  <c r="AA110" i="27"/>
  <c r="Y111" i="27"/>
  <c r="W112" i="27"/>
  <c r="U113" i="27"/>
  <c r="S114" i="27"/>
  <c r="AA114" i="27"/>
  <c r="Y115" i="27"/>
  <c r="W116" i="27"/>
  <c r="U117" i="27"/>
  <c r="S118" i="27"/>
  <c r="AA118" i="27"/>
  <c r="Y119" i="27"/>
  <c r="W120" i="27"/>
  <c r="U121" i="27"/>
  <c r="S122" i="27"/>
  <c r="AA122" i="27"/>
  <c r="Y123" i="27"/>
  <c r="W124" i="27"/>
  <c r="U125" i="27"/>
  <c r="S126" i="27"/>
  <c r="AA126" i="27"/>
  <c r="Y127" i="27"/>
  <c r="W128" i="27"/>
  <c r="U129" i="27"/>
  <c r="S130" i="27"/>
  <c r="AA130" i="27"/>
  <c r="Y131" i="27"/>
  <c r="W132" i="27"/>
  <c r="U133" i="27"/>
  <c r="S134" i="27"/>
  <c r="AA134" i="27"/>
  <c r="Y135" i="27"/>
  <c r="W136" i="27"/>
  <c r="U137" i="27"/>
  <c r="S138" i="27"/>
  <c r="AA138" i="27"/>
  <c r="Y139" i="27"/>
  <c r="W140" i="27"/>
  <c r="U141" i="27"/>
  <c r="S142" i="27"/>
  <c r="AA142" i="27"/>
  <c r="Y143" i="27"/>
  <c r="T144" i="27"/>
  <c r="X144" i="27"/>
  <c r="R145" i="27"/>
  <c r="V145" i="27"/>
  <c r="Z145" i="27"/>
  <c r="T146" i="27"/>
  <c r="X146" i="27"/>
  <c r="R147" i="27"/>
  <c r="V147" i="27"/>
  <c r="Z147" i="27"/>
  <c r="T148" i="27"/>
  <c r="X148" i="27"/>
  <c r="R149" i="27"/>
  <c r="V149" i="27"/>
  <c r="Z149" i="27"/>
  <c r="T150" i="27"/>
  <c r="X150" i="27"/>
  <c r="R151" i="27"/>
  <c r="V151" i="27"/>
  <c r="Z151" i="27"/>
  <c r="T152" i="27"/>
  <c r="W93" i="27"/>
  <c r="U94" i="27"/>
  <c r="S95" i="27"/>
  <c r="AA95" i="27"/>
  <c r="Y96" i="27"/>
  <c r="W97" i="27"/>
  <c r="U98" i="27"/>
  <c r="S99" i="27"/>
  <c r="AA99" i="27"/>
  <c r="Y100" i="27"/>
  <c r="W101" i="27"/>
  <c r="U102" i="27"/>
  <c r="S103" i="27"/>
  <c r="AA103" i="27"/>
  <c r="Y104" i="27"/>
  <c r="W105" i="27"/>
  <c r="U106" i="27"/>
  <c r="S107" i="27"/>
  <c r="AA107" i="27"/>
  <c r="Y108" i="27"/>
  <c r="W109" i="27"/>
  <c r="U110" i="27"/>
  <c r="S111" i="27"/>
  <c r="AA111" i="27"/>
  <c r="Y112" i="27"/>
  <c r="W113" i="27"/>
  <c r="U114" i="27"/>
  <c r="S115" i="27"/>
  <c r="AA115" i="27"/>
  <c r="Y116" i="27"/>
  <c r="W117" i="27"/>
  <c r="U118" i="27"/>
  <c r="S119" i="27"/>
  <c r="AA119" i="27"/>
  <c r="Y120" i="27"/>
  <c r="W121" i="27"/>
  <c r="U122" i="27"/>
  <c r="S123" i="27"/>
  <c r="AA123" i="27"/>
  <c r="Y124" i="27"/>
  <c r="W125" i="27"/>
  <c r="U126" i="27"/>
  <c r="S127" i="27"/>
  <c r="AA127" i="27"/>
  <c r="Y128" i="27"/>
  <c r="W129" i="27"/>
  <c r="U130" i="27"/>
  <c r="S131" i="27"/>
  <c r="AA131" i="27"/>
  <c r="Y132" i="27"/>
  <c r="W133" i="27"/>
  <c r="U134" i="27"/>
  <c r="S135" i="27"/>
  <c r="AA135" i="27"/>
  <c r="Y136" i="27"/>
  <c r="W137" i="27"/>
  <c r="U138" i="27"/>
  <c r="S139" i="27"/>
  <c r="AA139" i="27"/>
  <c r="Y140" i="27"/>
  <c r="W141" i="27"/>
  <c r="U142" i="27"/>
  <c r="S143" i="27"/>
  <c r="AA143" i="27"/>
  <c r="U144" i="27"/>
  <c r="Y144" i="27"/>
  <c r="S145" i="27"/>
  <c r="W145" i="27"/>
  <c r="AA145" i="27"/>
  <c r="U146" i="27"/>
  <c r="Y146" i="27"/>
  <c r="S147" i="27"/>
  <c r="W147" i="27"/>
  <c r="AA147" i="27"/>
  <c r="U148" i="27"/>
  <c r="Y148" i="27"/>
  <c r="S149" i="27"/>
  <c r="W149" i="27"/>
  <c r="AA149" i="27"/>
  <c r="U150" i="27"/>
  <c r="Y150" i="27"/>
  <c r="S151" i="27"/>
  <c r="W151" i="27"/>
  <c r="AA151" i="27"/>
  <c r="U152" i="27"/>
  <c r="Y152" i="27"/>
  <c r="S153" i="27"/>
  <c r="W153" i="27"/>
  <c r="AA153" i="27"/>
  <c r="U154" i="27"/>
  <c r="Y154" i="27"/>
  <c r="S155" i="27"/>
  <c r="W155" i="27"/>
  <c r="AA155" i="27"/>
  <c r="U156" i="27"/>
  <c r="Y156" i="27"/>
  <c r="S157" i="27"/>
  <c r="W157" i="27"/>
  <c r="AA157" i="27"/>
  <c r="Y93" i="27"/>
  <c r="W94" i="27"/>
  <c r="U95" i="27"/>
  <c r="S96" i="27"/>
  <c r="AA96" i="27"/>
  <c r="Y97" i="27"/>
  <c r="W98" i="27"/>
  <c r="U99" i="27"/>
  <c r="S100" i="27"/>
  <c r="AA100" i="27"/>
  <c r="Y101" i="27"/>
  <c r="W102" i="27"/>
  <c r="U103" i="27"/>
  <c r="S104" i="27"/>
  <c r="AA104" i="27"/>
  <c r="Y105" i="27"/>
  <c r="W106" i="27"/>
  <c r="U107" i="27"/>
  <c r="S108" i="27"/>
  <c r="AA108" i="27"/>
  <c r="Y109" i="27"/>
  <c r="W110" i="27"/>
  <c r="U111" i="27"/>
  <c r="S112" i="27"/>
  <c r="AA112" i="27"/>
  <c r="Y113" i="27"/>
  <c r="W114" i="27"/>
  <c r="U115" i="27"/>
  <c r="S116" i="27"/>
  <c r="AA116" i="27"/>
  <c r="Y117" i="27"/>
  <c r="W118" i="27"/>
  <c r="U119" i="27"/>
  <c r="S120" i="27"/>
  <c r="AA120" i="27"/>
  <c r="Y121" i="27"/>
  <c r="W122" i="27"/>
  <c r="U123" i="27"/>
  <c r="S124" i="27"/>
  <c r="AA124" i="27"/>
  <c r="Y125" i="27"/>
  <c r="W126" i="27"/>
  <c r="U127" i="27"/>
  <c r="S128" i="27"/>
  <c r="AA128" i="27"/>
  <c r="Y129" i="27"/>
  <c r="W130" i="27"/>
  <c r="U131" i="27"/>
  <c r="S132" i="27"/>
  <c r="AA132" i="27"/>
  <c r="Y133" i="27"/>
  <c r="W134" i="27"/>
  <c r="U135" i="27"/>
  <c r="S136" i="27"/>
  <c r="AA136" i="27"/>
  <c r="Y137" i="27"/>
  <c r="W138" i="27"/>
  <c r="U139" i="27"/>
  <c r="S140" i="27"/>
  <c r="AA140" i="27"/>
  <c r="Y141" i="27"/>
  <c r="W142" i="27"/>
  <c r="U143" i="27"/>
  <c r="R144" i="27"/>
  <c r="V144" i="27"/>
  <c r="Z144" i="27"/>
  <c r="T145" i="27"/>
  <c r="X145" i="27"/>
  <c r="R146" i="27"/>
  <c r="V146" i="27"/>
  <c r="Z146" i="27"/>
  <c r="T147" i="27"/>
  <c r="X147" i="27"/>
  <c r="R148" i="27"/>
  <c r="V148" i="27"/>
  <c r="Z148" i="27"/>
  <c r="T149" i="27"/>
  <c r="X149" i="27"/>
  <c r="R150" i="27"/>
  <c r="V150" i="27"/>
  <c r="Z150" i="27"/>
  <c r="T151" i="27"/>
  <c r="X151" i="27"/>
  <c r="R152" i="27"/>
  <c r="V152" i="27"/>
  <c r="AA93" i="27"/>
  <c r="Y94" i="27"/>
  <c r="W95" i="27"/>
  <c r="U96" i="27"/>
  <c r="S97" i="27"/>
  <c r="AA97" i="27"/>
  <c r="Y98" i="27"/>
  <c r="W99" i="27"/>
  <c r="U100" i="27"/>
  <c r="S101" i="27"/>
  <c r="AA101" i="27"/>
  <c r="Y102" i="27"/>
  <c r="W103" i="27"/>
  <c r="U104" i="27"/>
  <c r="S105" i="27"/>
  <c r="AA105" i="27"/>
  <c r="Y106" i="27"/>
  <c r="W107" i="27"/>
  <c r="U108" i="27"/>
  <c r="S109" i="27"/>
  <c r="AA109" i="27"/>
  <c r="Y110" i="27"/>
  <c r="W111" i="27"/>
  <c r="U112" i="27"/>
  <c r="S113" i="27"/>
  <c r="AA113" i="27"/>
  <c r="Y114" i="27"/>
  <c r="W115" i="27"/>
  <c r="U116" i="27"/>
  <c r="S117" i="27"/>
  <c r="AA117" i="27"/>
  <c r="Y118" i="27"/>
  <c r="W119" i="27"/>
  <c r="U120" i="27"/>
  <c r="S121" i="27"/>
  <c r="AA121" i="27"/>
  <c r="Y122" i="27"/>
  <c r="W123" i="27"/>
  <c r="U124" i="27"/>
  <c r="S125" i="27"/>
  <c r="AA125" i="27"/>
  <c r="Y126" i="27"/>
  <c r="W127" i="27"/>
  <c r="U128" i="27"/>
  <c r="S129" i="27"/>
  <c r="AA129" i="27"/>
  <c r="Y130" i="27"/>
  <c r="W131" i="27"/>
  <c r="U132" i="27"/>
  <c r="S133" i="27"/>
  <c r="AA133" i="27"/>
  <c r="Y134" i="27"/>
  <c r="W135" i="27"/>
  <c r="U136" i="27"/>
  <c r="S137" i="27"/>
  <c r="AA137" i="27"/>
  <c r="Y138" i="27"/>
  <c r="W139" i="27"/>
  <c r="U140" i="27"/>
  <c r="S141" i="27"/>
  <c r="AA141" i="27"/>
  <c r="Y142" i="27"/>
  <c r="W143" i="27"/>
  <c r="S144" i="27"/>
  <c r="W144" i="27"/>
  <c r="AA144" i="27"/>
  <c r="U145" i="27"/>
  <c r="Y145" i="27"/>
  <c r="S146" i="27"/>
  <c r="W146" i="27"/>
  <c r="AA146" i="27"/>
  <c r="U147" i="27"/>
  <c r="Y147" i="27"/>
  <c r="S148" i="27"/>
  <c r="W148" i="27"/>
  <c r="AA148" i="27"/>
  <c r="U149" i="27"/>
  <c r="Y149" i="27"/>
  <c r="S150" i="27"/>
  <c r="W150" i="27"/>
  <c r="AA150" i="27"/>
  <c r="U151" i="27"/>
  <c r="Y151" i="27"/>
  <c r="S152" i="27"/>
  <c r="W152" i="27"/>
  <c r="AA152" i="27"/>
  <c r="U153" i="27"/>
  <c r="Y153" i="27"/>
  <c r="S154" i="27"/>
  <c r="W154" i="27"/>
  <c r="AA154" i="27"/>
  <c r="U155" i="27"/>
  <c r="Y155" i="27"/>
  <c r="S156" i="27"/>
  <c r="W156" i="27"/>
  <c r="AA156" i="27"/>
  <c r="U157" i="27"/>
  <c r="Y157" i="27"/>
  <c r="X152" i="27"/>
  <c r="V153" i="27"/>
  <c r="T154" i="27"/>
  <c r="R155" i="27"/>
  <c r="Z155" i="27"/>
  <c r="X156" i="27"/>
  <c r="V157" i="27"/>
  <c r="Z152" i="27"/>
  <c r="AB152" i="27" s="1"/>
  <c r="AC152" i="27" s="1"/>
  <c r="X153" i="27"/>
  <c r="V154" i="27"/>
  <c r="T155" i="27"/>
  <c r="R156" i="27"/>
  <c r="Z156" i="27"/>
  <c r="X157" i="27"/>
  <c r="R153" i="27"/>
  <c r="Z153" i="27"/>
  <c r="AB153" i="27" s="1"/>
  <c r="AC153" i="27" s="1"/>
  <c r="X154" i="27"/>
  <c r="V155" i="27"/>
  <c r="T156" i="27"/>
  <c r="R157" i="27"/>
  <c r="Z157" i="27"/>
  <c r="AB157" i="27" s="1"/>
  <c r="AC157" i="27" s="1"/>
  <c r="T153" i="27"/>
  <c r="R154" i="27"/>
  <c r="Z154" i="27"/>
  <c r="X155" i="27"/>
  <c r="V156" i="27"/>
  <c r="T157" i="27"/>
  <c r="BH11" i="26"/>
  <c r="BI12" i="26"/>
  <c r="BJ13" i="26"/>
  <c r="BH15" i="26"/>
  <c r="BI16" i="26"/>
  <c r="BJ17" i="26"/>
  <c r="BH19" i="26"/>
  <c r="BI20" i="26"/>
  <c r="BJ21" i="26"/>
  <c r="BH23" i="26"/>
  <c r="BI24" i="26"/>
  <c r="BJ25" i="26"/>
  <c r="BH27" i="26"/>
  <c r="BI28" i="26"/>
  <c r="BJ29" i="26"/>
  <c r="BH31" i="26"/>
  <c r="BI32" i="26"/>
  <c r="BJ33" i="26"/>
  <c r="BH35" i="26"/>
  <c r="BI36" i="26"/>
  <c r="BJ37" i="26"/>
  <c r="BH39" i="26"/>
  <c r="BI40" i="26"/>
  <c r="BJ41" i="26"/>
  <c r="BH43" i="26"/>
  <c r="BI44" i="26"/>
  <c r="BJ45" i="26"/>
  <c r="BH47" i="26"/>
  <c r="BI48" i="26"/>
  <c r="BJ49" i="26"/>
  <c r="BH51" i="26"/>
  <c r="BI52" i="26"/>
  <c r="BJ53" i="26"/>
  <c r="BH55" i="26"/>
  <c r="BI56" i="26"/>
  <c r="BJ57" i="26"/>
  <c r="BH59" i="26"/>
  <c r="BI60" i="26"/>
  <c r="BJ61" i="26"/>
  <c r="BH63" i="26"/>
  <c r="BI64" i="26"/>
  <c r="BJ65" i="26"/>
  <c r="BH67" i="26"/>
  <c r="BI68" i="26"/>
  <c r="BJ69" i="26"/>
  <c r="BH71" i="26"/>
  <c r="BI72" i="26"/>
  <c r="BJ73" i="26"/>
  <c r="BH75" i="26"/>
  <c r="BI76" i="26"/>
  <c r="BJ77" i="26"/>
  <c r="BH79" i="26"/>
  <c r="BI80" i="26"/>
  <c r="BJ81" i="26"/>
  <c r="BH83" i="26"/>
  <c r="BI84" i="26"/>
  <c r="BJ85" i="26"/>
  <c r="BH87" i="26"/>
  <c r="BI88" i="26"/>
  <c r="BJ89" i="26"/>
  <c r="BH91" i="26"/>
  <c r="BI92" i="26"/>
  <c r="BJ93" i="26"/>
  <c r="BH95" i="26"/>
  <c r="BI96" i="26"/>
  <c r="BJ97" i="26"/>
  <c r="BH99" i="26"/>
  <c r="BI100" i="26"/>
  <c r="BJ101" i="26"/>
  <c r="BH103" i="26"/>
  <c r="BI104" i="26"/>
  <c r="BJ105" i="26"/>
  <c r="BH107" i="26"/>
  <c r="BI108" i="26"/>
  <c r="BJ109" i="26"/>
  <c r="BH111" i="26"/>
  <c r="BI112" i="26"/>
  <c r="BJ113" i="26"/>
  <c r="BH115" i="26"/>
  <c r="BI116" i="26"/>
  <c r="BJ117" i="26"/>
  <c r="BH119" i="26"/>
  <c r="BI120" i="26"/>
  <c r="BJ121" i="26"/>
  <c r="BH123" i="26"/>
  <c r="BI11" i="26"/>
  <c r="BK11" i="26" s="1"/>
  <c r="BJ12" i="26"/>
  <c r="BH14" i="26"/>
  <c r="BJ11" i="26"/>
  <c r="BL11" i="26" s="1"/>
  <c r="BH13" i="26"/>
  <c r="BI14" i="26"/>
  <c r="BJ15" i="26"/>
  <c r="BH17" i="26"/>
  <c r="BI18" i="26"/>
  <c r="BJ19" i="26"/>
  <c r="BH21" i="26"/>
  <c r="BI22" i="26"/>
  <c r="BJ23" i="26"/>
  <c r="BH25" i="26"/>
  <c r="BI26" i="26"/>
  <c r="BJ27" i="26"/>
  <c r="BH29" i="26"/>
  <c r="BI30" i="26"/>
  <c r="BJ31" i="26"/>
  <c r="BH33" i="26"/>
  <c r="BI34" i="26"/>
  <c r="BJ35" i="26"/>
  <c r="BH37" i="26"/>
  <c r="BI38" i="26"/>
  <c r="BJ39" i="26"/>
  <c r="BH41" i="26"/>
  <c r="BI42" i="26"/>
  <c r="BJ43" i="26"/>
  <c r="BH45" i="26"/>
  <c r="BI46" i="26"/>
  <c r="BJ47" i="26"/>
  <c r="BH49" i="26"/>
  <c r="BI50" i="26"/>
  <c r="BJ51" i="26"/>
  <c r="BH53" i="26"/>
  <c r="BI54" i="26"/>
  <c r="BJ55" i="26"/>
  <c r="BH57" i="26"/>
  <c r="BI58" i="26"/>
  <c r="BJ59" i="26"/>
  <c r="BH61" i="26"/>
  <c r="BI62" i="26"/>
  <c r="BJ63" i="26"/>
  <c r="BH65" i="26"/>
  <c r="BI66" i="26"/>
  <c r="BJ67" i="26"/>
  <c r="BH69" i="26"/>
  <c r="BI70" i="26"/>
  <c r="BJ71" i="26"/>
  <c r="BH73" i="26"/>
  <c r="BI74" i="26"/>
  <c r="BJ75" i="26"/>
  <c r="BH77" i="26"/>
  <c r="BI78" i="26"/>
  <c r="BJ79" i="26"/>
  <c r="BH81" i="26"/>
  <c r="BI82" i="26"/>
  <c r="BJ83" i="26"/>
  <c r="BH85" i="26"/>
  <c r="BI86" i="26"/>
  <c r="BJ87" i="26"/>
  <c r="BH89" i="26"/>
  <c r="BI90" i="26"/>
  <c r="BJ91" i="26"/>
  <c r="BH93" i="26"/>
  <c r="BI94" i="26"/>
  <c r="BJ95" i="26"/>
  <c r="BH97" i="26"/>
  <c r="BI98" i="26"/>
  <c r="BJ99" i="26"/>
  <c r="BH101" i="26"/>
  <c r="BI102" i="26"/>
  <c r="BJ103" i="26"/>
  <c r="BH105" i="26"/>
  <c r="BI106" i="26"/>
  <c r="BJ107" i="26"/>
  <c r="BH109" i="26"/>
  <c r="BI110" i="26"/>
  <c r="BJ111" i="26"/>
  <c r="BH113" i="26"/>
  <c r="BI114" i="26"/>
  <c r="BJ115" i="26"/>
  <c r="BH117" i="26"/>
  <c r="BI118" i="26"/>
  <c r="BJ119" i="26"/>
  <c r="BH121" i="26"/>
  <c r="BI122" i="26"/>
  <c r="BJ123" i="26"/>
  <c r="BH12" i="26"/>
  <c r="BH16" i="26"/>
  <c r="BJ18" i="26"/>
  <c r="BI21" i="26"/>
  <c r="BH24" i="26"/>
  <c r="BJ26" i="26"/>
  <c r="BI29" i="26"/>
  <c r="BH32" i="26"/>
  <c r="BJ34" i="26"/>
  <c r="BI37" i="26"/>
  <c r="BH40" i="26"/>
  <c r="BJ42" i="26"/>
  <c r="BI45" i="26"/>
  <c r="BH48" i="26"/>
  <c r="BJ50" i="26"/>
  <c r="BI53" i="26"/>
  <c r="BH56" i="26"/>
  <c r="BJ58" i="26"/>
  <c r="BI61" i="26"/>
  <c r="BH64" i="26"/>
  <c r="BJ66" i="26"/>
  <c r="BI69" i="26"/>
  <c r="BH72" i="26"/>
  <c r="BJ74" i="26"/>
  <c r="BI77" i="26"/>
  <c r="BH80" i="26"/>
  <c r="BJ82" i="26"/>
  <c r="BI85" i="26"/>
  <c r="BH88" i="26"/>
  <c r="BJ90" i="26"/>
  <c r="BI93" i="26"/>
  <c r="BH96" i="26"/>
  <c r="BJ98" i="26"/>
  <c r="BI101" i="26"/>
  <c r="BH104" i="26"/>
  <c r="BJ106" i="26"/>
  <c r="BI109" i="26"/>
  <c r="BH112" i="26"/>
  <c r="BJ114" i="26"/>
  <c r="BI117" i="26"/>
  <c r="BH120" i="26"/>
  <c r="BJ122" i="26"/>
  <c r="BJ124" i="26"/>
  <c r="BH126" i="26"/>
  <c r="BI127" i="26"/>
  <c r="BJ128" i="26"/>
  <c r="BH130" i="26"/>
  <c r="BI131" i="26"/>
  <c r="BJ132" i="26"/>
  <c r="BH134" i="26"/>
  <c r="BI135" i="26"/>
  <c r="BJ136" i="26"/>
  <c r="BH138" i="26"/>
  <c r="BI139" i="26"/>
  <c r="BJ140" i="26"/>
  <c r="BH142" i="26"/>
  <c r="BI143" i="26"/>
  <c r="BJ144" i="26"/>
  <c r="BH146" i="26"/>
  <c r="BI147" i="26"/>
  <c r="BJ148" i="26"/>
  <c r="BH150" i="26"/>
  <c r="BI151" i="26"/>
  <c r="BJ152" i="26"/>
  <c r="BH154" i="26"/>
  <c r="BI155" i="26"/>
  <c r="BJ156" i="26"/>
  <c r="BH158" i="26"/>
  <c r="BI159" i="26"/>
  <c r="BJ160" i="26"/>
  <c r="BI13" i="26"/>
  <c r="BJ16" i="26"/>
  <c r="BI19" i="26"/>
  <c r="BH22" i="26"/>
  <c r="BJ24" i="26"/>
  <c r="BI27" i="26"/>
  <c r="BH30" i="26"/>
  <c r="BJ32" i="26"/>
  <c r="BI35" i="26"/>
  <c r="BH38" i="26"/>
  <c r="BJ40" i="26"/>
  <c r="BI43" i="26"/>
  <c r="BH46" i="26"/>
  <c r="BJ48" i="26"/>
  <c r="BI51" i="26"/>
  <c r="BH54" i="26"/>
  <c r="BJ56" i="26"/>
  <c r="BI59" i="26"/>
  <c r="BH62" i="26"/>
  <c r="BJ64" i="26"/>
  <c r="BI67" i="26"/>
  <c r="BH70" i="26"/>
  <c r="BJ72" i="26"/>
  <c r="BI75" i="26"/>
  <c r="BH78" i="26"/>
  <c r="BJ80" i="26"/>
  <c r="BI83" i="26"/>
  <c r="BH86" i="26"/>
  <c r="BJ88" i="26"/>
  <c r="BI91" i="26"/>
  <c r="BH94" i="26"/>
  <c r="BJ96" i="26"/>
  <c r="BI99" i="26"/>
  <c r="BH102" i="26"/>
  <c r="BJ104" i="26"/>
  <c r="BI107" i="26"/>
  <c r="BH110" i="26"/>
  <c r="BJ112" i="26"/>
  <c r="BI115" i="26"/>
  <c r="BH118" i="26"/>
  <c r="BJ120" i="26"/>
  <c r="BI123" i="26"/>
  <c r="BH125" i="26"/>
  <c r="BI126" i="26"/>
  <c r="BJ127" i="26"/>
  <c r="BH129" i="26"/>
  <c r="BI130" i="26"/>
  <c r="BJ131" i="26"/>
  <c r="BH133" i="26"/>
  <c r="BI134" i="26"/>
  <c r="BJ135" i="26"/>
  <c r="BH137" i="26"/>
  <c r="BI138" i="26"/>
  <c r="BJ139" i="26"/>
  <c r="BH141" i="26"/>
  <c r="BI142" i="26"/>
  <c r="BJ143" i="26"/>
  <c r="BH145" i="26"/>
  <c r="BI146" i="26"/>
  <c r="BJ147" i="26"/>
  <c r="BH149" i="26"/>
  <c r="BI150" i="26"/>
  <c r="BJ151" i="26"/>
  <c r="BH153" i="26"/>
  <c r="BI154" i="26"/>
  <c r="BJ155" i="26"/>
  <c r="BH157" i="26"/>
  <c r="BI158" i="26"/>
  <c r="BJ159" i="26"/>
  <c r="BJ14" i="26"/>
  <c r="BI17" i="26"/>
  <c r="BH20" i="26"/>
  <c r="BJ22" i="26"/>
  <c r="BI25" i="26"/>
  <c r="BH28" i="26"/>
  <c r="BJ30" i="26"/>
  <c r="BI33" i="26"/>
  <c r="BH36" i="26"/>
  <c r="BJ38" i="26"/>
  <c r="BI41" i="26"/>
  <c r="BH44" i="26"/>
  <c r="BJ46" i="26"/>
  <c r="BI49" i="26"/>
  <c r="BH52" i="26"/>
  <c r="BJ54" i="26"/>
  <c r="BI57" i="26"/>
  <c r="BH60" i="26"/>
  <c r="BJ62" i="26"/>
  <c r="BI65" i="26"/>
  <c r="BH68" i="26"/>
  <c r="BJ70" i="26"/>
  <c r="BI73" i="26"/>
  <c r="BH76" i="26"/>
  <c r="BJ78" i="26"/>
  <c r="BI81" i="26"/>
  <c r="BH84" i="26"/>
  <c r="BJ86" i="26"/>
  <c r="BI89" i="26"/>
  <c r="BH92" i="26"/>
  <c r="BJ94" i="26"/>
  <c r="BI97" i="26"/>
  <c r="BH100" i="26"/>
  <c r="BJ102" i="26"/>
  <c r="BI105" i="26"/>
  <c r="BH108" i="26"/>
  <c r="BJ110" i="26"/>
  <c r="BI113" i="26"/>
  <c r="BH116" i="26"/>
  <c r="BJ118" i="26"/>
  <c r="BI121" i="26"/>
  <c r="BH124" i="26"/>
  <c r="BI125" i="26"/>
  <c r="BJ126" i="26"/>
  <c r="BH128" i="26"/>
  <c r="BI129" i="26"/>
  <c r="BJ130" i="26"/>
  <c r="BH132" i="26"/>
  <c r="BI133" i="26"/>
  <c r="BJ134" i="26"/>
  <c r="BH136" i="26"/>
  <c r="BI137" i="26"/>
  <c r="BJ138" i="26"/>
  <c r="BH140" i="26"/>
  <c r="BI141" i="26"/>
  <c r="BJ142" i="26"/>
  <c r="BH144" i="26"/>
  <c r="BI145" i="26"/>
  <c r="BJ146" i="26"/>
  <c r="BH148" i="26"/>
  <c r="BI149" i="26"/>
  <c r="BJ150" i="26"/>
  <c r="BH152" i="26"/>
  <c r="BI153" i="26"/>
  <c r="BJ154" i="26"/>
  <c r="BH156" i="26"/>
  <c r="BI157" i="26"/>
  <c r="BJ158" i="26"/>
  <c r="BH160" i="26"/>
  <c r="BI15" i="26"/>
  <c r="BH18" i="26"/>
  <c r="BJ20" i="26"/>
  <c r="BI23" i="26"/>
  <c r="BH26" i="26"/>
  <c r="BJ28" i="26"/>
  <c r="BI31" i="26"/>
  <c r="BH34" i="26"/>
  <c r="BJ36" i="26"/>
  <c r="BI39" i="26"/>
  <c r="BH42" i="26"/>
  <c r="BJ44" i="26"/>
  <c r="BI47" i="26"/>
  <c r="BH50" i="26"/>
  <c r="BJ52" i="26"/>
  <c r="BI55" i="26"/>
  <c r="BH58" i="26"/>
  <c r="BJ60" i="26"/>
  <c r="BI63" i="26"/>
  <c r="BH66" i="26"/>
  <c r="BJ68" i="26"/>
  <c r="BI71" i="26"/>
  <c r="BH74" i="26"/>
  <c r="BJ76" i="26"/>
  <c r="BI79" i="26"/>
  <c r="BH82" i="26"/>
  <c r="BJ84" i="26"/>
  <c r="BI87" i="26"/>
  <c r="BH90" i="26"/>
  <c r="BJ92" i="26"/>
  <c r="BI95" i="26"/>
  <c r="BH98" i="26"/>
  <c r="BJ100" i="26"/>
  <c r="BI103" i="26"/>
  <c r="BH106" i="26"/>
  <c r="BJ108" i="26"/>
  <c r="BI111" i="26"/>
  <c r="BH114" i="26"/>
  <c r="BJ116" i="26"/>
  <c r="BI119" i="26"/>
  <c r="BH122" i="26"/>
  <c r="BI124" i="26"/>
  <c r="BJ125" i="26"/>
  <c r="BH127" i="26"/>
  <c r="BI128" i="26"/>
  <c r="BJ129" i="26"/>
  <c r="BH131" i="26"/>
  <c r="BI132" i="26"/>
  <c r="BJ133" i="26"/>
  <c r="BH135" i="26"/>
  <c r="BI136" i="26"/>
  <c r="BJ137" i="26"/>
  <c r="BH139" i="26"/>
  <c r="BI140" i="26"/>
  <c r="BJ141" i="26"/>
  <c r="BH143" i="26"/>
  <c r="BI144" i="26"/>
  <c r="BJ145" i="26"/>
  <c r="BH147" i="26"/>
  <c r="BI148" i="26"/>
  <c r="BJ149" i="26"/>
  <c r="BH151" i="26"/>
  <c r="BI152" i="26"/>
  <c r="BJ153" i="26"/>
  <c r="BH155" i="26"/>
  <c r="BI156" i="26"/>
  <c r="BJ157" i="26"/>
  <c r="BH159" i="26"/>
  <c r="BI160" i="26"/>
  <c r="AK14" i="26"/>
  <c r="AK18" i="26"/>
  <c r="AK11" i="26"/>
  <c r="AK15" i="26"/>
  <c r="AK19" i="26"/>
  <c r="AK12" i="26"/>
  <c r="AK16" i="26"/>
  <c r="AK20" i="26"/>
  <c r="AK13" i="26"/>
  <c r="AK17" i="26"/>
  <c r="Q169" i="26"/>
  <c r="Q165" i="26"/>
  <c r="Q172" i="26"/>
  <c r="Q168" i="26"/>
  <c r="Q10" i="26"/>
  <c r="U10" i="26"/>
  <c r="Y10" i="26"/>
  <c r="R11" i="26"/>
  <c r="V11" i="26"/>
  <c r="Z11" i="26"/>
  <c r="S12" i="26"/>
  <c r="W12" i="26"/>
  <c r="AA12" i="26"/>
  <c r="T13" i="26"/>
  <c r="X13" i="26"/>
  <c r="Q14" i="26"/>
  <c r="U14" i="26"/>
  <c r="Y14" i="26"/>
  <c r="R15" i="26"/>
  <c r="V15" i="26"/>
  <c r="Z15" i="26"/>
  <c r="S16" i="26"/>
  <c r="W16" i="26"/>
  <c r="AA16" i="26"/>
  <c r="T17" i="26"/>
  <c r="X17" i="26"/>
  <c r="Q18" i="26"/>
  <c r="U18" i="26"/>
  <c r="Y18" i="26"/>
  <c r="R19" i="26"/>
  <c r="V19" i="26"/>
  <c r="Z19" i="26"/>
  <c r="S20" i="26"/>
  <c r="W20" i="26"/>
  <c r="AA20" i="26"/>
  <c r="T21" i="26"/>
  <c r="X21" i="26"/>
  <c r="Q22" i="26"/>
  <c r="U22" i="26"/>
  <c r="Y22" i="26"/>
  <c r="R23" i="26"/>
  <c r="V23" i="26"/>
  <c r="Z23" i="26"/>
  <c r="S24" i="26"/>
  <c r="W24" i="26"/>
  <c r="AA24" i="26"/>
  <c r="T25" i="26"/>
  <c r="X25" i="26"/>
  <c r="Q26" i="26"/>
  <c r="U26" i="26"/>
  <c r="Y26" i="26"/>
  <c r="R27" i="26"/>
  <c r="V27" i="26"/>
  <c r="Z27" i="26"/>
  <c r="S28" i="26"/>
  <c r="W28" i="26"/>
  <c r="AA28" i="26"/>
  <c r="T29" i="26"/>
  <c r="X29" i="26"/>
  <c r="Q30" i="26"/>
  <c r="U30" i="26"/>
  <c r="Y30" i="26"/>
  <c r="R31" i="26"/>
  <c r="V31" i="26"/>
  <c r="Z31" i="26"/>
  <c r="S32" i="26"/>
  <c r="W32" i="26"/>
  <c r="AA32" i="26"/>
  <c r="T33" i="26"/>
  <c r="X33" i="26"/>
  <c r="Q34" i="26"/>
  <c r="U34" i="26"/>
  <c r="Y34" i="26"/>
  <c r="R35" i="26"/>
  <c r="V35" i="26"/>
  <c r="Z35" i="26"/>
  <c r="S36" i="26"/>
  <c r="W36" i="26"/>
  <c r="AA36" i="26"/>
  <c r="T37" i="26"/>
  <c r="X37" i="26"/>
  <c r="Q38" i="26"/>
  <c r="U38" i="26"/>
  <c r="Y38" i="26"/>
  <c r="R39" i="26"/>
  <c r="V39" i="26"/>
  <c r="Z39" i="26"/>
  <c r="S40" i="26"/>
  <c r="W40" i="26"/>
  <c r="S10" i="26"/>
  <c r="W10" i="26"/>
  <c r="AA10" i="26"/>
  <c r="AA160" i="26" s="1"/>
  <c r="BE12" i="26" s="1"/>
  <c r="T11" i="26"/>
  <c r="X11" i="26"/>
  <c r="Q12" i="26"/>
  <c r="U12" i="26"/>
  <c r="Y12" i="26"/>
  <c r="R13" i="26"/>
  <c r="V13" i="26"/>
  <c r="Z13" i="26"/>
  <c r="S14" i="26"/>
  <c r="W14" i="26"/>
  <c r="AA14" i="26"/>
  <c r="T15" i="26"/>
  <c r="X15" i="26"/>
  <c r="Q16" i="26"/>
  <c r="U16" i="26"/>
  <c r="Y16" i="26"/>
  <c r="R17" i="26"/>
  <c r="V17" i="26"/>
  <c r="Z17" i="26"/>
  <c r="S18" i="26"/>
  <c r="W18" i="26"/>
  <c r="AA18" i="26"/>
  <c r="T19" i="26"/>
  <c r="X19" i="26"/>
  <c r="Q20" i="26"/>
  <c r="U20" i="26"/>
  <c r="Y20" i="26"/>
  <c r="R21" i="26"/>
  <c r="V21" i="26"/>
  <c r="Z21" i="26"/>
  <c r="S22" i="26"/>
  <c r="W22" i="26"/>
  <c r="AA22" i="26"/>
  <c r="T23" i="26"/>
  <c r="X23" i="26"/>
  <c r="Q24" i="26"/>
  <c r="U24" i="26"/>
  <c r="Y24" i="26"/>
  <c r="R25" i="26"/>
  <c r="V25" i="26"/>
  <c r="Z25" i="26"/>
  <c r="S26" i="26"/>
  <c r="W26" i="26"/>
  <c r="AA26" i="26"/>
  <c r="T27" i="26"/>
  <c r="X27" i="26"/>
  <c r="Q28" i="26"/>
  <c r="U28" i="26"/>
  <c r="Y28" i="26"/>
  <c r="R29" i="26"/>
  <c r="V29" i="26"/>
  <c r="Z29" i="26"/>
  <c r="S30" i="26"/>
  <c r="W30" i="26"/>
  <c r="AA30" i="26"/>
  <c r="T31" i="26"/>
  <c r="X31" i="26"/>
  <c r="Q32" i="26"/>
  <c r="U32" i="26"/>
  <c r="Y32" i="26"/>
  <c r="R33" i="26"/>
  <c r="V33" i="26"/>
  <c r="Z33" i="26"/>
  <c r="S34" i="26"/>
  <c r="W34" i="26"/>
  <c r="AA34" i="26"/>
  <c r="T35" i="26"/>
  <c r="X35" i="26"/>
  <c r="Q36" i="26"/>
  <c r="U36" i="26"/>
  <c r="Y36" i="26"/>
  <c r="R37" i="26"/>
  <c r="R10" i="26"/>
  <c r="Z10" i="26"/>
  <c r="W11" i="26"/>
  <c r="T12" i="26"/>
  <c r="Q13" i="26"/>
  <c r="Y13" i="26"/>
  <c r="V14" i="26"/>
  <c r="S15" i="26"/>
  <c r="AA15" i="26"/>
  <c r="X16" i="26"/>
  <c r="U17" i="26"/>
  <c r="R18" i="26"/>
  <c r="Z18" i="26"/>
  <c r="W19" i="26"/>
  <c r="T20" i="26"/>
  <c r="Q21" i="26"/>
  <c r="Y21" i="26"/>
  <c r="V22" i="26"/>
  <c r="S23" i="26"/>
  <c r="AA23" i="26"/>
  <c r="X24" i="26"/>
  <c r="U25" i="26"/>
  <c r="R26" i="26"/>
  <c r="Z26" i="26"/>
  <c r="AB26" i="26" s="1"/>
  <c r="AC26" i="26" s="1"/>
  <c r="W27" i="26"/>
  <c r="T28" i="26"/>
  <c r="Q29" i="26"/>
  <c r="Y29" i="26"/>
  <c r="V30" i="26"/>
  <c r="S31" i="26"/>
  <c r="AA31" i="26"/>
  <c r="X32" i="26"/>
  <c r="U33" i="26"/>
  <c r="R34" i="26"/>
  <c r="Z34" i="26"/>
  <c r="W35" i="26"/>
  <c r="T36" i="26"/>
  <c r="Q37" i="26"/>
  <c r="W37" i="26"/>
  <c r="R38" i="26"/>
  <c r="W38" i="26"/>
  <c r="Q39" i="26"/>
  <c r="W39" i="26"/>
  <c r="Q40" i="26"/>
  <c r="V40" i="26"/>
  <c r="AA40" i="26"/>
  <c r="T41" i="26"/>
  <c r="X41" i="26"/>
  <c r="Q42" i="26"/>
  <c r="U42" i="26"/>
  <c r="Y42" i="26"/>
  <c r="R43" i="26"/>
  <c r="V43" i="26"/>
  <c r="Z43" i="26"/>
  <c r="S44" i="26"/>
  <c r="W44" i="26"/>
  <c r="AA44" i="26"/>
  <c r="T45" i="26"/>
  <c r="X45" i="26"/>
  <c r="Q46" i="26"/>
  <c r="U46" i="26"/>
  <c r="Y46" i="26"/>
  <c r="R47" i="26"/>
  <c r="V47" i="26"/>
  <c r="Z47" i="26"/>
  <c r="S48" i="26"/>
  <c r="W48" i="26"/>
  <c r="AA48" i="26"/>
  <c r="T49" i="26"/>
  <c r="X49" i="26"/>
  <c r="Q50" i="26"/>
  <c r="U50" i="26"/>
  <c r="Y50" i="26"/>
  <c r="R51" i="26"/>
  <c r="V51" i="26"/>
  <c r="Z51" i="26"/>
  <c r="S52" i="26"/>
  <c r="W52" i="26"/>
  <c r="AA52" i="26"/>
  <c r="T53" i="26"/>
  <c r="V10" i="26"/>
  <c r="S11" i="26"/>
  <c r="AA11" i="26"/>
  <c r="X12" i="26"/>
  <c r="U13" i="26"/>
  <c r="R14" i="26"/>
  <c r="Z14" i="26"/>
  <c r="AB14" i="26" s="1"/>
  <c r="AC14" i="26" s="1"/>
  <c r="W15" i="26"/>
  <c r="T16" i="26"/>
  <c r="Q17" i="26"/>
  <c r="Y17" i="26"/>
  <c r="V18" i="26"/>
  <c r="S19" i="26"/>
  <c r="AA19" i="26"/>
  <c r="X20" i="26"/>
  <c r="U21" i="26"/>
  <c r="R22" i="26"/>
  <c r="Z22" i="26"/>
  <c r="W23" i="26"/>
  <c r="T24" i="26"/>
  <c r="Q25" i="26"/>
  <c r="Y25" i="26"/>
  <c r="V26" i="26"/>
  <c r="S27" i="26"/>
  <c r="AA27" i="26"/>
  <c r="X28" i="26"/>
  <c r="U29" i="26"/>
  <c r="R30" i="26"/>
  <c r="Z30" i="26"/>
  <c r="W31" i="26"/>
  <c r="T32" i="26"/>
  <c r="Q33" i="26"/>
  <c r="Y33" i="26"/>
  <c r="V34" i="26"/>
  <c r="S35" i="26"/>
  <c r="AA35" i="26"/>
  <c r="X36" i="26"/>
  <c r="U37" i="26"/>
  <c r="Z37" i="26"/>
  <c r="T38" i="26"/>
  <c r="Z38" i="26"/>
  <c r="T39" i="26"/>
  <c r="Y39" i="26"/>
  <c r="T40" i="26"/>
  <c r="Y40" i="26"/>
  <c r="R41" i="26"/>
  <c r="V41" i="26"/>
  <c r="Z41" i="26"/>
  <c r="S42" i="26"/>
  <c r="W42" i="26"/>
  <c r="AA42" i="26"/>
  <c r="T43" i="26"/>
  <c r="X43" i="26"/>
  <c r="Q44" i="26"/>
  <c r="U44" i="26"/>
  <c r="Y44" i="26"/>
  <c r="R45" i="26"/>
  <c r="V45" i="26"/>
  <c r="Z45" i="26"/>
  <c r="S46" i="26"/>
  <c r="W46" i="26"/>
  <c r="AA46" i="26"/>
  <c r="T47" i="26"/>
  <c r="X47" i="26"/>
  <c r="Q48" i="26"/>
  <c r="U48" i="26"/>
  <c r="Y48" i="26"/>
  <c r="R49" i="26"/>
  <c r="V49" i="26"/>
  <c r="Z49" i="26"/>
  <c r="S50" i="26"/>
  <c r="W50" i="26"/>
  <c r="AA50" i="26"/>
  <c r="T51" i="26"/>
  <c r="X51" i="26"/>
  <c r="Q52" i="26"/>
  <c r="U52" i="26"/>
  <c r="Y52" i="26"/>
  <c r="R53" i="26"/>
  <c r="V53" i="26"/>
  <c r="Z53" i="26"/>
  <c r="S54" i="26"/>
  <c r="W54" i="26"/>
  <c r="AA54" i="26"/>
  <c r="T55" i="26"/>
  <c r="T10" i="26"/>
  <c r="Y11" i="26"/>
  <c r="S13" i="26"/>
  <c r="X14" i="26"/>
  <c r="R16" i="26"/>
  <c r="W17" i="26"/>
  <c r="Q19" i="26"/>
  <c r="V20" i="26"/>
  <c r="AA21" i="26"/>
  <c r="U23" i="26"/>
  <c r="Z24" i="26"/>
  <c r="T26" i="26"/>
  <c r="Y27" i="26"/>
  <c r="S29" i="26"/>
  <c r="X30" i="26"/>
  <c r="R32" i="26"/>
  <c r="W33" i="26"/>
  <c r="Q35" i="26"/>
  <c r="V36" i="26"/>
  <c r="Y37" i="26"/>
  <c r="X38" i="26"/>
  <c r="X39" i="26"/>
  <c r="X40" i="26"/>
  <c r="U41" i="26"/>
  <c r="R42" i="26"/>
  <c r="Z42" i="26"/>
  <c r="AB42" i="26" s="1"/>
  <c r="AC42" i="26" s="1"/>
  <c r="W43" i="26"/>
  <c r="T44" i="26"/>
  <c r="Q45" i="26"/>
  <c r="Y45" i="26"/>
  <c r="V46" i="26"/>
  <c r="S47" i="26"/>
  <c r="AA47" i="26"/>
  <c r="X48" i="26"/>
  <c r="U49" i="26"/>
  <c r="R50" i="26"/>
  <c r="Z50" i="26"/>
  <c r="W51" i="26"/>
  <c r="T52" i="26"/>
  <c r="Q53" i="26"/>
  <c r="X53" i="26"/>
  <c r="R54" i="26"/>
  <c r="X54" i="26"/>
  <c r="R55" i="26"/>
  <c r="W55" i="26"/>
  <c r="AA55" i="26"/>
  <c r="T56" i="26"/>
  <c r="X56" i="26"/>
  <c r="Q57" i="26"/>
  <c r="U57" i="26"/>
  <c r="Y57" i="26"/>
  <c r="R58" i="26"/>
  <c r="V58" i="26"/>
  <c r="Z58" i="26"/>
  <c r="S59" i="26"/>
  <c r="W59" i="26"/>
  <c r="AA59" i="26"/>
  <c r="T60" i="26"/>
  <c r="X60" i="26"/>
  <c r="Q61" i="26"/>
  <c r="U61" i="26"/>
  <c r="Y61" i="26"/>
  <c r="R62" i="26"/>
  <c r="V62" i="26"/>
  <c r="Z62" i="26"/>
  <c r="Q11" i="26"/>
  <c r="V12" i="26"/>
  <c r="AA13" i="26"/>
  <c r="U15" i="26"/>
  <c r="Z16" i="26"/>
  <c r="AB16" i="26" s="1"/>
  <c r="AC16" i="26" s="1"/>
  <c r="T18" i="26"/>
  <c r="Y19" i="26"/>
  <c r="S21" i="26"/>
  <c r="X22" i="26"/>
  <c r="R24" i="26"/>
  <c r="W25" i="26"/>
  <c r="Q27" i="26"/>
  <c r="V28" i="26"/>
  <c r="AA29" i="26"/>
  <c r="U31" i="26"/>
  <c r="Z32" i="26"/>
  <c r="AB32" i="26" s="1"/>
  <c r="AC32" i="26" s="1"/>
  <c r="T34" i="26"/>
  <c r="Y35" i="26"/>
  <c r="S37" i="26"/>
  <c r="S38" i="26"/>
  <c r="S39" i="26"/>
  <c r="R40" i="26"/>
  <c r="Q41" i="26"/>
  <c r="Y41" i="26"/>
  <c r="V42" i="26"/>
  <c r="S43" i="26"/>
  <c r="AA43" i="26"/>
  <c r="X44" i="26"/>
  <c r="U45" i="26"/>
  <c r="R46" i="26"/>
  <c r="Z46" i="26"/>
  <c r="W47" i="26"/>
  <c r="T48" i="26"/>
  <c r="Q49" i="26"/>
  <c r="Y49" i="26"/>
  <c r="V50" i="26"/>
  <c r="S51" i="26"/>
  <c r="AA51" i="26"/>
  <c r="X52" i="26"/>
  <c r="U53" i="26"/>
  <c r="AA53" i="26"/>
  <c r="U54" i="26"/>
  <c r="Z54" i="26"/>
  <c r="AB54" i="26" s="1"/>
  <c r="AC54" i="26" s="1"/>
  <c r="U55" i="26"/>
  <c r="Y55" i="26"/>
  <c r="R56" i="26"/>
  <c r="V56" i="26"/>
  <c r="Z56" i="26"/>
  <c r="S57" i="26"/>
  <c r="W57" i="26"/>
  <c r="AA57" i="26"/>
  <c r="T58" i="26"/>
  <c r="X58" i="26"/>
  <c r="Q59" i="26"/>
  <c r="U59" i="26"/>
  <c r="Y59" i="26"/>
  <c r="R60" i="26"/>
  <c r="V60" i="26"/>
  <c r="Z60" i="26"/>
  <c r="S61" i="26"/>
  <c r="W61" i="26"/>
  <c r="AA61" i="26"/>
  <c r="T62" i="26"/>
  <c r="X62" i="26"/>
  <c r="Q63" i="26"/>
  <c r="U63" i="26"/>
  <c r="Y63" i="26"/>
  <c r="R64" i="26"/>
  <c r="V64" i="26"/>
  <c r="Z64" i="26"/>
  <c r="S65" i="26"/>
  <c r="W65" i="26"/>
  <c r="AA65" i="26"/>
  <c r="T66" i="26"/>
  <c r="X66" i="26"/>
  <c r="Q67" i="26"/>
  <c r="U67" i="26"/>
  <c r="Y67" i="26"/>
  <c r="R68" i="26"/>
  <c r="V68" i="26"/>
  <c r="Z68" i="26"/>
  <c r="S69" i="26"/>
  <c r="W69" i="26"/>
  <c r="AA69" i="26"/>
  <c r="T70" i="26"/>
  <c r="X70" i="26"/>
  <c r="Q71" i="26"/>
  <c r="U71" i="26"/>
  <c r="Y71" i="26"/>
  <c r="R72" i="26"/>
  <c r="V72" i="26"/>
  <c r="Z72" i="26"/>
  <c r="S73" i="26"/>
  <c r="W73" i="26"/>
  <c r="AA73" i="26"/>
  <c r="T74" i="26"/>
  <c r="X74" i="26"/>
  <c r="Q75" i="26"/>
  <c r="U75" i="26"/>
  <c r="Y75" i="26"/>
  <c r="R76" i="26"/>
  <c r="V76" i="26"/>
  <c r="Z76" i="26"/>
  <c r="S77" i="26"/>
  <c r="W77" i="26"/>
  <c r="AA77" i="26"/>
  <c r="T78" i="26"/>
  <c r="X78" i="26"/>
  <c r="Q79" i="26"/>
  <c r="U79" i="26"/>
  <c r="Y79" i="26"/>
  <c r="R80" i="26"/>
  <c r="V80" i="26"/>
  <c r="Z80" i="26"/>
  <c r="S81" i="26"/>
  <c r="W81" i="26"/>
  <c r="AA81" i="26"/>
  <c r="T82" i="26"/>
  <c r="X82" i="26"/>
  <c r="Q83" i="26"/>
  <c r="U83" i="26"/>
  <c r="Y83" i="26"/>
  <c r="R84" i="26"/>
  <c r="V84" i="26"/>
  <c r="Z84" i="26"/>
  <c r="S85" i="26"/>
  <c r="W85" i="26"/>
  <c r="AA85" i="26"/>
  <c r="T86" i="26"/>
  <c r="X86" i="26"/>
  <c r="Q87" i="26"/>
  <c r="U87" i="26"/>
  <c r="Y87" i="26"/>
  <c r="R88" i="26"/>
  <c r="V88" i="26"/>
  <c r="Z88" i="26"/>
  <c r="S89" i="26"/>
  <c r="W89" i="26"/>
  <c r="AA89" i="26"/>
  <c r="T90" i="26"/>
  <c r="X90" i="26"/>
  <c r="Q91" i="26"/>
  <c r="U91" i="26"/>
  <c r="Y91" i="26"/>
  <c r="R92" i="26"/>
  <c r="V92" i="26"/>
  <c r="Z92" i="26"/>
  <c r="S93" i="26"/>
  <c r="W93" i="26"/>
  <c r="AA93" i="26"/>
  <c r="T94" i="26"/>
  <c r="X94" i="26"/>
  <c r="Q95" i="26"/>
  <c r="U95" i="26"/>
  <c r="Y95" i="26"/>
  <c r="R96" i="26"/>
  <c r="V96" i="26"/>
  <c r="Z96" i="26"/>
  <c r="S97" i="26"/>
  <c r="W97" i="26"/>
  <c r="AA97" i="26"/>
  <c r="T98" i="26"/>
  <c r="X98" i="26"/>
  <c r="Q99" i="26"/>
  <c r="U99" i="26"/>
  <c r="Y99" i="26"/>
  <c r="R100" i="26"/>
  <c r="V100" i="26"/>
  <c r="Z100" i="26"/>
  <c r="S101" i="26"/>
  <c r="Z12" i="26"/>
  <c r="AB12" i="26" s="1"/>
  <c r="AC12" i="26" s="1"/>
  <c r="Y15" i="26"/>
  <c r="X18" i="26"/>
  <c r="W21" i="26"/>
  <c r="V24" i="26"/>
  <c r="U27" i="26"/>
  <c r="T30" i="26"/>
  <c r="S33" i="26"/>
  <c r="R36" i="26"/>
  <c r="V38" i="26"/>
  <c r="U40" i="26"/>
  <c r="AA41" i="26"/>
  <c r="U43" i="26"/>
  <c r="Z44" i="26"/>
  <c r="T46" i="26"/>
  <c r="Y47" i="26"/>
  <c r="S49" i="26"/>
  <c r="X50" i="26"/>
  <c r="R52" i="26"/>
  <c r="W53" i="26"/>
  <c r="V54" i="26"/>
  <c r="V55" i="26"/>
  <c r="S56" i="26"/>
  <c r="AA56" i="26"/>
  <c r="X57" i="26"/>
  <c r="U58" i="26"/>
  <c r="R59" i="26"/>
  <c r="Z59" i="26"/>
  <c r="X10" i="26"/>
  <c r="W13" i="26"/>
  <c r="V16" i="26"/>
  <c r="U19" i="26"/>
  <c r="T22" i="26"/>
  <c r="S25" i="26"/>
  <c r="R28" i="26"/>
  <c r="Q31" i="26"/>
  <c r="AA33" i="26"/>
  <c r="Z36" i="26"/>
  <c r="AA38" i="26"/>
  <c r="Z40" i="26"/>
  <c r="T42" i="26"/>
  <c r="Y43" i="26"/>
  <c r="S45" i="26"/>
  <c r="X46" i="26"/>
  <c r="R48" i="26"/>
  <c r="W49" i="26"/>
  <c r="Q51" i="26"/>
  <c r="V52" i="26"/>
  <c r="Y53" i="26"/>
  <c r="Y54" i="26"/>
  <c r="X55" i="26"/>
  <c r="U56" i="26"/>
  <c r="R57" i="26"/>
  <c r="Z57" i="26"/>
  <c r="W58" i="26"/>
  <c r="T59" i="26"/>
  <c r="Q60" i="26"/>
  <c r="Y60" i="26"/>
  <c r="V61" i="26"/>
  <c r="S62" i="26"/>
  <c r="AA62" i="26"/>
  <c r="V63" i="26"/>
  <c r="AA63" i="26"/>
  <c r="U64" i="26"/>
  <c r="AA64" i="26"/>
  <c r="U65" i="26"/>
  <c r="Z65" i="26"/>
  <c r="AB65" i="26" s="1"/>
  <c r="AC65" i="26" s="1"/>
  <c r="U66" i="26"/>
  <c r="Z66" i="26"/>
  <c r="T67" i="26"/>
  <c r="Z67" i="26"/>
  <c r="T68" i="26"/>
  <c r="Y68" i="26"/>
  <c r="T69" i="26"/>
  <c r="Y69" i="26"/>
  <c r="S70" i="26"/>
  <c r="Y70" i="26"/>
  <c r="S71" i="26"/>
  <c r="X71" i="26"/>
  <c r="S72" i="26"/>
  <c r="X72" i="26"/>
  <c r="R73" i="26"/>
  <c r="X73" i="26"/>
  <c r="R74" i="26"/>
  <c r="W74" i="26"/>
  <c r="R75" i="26"/>
  <c r="W75" i="26"/>
  <c r="Q76" i="26"/>
  <c r="W76" i="26"/>
  <c r="Q77" i="26"/>
  <c r="V77" i="26"/>
  <c r="Q78" i="26"/>
  <c r="V78" i="26"/>
  <c r="AA78" i="26"/>
  <c r="V79" i="26"/>
  <c r="AA79" i="26"/>
  <c r="U80" i="26"/>
  <c r="AA80" i="26"/>
  <c r="U81" i="26"/>
  <c r="Z81" i="26"/>
  <c r="U82" i="26"/>
  <c r="Z82" i="26"/>
  <c r="U11" i="26"/>
  <c r="T14" i="26"/>
  <c r="S17" i="26"/>
  <c r="R20" i="26"/>
  <c r="Q23" i="26"/>
  <c r="AA25" i="26"/>
  <c r="Z28" i="26"/>
  <c r="AB28" i="26" s="1"/>
  <c r="AC28" i="26" s="1"/>
  <c r="Y31" i="26"/>
  <c r="X34" i="26"/>
  <c r="V37" i="26"/>
  <c r="U39" i="26"/>
  <c r="S41" i="26"/>
  <c r="X42" i="26"/>
  <c r="R44" i="26"/>
  <c r="W45" i="26"/>
  <c r="Q47" i="26"/>
  <c r="V48" i="26"/>
  <c r="AA49" i="26"/>
  <c r="U51" i="26"/>
  <c r="Z52" i="26"/>
  <c r="Q54" i="26"/>
  <c r="Q55" i="26"/>
  <c r="Z55" i="26"/>
  <c r="W56" i="26"/>
  <c r="T57" i="26"/>
  <c r="Q58" i="26"/>
  <c r="Y58" i="26"/>
  <c r="V59" i="26"/>
  <c r="S60" i="26"/>
  <c r="AA60" i="26"/>
  <c r="X61" i="26"/>
  <c r="U62" i="26"/>
  <c r="R63" i="26"/>
  <c r="W63" i="26"/>
  <c r="Q64" i="26"/>
  <c r="W64" i="26"/>
  <c r="Q65" i="26"/>
  <c r="V65" i="26"/>
  <c r="Q66" i="26"/>
  <c r="V66" i="26"/>
  <c r="AA66" i="26"/>
  <c r="V67" i="26"/>
  <c r="AA67" i="26"/>
  <c r="U68" i="26"/>
  <c r="AA68" i="26"/>
  <c r="U69" i="26"/>
  <c r="Z69" i="26"/>
  <c r="U70" i="26"/>
  <c r="Z70" i="26"/>
  <c r="T71" i="26"/>
  <c r="Z71" i="26"/>
  <c r="T72" i="26"/>
  <c r="Y72" i="26"/>
  <c r="T73" i="26"/>
  <c r="Y73" i="26"/>
  <c r="S74" i="26"/>
  <c r="Y74" i="26"/>
  <c r="S75" i="26"/>
  <c r="X75" i="26"/>
  <c r="S76" i="26"/>
  <c r="X76" i="26"/>
  <c r="R77" i="26"/>
  <c r="X77" i="26"/>
  <c r="R78" i="26"/>
  <c r="W78" i="26"/>
  <c r="R79" i="26"/>
  <c r="W79" i="26"/>
  <c r="Q80" i="26"/>
  <c r="W80" i="26"/>
  <c r="Q81" i="26"/>
  <c r="V81" i="26"/>
  <c r="Q82" i="26"/>
  <c r="V82" i="26"/>
  <c r="AA82" i="26"/>
  <c r="V83" i="26"/>
  <c r="AA83" i="26"/>
  <c r="U84" i="26"/>
  <c r="AA84" i="26"/>
  <c r="U85" i="26"/>
  <c r="Z85" i="26"/>
  <c r="AB85" i="26" s="1"/>
  <c r="AC85" i="26" s="1"/>
  <c r="U86" i="26"/>
  <c r="Z86" i="26"/>
  <c r="T87" i="26"/>
  <c r="Z87" i="26"/>
  <c r="T88" i="26"/>
  <c r="R12" i="26"/>
  <c r="Y23" i="26"/>
  <c r="U35" i="26"/>
  <c r="Q43" i="26"/>
  <c r="Z48" i="26"/>
  <c r="AB48" i="26" s="1"/>
  <c r="AC48" i="26" s="1"/>
  <c r="T54" i="26"/>
  <c r="V57" i="26"/>
  <c r="U60" i="26"/>
  <c r="Z61" i="26"/>
  <c r="AB61" i="26" s="1"/>
  <c r="AC61" i="26" s="1"/>
  <c r="S63" i="26"/>
  <c r="S64" i="26"/>
  <c r="R65" i="26"/>
  <c r="R66" i="26"/>
  <c r="R67" i="26"/>
  <c r="Q68" i="26"/>
  <c r="Q69" i="26"/>
  <c r="Q70" i="26"/>
  <c r="AA70" i="26"/>
  <c r="AA71" i="26"/>
  <c r="AA72" i="26"/>
  <c r="Z73" i="26"/>
  <c r="Z74" i="26"/>
  <c r="Z75" i="26"/>
  <c r="Y76" i="26"/>
  <c r="Y77" i="26"/>
  <c r="Y78" i="26"/>
  <c r="X79" i="26"/>
  <c r="X80" i="26"/>
  <c r="X81" i="26"/>
  <c r="W82" i="26"/>
  <c r="T83" i="26"/>
  <c r="Q84" i="26"/>
  <c r="X84" i="26"/>
  <c r="T85" i="26"/>
  <c r="Q86" i="26"/>
  <c r="W86" i="26"/>
  <c r="S87" i="26"/>
  <c r="AA87" i="26"/>
  <c r="W88" i="26"/>
  <c r="Q89" i="26"/>
  <c r="V89" i="26"/>
  <c r="Q90" i="26"/>
  <c r="V90" i="26"/>
  <c r="AA90" i="26"/>
  <c r="V91" i="26"/>
  <c r="AA91" i="26"/>
  <c r="U92" i="26"/>
  <c r="AA92" i="26"/>
  <c r="U93" i="26"/>
  <c r="Z93" i="26"/>
  <c r="AB93" i="26" s="1"/>
  <c r="AC93" i="26" s="1"/>
  <c r="U94" i="26"/>
  <c r="Z94" i="26"/>
  <c r="T95" i="26"/>
  <c r="Z95" i="26"/>
  <c r="T96" i="26"/>
  <c r="Y96" i="26"/>
  <c r="T97" i="26"/>
  <c r="Y97" i="26"/>
  <c r="S98" i="26"/>
  <c r="Y98" i="26"/>
  <c r="S99" i="26"/>
  <c r="X99" i="26"/>
  <c r="S100" i="26"/>
  <c r="X100" i="26"/>
  <c r="R101" i="26"/>
  <c r="W101" i="26"/>
  <c r="AA101" i="26"/>
  <c r="T102" i="26"/>
  <c r="X102" i="26"/>
  <c r="Q103" i="26"/>
  <c r="U103" i="26"/>
  <c r="Y103" i="26"/>
  <c r="R104" i="26"/>
  <c r="V104" i="26"/>
  <c r="Z104" i="26"/>
  <c r="S105" i="26"/>
  <c r="W105" i="26"/>
  <c r="AA105" i="26"/>
  <c r="T106" i="26"/>
  <c r="X106" i="26"/>
  <c r="Q107" i="26"/>
  <c r="U107" i="26"/>
  <c r="Y107" i="26"/>
  <c r="R108" i="26"/>
  <c r="V108" i="26"/>
  <c r="Q15" i="26"/>
  <c r="X26" i="26"/>
  <c r="AA37" i="26"/>
  <c r="V44" i="26"/>
  <c r="T50" i="26"/>
  <c r="S55" i="26"/>
  <c r="S58" i="26"/>
  <c r="W60" i="26"/>
  <c r="Q62" i="26"/>
  <c r="T63" i="26"/>
  <c r="T64" i="26"/>
  <c r="T65" i="26"/>
  <c r="S66" i="26"/>
  <c r="S67" i="26"/>
  <c r="S68" i="26"/>
  <c r="R69" i="26"/>
  <c r="R70" i="26"/>
  <c r="R71" i="26"/>
  <c r="Q72" i="26"/>
  <c r="Q73" i="26"/>
  <c r="Q74" i="26"/>
  <c r="AA74" i="26"/>
  <c r="AA75" i="26"/>
  <c r="AA76" i="26"/>
  <c r="Z77" i="26"/>
  <c r="AB77" i="26" s="1"/>
  <c r="AC77" i="26" s="1"/>
  <c r="Z78" i="26"/>
  <c r="AB78" i="26" s="1"/>
  <c r="AC78" i="26" s="1"/>
  <c r="Z79" i="26"/>
  <c r="Y80" i="26"/>
  <c r="Y81" i="26"/>
  <c r="Y82" i="26"/>
  <c r="W83" i="26"/>
  <c r="S84" i="26"/>
  <c r="Y84" i="26"/>
  <c r="V85" i="26"/>
  <c r="R86" i="26"/>
  <c r="Y86" i="26"/>
  <c r="V87" i="26"/>
  <c r="Q88" i="26"/>
  <c r="X88" i="26"/>
  <c r="R89" i="26"/>
  <c r="X89" i="26"/>
  <c r="R90" i="26"/>
  <c r="W90" i="26"/>
  <c r="R91" i="26"/>
  <c r="W91" i="26"/>
  <c r="Q92" i="26"/>
  <c r="W92" i="26"/>
  <c r="Q93" i="26"/>
  <c r="V93" i="26"/>
  <c r="Q94" i="26"/>
  <c r="V94" i="26"/>
  <c r="AA94" i="26"/>
  <c r="V95" i="26"/>
  <c r="AA95" i="26"/>
  <c r="AA17" i="26"/>
  <c r="W29" i="26"/>
  <c r="AA39" i="26"/>
  <c r="AA45" i="26"/>
  <c r="Y51" i="26"/>
  <c r="Q56" i="26"/>
  <c r="AA58" i="26"/>
  <c r="R61" i="26"/>
  <c r="W62" i="26"/>
  <c r="X63" i="26"/>
  <c r="X64" i="26"/>
  <c r="X65" i="26"/>
  <c r="W66" i="26"/>
  <c r="W67" i="26"/>
  <c r="W68" i="26"/>
  <c r="V69" i="26"/>
  <c r="V70" i="26"/>
  <c r="V71" i="26"/>
  <c r="U72" i="26"/>
  <c r="U73" i="26"/>
  <c r="U74" i="26"/>
  <c r="T75" i="26"/>
  <c r="T76" i="26"/>
  <c r="T77" i="26"/>
  <c r="S78" i="26"/>
  <c r="S79" i="26"/>
  <c r="S80" i="26"/>
  <c r="R81" i="26"/>
  <c r="R82" i="26"/>
  <c r="R83" i="26"/>
  <c r="X83" i="26"/>
  <c r="T84" i="26"/>
  <c r="Q85" i="26"/>
  <c r="X85" i="26"/>
  <c r="S86" i="26"/>
  <c r="AA86" i="26"/>
  <c r="W87" i="26"/>
  <c r="S88" i="26"/>
  <c r="Y88" i="26"/>
  <c r="T89" i="26"/>
  <c r="Y89" i="26"/>
  <c r="S90" i="26"/>
  <c r="Y90" i="26"/>
  <c r="S91" i="26"/>
  <c r="X91" i="26"/>
  <c r="S92" i="26"/>
  <c r="X92" i="26"/>
  <c r="R93" i="26"/>
  <c r="X93" i="26"/>
  <c r="R94" i="26"/>
  <c r="W94" i="26"/>
  <c r="R95" i="26"/>
  <c r="W95" i="26"/>
  <c r="Q96" i="26"/>
  <c r="W96" i="26"/>
  <c r="Q97" i="26"/>
  <c r="V97" i="26"/>
  <c r="Q98" i="26"/>
  <c r="V98" i="26"/>
  <c r="AA98" i="26"/>
  <c r="V99" i="26"/>
  <c r="AA99" i="26"/>
  <c r="U100" i="26"/>
  <c r="AA100" i="26"/>
  <c r="U101" i="26"/>
  <c r="Y101" i="26"/>
  <c r="Z20" i="26"/>
  <c r="S53" i="26"/>
  <c r="Y62" i="26"/>
  <c r="Y66" i="26"/>
  <c r="W70" i="26"/>
  <c r="V74" i="26"/>
  <c r="U78" i="26"/>
  <c r="S82" i="26"/>
  <c r="R85" i="26"/>
  <c r="X87" i="26"/>
  <c r="Z89" i="26"/>
  <c r="Z91" i="26"/>
  <c r="Y93" i="26"/>
  <c r="X95" i="26"/>
  <c r="AA96" i="26"/>
  <c r="Z97" i="26"/>
  <c r="Z98" i="26"/>
  <c r="Z99" i="26"/>
  <c r="Y100" i="26"/>
  <c r="X101" i="26"/>
  <c r="S102" i="26"/>
  <c r="Y102" i="26"/>
  <c r="S103" i="26"/>
  <c r="X103" i="26"/>
  <c r="S104" i="26"/>
  <c r="X104" i="26"/>
  <c r="R105" i="26"/>
  <c r="X105" i="26"/>
  <c r="R106" i="26"/>
  <c r="W106" i="26"/>
  <c r="R107" i="26"/>
  <c r="W107" i="26"/>
  <c r="Q108" i="26"/>
  <c r="W108" i="26"/>
  <c r="AA108" i="26"/>
  <c r="T109" i="26"/>
  <c r="X109" i="26"/>
  <c r="Q110" i="26"/>
  <c r="U110" i="26"/>
  <c r="Y110" i="26"/>
  <c r="R111" i="26"/>
  <c r="V111" i="26"/>
  <c r="Z111" i="26"/>
  <c r="S112" i="26"/>
  <c r="W112" i="26"/>
  <c r="AA112" i="26"/>
  <c r="T113" i="26"/>
  <c r="X113" i="26"/>
  <c r="Q114" i="26"/>
  <c r="U114" i="26"/>
  <c r="Y114" i="26"/>
  <c r="R115" i="26"/>
  <c r="V115" i="26"/>
  <c r="Z115" i="26"/>
  <c r="S116" i="26"/>
  <c r="W116" i="26"/>
  <c r="AA116" i="26"/>
  <c r="T117" i="26"/>
  <c r="X117" i="26"/>
  <c r="Q118" i="26"/>
  <c r="U118" i="26"/>
  <c r="Y118" i="26"/>
  <c r="R119" i="26"/>
  <c r="V119" i="26"/>
  <c r="Z119" i="26"/>
  <c r="S120" i="26"/>
  <c r="W120" i="26"/>
  <c r="AA120" i="26"/>
  <c r="T121" i="26"/>
  <c r="X121" i="26"/>
  <c r="Q122" i="26"/>
  <c r="U122" i="26"/>
  <c r="Y122" i="26"/>
  <c r="R123" i="26"/>
  <c r="V123" i="26"/>
  <c r="Z123" i="26"/>
  <c r="S124" i="26"/>
  <c r="W124" i="26"/>
  <c r="AA124" i="26"/>
  <c r="T125" i="26"/>
  <c r="X125" i="26"/>
  <c r="Q126" i="26"/>
  <c r="U126" i="26"/>
  <c r="Y126" i="26"/>
  <c r="R127" i="26"/>
  <c r="V127" i="26"/>
  <c r="Z127" i="26"/>
  <c r="S128" i="26"/>
  <c r="W128" i="26"/>
  <c r="AA128" i="26"/>
  <c r="T129" i="26"/>
  <c r="X129" i="26"/>
  <c r="Q130" i="26"/>
  <c r="U130" i="26"/>
  <c r="Y130" i="26"/>
  <c r="R131" i="26"/>
  <c r="V131" i="26"/>
  <c r="Z131" i="26"/>
  <c r="S132" i="26"/>
  <c r="W132" i="26"/>
  <c r="AA132" i="26"/>
  <c r="T133" i="26"/>
  <c r="X133" i="26"/>
  <c r="Q134" i="26"/>
  <c r="U134" i="26"/>
  <c r="Y134" i="26"/>
  <c r="R135" i="26"/>
  <c r="V135" i="26"/>
  <c r="Z135" i="26"/>
  <c r="S136" i="26"/>
  <c r="W136" i="26"/>
  <c r="AA136" i="26"/>
  <c r="T137" i="26"/>
  <c r="X137" i="26"/>
  <c r="Q138" i="26"/>
  <c r="U138" i="26"/>
  <c r="Y138" i="26"/>
  <c r="R139" i="26"/>
  <c r="V139" i="26"/>
  <c r="Z139" i="26"/>
  <c r="S140" i="26"/>
  <c r="W140" i="26"/>
  <c r="AA140" i="26"/>
  <c r="T141" i="26"/>
  <c r="X141" i="26"/>
  <c r="Q142" i="26"/>
  <c r="U142" i="26"/>
  <c r="Y142" i="26"/>
  <c r="R143" i="26"/>
  <c r="V143" i="26"/>
  <c r="Z143" i="26"/>
  <c r="S144" i="26"/>
  <c r="W144" i="26"/>
  <c r="AA144" i="26"/>
  <c r="T145" i="26"/>
  <c r="X145" i="26"/>
  <c r="Q146" i="26"/>
  <c r="U146" i="26"/>
  <c r="Y146" i="26"/>
  <c r="R147" i="26"/>
  <c r="V147" i="26"/>
  <c r="Z147" i="26"/>
  <c r="S148" i="26"/>
  <c r="W148" i="26"/>
  <c r="AA148" i="26"/>
  <c r="T149" i="26"/>
  <c r="X149" i="26"/>
  <c r="Q150" i="26"/>
  <c r="U150" i="26"/>
  <c r="Y150" i="26"/>
  <c r="R151" i="26"/>
  <c r="V151" i="26"/>
  <c r="Z151" i="26"/>
  <c r="S152" i="26"/>
  <c r="W152" i="26"/>
  <c r="AA152" i="26"/>
  <c r="T153" i="26"/>
  <c r="X153" i="26"/>
  <c r="Q154" i="26"/>
  <c r="U154" i="26"/>
  <c r="Y154" i="26"/>
  <c r="R155" i="26"/>
  <c r="V155" i="26"/>
  <c r="Z155" i="26"/>
  <c r="S156" i="26"/>
  <c r="W156" i="26"/>
  <c r="AA156" i="26"/>
  <c r="T157" i="26"/>
  <c r="X157" i="26"/>
  <c r="Q158" i="26"/>
  <c r="V32" i="26"/>
  <c r="Y56" i="26"/>
  <c r="Z63" i="26"/>
  <c r="X67" i="26"/>
  <c r="W71" i="26"/>
  <c r="V75" i="26"/>
  <c r="T79" i="26"/>
  <c r="S83" i="26"/>
  <c r="Y85" i="26"/>
  <c r="U88" i="26"/>
  <c r="U90" i="26"/>
  <c r="T92" i="26"/>
  <c r="S94" i="26"/>
  <c r="S96" i="26"/>
  <c r="R97" i="26"/>
  <c r="R98" i="26"/>
  <c r="R99" i="26"/>
  <c r="Q100" i="26"/>
  <c r="Q101" i="26"/>
  <c r="Z101" i="26"/>
  <c r="AB101" i="26" s="1"/>
  <c r="AC101" i="26" s="1"/>
  <c r="U102" i="26"/>
  <c r="Z102" i="26"/>
  <c r="T103" i="26"/>
  <c r="Z103" i="26"/>
  <c r="T104" i="26"/>
  <c r="Y104" i="26"/>
  <c r="T105" i="26"/>
  <c r="Y105" i="26"/>
  <c r="S106" i="26"/>
  <c r="Y106" i="26"/>
  <c r="S107" i="26"/>
  <c r="X107" i="26"/>
  <c r="S108" i="26"/>
  <c r="X108" i="26"/>
  <c r="Q109" i="26"/>
  <c r="U109" i="26"/>
  <c r="Y109" i="26"/>
  <c r="R110" i="26"/>
  <c r="V110" i="26"/>
  <c r="Z110" i="26"/>
  <c r="S111" i="26"/>
  <c r="W111" i="26"/>
  <c r="AA111" i="26"/>
  <c r="T112" i="26"/>
  <c r="X112" i="26"/>
  <c r="Q113" i="26"/>
  <c r="U113" i="26"/>
  <c r="Y113" i="26"/>
  <c r="R114" i="26"/>
  <c r="V114" i="26"/>
  <c r="Z114" i="26"/>
  <c r="S115" i="26"/>
  <c r="W115" i="26"/>
  <c r="AA115" i="26"/>
  <c r="T116" i="26"/>
  <c r="X116" i="26"/>
  <c r="Q117" i="26"/>
  <c r="U117" i="26"/>
  <c r="Y117" i="26"/>
  <c r="R118" i="26"/>
  <c r="V118" i="26"/>
  <c r="Z118" i="26"/>
  <c r="S119" i="26"/>
  <c r="W119" i="26"/>
  <c r="AA119" i="26"/>
  <c r="T120" i="26"/>
  <c r="X120" i="26"/>
  <c r="Q121" i="26"/>
  <c r="U121" i="26"/>
  <c r="Y121" i="26"/>
  <c r="R122" i="26"/>
  <c r="V122" i="26"/>
  <c r="Z122" i="26"/>
  <c r="S123" i="26"/>
  <c r="W123" i="26"/>
  <c r="AA123" i="26"/>
  <c r="T124" i="26"/>
  <c r="X124" i="26"/>
  <c r="Q125" i="26"/>
  <c r="U125" i="26"/>
  <c r="Y125" i="26"/>
  <c r="R126" i="26"/>
  <c r="V126" i="26"/>
  <c r="Z126" i="26"/>
  <c r="S127" i="26"/>
  <c r="W127" i="26"/>
  <c r="AA127" i="26"/>
  <c r="T128" i="26"/>
  <c r="X128" i="26"/>
  <c r="Q129" i="26"/>
  <c r="U129" i="26"/>
  <c r="Y129" i="26"/>
  <c r="R130" i="26"/>
  <c r="V130" i="26"/>
  <c r="Z130" i="26"/>
  <c r="S131" i="26"/>
  <c r="W131" i="26"/>
  <c r="AA131" i="26"/>
  <c r="T132" i="26"/>
  <c r="X132" i="26"/>
  <c r="Q133" i="26"/>
  <c r="U133" i="26"/>
  <c r="Y133" i="26"/>
  <c r="R134" i="26"/>
  <c r="V134" i="26"/>
  <c r="Z134" i="26"/>
  <c r="S135" i="26"/>
  <c r="W135" i="26"/>
  <c r="AA135" i="26"/>
  <c r="T136" i="26"/>
  <c r="X136" i="26"/>
  <c r="Q137" i="26"/>
  <c r="U137" i="26"/>
  <c r="Y137" i="26"/>
  <c r="R138" i="26"/>
  <c r="V138" i="26"/>
  <c r="Z138" i="26"/>
  <c r="S139" i="26"/>
  <c r="W139" i="26"/>
  <c r="AA139" i="26"/>
  <c r="T140" i="26"/>
  <c r="X140" i="26"/>
  <c r="Q141" i="26"/>
  <c r="U141" i="26"/>
  <c r="Y141" i="26"/>
  <c r="R142" i="26"/>
  <c r="V142" i="26"/>
  <c r="Z142" i="26"/>
  <c r="S143" i="26"/>
  <c r="W143" i="26"/>
  <c r="AA143" i="26"/>
  <c r="T144" i="26"/>
  <c r="X144" i="26"/>
  <c r="Q145" i="26"/>
  <c r="U145" i="26"/>
  <c r="Y145" i="26"/>
  <c r="R146" i="26"/>
  <c r="V146" i="26"/>
  <c r="Z146" i="26"/>
  <c r="S147" i="26"/>
  <c r="W147" i="26"/>
  <c r="AA147" i="26"/>
  <c r="T148" i="26"/>
  <c r="X148" i="26"/>
  <c r="Q149" i="26"/>
  <c r="U149" i="26"/>
  <c r="Y149" i="26"/>
  <c r="R150" i="26"/>
  <c r="V150" i="26"/>
  <c r="Z150" i="26"/>
  <c r="W41" i="26"/>
  <c r="X59" i="26"/>
  <c r="Y64" i="26"/>
  <c r="X68" i="26"/>
  <c r="W72" i="26"/>
  <c r="U76" i="26"/>
  <c r="T80" i="26"/>
  <c r="Z83" i="26"/>
  <c r="V86" i="26"/>
  <c r="AA88" i="26"/>
  <c r="Z90" i="26"/>
  <c r="AB90" i="26" s="1"/>
  <c r="AC90" i="26" s="1"/>
  <c r="Y92" i="26"/>
  <c r="Y94" i="26"/>
  <c r="U96" i="26"/>
  <c r="U97" i="26"/>
  <c r="U98" i="26"/>
  <c r="T99" i="26"/>
  <c r="T100" i="26"/>
  <c r="T101" i="26"/>
  <c r="Q102" i="26"/>
  <c r="V102" i="26"/>
  <c r="AA102" i="26"/>
  <c r="V103" i="26"/>
  <c r="AA103" i="26"/>
  <c r="U104" i="26"/>
  <c r="AA104" i="26"/>
  <c r="U105" i="26"/>
  <c r="Z105" i="26"/>
  <c r="U106" i="26"/>
  <c r="Z106" i="26"/>
  <c r="T107" i="26"/>
  <c r="Z107" i="26"/>
  <c r="T108" i="26"/>
  <c r="Y108" i="26"/>
  <c r="R109" i="26"/>
  <c r="V109" i="26"/>
  <c r="Z109" i="26"/>
  <c r="S110" i="26"/>
  <c r="W110" i="26"/>
  <c r="AA110" i="26"/>
  <c r="T111" i="26"/>
  <c r="X111" i="26"/>
  <c r="Q112" i="26"/>
  <c r="U112" i="26"/>
  <c r="Y112" i="26"/>
  <c r="R113" i="26"/>
  <c r="V113" i="26"/>
  <c r="Z113" i="26"/>
  <c r="S114" i="26"/>
  <c r="W114" i="26"/>
  <c r="AA114" i="26"/>
  <c r="T115" i="26"/>
  <c r="X115" i="26"/>
  <c r="Q116" i="26"/>
  <c r="U116" i="26"/>
  <c r="Y116" i="26"/>
  <c r="R117" i="26"/>
  <c r="V117" i="26"/>
  <c r="Z117" i="26"/>
  <c r="S118" i="26"/>
  <c r="W118" i="26"/>
  <c r="AA118" i="26"/>
  <c r="T119" i="26"/>
  <c r="X119" i="26"/>
  <c r="Q120" i="26"/>
  <c r="U120" i="26"/>
  <c r="Y120" i="26"/>
  <c r="R121" i="26"/>
  <c r="V121" i="26"/>
  <c r="Z121" i="26"/>
  <c r="S122" i="26"/>
  <c r="W122" i="26"/>
  <c r="AA122" i="26"/>
  <c r="T123" i="26"/>
  <c r="X123" i="26"/>
  <c r="Q124" i="26"/>
  <c r="U124" i="26"/>
  <c r="Y124" i="26"/>
  <c r="R125" i="26"/>
  <c r="V125" i="26"/>
  <c r="Z125" i="26"/>
  <c r="AB125" i="26" s="1"/>
  <c r="AC125" i="26" s="1"/>
  <c r="S126" i="26"/>
  <c r="W126" i="26"/>
  <c r="AA126" i="26"/>
  <c r="T127" i="26"/>
  <c r="X127" i="26"/>
  <c r="Q128" i="26"/>
  <c r="U128" i="26"/>
  <c r="Y128" i="26"/>
  <c r="R129" i="26"/>
  <c r="V129" i="26"/>
  <c r="Z129" i="26"/>
  <c r="S130" i="26"/>
  <c r="W130" i="26"/>
  <c r="AA130" i="26"/>
  <c r="T131" i="26"/>
  <c r="X131" i="26"/>
  <c r="Q132" i="26"/>
  <c r="U132" i="26"/>
  <c r="Y132" i="26"/>
  <c r="R133" i="26"/>
  <c r="V133" i="26"/>
  <c r="Z133" i="26"/>
  <c r="S134" i="26"/>
  <c r="W134" i="26"/>
  <c r="AA134" i="26"/>
  <c r="T135" i="26"/>
  <c r="X135" i="26"/>
  <c r="Q136" i="26"/>
  <c r="U136" i="26"/>
  <c r="Y136" i="26"/>
  <c r="R137" i="26"/>
  <c r="V137" i="26"/>
  <c r="Z137" i="26"/>
  <c r="S138" i="26"/>
  <c r="W138" i="26"/>
  <c r="AA138" i="26"/>
  <c r="T139" i="26"/>
  <c r="X139" i="26"/>
  <c r="Q140" i="26"/>
  <c r="U140" i="26"/>
  <c r="Y140" i="26"/>
  <c r="R141" i="26"/>
  <c r="V141" i="26"/>
  <c r="Z141" i="26"/>
  <c r="S142" i="26"/>
  <c r="W142" i="26"/>
  <c r="AA142" i="26"/>
  <c r="T143" i="26"/>
  <c r="X143" i="26"/>
  <c r="Q144" i="26"/>
  <c r="U144" i="26"/>
  <c r="Y144" i="26"/>
  <c r="R145" i="26"/>
  <c r="V145" i="26"/>
  <c r="Z145" i="26"/>
  <c r="S146" i="26"/>
  <c r="W146" i="26"/>
  <c r="AA146" i="26"/>
  <c r="T147" i="26"/>
  <c r="X147" i="26"/>
  <c r="Q148" i="26"/>
  <c r="U148" i="26"/>
  <c r="Y148" i="26"/>
  <c r="R149" i="26"/>
  <c r="V149" i="26"/>
  <c r="Z149" i="26"/>
  <c r="S150" i="26"/>
  <c r="W150" i="26"/>
  <c r="AA150" i="26"/>
  <c r="T151" i="26"/>
  <c r="U47" i="26"/>
  <c r="V73" i="26"/>
  <c r="R87" i="26"/>
  <c r="S95" i="26"/>
  <c r="W99" i="26"/>
  <c r="W102" i="26"/>
  <c r="W104" i="26"/>
  <c r="V106" i="26"/>
  <c r="U108" i="26"/>
  <c r="AA109" i="26"/>
  <c r="U111" i="26"/>
  <c r="Z112" i="26"/>
  <c r="T114" i="26"/>
  <c r="Y115" i="26"/>
  <c r="S117" i="26"/>
  <c r="X118" i="26"/>
  <c r="R120" i="26"/>
  <c r="W121" i="26"/>
  <c r="Q123" i="26"/>
  <c r="V124" i="26"/>
  <c r="AA125" i="26"/>
  <c r="U127" i="26"/>
  <c r="Z128" i="26"/>
  <c r="AB128" i="26" s="1"/>
  <c r="AC128" i="26" s="1"/>
  <c r="T130" i="26"/>
  <c r="Y131" i="26"/>
  <c r="S133" i="26"/>
  <c r="X134" i="26"/>
  <c r="R136" i="26"/>
  <c r="W137" i="26"/>
  <c r="Q139" i="26"/>
  <c r="V140" i="26"/>
  <c r="AA141" i="26"/>
  <c r="U143" i="26"/>
  <c r="Z144" i="26"/>
  <c r="T146" i="26"/>
  <c r="Y147" i="26"/>
  <c r="S149" i="26"/>
  <c r="X150" i="26"/>
  <c r="W151" i="26"/>
  <c r="Q152" i="26"/>
  <c r="V152" i="26"/>
  <c r="Q153" i="26"/>
  <c r="V153" i="26"/>
  <c r="AA153" i="26"/>
  <c r="V154" i="26"/>
  <c r="AA154" i="26"/>
  <c r="U155" i="26"/>
  <c r="AA155" i="26"/>
  <c r="U156" i="26"/>
  <c r="Z156" i="26"/>
  <c r="U157" i="26"/>
  <c r="Z157" i="26"/>
  <c r="T158" i="26"/>
  <c r="X158" i="26"/>
  <c r="Q159" i="26"/>
  <c r="U159" i="26"/>
  <c r="Y159" i="26"/>
  <c r="T93" i="26"/>
  <c r="W98" i="26"/>
  <c r="R102" i="26"/>
  <c r="Q106" i="26"/>
  <c r="W109" i="26"/>
  <c r="V112" i="26"/>
  <c r="U115" i="26"/>
  <c r="T118" i="26"/>
  <c r="S121" i="26"/>
  <c r="R124" i="26"/>
  <c r="Q127" i="26"/>
  <c r="AA129" i="26"/>
  <c r="Z132" i="26"/>
  <c r="AB132" i="26" s="1"/>
  <c r="AC132" i="26" s="1"/>
  <c r="Y135" i="26"/>
  <c r="S137" i="26"/>
  <c r="R140" i="26"/>
  <c r="Q143" i="26"/>
  <c r="AA145" i="26"/>
  <c r="Z148" i="26"/>
  <c r="U151" i="26"/>
  <c r="U152" i="26"/>
  <c r="U153" i="26"/>
  <c r="Z154" i="26"/>
  <c r="Y155" i="26"/>
  <c r="Y156" i="26"/>
  <c r="Y157" i="26"/>
  <c r="W158" i="26"/>
  <c r="T159" i="26"/>
  <c r="T61" i="26"/>
  <c r="U77" i="26"/>
  <c r="U89" i="26"/>
  <c r="X96" i="26"/>
  <c r="W100" i="26"/>
  <c r="R103" i="26"/>
  <c r="Q105" i="26"/>
  <c r="AA106" i="26"/>
  <c r="Z108" i="26"/>
  <c r="T110" i="26"/>
  <c r="Y111" i="26"/>
  <c r="S113" i="26"/>
  <c r="X114" i="26"/>
  <c r="R116" i="26"/>
  <c r="W117" i="26"/>
  <c r="Q119" i="26"/>
  <c r="V120" i="26"/>
  <c r="AA121" i="26"/>
  <c r="U123" i="26"/>
  <c r="Z124" i="26"/>
  <c r="T126" i="26"/>
  <c r="Y127" i="26"/>
  <c r="S129" i="26"/>
  <c r="X130" i="26"/>
  <c r="R132" i="26"/>
  <c r="W133" i="26"/>
  <c r="Q135" i="26"/>
  <c r="V136" i="26"/>
  <c r="AA137" i="26"/>
  <c r="U139" i="26"/>
  <c r="Z140" i="26"/>
  <c r="AB140" i="26" s="1"/>
  <c r="AC140" i="26" s="1"/>
  <c r="T142" i="26"/>
  <c r="Y143" i="26"/>
  <c r="S145" i="26"/>
  <c r="X146" i="26"/>
  <c r="R148" i="26"/>
  <c r="W149" i="26"/>
  <c r="Q151" i="26"/>
  <c r="X151" i="26"/>
  <c r="R152" i="26"/>
  <c r="X152" i="26"/>
  <c r="R153" i="26"/>
  <c r="W153" i="26"/>
  <c r="R154" i="26"/>
  <c r="W154" i="26"/>
  <c r="Q155" i="26"/>
  <c r="W155" i="26"/>
  <c r="Q156" i="26"/>
  <c r="V156" i="26"/>
  <c r="Q157" i="26"/>
  <c r="V157" i="26"/>
  <c r="AA157" i="26"/>
  <c r="U158" i="26"/>
  <c r="Y158" i="26"/>
  <c r="R159" i="26"/>
  <c r="V159" i="26"/>
  <c r="Z159" i="26"/>
  <c r="W84" i="26"/>
  <c r="T154" i="26"/>
  <c r="X159" i="26"/>
  <c r="Y65" i="26"/>
  <c r="T81" i="26"/>
  <c r="T91" i="26"/>
  <c r="X97" i="26"/>
  <c r="V101" i="26"/>
  <c r="W103" i="26"/>
  <c r="V105" i="26"/>
  <c r="V107" i="26"/>
  <c r="S109" i="26"/>
  <c r="X110" i="26"/>
  <c r="R112" i="26"/>
  <c r="W113" i="26"/>
  <c r="Q115" i="26"/>
  <c r="V116" i="26"/>
  <c r="AA117" i="26"/>
  <c r="U119" i="26"/>
  <c r="Z120" i="26"/>
  <c r="AB120" i="26" s="1"/>
  <c r="AC120" i="26" s="1"/>
  <c r="T122" i="26"/>
  <c r="Y123" i="26"/>
  <c r="S125" i="26"/>
  <c r="X126" i="26"/>
  <c r="R128" i="26"/>
  <c r="W129" i="26"/>
  <c r="Q131" i="26"/>
  <c r="V132" i="26"/>
  <c r="AA133" i="26"/>
  <c r="U135" i="26"/>
  <c r="Z136" i="26"/>
  <c r="AB136" i="26" s="1"/>
  <c r="AC136" i="26" s="1"/>
  <c r="T138" i="26"/>
  <c r="Y139" i="26"/>
  <c r="S141" i="26"/>
  <c r="X142" i="26"/>
  <c r="R144" i="26"/>
  <c r="W145" i="26"/>
  <c r="Q147" i="26"/>
  <c r="V148" i="26"/>
  <c r="AA149" i="26"/>
  <c r="S151" i="26"/>
  <c r="Y151" i="26"/>
  <c r="T152" i="26"/>
  <c r="Y152" i="26"/>
  <c r="S153" i="26"/>
  <c r="Y153" i="26"/>
  <c r="S154" i="26"/>
  <c r="X154" i="26"/>
  <c r="S155" i="26"/>
  <c r="X155" i="26"/>
  <c r="R156" i="26"/>
  <c r="X156" i="26"/>
  <c r="R157" i="26"/>
  <c r="W157" i="26"/>
  <c r="R158" i="26"/>
  <c r="V158" i="26"/>
  <c r="Z158" i="26"/>
  <c r="S159" i="26"/>
  <c r="W159" i="26"/>
  <c r="AA159" i="26"/>
  <c r="X69" i="26"/>
  <c r="Q104" i="26"/>
  <c r="AA107" i="26"/>
  <c r="Q111" i="26"/>
  <c r="AA113" i="26"/>
  <c r="Z116" i="26"/>
  <c r="Y119" i="26"/>
  <c r="X122" i="26"/>
  <c r="W125" i="26"/>
  <c r="V128" i="26"/>
  <c r="U131" i="26"/>
  <c r="T134" i="26"/>
  <c r="X138" i="26"/>
  <c r="W141" i="26"/>
  <c r="V144" i="26"/>
  <c r="U147" i="26"/>
  <c r="T150" i="26"/>
  <c r="AA151" i="26"/>
  <c r="Z152" i="26"/>
  <c r="AB152" i="26" s="1"/>
  <c r="AC152" i="26" s="1"/>
  <c r="Z153" i="26"/>
  <c r="T155" i="26"/>
  <c r="T156" i="26"/>
  <c r="S157" i="26"/>
  <c r="S158" i="26"/>
  <c r="AA158" i="26"/>
  <c r="BG7" i="24"/>
  <c r="BH8" i="24"/>
  <c r="BI9" i="24"/>
  <c r="BG11" i="24"/>
  <c r="BH12" i="24"/>
  <c r="BI13" i="24"/>
  <c r="BG15" i="24"/>
  <c r="BH16" i="24"/>
  <c r="BI17" i="24"/>
  <c r="BG19" i="24"/>
  <c r="BH20" i="24"/>
  <c r="BI21" i="24"/>
  <c r="BG23" i="24"/>
  <c r="BH24" i="24"/>
  <c r="BI25" i="24"/>
  <c r="BG27" i="24"/>
  <c r="BH28" i="24"/>
  <c r="BI29" i="24"/>
  <c r="BG31" i="24"/>
  <c r="BH32" i="24"/>
  <c r="BI33" i="24"/>
  <c r="BG35" i="24"/>
  <c r="BH36" i="24"/>
  <c r="BI37" i="24"/>
  <c r="BG39" i="24"/>
  <c r="BH40" i="24"/>
  <c r="BI41" i="24"/>
  <c r="BG43" i="24"/>
  <c r="BH44" i="24"/>
  <c r="BI45" i="24"/>
  <c r="BG47" i="24"/>
  <c r="BH48" i="24"/>
  <c r="BI49" i="24"/>
  <c r="BG51" i="24"/>
  <c r="BH52" i="24"/>
  <c r="BI53" i="24"/>
  <c r="BG55" i="24"/>
  <c r="BH56" i="24"/>
  <c r="BI57" i="24"/>
  <c r="BG59" i="24"/>
  <c r="BH60" i="24"/>
  <c r="BI61" i="24"/>
  <c r="BG63" i="24"/>
  <c r="BH64" i="24"/>
  <c r="BI65" i="24"/>
  <c r="BG67" i="24"/>
  <c r="BH68" i="24"/>
  <c r="BI69" i="24"/>
  <c r="BG71" i="24"/>
  <c r="BH72" i="24"/>
  <c r="BI73" i="24"/>
  <c r="BG75" i="24"/>
  <c r="BH76" i="24"/>
  <c r="BI77" i="24"/>
  <c r="BG79" i="24"/>
  <c r="BH80" i="24"/>
  <c r="BI81" i="24"/>
  <c r="BG83" i="24"/>
  <c r="BH84" i="24"/>
  <c r="BI85" i="24"/>
  <c r="BG87" i="24"/>
  <c r="BH88" i="24"/>
  <c r="BI89" i="24"/>
  <c r="BG91" i="24"/>
  <c r="BH92" i="24"/>
  <c r="BI93" i="24"/>
  <c r="BG95" i="24"/>
  <c r="BH96" i="24"/>
  <c r="BI97" i="24"/>
  <c r="BG99" i="24"/>
  <c r="BH100" i="24"/>
  <c r="BI101" i="24"/>
  <c r="BG103" i="24"/>
  <c r="BH104" i="24"/>
  <c r="BI105" i="24"/>
  <c r="BG107" i="24"/>
  <c r="BH108" i="24"/>
  <c r="BI109" i="24"/>
  <c r="BG111" i="24"/>
  <c r="BH112" i="24"/>
  <c r="BI113" i="24"/>
  <c r="BG115" i="24"/>
  <c r="BH116" i="24"/>
  <c r="BI117" i="24"/>
  <c r="BG119" i="24"/>
  <c r="BH7" i="24"/>
  <c r="BJ7" i="24" s="1"/>
  <c r="BI8" i="24"/>
  <c r="BG10" i="24"/>
  <c r="BH11" i="24"/>
  <c r="BI12" i="24"/>
  <c r="BG14" i="24"/>
  <c r="BH15" i="24"/>
  <c r="BI16" i="24"/>
  <c r="BG18" i="24"/>
  <c r="BH19" i="24"/>
  <c r="BI20" i="24"/>
  <c r="BG22" i="24"/>
  <c r="BH23" i="24"/>
  <c r="BI24" i="24"/>
  <c r="BG26" i="24"/>
  <c r="BH27" i="24"/>
  <c r="BI28" i="24"/>
  <c r="BG30" i="24"/>
  <c r="BH31" i="24"/>
  <c r="BI32" i="24"/>
  <c r="BG34" i="24"/>
  <c r="BH35" i="24"/>
  <c r="BI36" i="24"/>
  <c r="BG38" i="24"/>
  <c r="BH39" i="24"/>
  <c r="BI40" i="24"/>
  <c r="BG42" i="24"/>
  <c r="BH43" i="24"/>
  <c r="BI44" i="24"/>
  <c r="BG46" i="24"/>
  <c r="BH47" i="24"/>
  <c r="BI48" i="24"/>
  <c r="BG50" i="24"/>
  <c r="BH51" i="24"/>
  <c r="BI52" i="24"/>
  <c r="BG54" i="24"/>
  <c r="BH55" i="24"/>
  <c r="BI56" i="24"/>
  <c r="BG58" i="24"/>
  <c r="BH59" i="24"/>
  <c r="BI60" i="24"/>
  <c r="BG62" i="24"/>
  <c r="BH63" i="24"/>
  <c r="BI64" i="24"/>
  <c r="BG66" i="24"/>
  <c r="BH67" i="24"/>
  <c r="BI68" i="24"/>
  <c r="BG70" i="24"/>
  <c r="BH71" i="24"/>
  <c r="BI72" i="24"/>
  <c r="BG74" i="24"/>
  <c r="BH75" i="24"/>
  <c r="BI76" i="24"/>
  <c r="BG78" i="24"/>
  <c r="BH79" i="24"/>
  <c r="BI80" i="24"/>
  <c r="BG82" i="24"/>
  <c r="BH83" i="24"/>
  <c r="BI84" i="24"/>
  <c r="BG86" i="24"/>
  <c r="BH87" i="24"/>
  <c r="BI88" i="24"/>
  <c r="BG90" i="24"/>
  <c r="BH91" i="24"/>
  <c r="BI92" i="24"/>
  <c r="BG94" i="24"/>
  <c r="BH95" i="24"/>
  <c r="BI96" i="24"/>
  <c r="BG98" i="24"/>
  <c r="BH99" i="24"/>
  <c r="BI100" i="24"/>
  <c r="BG102" i="24"/>
  <c r="BI7" i="24"/>
  <c r="BK7" i="24" s="1"/>
  <c r="BG9" i="24"/>
  <c r="BH10" i="24"/>
  <c r="BI11" i="24"/>
  <c r="BG13" i="24"/>
  <c r="BH14" i="24"/>
  <c r="BI15" i="24"/>
  <c r="BG17" i="24"/>
  <c r="BH18" i="24"/>
  <c r="BI19" i="24"/>
  <c r="BG21" i="24"/>
  <c r="BH22" i="24"/>
  <c r="BI23" i="24"/>
  <c r="BG25" i="24"/>
  <c r="BH26" i="24"/>
  <c r="BI27" i="24"/>
  <c r="BG29" i="24"/>
  <c r="BH30" i="24"/>
  <c r="BI31" i="24"/>
  <c r="BG33" i="24"/>
  <c r="BH34" i="24"/>
  <c r="BI35" i="24"/>
  <c r="BG37" i="24"/>
  <c r="BH38" i="24"/>
  <c r="BI39" i="24"/>
  <c r="BG41" i="24"/>
  <c r="BH42" i="24"/>
  <c r="BI43" i="24"/>
  <c r="BG45" i="24"/>
  <c r="BH46" i="24"/>
  <c r="BI47" i="24"/>
  <c r="BG49" i="24"/>
  <c r="BH50" i="24"/>
  <c r="BI51" i="24"/>
  <c r="BG53" i="24"/>
  <c r="BH54" i="24"/>
  <c r="BI55" i="24"/>
  <c r="BG57" i="24"/>
  <c r="BH58" i="24"/>
  <c r="BI59" i="24"/>
  <c r="BG61" i="24"/>
  <c r="BH62" i="24"/>
  <c r="BI63" i="24"/>
  <c r="BG65" i="24"/>
  <c r="BH66" i="24"/>
  <c r="BI67" i="24"/>
  <c r="BG69" i="24"/>
  <c r="BH70" i="24"/>
  <c r="BI71" i="24"/>
  <c r="BG73" i="24"/>
  <c r="BH74" i="24"/>
  <c r="BI75" i="24"/>
  <c r="BG77" i="24"/>
  <c r="BH78" i="24"/>
  <c r="BI79" i="24"/>
  <c r="BG81" i="24"/>
  <c r="BH82" i="24"/>
  <c r="BI83" i="24"/>
  <c r="BG85" i="24"/>
  <c r="BH86" i="24"/>
  <c r="BI87" i="24"/>
  <c r="BG89" i="24"/>
  <c r="BH90" i="24"/>
  <c r="BI91" i="24"/>
  <c r="BG93" i="24"/>
  <c r="BG8" i="24"/>
  <c r="BH13" i="24"/>
  <c r="BI18" i="24"/>
  <c r="BG24" i="24"/>
  <c r="BH29" i="24"/>
  <c r="BI34" i="24"/>
  <c r="BG40" i="24"/>
  <c r="BH45" i="24"/>
  <c r="BI50" i="24"/>
  <c r="BG56" i="24"/>
  <c r="BH61" i="24"/>
  <c r="BI66" i="24"/>
  <c r="BG72" i="24"/>
  <c r="BH77" i="24"/>
  <c r="BI82" i="24"/>
  <c r="BG88" i="24"/>
  <c r="BH93" i="24"/>
  <c r="BG96" i="24"/>
  <c r="BI98" i="24"/>
  <c r="BH101" i="24"/>
  <c r="BI103" i="24"/>
  <c r="BH105" i="24"/>
  <c r="BH107" i="24"/>
  <c r="BG109" i="24"/>
  <c r="BI110" i="24"/>
  <c r="BI112" i="24"/>
  <c r="BH114" i="24"/>
  <c r="BG116" i="24"/>
  <c r="BG118" i="24"/>
  <c r="BI119" i="24"/>
  <c r="BG121" i="24"/>
  <c r="BH122" i="24"/>
  <c r="BI123" i="24"/>
  <c r="BG125" i="24"/>
  <c r="BH126" i="24"/>
  <c r="BI127" i="24"/>
  <c r="BG129" i="24"/>
  <c r="BH130" i="24"/>
  <c r="BI131" i="24"/>
  <c r="BG133" i="24"/>
  <c r="BH134" i="24"/>
  <c r="BI135" i="24"/>
  <c r="BG137" i="24"/>
  <c r="BH138" i="24"/>
  <c r="BI139" i="24"/>
  <c r="BG141" i="24"/>
  <c r="BH142" i="24"/>
  <c r="BI143" i="24"/>
  <c r="BG145" i="24"/>
  <c r="BH146" i="24"/>
  <c r="BI147" i="24"/>
  <c r="BG149" i="24"/>
  <c r="BH150" i="24"/>
  <c r="BI151" i="24"/>
  <c r="BG153" i="24"/>
  <c r="BH154" i="24"/>
  <c r="BI155" i="24"/>
  <c r="BH9" i="24"/>
  <c r="BI14" i="24"/>
  <c r="BG20" i="24"/>
  <c r="BH25" i="24"/>
  <c r="BI30" i="24"/>
  <c r="BG36" i="24"/>
  <c r="BH41" i="24"/>
  <c r="BI46" i="24"/>
  <c r="BG52" i="24"/>
  <c r="BH57" i="24"/>
  <c r="BI62" i="24"/>
  <c r="BG68" i="24"/>
  <c r="BH73" i="24"/>
  <c r="BI78" i="24"/>
  <c r="BG84" i="24"/>
  <c r="BH89" i="24"/>
  <c r="BH94" i="24"/>
  <c r="BG97" i="24"/>
  <c r="BI99" i="24"/>
  <c r="BH102" i="24"/>
  <c r="BG104" i="24"/>
  <c r="BG106" i="24"/>
  <c r="BI107" i="24"/>
  <c r="BH109" i="24"/>
  <c r="BH111" i="24"/>
  <c r="BG113" i="24"/>
  <c r="BI114" i="24"/>
  <c r="BI116" i="24"/>
  <c r="BH118" i="24"/>
  <c r="BG120" i="24"/>
  <c r="BH121" i="24"/>
  <c r="BI122" i="24"/>
  <c r="BG124" i="24"/>
  <c r="BH125" i="24"/>
  <c r="BI126" i="24"/>
  <c r="BG128" i="24"/>
  <c r="BH129" i="24"/>
  <c r="BI130" i="24"/>
  <c r="BG132" i="24"/>
  <c r="BH133" i="24"/>
  <c r="BI134" i="24"/>
  <c r="BG136" i="24"/>
  <c r="BH137" i="24"/>
  <c r="BI138" i="24"/>
  <c r="BG140" i="24"/>
  <c r="BH141" i="24"/>
  <c r="BI142" i="24"/>
  <c r="BG144" i="24"/>
  <c r="BH145" i="24"/>
  <c r="BI146" i="24"/>
  <c r="BG148" i="24"/>
  <c r="BH149" i="24"/>
  <c r="BI150" i="24"/>
  <c r="BG152" i="24"/>
  <c r="BH153" i="24"/>
  <c r="BI154" i="24"/>
  <c r="BG156" i="24"/>
  <c r="BI10" i="24"/>
  <c r="BG16" i="24"/>
  <c r="BH21" i="24"/>
  <c r="BI26" i="24"/>
  <c r="BG32" i="24"/>
  <c r="BH37" i="24"/>
  <c r="BI42" i="24"/>
  <c r="BG48" i="24"/>
  <c r="BH53" i="24"/>
  <c r="BI58" i="24"/>
  <c r="BG64" i="24"/>
  <c r="BH69" i="24"/>
  <c r="BI74" i="24"/>
  <c r="BG80" i="24"/>
  <c r="BH85" i="24"/>
  <c r="BI90" i="24"/>
  <c r="BI94" i="24"/>
  <c r="BH97" i="24"/>
  <c r="BG100" i="24"/>
  <c r="BI102" i="24"/>
  <c r="BI104" i="24"/>
  <c r="BH106" i="24"/>
  <c r="BG108" i="24"/>
  <c r="BG110" i="24"/>
  <c r="BI111" i="24"/>
  <c r="BH113" i="24"/>
  <c r="BH115" i="24"/>
  <c r="BG117" i="24"/>
  <c r="BI118" i="24"/>
  <c r="BH120" i="24"/>
  <c r="BI121" i="24"/>
  <c r="BG123" i="24"/>
  <c r="BH124" i="24"/>
  <c r="BI125" i="24"/>
  <c r="BG127" i="24"/>
  <c r="BH128" i="24"/>
  <c r="BI129" i="24"/>
  <c r="BG131" i="24"/>
  <c r="BH132" i="24"/>
  <c r="BI133" i="24"/>
  <c r="BG135" i="24"/>
  <c r="BH136" i="24"/>
  <c r="BI137" i="24"/>
  <c r="BG139" i="24"/>
  <c r="BH140" i="24"/>
  <c r="BI141" i="24"/>
  <c r="BG143" i="24"/>
  <c r="BH144" i="24"/>
  <c r="BI145" i="24"/>
  <c r="BG147" i="24"/>
  <c r="BH148" i="24"/>
  <c r="BI149" i="24"/>
  <c r="BG151" i="24"/>
  <c r="BH152" i="24"/>
  <c r="BI153" i="24"/>
  <c r="BG155" i="24"/>
  <c r="BH156" i="24"/>
  <c r="BG12" i="24"/>
  <c r="BH17" i="24"/>
  <c r="BI22" i="24"/>
  <c r="BG28" i="24"/>
  <c r="BH33" i="24"/>
  <c r="BI38" i="24"/>
  <c r="BG44" i="24"/>
  <c r="BH49" i="24"/>
  <c r="BI54" i="24"/>
  <c r="BG60" i="24"/>
  <c r="BH65" i="24"/>
  <c r="BI70" i="24"/>
  <c r="BG76" i="24"/>
  <c r="BH81" i="24"/>
  <c r="BI86" i="24"/>
  <c r="BG92" i="24"/>
  <c r="BI95" i="24"/>
  <c r="BH98" i="24"/>
  <c r="BG101" i="24"/>
  <c r="BH103" i="24"/>
  <c r="BG105" i="24"/>
  <c r="BI106" i="24"/>
  <c r="BI108" i="24"/>
  <c r="BH110" i="24"/>
  <c r="BG112" i="24"/>
  <c r="BG114" i="24"/>
  <c r="BI115" i="24"/>
  <c r="BH117" i="24"/>
  <c r="BH119" i="24"/>
  <c r="BI120" i="24"/>
  <c r="BG122" i="24"/>
  <c r="BH123" i="24"/>
  <c r="BI124" i="24"/>
  <c r="BG126" i="24"/>
  <c r="BH127" i="24"/>
  <c r="BI128" i="24"/>
  <c r="BG130" i="24"/>
  <c r="BH131" i="24"/>
  <c r="BI132" i="24"/>
  <c r="BG134" i="24"/>
  <c r="BH135" i="24"/>
  <c r="BI136" i="24"/>
  <c r="BG138" i="24"/>
  <c r="BH139" i="24"/>
  <c r="BI140" i="24"/>
  <c r="BG142" i="24"/>
  <c r="BH143" i="24"/>
  <c r="BI144" i="24"/>
  <c r="BG146" i="24"/>
  <c r="BH147" i="24"/>
  <c r="BI148" i="24"/>
  <c r="BG150" i="24"/>
  <c r="BH151" i="24"/>
  <c r="BI152" i="24"/>
  <c r="BG154" i="24"/>
  <c r="BH155" i="24"/>
  <c r="BI156" i="24"/>
  <c r="AI10" i="24"/>
  <c r="AI14" i="24"/>
  <c r="AI7" i="24"/>
  <c r="AI11" i="24"/>
  <c r="AI15" i="24"/>
  <c r="AI8" i="24"/>
  <c r="AI12" i="24"/>
  <c r="AI16" i="24"/>
  <c r="AI9" i="24"/>
  <c r="AI13" i="24"/>
  <c r="AI17" i="24"/>
  <c r="N169" i="24"/>
  <c r="N165" i="24"/>
  <c r="N161" i="24"/>
  <c r="N168" i="24"/>
  <c r="N164" i="24"/>
  <c r="N6" i="24"/>
  <c r="R6" i="24"/>
  <c r="V6" i="24"/>
  <c r="N7" i="24"/>
  <c r="R7" i="24"/>
  <c r="V7" i="24"/>
  <c r="N8" i="24"/>
  <c r="R8" i="24"/>
  <c r="V8" i="24"/>
  <c r="N9" i="24"/>
  <c r="R9" i="24"/>
  <c r="V9" i="24"/>
  <c r="N10" i="24"/>
  <c r="R10" i="24"/>
  <c r="V10" i="24"/>
  <c r="N11" i="24"/>
  <c r="R11" i="24"/>
  <c r="V11" i="24"/>
  <c r="N12" i="24"/>
  <c r="R12" i="24"/>
  <c r="V12" i="24"/>
  <c r="N13" i="24"/>
  <c r="R13" i="24"/>
  <c r="V13" i="24"/>
  <c r="N14" i="24"/>
  <c r="R14" i="24"/>
  <c r="V14" i="24"/>
  <c r="N15" i="24"/>
  <c r="R15" i="24"/>
  <c r="V15" i="24"/>
  <c r="N16" i="24"/>
  <c r="R16" i="24"/>
  <c r="V16" i="24"/>
  <c r="N17" i="24"/>
  <c r="R17" i="24"/>
  <c r="V17" i="24"/>
  <c r="N18" i="24"/>
  <c r="R18" i="24"/>
  <c r="V18" i="24"/>
  <c r="N19" i="24"/>
  <c r="R19" i="24"/>
  <c r="V19" i="24"/>
  <c r="N20" i="24"/>
  <c r="R20" i="24"/>
  <c r="V20" i="24"/>
  <c r="N21" i="24"/>
  <c r="R21" i="24"/>
  <c r="V21" i="24"/>
  <c r="N22" i="24"/>
  <c r="R22" i="24"/>
  <c r="V22" i="24"/>
  <c r="N23" i="24"/>
  <c r="R23" i="24"/>
  <c r="V23" i="24"/>
  <c r="N24" i="24"/>
  <c r="R24" i="24"/>
  <c r="V24" i="24"/>
  <c r="N25" i="24"/>
  <c r="R25" i="24"/>
  <c r="V25" i="24"/>
  <c r="N26" i="24"/>
  <c r="R26" i="24"/>
  <c r="V26" i="24"/>
  <c r="N27" i="24"/>
  <c r="R27" i="24"/>
  <c r="V27" i="24"/>
  <c r="N28" i="24"/>
  <c r="R28" i="24"/>
  <c r="V28" i="24"/>
  <c r="N29" i="24"/>
  <c r="R29" i="24"/>
  <c r="V29" i="24"/>
  <c r="N30" i="24"/>
  <c r="R30" i="24"/>
  <c r="V30" i="24"/>
  <c r="N31" i="24"/>
  <c r="R31" i="24"/>
  <c r="V31" i="24"/>
  <c r="N32" i="24"/>
  <c r="R32" i="24"/>
  <c r="V32" i="24"/>
  <c r="N33" i="24"/>
  <c r="R33" i="24"/>
  <c r="V33" i="24"/>
  <c r="N34" i="24"/>
  <c r="O6" i="24"/>
  <c r="P6" i="24"/>
  <c r="T6" i="24"/>
  <c r="X6" i="24"/>
  <c r="P7" i="24"/>
  <c r="T7" i="24"/>
  <c r="X7" i="24"/>
  <c r="P8" i="24"/>
  <c r="T8" i="24"/>
  <c r="X8" i="24"/>
  <c r="P9" i="24"/>
  <c r="T9" i="24"/>
  <c r="X9" i="24"/>
  <c r="P10" i="24"/>
  <c r="T10" i="24"/>
  <c r="X10" i="24"/>
  <c r="P11" i="24"/>
  <c r="T11" i="24"/>
  <c r="X11" i="24"/>
  <c r="P12" i="24"/>
  <c r="T12" i="24"/>
  <c r="X12" i="24"/>
  <c r="P13" i="24"/>
  <c r="T13" i="24"/>
  <c r="X13" i="24"/>
  <c r="P14" i="24"/>
  <c r="T14" i="24"/>
  <c r="X14" i="24"/>
  <c r="P15" i="24"/>
  <c r="T15" i="24"/>
  <c r="X15" i="24"/>
  <c r="P16" i="24"/>
  <c r="T16" i="24"/>
  <c r="X16" i="24"/>
  <c r="P17" i="24"/>
  <c r="T17" i="24"/>
  <c r="X17" i="24"/>
  <c r="P18" i="24"/>
  <c r="T18" i="24"/>
  <c r="X18" i="24"/>
  <c r="P19" i="24"/>
  <c r="T19" i="24"/>
  <c r="X19" i="24"/>
  <c r="P20" i="24"/>
  <c r="T20" i="24"/>
  <c r="X20" i="24"/>
  <c r="P21" i="24"/>
  <c r="T21" i="24"/>
  <c r="X21" i="24"/>
  <c r="P22" i="24"/>
  <c r="T22" i="24"/>
  <c r="X22" i="24"/>
  <c r="P23" i="24"/>
  <c r="T23" i="24"/>
  <c r="X23" i="24"/>
  <c r="P24" i="24"/>
  <c r="T24" i="24"/>
  <c r="X24" i="24"/>
  <c r="P25" i="24"/>
  <c r="T25" i="24"/>
  <c r="X25" i="24"/>
  <c r="P26" i="24"/>
  <c r="T26" i="24"/>
  <c r="X26" i="24"/>
  <c r="P27" i="24"/>
  <c r="T27" i="24"/>
  <c r="X27" i="24"/>
  <c r="P28" i="24"/>
  <c r="T28" i="24"/>
  <c r="X28" i="24"/>
  <c r="P29" i="24"/>
  <c r="T29" i="24"/>
  <c r="X29" i="24"/>
  <c r="P30" i="24"/>
  <c r="T30" i="24"/>
  <c r="X30" i="24"/>
  <c r="P31" i="24"/>
  <c r="T31" i="24"/>
  <c r="X31" i="24"/>
  <c r="P32" i="24"/>
  <c r="T32" i="24"/>
  <c r="X32" i="24"/>
  <c r="P33" i="24"/>
  <c r="T33" i="24"/>
  <c r="X33" i="24"/>
  <c r="S6" i="24"/>
  <c r="O7" i="24"/>
  <c r="W7" i="24"/>
  <c r="S8" i="24"/>
  <c r="O9" i="24"/>
  <c r="W9" i="24"/>
  <c r="S10" i="24"/>
  <c r="O11" i="24"/>
  <c r="W11" i="24"/>
  <c r="S12" i="24"/>
  <c r="O13" i="24"/>
  <c r="W13" i="24"/>
  <c r="S14" i="24"/>
  <c r="O15" i="24"/>
  <c r="W15" i="24"/>
  <c r="S16" i="24"/>
  <c r="O17" i="24"/>
  <c r="W17" i="24"/>
  <c r="S18" i="24"/>
  <c r="O19" i="24"/>
  <c r="W19" i="24"/>
  <c r="S20" i="24"/>
  <c r="O21" i="24"/>
  <c r="W21" i="24"/>
  <c r="S22" i="24"/>
  <c r="O23" i="24"/>
  <c r="W23" i="24"/>
  <c r="S24" i="24"/>
  <c r="O25" i="24"/>
  <c r="W25" i="24"/>
  <c r="S26" i="24"/>
  <c r="O27" i="24"/>
  <c r="W27" i="24"/>
  <c r="S28" i="24"/>
  <c r="O29" i="24"/>
  <c r="W29" i="24"/>
  <c r="S30" i="24"/>
  <c r="O31" i="24"/>
  <c r="W31" i="24"/>
  <c r="S32" i="24"/>
  <c r="O33" i="24"/>
  <c r="W33" i="24"/>
  <c r="Q34" i="24"/>
  <c r="U34" i="24"/>
  <c r="Y34" i="24"/>
  <c r="Q35" i="24"/>
  <c r="U35" i="24"/>
  <c r="Y35" i="24"/>
  <c r="Q36" i="24"/>
  <c r="U36" i="24"/>
  <c r="Y36" i="24"/>
  <c r="Q37" i="24"/>
  <c r="U37" i="24"/>
  <c r="Y37" i="24"/>
  <c r="Q38" i="24"/>
  <c r="U38" i="24"/>
  <c r="Y38" i="24"/>
  <c r="Q39" i="24"/>
  <c r="U39" i="24"/>
  <c r="Y39" i="24"/>
  <c r="Q40" i="24"/>
  <c r="U40" i="24"/>
  <c r="Y40" i="24"/>
  <c r="Q41" i="24"/>
  <c r="U41" i="24"/>
  <c r="Y41" i="24"/>
  <c r="Q42" i="24"/>
  <c r="U42" i="24"/>
  <c r="Y42" i="24"/>
  <c r="Q43" i="24"/>
  <c r="U43" i="24"/>
  <c r="Y43" i="24"/>
  <c r="Q44" i="24"/>
  <c r="U44" i="24"/>
  <c r="Y44" i="24"/>
  <c r="Q45" i="24"/>
  <c r="U45" i="24"/>
  <c r="Y45" i="24"/>
  <c r="Q46" i="24"/>
  <c r="U46" i="24"/>
  <c r="Y46" i="24"/>
  <c r="Q47" i="24"/>
  <c r="U47" i="24"/>
  <c r="Y47" i="24"/>
  <c r="Q48" i="24"/>
  <c r="U48" i="24"/>
  <c r="Y48" i="24"/>
  <c r="W6" i="24"/>
  <c r="S7" i="24"/>
  <c r="O8" i="24"/>
  <c r="W8" i="24"/>
  <c r="S9" i="24"/>
  <c r="O10" i="24"/>
  <c r="W10" i="24"/>
  <c r="S11" i="24"/>
  <c r="O12" i="24"/>
  <c r="W12" i="24"/>
  <c r="S13" i="24"/>
  <c r="O14" i="24"/>
  <c r="W14" i="24"/>
  <c r="S15" i="24"/>
  <c r="O16" i="24"/>
  <c r="W16" i="24"/>
  <c r="S17" i="24"/>
  <c r="O18" i="24"/>
  <c r="W18" i="24"/>
  <c r="S19" i="24"/>
  <c r="O20" i="24"/>
  <c r="W20" i="24"/>
  <c r="S21" i="24"/>
  <c r="O22" i="24"/>
  <c r="W22" i="24"/>
  <c r="S23" i="24"/>
  <c r="O24" i="24"/>
  <c r="W24" i="24"/>
  <c r="S25" i="24"/>
  <c r="O26" i="24"/>
  <c r="W26" i="24"/>
  <c r="S27" i="24"/>
  <c r="O28" i="24"/>
  <c r="W28" i="24"/>
  <c r="S29" i="24"/>
  <c r="O30" i="24"/>
  <c r="W30" i="24"/>
  <c r="S31" i="24"/>
  <c r="O32" i="24"/>
  <c r="W32" i="24"/>
  <c r="S33" i="24"/>
  <c r="O34" i="24"/>
  <c r="S34" i="24"/>
  <c r="W34" i="24"/>
  <c r="O35" i="24"/>
  <c r="S35" i="24"/>
  <c r="W35" i="24"/>
  <c r="O36" i="24"/>
  <c r="S36" i="24"/>
  <c r="W36" i="24"/>
  <c r="O37" i="24"/>
  <c r="S37" i="24"/>
  <c r="W37" i="24"/>
  <c r="O38" i="24"/>
  <c r="S38" i="24"/>
  <c r="W38" i="24"/>
  <c r="O39" i="24"/>
  <c r="S39" i="24"/>
  <c r="W39" i="24"/>
  <c r="O40" i="24"/>
  <c r="S40" i="24"/>
  <c r="W40" i="24"/>
  <c r="O41" i="24"/>
  <c r="S41" i="24"/>
  <c r="W41" i="24"/>
  <c r="O42" i="24"/>
  <c r="S42" i="24"/>
  <c r="W42" i="24"/>
  <c r="O43" i="24"/>
  <c r="S43" i="24"/>
  <c r="W43" i="24"/>
  <c r="O44" i="24"/>
  <c r="S44" i="24"/>
  <c r="W44" i="24"/>
  <c r="O45" i="24"/>
  <c r="S45" i="24"/>
  <c r="W45" i="24"/>
  <c r="O46" i="24"/>
  <c r="S46" i="24"/>
  <c r="W46" i="24"/>
  <c r="O47" i="24"/>
  <c r="S47" i="24"/>
  <c r="W47" i="24"/>
  <c r="O48" i="24"/>
  <c r="S48" i="24"/>
  <c r="Q6" i="24"/>
  <c r="U7" i="24"/>
  <c r="Y8" i="24"/>
  <c r="Q10" i="24"/>
  <c r="U11" i="24"/>
  <c r="Y12" i="24"/>
  <c r="Q14" i="24"/>
  <c r="U15" i="24"/>
  <c r="Y16" i="24"/>
  <c r="Q18" i="24"/>
  <c r="U19" i="24"/>
  <c r="Y20" i="24"/>
  <c r="Q22" i="24"/>
  <c r="U23" i="24"/>
  <c r="Y24" i="24"/>
  <c r="Q26" i="24"/>
  <c r="U27" i="24"/>
  <c r="Y28" i="24"/>
  <c r="Q30" i="24"/>
  <c r="U31" i="24"/>
  <c r="Y32" i="24"/>
  <c r="P34" i="24"/>
  <c r="X34" i="24"/>
  <c r="T35" i="24"/>
  <c r="P36" i="24"/>
  <c r="X36" i="24"/>
  <c r="T37" i="24"/>
  <c r="P38" i="24"/>
  <c r="X38" i="24"/>
  <c r="Z38" i="24" s="1"/>
  <c r="AA38" i="24" s="1"/>
  <c r="T39" i="24"/>
  <c r="P40" i="24"/>
  <c r="X40" i="24"/>
  <c r="T41" i="24"/>
  <c r="P42" i="24"/>
  <c r="X42" i="24"/>
  <c r="T43" i="24"/>
  <c r="P44" i="24"/>
  <c r="X44" i="24"/>
  <c r="T45" i="24"/>
  <c r="P46" i="24"/>
  <c r="X46" i="24"/>
  <c r="Z46" i="24" s="1"/>
  <c r="AA46" i="24" s="1"/>
  <c r="T47" i="24"/>
  <c r="P48" i="24"/>
  <c r="W48" i="24"/>
  <c r="P49" i="24"/>
  <c r="T49" i="24"/>
  <c r="X49" i="24"/>
  <c r="P50" i="24"/>
  <c r="T50" i="24"/>
  <c r="X50" i="24"/>
  <c r="P51" i="24"/>
  <c r="T51" i="24"/>
  <c r="X51" i="24"/>
  <c r="P52" i="24"/>
  <c r="T52" i="24"/>
  <c r="X52" i="24"/>
  <c r="P53" i="24"/>
  <c r="T53" i="24"/>
  <c r="X53" i="24"/>
  <c r="P54" i="24"/>
  <c r="T54" i="24"/>
  <c r="X54" i="24"/>
  <c r="P55" i="24"/>
  <c r="T55" i="24"/>
  <c r="X55" i="24"/>
  <c r="P56" i="24"/>
  <c r="T56" i="24"/>
  <c r="X56" i="24"/>
  <c r="P57" i="24"/>
  <c r="T57" i="24"/>
  <c r="X57" i="24"/>
  <c r="P58" i="24"/>
  <c r="T58" i="24"/>
  <c r="X58" i="24"/>
  <c r="P59" i="24"/>
  <c r="T59" i="24"/>
  <c r="X59" i="24"/>
  <c r="P60" i="24"/>
  <c r="T60" i="24"/>
  <c r="X60" i="24"/>
  <c r="P61" i="24"/>
  <c r="T61" i="24"/>
  <c r="X61" i="24"/>
  <c r="P62" i="24"/>
  <c r="T62" i="24"/>
  <c r="U6" i="24"/>
  <c r="Y7" i="24"/>
  <c r="Q9" i="24"/>
  <c r="U10" i="24"/>
  <c r="Y11" i="24"/>
  <c r="Q13" i="24"/>
  <c r="U14" i="24"/>
  <c r="Y15" i="24"/>
  <c r="Q17" i="24"/>
  <c r="U18" i="24"/>
  <c r="Y19" i="24"/>
  <c r="Q21" i="24"/>
  <c r="U22" i="24"/>
  <c r="Y23" i="24"/>
  <c r="Q25" i="24"/>
  <c r="U26" i="24"/>
  <c r="Y27" i="24"/>
  <c r="Q29" i="24"/>
  <c r="U30" i="24"/>
  <c r="Y31" i="24"/>
  <c r="Q33" i="24"/>
  <c r="R34" i="24"/>
  <c r="N35" i="24"/>
  <c r="V35" i="24"/>
  <c r="R36" i="24"/>
  <c r="N37" i="24"/>
  <c r="V37" i="24"/>
  <c r="R38" i="24"/>
  <c r="N39" i="24"/>
  <c r="V39" i="24"/>
  <c r="R40" i="24"/>
  <c r="N41" i="24"/>
  <c r="V41" i="24"/>
  <c r="R42" i="24"/>
  <c r="N43" i="24"/>
  <c r="V43" i="24"/>
  <c r="R44" i="24"/>
  <c r="N45" i="24"/>
  <c r="V45" i="24"/>
  <c r="R46" i="24"/>
  <c r="N47" i="24"/>
  <c r="V47" i="24"/>
  <c r="R48" i="24"/>
  <c r="X48" i="24"/>
  <c r="Q49" i="24"/>
  <c r="U49" i="24"/>
  <c r="Y49" i="24"/>
  <c r="Q50" i="24"/>
  <c r="U50" i="24"/>
  <c r="Y50" i="24"/>
  <c r="Q51" i="24"/>
  <c r="U51" i="24"/>
  <c r="Y51" i="24"/>
  <c r="Q52" i="24"/>
  <c r="U52" i="24"/>
  <c r="Y52" i="24"/>
  <c r="Q53" i="24"/>
  <c r="U53" i="24"/>
  <c r="Y53" i="24"/>
  <c r="Q54" i="24"/>
  <c r="U54" i="24"/>
  <c r="Y54" i="24"/>
  <c r="Q55" i="24"/>
  <c r="U55" i="24"/>
  <c r="Y55" i="24"/>
  <c r="Q56" i="24"/>
  <c r="U56" i="24"/>
  <c r="Y56" i="24"/>
  <c r="Q57" i="24"/>
  <c r="U57" i="24"/>
  <c r="Y57" i="24"/>
  <c r="Q58" i="24"/>
  <c r="U58" i="24"/>
  <c r="Y58" i="24"/>
  <c r="Q59" i="24"/>
  <c r="U59" i="24"/>
  <c r="Y59" i="24"/>
  <c r="Q60" i="24"/>
  <c r="U60" i="24"/>
  <c r="Y60" i="24"/>
  <c r="Q61" i="24"/>
  <c r="U61" i="24"/>
  <c r="Y61" i="24"/>
  <c r="Q62" i="24"/>
  <c r="U62" i="24"/>
  <c r="Y62" i="24"/>
  <c r="Q63" i="24"/>
  <c r="U63" i="24"/>
  <c r="Y63" i="24"/>
  <c r="Q64" i="24"/>
  <c r="U64" i="24"/>
  <c r="Y64" i="24"/>
  <c r="Q65" i="24"/>
  <c r="U65" i="24"/>
  <c r="Y65" i="24"/>
  <c r="Q66" i="24"/>
  <c r="U66" i="24"/>
  <c r="Y66" i="24"/>
  <c r="Q67" i="24"/>
  <c r="U67" i="24"/>
  <c r="Y67" i="24"/>
  <c r="Q68" i="24"/>
  <c r="U68" i="24"/>
  <c r="Y68" i="24"/>
  <c r="Q69" i="24"/>
  <c r="U69" i="24"/>
  <c r="Y69" i="24"/>
  <c r="Q70" i="24"/>
  <c r="U70" i="24"/>
  <c r="Y70" i="24"/>
  <c r="Q71" i="24"/>
  <c r="U71" i="24"/>
  <c r="Y71" i="24"/>
  <c r="Q72" i="24"/>
  <c r="U72" i="24"/>
  <c r="Y6" i="24"/>
  <c r="Y156" i="24" s="1"/>
  <c r="BD8" i="24" s="1"/>
  <c r="Q8" i="24"/>
  <c r="U9" i="24"/>
  <c r="Y10" i="24"/>
  <c r="Q12" i="24"/>
  <c r="U13" i="24"/>
  <c r="Y14" i="24"/>
  <c r="Q16" i="24"/>
  <c r="U17" i="24"/>
  <c r="Y18" i="24"/>
  <c r="Q20" i="24"/>
  <c r="U21" i="24"/>
  <c r="Y22" i="24"/>
  <c r="Q24" i="24"/>
  <c r="U25" i="24"/>
  <c r="Y26" i="24"/>
  <c r="Q28" i="24"/>
  <c r="U29" i="24"/>
  <c r="Y30" i="24"/>
  <c r="Q32" i="24"/>
  <c r="U33" i="24"/>
  <c r="T34" i="24"/>
  <c r="P35" i="24"/>
  <c r="X35" i="24"/>
  <c r="Z35" i="24" s="1"/>
  <c r="AA35" i="24" s="1"/>
  <c r="T36" i="24"/>
  <c r="P37" i="24"/>
  <c r="X37" i="24"/>
  <c r="T38" i="24"/>
  <c r="P39" i="24"/>
  <c r="X39" i="24"/>
  <c r="T40" i="24"/>
  <c r="P41" i="24"/>
  <c r="X41" i="24"/>
  <c r="T42" i="24"/>
  <c r="P43" i="24"/>
  <c r="X43" i="24"/>
  <c r="Z43" i="24" s="1"/>
  <c r="AA43" i="24" s="1"/>
  <c r="T44" i="24"/>
  <c r="P45" i="24"/>
  <c r="X45" i="24"/>
  <c r="T46" i="24"/>
  <c r="P47" i="24"/>
  <c r="X47" i="24"/>
  <c r="T48" i="24"/>
  <c r="N49" i="24"/>
  <c r="R49" i="24"/>
  <c r="V49" i="24"/>
  <c r="N50" i="24"/>
  <c r="R50" i="24"/>
  <c r="V50" i="24"/>
  <c r="N51" i="24"/>
  <c r="R51" i="24"/>
  <c r="V51" i="24"/>
  <c r="N52" i="24"/>
  <c r="R52" i="24"/>
  <c r="V52" i="24"/>
  <c r="N53" i="24"/>
  <c r="R53" i="24"/>
  <c r="V53" i="24"/>
  <c r="N54" i="24"/>
  <c r="R54" i="24"/>
  <c r="V54" i="24"/>
  <c r="N55" i="24"/>
  <c r="R55" i="24"/>
  <c r="V55" i="24"/>
  <c r="N56" i="24"/>
  <c r="R56" i="24"/>
  <c r="V56" i="24"/>
  <c r="N57" i="24"/>
  <c r="R57" i="24"/>
  <c r="V57" i="24"/>
  <c r="N58" i="24"/>
  <c r="R58" i="24"/>
  <c r="V58" i="24"/>
  <c r="N59" i="24"/>
  <c r="R59" i="24"/>
  <c r="V59" i="24"/>
  <c r="N60" i="24"/>
  <c r="R60" i="24"/>
  <c r="V60" i="24"/>
  <c r="N61" i="24"/>
  <c r="R61" i="24"/>
  <c r="V61" i="24"/>
  <c r="N62" i="24"/>
  <c r="R62" i="24"/>
  <c r="V62" i="24"/>
  <c r="Q7" i="24"/>
  <c r="U8" i="24"/>
  <c r="Y9" i="24"/>
  <c r="Q11" i="24"/>
  <c r="U12" i="24"/>
  <c r="Y13" i="24"/>
  <c r="Q15" i="24"/>
  <c r="U16" i="24"/>
  <c r="Y17" i="24"/>
  <c r="Q19" i="24"/>
  <c r="U20" i="24"/>
  <c r="Y21" i="24"/>
  <c r="Q23" i="24"/>
  <c r="U24" i="24"/>
  <c r="Y25" i="24"/>
  <c r="Q27" i="24"/>
  <c r="U28" i="24"/>
  <c r="Y29" i="24"/>
  <c r="Q31" i="24"/>
  <c r="U32" i="24"/>
  <c r="Y33" i="24"/>
  <c r="V34" i="24"/>
  <c r="R35" i="24"/>
  <c r="N36" i="24"/>
  <c r="V36" i="24"/>
  <c r="R37" i="24"/>
  <c r="N38" i="24"/>
  <c r="V38" i="24"/>
  <c r="R39" i="24"/>
  <c r="N40" i="24"/>
  <c r="V40" i="24"/>
  <c r="R41" i="24"/>
  <c r="N42" i="24"/>
  <c r="V42" i="24"/>
  <c r="R43" i="24"/>
  <c r="N44" i="24"/>
  <c r="V44" i="24"/>
  <c r="R45" i="24"/>
  <c r="N46" i="24"/>
  <c r="V46" i="24"/>
  <c r="R47" i="24"/>
  <c r="N48" i="24"/>
  <c r="V48" i="24"/>
  <c r="O49" i="24"/>
  <c r="S49" i="24"/>
  <c r="W49" i="24"/>
  <c r="O50" i="24"/>
  <c r="S50" i="24"/>
  <c r="W50" i="24"/>
  <c r="O51" i="24"/>
  <c r="S51" i="24"/>
  <c r="W51" i="24"/>
  <c r="O52" i="24"/>
  <c r="S52" i="24"/>
  <c r="W52" i="24"/>
  <c r="O53" i="24"/>
  <c r="S53" i="24"/>
  <c r="W53" i="24"/>
  <c r="O54" i="24"/>
  <c r="S54" i="24"/>
  <c r="W54" i="24"/>
  <c r="O55" i="24"/>
  <c r="S55" i="24"/>
  <c r="W55" i="24"/>
  <c r="O56" i="24"/>
  <c r="S56" i="24"/>
  <c r="W56" i="24"/>
  <c r="O57" i="24"/>
  <c r="S57" i="24"/>
  <c r="W57" i="24"/>
  <c r="O58" i="24"/>
  <c r="S58" i="24"/>
  <c r="W58" i="24"/>
  <c r="O59" i="24"/>
  <c r="S59" i="24"/>
  <c r="W59" i="24"/>
  <c r="O60" i="24"/>
  <c r="S60" i="24"/>
  <c r="W60" i="24"/>
  <c r="O61" i="24"/>
  <c r="S61" i="24"/>
  <c r="W61" i="24"/>
  <c r="O62" i="24"/>
  <c r="S62" i="24"/>
  <c r="W62" i="24"/>
  <c r="O63" i="24"/>
  <c r="S63" i="24"/>
  <c r="W63" i="24"/>
  <c r="O64" i="24"/>
  <c r="S64" i="24"/>
  <c r="W64" i="24"/>
  <c r="O65" i="24"/>
  <c r="S65" i="24"/>
  <c r="W65" i="24"/>
  <c r="O66" i="24"/>
  <c r="S66" i="24"/>
  <c r="W66" i="24"/>
  <c r="O67" i="24"/>
  <c r="S67" i="24"/>
  <c r="W67" i="24"/>
  <c r="O68" i="24"/>
  <c r="S68" i="24"/>
  <c r="W68" i="24"/>
  <c r="O69" i="24"/>
  <c r="S69" i="24"/>
  <c r="W69" i="24"/>
  <c r="O70" i="24"/>
  <c r="S70" i="24"/>
  <c r="W70" i="24"/>
  <c r="O71" i="24"/>
  <c r="S71" i="24"/>
  <c r="W71" i="24"/>
  <c r="X62" i="24"/>
  <c r="P63" i="24"/>
  <c r="X63" i="24"/>
  <c r="Z63" i="24" s="1"/>
  <c r="AA63" i="24" s="1"/>
  <c r="T64" i="24"/>
  <c r="P65" i="24"/>
  <c r="X65" i="24"/>
  <c r="T66" i="24"/>
  <c r="P67" i="24"/>
  <c r="X67" i="24"/>
  <c r="Z67" i="24" s="1"/>
  <c r="AA67" i="24" s="1"/>
  <c r="T68" i="24"/>
  <c r="P69" i="24"/>
  <c r="X69" i="24"/>
  <c r="T70" i="24"/>
  <c r="P71" i="24"/>
  <c r="X71" i="24"/>
  <c r="Z71" i="24" s="1"/>
  <c r="AA71" i="24" s="1"/>
  <c r="R72" i="24"/>
  <c r="W72" i="24"/>
  <c r="O73" i="24"/>
  <c r="S73" i="24"/>
  <c r="W73" i="24"/>
  <c r="O74" i="24"/>
  <c r="S74" i="24"/>
  <c r="W74" i="24"/>
  <c r="O75" i="24"/>
  <c r="S75" i="24"/>
  <c r="W75" i="24"/>
  <c r="O76" i="24"/>
  <c r="S76" i="24"/>
  <c r="W76" i="24"/>
  <c r="O77" i="24"/>
  <c r="S77" i="24"/>
  <c r="W77" i="24"/>
  <c r="O78" i="24"/>
  <c r="S78" i="24"/>
  <c r="W78" i="24"/>
  <c r="O79" i="24"/>
  <c r="S79" i="24"/>
  <c r="W79" i="24"/>
  <c r="O80" i="24"/>
  <c r="S80" i="24"/>
  <c r="W80" i="24"/>
  <c r="O81" i="24"/>
  <c r="S81" i="24"/>
  <c r="W81" i="24"/>
  <c r="O82" i="24"/>
  <c r="S82" i="24"/>
  <c r="W82" i="24"/>
  <c r="O83" i="24"/>
  <c r="S83" i="24"/>
  <c r="W83" i="24"/>
  <c r="O84" i="24"/>
  <c r="S84" i="24"/>
  <c r="W84" i="24"/>
  <c r="O85" i="24"/>
  <c r="S85" i="24"/>
  <c r="W85" i="24"/>
  <c r="O86" i="24"/>
  <c r="S86" i="24"/>
  <c r="W86" i="24"/>
  <c r="O87" i="24"/>
  <c r="S87" i="24"/>
  <c r="W87" i="24"/>
  <c r="O88" i="24"/>
  <c r="S88" i="24"/>
  <c r="W88" i="24"/>
  <c r="O89" i="24"/>
  <c r="S89" i="24"/>
  <c r="W89" i="24"/>
  <c r="O90" i="24"/>
  <c r="S90" i="24"/>
  <c r="W90" i="24"/>
  <c r="O91" i="24"/>
  <c r="S91" i="24"/>
  <c r="W91" i="24"/>
  <c r="O92" i="24"/>
  <c r="S92" i="24"/>
  <c r="W92" i="24"/>
  <c r="O93" i="24"/>
  <c r="S93" i="24"/>
  <c r="W93" i="24"/>
  <c r="O94" i="24"/>
  <c r="S94" i="24"/>
  <c r="W94" i="24"/>
  <c r="O95" i="24"/>
  <c r="S95" i="24"/>
  <c r="W95" i="24"/>
  <c r="R63" i="24"/>
  <c r="N64" i="24"/>
  <c r="V64" i="24"/>
  <c r="R65" i="24"/>
  <c r="N66" i="24"/>
  <c r="V66" i="24"/>
  <c r="R67" i="24"/>
  <c r="N68" i="24"/>
  <c r="V68" i="24"/>
  <c r="R69" i="24"/>
  <c r="N70" i="24"/>
  <c r="V70" i="24"/>
  <c r="R71" i="24"/>
  <c r="N72" i="24"/>
  <c r="S72" i="24"/>
  <c r="X72" i="24"/>
  <c r="P73" i="24"/>
  <c r="T73" i="24"/>
  <c r="X73" i="24"/>
  <c r="P74" i="24"/>
  <c r="T74" i="24"/>
  <c r="X74" i="24"/>
  <c r="P75" i="24"/>
  <c r="T75" i="24"/>
  <c r="X75" i="24"/>
  <c r="P76" i="24"/>
  <c r="T76" i="24"/>
  <c r="X76" i="24"/>
  <c r="P77" i="24"/>
  <c r="T77" i="24"/>
  <c r="X77" i="24"/>
  <c r="P78" i="24"/>
  <c r="T78" i="24"/>
  <c r="X78" i="24"/>
  <c r="P79" i="24"/>
  <c r="T79" i="24"/>
  <c r="X79" i="24"/>
  <c r="P80" i="24"/>
  <c r="T80" i="24"/>
  <c r="X80" i="24"/>
  <c r="P81" i="24"/>
  <c r="T81" i="24"/>
  <c r="X81" i="24"/>
  <c r="P82" i="24"/>
  <c r="T82" i="24"/>
  <c r="X82" i="24"/>
  <c r="P83" i="24"/>
  <c r="T83" i="24"/>
  <c r="X83" i="24"/>
  <c r="P84" i="24"/>
  <c r="T84" i="24"/>
  <c r="X84" i="24"/>
  <c r="P85" i="24"/>
  <c r="T85" i="24"/>
  <c r="X85" i="24"/>
  <c r="P86" i="24"/>
  <c r="T86" i="24"/>
  <c r="X86" i="24"/>
  <c r="P87" i="24"/>
  <c r="T87" i="24"/>
  <c r="X87" i="24"/>
  <c r="P88" i="24"/>
  <c r="T88" i="24"/>
  <c r="X88" i="24"/>
  <c r="P89" i="24"/>
  <c r="T89" i="24"/>
  <c r="X89" i="24"/>
  <c r="P90" i="24"/>
  <c r="T90" i="24"/>
  <c r="X90" i="24"/>
  <c r="P91" i="24"/>
  <c r="T91" i="24"/>
  <c r="X91" i="24"/>
  <c r="P92" i="24"/>
  <c r="T92" i="24"/>
  <c r="X92" i="24"/>
  <c r="P93" i="24"/>
  <c r="T93" i="24"/>
  <c r="X93" i="24"/>
  <c r="P94" i="24"/>
  <c r="T94" i="24"/>
  <c r="X94" i="24"/>
  <c r="P95" i="24"/>
  <c r="T95" i="24"/>
  <c r="X95" i="24"/>
  <c r="P96" i="24"/>
  <c r="N63" i="24"/>
  <c r="R64" i="24"/>
  <c r="V65" i="24"/>
  <c r="N67" i="24"/>
  <c r="R68" i="24"/>
  <c r="V69" i="24"/>
  <c r="N71" i="24"/>
  <c r="P72" i="24"/>
  <c r="N73" i="24"/>
  <c r="V73" i="24"/>
  <c r="R74" i="24"/>
  <c r="N75" i="24"/>
  <c r="V75" i="24"/>
  <c r="R76" i="24"/>
  <c r="N77" i="24"/>
  <c r="V77" i="24"/>
  <c r="R78" i="24"/>
  <c r="N79" i="24"/>
  <c r="V79" i="24"/>
  <c r="R80" i="24"/>
  <c r="N81" i="24"/>
  <c r="V81" i="24"/>
  <c r="R82" i="24"/>
  <c r="N83" i="24"/>
  <c r="V83" i="24"/>
  <c r="R84" i="24"/>
  <c r="N85" i="24"/>
  <c r="V85" i="24"/>
  <c r="R86" i="24"/>
  <c r="N87" i="24"/>
  <c r="V87" i="24"/>
  <c r="R88" i="24"/>
  <c r="N89" i="24"/>
  <c r="V89" i="24"/>
  <c r="R90" i="24"/>
  <c r="N91" i="24"/>
  <c r="V91" i="24"/>
  <c r="R92" i="24"/>
  <c r="N93" i="24"/>
  <c r="V93" i="24"/>
  <c r="R94" i="24"/>
  <c r="N95" i="24"/>
  <c r="V95" i="24"/>
  <c r="Q96" i="24"/>
  <c r="U96" i="24"/>
  <c r="Y96" i="24"/>
  <c r="Q97" i="24"/>
  <c r="U97" i="24"/>
  <c r="Y97" i="24"/>
  <c r="Q98" i="24"/>
  <c r="U98" i="24"/>
  <c r="Y98" i="24"/>
  <c r="Q99" i="24"/>
  <c r="U99" i="24"/>
  <c r="Y99" i="24"/>
  <c r="Q100" i="24"/>
  <c r="U100" i="24"/>
  <c r="Y100" i="24"/>
  <c r="Q101" i="24"/>
  <c r="U101" i="24"/>
  <c r="Y101" i="24"/>
  <c r="Q102" i="24"/>
  <c r="U102" i="24"/>
  <c r="Y102" i="24"/>
  <c r="Q103" i="24"/>
  <c r="U103" i="24"/>
  <c r="Y103" i="24"/>
  <c r="Q104" i="24"/>
  <c r="U104" i="24"/>
  <c r="Y104" i="24"/>
  <c r="Q105" i="24"/>
  <c r="U105" i="24"/>
  <c r="Y105" i="24"/>
  <c r="Q106" i="24"/>
  <c r="U106" i="24"/>
  <c r="Y106" i="24"/>
  <c r="Q107" i="24"/>
  <c r="U107" i="24"/>
  <c r="Y107" i="24"/>
  <c r="Q108" i="24"/>
  <c r="U108" i="24"/>
  <c r="Y108" i="24"/>
  <c r="Q109" i="24"/>
  <c r="U109" i="24"/>
  <c r="Y109" i="24"/>
  <c r="Q110" i="24"/>
  <c r="U110" i="24"/>
  <c r="Y110" i="24"/>
  <c r="Q111" i="24"/>
  <c r="U111" i="24"/>
  <c r="Y111" i="24"/>
  <c r="Q112" i="24"/>
  <c r="U112" i="24"/>
  <c r="Y112" i="24"/>
  <c r="Q113" i="24"/>
  <c r="U113" i="24"/>
  <c r="Y113" i="24"/>
  <c r="Q114" i="24"/>
  <c r="U114" i="24"/>
  <c r="Y114" i="24"/>
  <c r="Q115" i="24"/>
  <c r="U115" i="24"/>
  <c r="Y115" i="24"/>
  <c r="Q116" i="24"/>
  <c r="U116" i="24"/>
  <c r="Y116" i="24"/>
  <c r="Q117" i="24"/>
  <c r="U117" i="24"/>
  <c r="Y117" i="24"/>
  <c r="Q118" i="24"/>
  <c r="U118" i="24"/>
  <c r="Y118" i="24"/>
  <c r="Q119" i="24"/>
  <c r="U119" i="24"/>
  <c r="Y119" i="24"/>
  <c r="Q120" i="24"/>
  <c r="U120" i="24"/>
  <c r="Y120" i="24"/>
  <c r="Q121" i="24"/>
  <c r="U121" i="24"/>
  <c r="Y121" i="24"/>
  <c r="Q122" i="24"/>
  <c r="U122" i="24"/>
  <c r="Y122" i="24"/>
  <c r="Q123" i="24"/>
  <c r="U123" i="24"/>
  <c r="Y123" i="24"/>
  <c r="Q124" i="24"/>
  <c r="U124" i="24"/>
  <c r="Y124" i="24"/>
  <c r="Q125" i="24"/>
  <c r="U125" i="24"/>
  <c r="Y125" i="24"/>
  <c r="Q126" i="24"/>
  <c r="U126" i="24"/>
  <c r="Y126" i="24"/>
  <c r="Q127" i="24"/>
  <c r="U127" i="24"/>
  <c r="Y127" i="24"/>
  <c r="Q128" i="24"/>
  <c r="U128" i="24"/>
  <c r="Y128" i="24"/>
  <c r="Q129" i="24"/>
  <c r="U129" i="24"/>
  <c r="Y129" i="24"/>
  <c r="Q130" i="24"/>
  <c r="U130" i="24"/>
  <c r="Y130" i="24"/>
  <c r="Q131" i="24"/>
  <c r="U131" i="24"/>
  <c r="Y131" i="24"/>
  <c r="Q132" i="24"/>
  <c r="U132" i="24"/>
  <c r="Y132" i="24"/>
  <c r="Q133" i="24"/>
  <c r="U133" i="24"/>
  <c r="Y133" i="24"/>
  <c r="Q134" i="24"/>
  <c r="U134" i="24"/>
  <c r="Y134" i="24"/>
  <c r="Q135" i="24"/>
  <c r="U135" i="24"/>
  <c r="Y135" i="24"/>
  <c r="Q136" i="24"/>
  <c r="U136" i="24"/>
  <c r="Y136" i="24"/>
  <c r="Q137" i="24"/>
  <c r="U137" i="24"/>
  <c r="Y137" i="24"/>
  <c r="Q138" i="24"/>
  <c r="T63" i="24"/>
  <c r="X64" i="24"/>
  <c r="Z64" i="24" s="1"/>
  <c r="AA64" i="24" s="1"/>
  <c r="P66" i="24"/>
  <c r="T67" i="24"/>
  <c r="X68" i="24"/>
  <c r="P70" i="24"/>
  <c r="T71" i="24"/>
  <c r="T72" i="24"/>
  <c r="Q73" i="24"/>
  <c r="Y73" i="24"/>
  <c r="U74" i="24"/>
  <c r="Q75" i="24"/>
  <c r="Y75" i="24"/>
  <c r="U76" i="24"/>
  <c r="Q77" i="24"/>
  <c r="Y77" i="24"/>
  <c r="U78" i="24"/>
  <c r="Q79" i="24"/>
  <c r="Y79" i="24"/>
  <c r="U80" i="24"/>
  <c r="Q81" i="24"/>
  <c r="Y81" i="24"/>
  <c r="U82" i="24"/>
  <c r="Q83" i="24"/>
  <c r="Y83" i="24"/>
  <c r="U84" i="24"/>
  <c r="Q85" i="24"/>
  <c r="Y85" i="24"/>
  <c r="U86" i="24"/>
  <c r="Q87" i="24"/>
  <c r="Y87" i="24"/>
  <c r="U88" i="24"/>
  <c r="Q89" i="24"/>
  <c r="Y89" i="24"/>
  <c r="U90" i="24"/>
  <c r="Q91" i="24"/>
  <c r="Y91" i="24"/>
  <c r="U92" i="24"/>
  <c r="Q93" i="24"/>
  <c r="Y93" i="24"/>
  <c r="U94" i="24"/>
  <c r="Q95" i="24"/>
  <c r="Y95" i="24"/>
  <c r="R96" i="24"/>
  <c r="V96" i="24"/>
  <c r="N97" i="24"/>
  <c r="R97" i="24"/>
  <c r="V97" i="24"/>
  <c r="N98" i="24"/>
  <c r="R98" i="24"/>
  <c r="V98" i="24"/>
  <c r="N99" i="24"/>
  <c r="R99" i="24"/>
  <c r="V99" i="24"/>
  <c r="N100" i="24"/>
  <c r="R100" i="24"/>
  <c r="V100" i="24"/>
  <c r="N101" i="24"/>
  <c r="R101" i="24"/>
  <c r="V101" i="24"/>
  <c r="N102" i="24"/>
  <c r="R102" i="24"/>
  <c r="V102" i="24"/>
  <c r="N103" i="24"/>
  <c r="R103" i="24"/>
  <c r="V103" i="24"/>
  <c r="N104" i="24"/>
  <c r="R104" i="24"/>
  <c r="V104" i="24"/>
  <c r="N105" i="24"/>
  <c r="R105" i="24"/>
  <c r="V105" i="24"/>
  <c r="N106" i="24"/>
  <c r="R106" i="24"/>
  <c r="V106" i="24"/>
  <c r="N107" i="24"/>
  <c r="R107" i="24"/>
  <c r="V107" i="24"/>
  <c r="N108" i="24"/>
  <c r="R108" i="24"/>
  <c r="V108" i="24"/>
  <c r="N109" i="24"/>
  <c r="R109" i="24"/>
  <c r="V109" i="24"/>
  <c r="N110" i="24"/>
  <c r="R110" i="24"/>
  <c r="V110" i="24"/>
  <c r="N111" i="24"/>
  <c r="R111" i="24"/>
  <c r="V111" i="24"/>
  <c r="N112" i="24"/>
  <c r="R112" i="24"/>
  <c r="V112" i="24"/>
  <c r="N113" i="24"/>
  <c r="R113" i="24"/>
  <c r="V113" i="24"/>
  <c r="N114" i="24"/>
  <c r="R114" i="24"/>
  <c r="V114" i="24"/>
  <c r="N115" i="24"/>
  <c r="R115" i="24"/>
  <c r="V115" i="24"/>
  <c r="N116" i="24"/>
  <c r="R116" i="24"/>
  <c r="V116" i="24"/>
  <c r="N117" i="24"/>
  <c r="R117" i="24"/>
  <c r="V117" i="24"/>
  <c r="N118" i="24"/>
  <c r="R118" i="24"/>
  <c r="V118" i="24"/>
  <c r="N119" i="24"/>
  <c r="R119" i="24"/>
  <c r="V119" i="24"/>
  <c r="N120" i="24"/>
  <c r="R120" i="24"/>
  <c r="V120" i="24"/>
  <c r="N121" i="24"/>
  <c r="R121" i="24"/>
  <c r="V121" i="24"/>
  <c r="N122" i="24"/>
  <c r="R122" i="24"/>
  <c r="V122" i="24"/>
  <c r="N123" i="24"/>
  <c r="R123" i="24"/>
  <c r="V123" i="24"/>
  <c r="N124" i="24"/>
  <c r="R124" i="24"/>
  <c r="V124" i="24"/>
  <c r="N125" i="24"/>
  <c r="R125" i="24"/>
  <c r="V125" i="24"/>
  <c r="N126" i="24"/>
  <c r="R126" i="24"/>
  <c r="V126" i="24"/>
  <c r="N127" i="24"/>
  <c r="R127" i="24"/>
  <c r="V127" i="24"/>
  <c r="N128" i="24"/>
  <c r="R128" i="24"/>
  <c r="V128" i="24"/>
  <c r="N129" i="24"/>
  <c r="R129" i="24"/>
  <c r="V129" i="24"/>
  <c r="N130" i="24"/>
  <c r="R130" i="24"/>
  <c r="V130" i="24"/>
  <c r="N131" i="24"/>
  <c r="R131" i="24"/>
  <c r="V131" i="24"/>
  <c r="N132" i="24"/>
  <c r="R132" i="24"/>
  <c r="V132" i="24"/>
  <c r="N133" i="24"/>
  <c r="R133" i="24"/>
  <c r="V133" i="24"/>
  <c r="N134" i="24"/>
  <c r="R134" i="24"/>
  <c r="V134" i="24"/>
  <c r="N135" i="24"/>
  <c r="R135" i="24"/>
  <c r="V135" i="24"/>
  <c r="N136" i="24"/>
  <c r="R136" i="24"/>
  <c r="V136" i="24"/>
  <c r="N137" i="24"/>
  <c r="R137" i="24"/>
  <c r="V137" i="24"/>
  <c r="N138" i="24"/>
  <c r="R138" i="24"/>
  <c r="V63" i="24"/>
  <c r="N65" i="24"/>
  <c r="R66" i="24"/>
  <c r="V67" i="24"/>
  <c r="N69" i="24"/>
  <c r="R70" i="24"/>
  <c r="V71" i="24"/>
  <c r="V72" i="24"/>
  <c r="R73" i="24"/>
  <c r="N74" i="24"/>
  <c r="V74" i="24"/>
  <c r="R75" i="24"/>
  <c r="N76" i="24"/>
  <c r="V76" i="24"/>
  <c r="R77" i="24"/>
  <c r="N78" i="24"/>
  <c r="V78" i="24"/>
  <c r="R79" i="24"/>
  <c r="N80" i="24"/>
  <c r="V80" i="24"/>
  <c r="R81" i="24"/>
  <c r="N82" i="24"/>
  <c r="V82" i="24"/>
  <c r="R83" i="24"/>
  <c r="N84" i="24"/>
  <c r="V84" i="24"/>
  <c r="R85" i="24"/>
  <c r="N86" i="24"/>
  <c r="V86" i="24"/>
  <c r="R87" i="24"/>
  <c r="N88" i="24"/>
  <c r="V88" i="24"/>
  <c r="R89" i="24"/>
  <c r="N90" i="24"/>
  <c r="V90" i="24"/>
  <c r="R91" i="24"/>
  <c r="N92" i="24"/>
  <c r="V92" i="24"/>
  <c r="R93" i="24"/>
  <c r="N94" i="24"/>
  <c r="V94" i="24"/>
  <c r="R95" i="24"/>
  <c r="N96" i="24"/>
  <c r="S96" i="24"/>
  <c r="W96" i="24"/>
  <c r="O97" i="24"/>
  <c r="S97" i="24"/>
  <c r="W97" i="24"/>
  <c r="O98" i="24"/>
  <c r="S98" i="24"/>
  <c r="W98" i="24"/>
  <c r="O99" i="24"/>
  <c r="S99" i="24"/>
  <c r="W99" i="24"/>
  <c r="O100" i="24"/>
  <c r="S100" i="24"/>
  <c r="W100" i="24"/>
  <c r="O101" i="24"/>
  <c r="S101" i="24"/>
  <c r="W101" i="24"/>
  <c r="O102" i="24"/>
  <c r="S102" i="24"/>
  <c r="W102" i="24"/>
  <c r="O103" i="24"/>
  <c r="S103" i="24"/>
  <c r="W103" i="24"/>
  <c r="O104" i="24"/>
  <c r="S104" i="24"/>
  <c r="W104" i="24"/>
  <c r="O105" i="24"/>
  <c r="S105" i="24"/>
  <c r="W105" i="24"/>
  <c r="O106" i="24"/>
  <c r="S106" i="24"/>
  <c r="W106" i="24"/>
  <c r="O107" i="24"/>
  <c r="S107" i="24"/>
  <c r="W107" i="24"/>
  <c r="O108" i="24"/>
  <c r="S108" i="24"/>
  <c r="W108" i="24"/>
  <c r="O109" i="24"/>
  <c r="S109" i="24"/>
  <c r="W109" i="24"/>
  <c r="O110" i="24"/>
  <c r="S110" i="24"/>
  <c r="W110" i="24"/>
  <c r="O111" i="24"/>
  <c r="S111" i="24"/>
  <c r="W111" i="24"/>
  <c r="O112" i="24"/>
  <c r="S112" i="24"/>
  <c r="W112" i="24"/>
  <c r="O113" i="24"/>
  <c r="S113" i="24"/>
  <c r="W113" i="24"/>
  <c r="O114" i="24"/>
  <c r="S114" i="24"/>
  <c r="W114" i="24"/>
  <c r="O115" i="24"/>
  <c r="S115" i="24"/>
  <c r="W115" i="24"/>
  <c r="O116" i="24"/>
  <c r="S116" i="24"/>
  <c r="W116" i="24"/>
  <c r="O117" i="24"/>
  <c r="S117" i="24"/>
  <c r="W117" i="24"/>
  <c r="O118" i="24"/>
  <c r="S118" i="24"/>
  <c r="W118" i="24"/>
  <c r="O119" i="24"/>
  <c r="S119" i="24"/>
  <c r="W119" i="24"/>
  <c r="O120" i="24"/>
  <c r="S120" i="24"/>
  <c r="W120" i="24"/>
  <c r="O121" i="24"/>
  <c r="S121" i="24"/>
  <c r="W121" i="24"/>
  <c r="O122" i="24"/>
  <c r="S122" i="24"/>
  <c r="W122" i="24"/>
  <c r="O123" i="24"/>
  <c r="S123" i="24"/>
  <c r="W123" i="24"/>
  <c r="O124" i="24"/>
  <c r="S124" i="24"/>
  <c r="W124" i="24"/>
  <c r="O125" i="24"/>
  <c r="S125" i="24"/>
  <c r="W125" i="24"/>
  <c r="O126" i="24"/>
  <c r="S126" i="24"/>
  <c r="W126" i="24"/>
  <c r="O127" i="24"/>
  <c r="S127" i="24"/>
  <c r="W127" i="24"/>
  <c r="O128" i="24"/>
  <c r="S128" i="24"/>
  <c r="W128" i="24"/>
  <c r="O129" i="24"/>
  <c r="S129" i="24"/>
  <c r="W129" i="24"/>
  <c r="O130" i="24"/>
  <c r="S130" i="24"/>
  <c r="W130" i="24"/>
  <c r="P64" i="24"/>
  <c r="T65" i="24"/>
  <c r="X66" i="24"/>
  <c r="Z66" i="24" s="1"/>
  <c r="AA66" i="24" s="1"/>
  <c r="P68" i="24"/>
  <c r="T69" i="24"/>
  <c r="X70" i="24"/>
  <c r="O72" i="24"/>
  <c r="Y72" i="24"/>
  <c r="U73" i="24"/>
  <c r="Q74" i="24"/>
  <c r="Y74" i="24"/>
  <c r="U75" i="24"/>
  <c r="Q76" i="24"/>
  <c r="Y76" i="24"/>
  <c r="U77" i="24"/>
  <c r="Q78" i="24"/>
  <c r="Y78" i="24"/>
  <c r="U79" i="24"/>
  <c r="Q80" i="24"/>
  <c r="Y80" i="24"/>
  <c r="U81" i="24"/>
  <c r="Q82" i="24"/>
  <c r="Y82" i="24"/>
  <c r="U83" i="24"/>
  <c r="Q84" i="24"/>
  <c r="Y84" i="24"/>
  <c r="U85" i="24"/>
  <c r="Q86" i="24"/>
  <c r="Y86" i="24"/>
  <c r="U87" i="24"/>
  <c r="Q88" i="24"/>
  <c r="Y88" i="24"/>
  <c r="U89" i="24"/>
  <c r="Q90" i="24"/>
  <c r="Y90" i="24"/>
  <c r="U91" i="24"/>
  <c r="Q92" i="24"/>
  <c r="Y92" i="24"/>
  <c r="U93" i="24"/>
  <c r="Q94" i="24"/>
  <c r="Y94" i="24"/>
  <c r="U95" i="24"/>
  <c r="O96" i="24"/>
  <c r="T96" i="24"/>
  <c r="X96" i="24"/>
  <c r="P97" i="24"/>
  <c r="T97" i="24"/>
  <c r="X97" i="24"/>
  <c r="Z97" i="24" s="1"/>
  <c r="AA97" i="24" s="1"/>
  <c r="P98" i="24"/>
  <c r="T98" i="24"/>
  <c r="X98" i="24"/>
  <c r="P99" i="24"/>
  <c r="T99" i="24"/>
  <c r="X99" i="24"/>
  <c r="P100" i="24"/>
  <c r="T100" i="24"/>
  <c r="X100" i="24"/>
  <c r="P101" i="24"/>
  <c r="T101" i="24"/>
  <c r="X101" i="24"/>
  <c r="Z101" i="24" s="1"/>
  <c r="AA101" i="24" s="1"/>
  <c r="P102" i="24"/>
  <c r="T102" i="24"/>
  <c r="X102" i="24"/>
  <c r="P103" i="24"/>
  <c r="T103" i="24"/>
  <c r="X103" i="24"/>
  <c r="P104" i="24"/>
  <c r="T104" i="24"/>
  <c r="X104" i="24"/>
  <c r="P105" i="24"/>
  <c r="T105" i="24"/>
  <c r="X105" i="24"/>
  <c r="Z105" i="24" s="1"/>
  <c r="AA105" i="24" s="1"/>
  <c r="P106" i="24"/>
  <c r="T106" i="24"/>
  <c r="X106" i="24"/>
  <c r="P107" i="24"/>
  <c r="T107" i="24"/>
  <c r="X107" i="24"/>
  <c r="P108" i="24"/>
  <c r="T108" i="24"/>
  <c r="X108" i="24"/>
  <c r="P109" i="24"/>
  <c r="T109" i="24"/>
  <c r="X109" i="24"/>
  <c r="Z109" i="24" s="1"/>
  <c r="AA109" i="24" s="1"/>
  <c r="P110" i="24"/>
  <c r="T110" i="24"/>
  <c r="X110" i="24"/>
  <c r="P111" i="24"/>
  <c r="T111" i="24"/>
  <c r="X111" i="24"/>
  <c r="P112" i="24"/>
  <c r="T112" i="24"/>
  <c r="X112" i="24"/>
  <c r="P113" i="24"/>
  <c r="T113" i="24"/>
  <c r="X113" i="24"/>
  <c r="Z113" i="24" s="1"/>
  <c r="AA113" i="24" s="1"/>
  <c r="P114" i="24"/>
  <c r="T114" i="24"/>
  <c r="X114" i="24"/>
  <c r="P115" i="24"/>
  <c r="T115" i="24"/>
  <c r="X115" i="24"/>
  <c r="P116" i="24"/>
  <c r="T116" i="24"/>
  <c r="X116" i="24"/>
  <c r="P117" i="24"/>
  <c r="T117" i="24"/>
  <c r="X117" i="24"/>
  <c r="Z117" i="24" s="1"/>
  <c r="AA117" i="24" s="1"/>
  <c r="P118" i="24"/>
  <c r="T118" i="24"/>
  <c r="X118" i="24"/>
  <c r="P119" i="24"/>
  <c r="T119" i="24"/>
  <c r="X119" i="24"/>
  <c r="P120" i="24"/>
  <c r="T120" i="24"/>
  <c r="X120" i="24"/>
  <c r="P121" i="24"/>
  <c r="T121" i="24"/>
  <c r="X121" i="24"/>
  <c r="Z121" i="24" s="1"/>
  <c r="AA121" i="24" s="1"/>
  <c r="P122" i="24"/>
  <c r="T122" i="24"/>
  <c r="X122" i="24"/>
  <c r="P123" i="24"/>
  <c r="T123" i="24"/>
  <c r="X123" i="24"/>
  <c r="P124" i="24"/>
  <c r="T124" i="24"/>
  <c r="X124" i="24"/>
  <c r="P125" i="24"/>
  <c r="T125" i="24"/>
  <c r="X125" i="24"/>
  <c r="Z125" i="24" s="1"/>
  <c r="AA125" i="24" s="1"/>
  <c r="P126" i="24"/>
  <c r="T126" i="24"/>
  <c r="X126" i="24"/>
  <c r="P127" i="24"/>
  <c r="T127" i="24"/>
  <c r="X127" i="24"/>
  <c r="P128" i="24"/>
  <c r="T128" i="24"/>
  <c r="X128" i="24"/>
  <c r="P130" i="24"/>
  <c r="P131" i="24"/>
  <c r="X131" i="24"/>
  <c r="Z131" i="24" s="1"/>
  <c r="AA131" i="24" s="1"/>
  <c r="T132" i="24"/>
  <c r="P133" i="24"/>
  <c r="X133" i="24"/>
  <c r="T134" i="24"/>
  <c r="P135" i="24"/>
  <c r="X135" i="24"/>
  <c r="T136" i="24"/>
  <c r="P137" i="24"/>
  <c r="X137" i="24"/>
  <c r="T138" i="24"/>
  <c r="X138" i="24"/>
  <c r="P139" i="24"/>
  <c r="T139" i="24"/>
  <c r="X139" i="24"/>
  <c r="P140" i="24"/>
  <c r="T140" i="24"/>
  <c r="X140" i="24"/>
  <c r="P141" i="24"/>
  <c r="T141" i="24"/>
  <c r="X141" i="24"/>
  <c r="P142" i="24"/>
  <c r="T142" i="24"/>
  <c r="X142" i="24"/>
  <c r="P143" i="24"/>
  <c r="T143" i="24"/>
  <c r="X143" i="24"/>
  <c r="P144" i="24"/>
  <c r="T144" i="24"/>
  <c r="X144" i="24"/>
  <c r="P145" i="24"/>
  <c r="T145" i="24"/>
  <c r="X145" i="24"/>
  <c r="P146" i="24"/>
  <c r="T146" i="24"/>
  <c r="X146" i="24"/>
  <c r="P147" i="24"/>
  <c r="T147" i="24"/>
  <c r="X147" i="24"/>
  <c r="P148" i="24"/>
  <c r="T148" i="24"/>
  <c r="X148" i="24"/>
  <c r="P149" i="24"/>
  <c r="T149" i="24"/>
  <c r="X149" i="24"/>
  <c r="P150" i="24"/>
  <c r="T150" i="24"/>
  <c r="X150" i="24"/>
  <c r="P151" i="24"/>
  <c r="T151" i="24"/>
  <c r="X151" i="24"/>
  <c r="P152" i="24"/>
  <c r="T152" i="24"/>
  <c r="X152" i="24"/>
  <c r="P153" i="24"/>
  <c r="T153" i="24"/>
  <c r="X153" i="24"/>
  <c r="P154" i="24"/>
  <c r="T154" i="24"/>
  <c r="X154" i="24"/>
  <c r="P155" i="24"/>
  <c r="T155" i="24"/>
  <c r="X155" i="24"/>
  <c r="P129" i="24"/>
  <c r="T130" i="24"/>
  <c r="S131" i="24"/>
  <c r="O132" i="24"/>
  <c r="W132" i="24"/>
  <c r="S133" i="24"/>
  <c r="O134" i="24"/>
  <c r="W134" i="24"/>
  <c r="S135" i="24"/>
  <c r="O136" i="24"/>
  <c r="W136" i="24"/>
  <c r="S137" i="24"/>
  <c r="O138" i="24"/>
  <c r="U138" i="24"/>
  <c r="Y138" i="24"/>
  <c r="Q139" i="24"/>
  <c r="U139" i="24"/>
  <c r="Y139" i="24"/>
  <c r="Q140" i="24"/>
  <c r="U140" i="24"/>
  <c r="Y140" i="24"/>
  <c r="Q141" i="24"/>
  <c r="U141" i="24"/>
  <c r="Y141" i="24"/>
  <c r="Q142" i="24"/>
  <c r="U142" i="24"/>
  <c r="Y142" i="24"/>
  <c r="Q143" i="24"/>
  <c r="U143" i="24"/>
  <c r="Y143" i="24"/>
  <c r="Q144" i="24"/>
  <c r="U144" i="24"/>
  <c r="Y144" i="24"/>
  <c r="Q145" i="24"/>
  <c r="U145" i="24"/>
  <c r="Y145" i="24"/>
  <c r="Q146" i="24"/>
  <c r="U146" i="24"/>
  <c r="Y146" i="24"/>
  <c r="Q147" i="24"/>
  <c r="U147" i="24"/>
  <c r="Y147" i="24"/>
  <c r="Q148" i="24"/>
  <c r="U148" i="24"/>
  <c r="Y148" i="24"/>
  <c r="Q149" i="24"/>
  <c r="U149" i="24"/>
  <c r="Y149" i="24"/>
  <c r="Q150" i="24"/>
  <c r="U150" i="24"/>
  <c r="Y150" i="24"/>
  <c r="Q151" i="24"/>
  <c r="U151" i="24"/>
  <c r="Y151" i="24"/>
  <c r="Q152" i="24"/>
  <c r="U152" i="24"/>
  <c r="Y152" i="24"/>
  <c r="Q153" i="24"/>
  <c r="U153" i="24"/>
  <c r="Y153" i="24"/>
  <c r="Q154" i="24"/>
  <c r="U154" i="24"/>
  <c r="Y154" i="24"/>
  <c r="Q155" i="24"/>
  <c r="U155" i="24"/>
  <c r="Y155" i="24"/>
  <c r="T129" i="24"/>
  <c r="X130" i="24"/>
  <c r="T131" i="24"/>
  <c r="P132" i="24"/>
  <c r="X132" i="24"/>
  <c r="T133" i="24"/>
  <c r="P134" i="24"/>
  <c r="X134" i="24"/>
  <c r="T135" i="24"/>
  <c r="P136" i="24"/>
  <c r="X136" i="24"/>
  <c r="Z136" i="24" s="1"/>
  <c r="AA136" i="24" s="1"/>
  <c r="T137" i="24"/>
  <c r="P138" i="24"/>
  <c r="V138" i="24"/>
  <c r="N139" i="24"/>
  <c r="R139" i="24"/>
  <c r="V139" i="24"/>
  <c r="N140" i="24"/>
  <c r="R140" i="24"/>
  <c r="V140" i="24"/>
  <c r="N141" i="24"/>
  <c r="R141" i="24"/>
  <c r="V141" i="24"/>
  <c r="N142" i="24"/>
  <c r="R142" i="24"/>
  <c r="V142" i="24"/>
  <c r="N143" i="24"/>
  <c r="R143" i="24"/>
  <c r="V143" i="24"/>
  <c r="N144" i="24"/>
  <c r="R144" i="24"/>
  <c r="V144" i="24"/>
  <c r="N145" i="24"/>
  <c r="R145" i="24"/>
  <c r="V145" i="24"/>
  <c r="N146" i="24"/>
  <c r="R146" i="24"/>
  <c r="V146" i="24"/>
  <c r="N147" i="24"/>
  <c r="R147" i="24"/>
  <c r="V147" i="24"/>
  <c r="N148" i="24"/>
  <c r="R148" i="24"/>
  <c r="V148" i="24"/>
  <c r="N149" i="24"/>
  <c r="R149" i="24"/>
  <c r="V149" i="24"/>
  <c r="N150" i="24"/>
  <c r="R150" i="24"/>
  <c r="V150" i="24"/>
  <c r="N151" i="24"/>
  <c r="R151" i="24"/>
  <c r="V151" i="24"/>
  <c r="N152" i="24"/>
  <c r="R152" i="24"/>
  <c r="V152" i="24"/>
  <c r="N153" i="24"/>
  <c r="R153" i="24"/>
  <c r="V153" i="24"/>
  <c r="N154" i="24"/>
  <c r="R154" i="24"/>
  <c r="V154" i="24"/>
  <c r="N155" i="24"/>
  <c r="R155" i="24"/>
  <c r="V155" i="24"/>
  <c r="X129" i="24"/>
  <c r="Z129" i="24" s="1"/>
  <c r="AA129" i="24" s="1"/>
  <c r="O131" i="24"/>
  <c r="W131" i="24"/>
  <c r="S132" i="24"/>
  <c r="O133" i="24"/>
  <c r="W133" i="24"/>
  <c r="S134" i="24"/>
  <c r="O135" i="24"/>
  <c r="W135" i="24"/>
  <c r="S136" i="24"/>
  <c r="O137" i="24"/>
  <c r="W137" i="24"/>
  <c r="S138" i="24"/>
  <c r="W138" i="24"/>
  <c r="O139" i="24"/>
  <c r="S139" i="24"/>
  <c r="W139" i="24"/>
  <c r="O140" i="24"/>
  <c r="S140" i="24"/>
  <c r="W140" i="24"/>
  <c r="O141" i="24"/>
  <c r="S141" i="24"/>
  <c r="W141" i="24"/>
  <c r="O142" i="24"/>
  <c r="S142" i="24"/>
  <c r="W142" i="24"/>
  <c r="O143" i="24"/>
  <c r="S143" i="24"/>
  <c r="W143" i="24"/>
  <c r="O144" i="24"/>
  <c r="S144" i="24"/>
  <c r="W144" i="24"/>
  <c r="O145" i="24"/>
  <c r="S145" i="24"/>
  <c r="W145" i="24"/>
  <c r="O146" i="24"/>
  <c r="S146" i="24"/>
  <c r="W146" i="24"/>
  <c r="O147" i="24"/>
  <c r="S147" i="24"/>
  <c r="W147" i="24"/>
  <c r="O148" i="24"/>
  <c r="S148" i="24"/>
  <c r="W148" i="24"/>
  <c r="O149" i="24"/>
  <c r="S149" i="24"/>
  <c r="W149" i="24"/>
  <c r="O150" i="24"/>
  <c r="S150" i="24"/>
  <c r="W150" i="24"/>
  <c r="O151" i="24"/>
  <c r="S151" i="24"/>
  <c r="W151" i="24"/>
  <c r="O152" i="24"/>
  <c r="S152" i="24"/>
  <c r="W152" i="24"/>
  <c r="O153" i="24"/>
  <c r="S153" i="24"/>
  <c r="W153" i="24"/>
  <c r="O154" i="24"/>
  <c r="S154" i="24"/>
  <c r="W154" i="24"/>
  <c r="O155" i="24"/>
  <c r="S155" i="24"/>
  <c r="W155" i="24"/>
  <c r="A4" i="25"/>
  <c r="E4" i="25"/>
  <c r="I4" i="25"/>
  <c r="M4" i="25"/>
  <c r="D5" i="25"/>
  <c r="H5" i="25"/>
  <c r="L5" i="25"/>
  <c r="C6" i="25"/>
  <c r="G6" i="25"/>
  <c r="K6" i="25"/>
  <c r="B7" i="25"/>
  <c r="F7" i="25"/>
  <c r="J7" i="25"/>
  <c r="A8" i="25"/>
  <c r="E8" i="25"/>
  <c r="I8" i="25"/>
  <c r="M8" i="25"/>
  <c r="D9" i="25"/>
  <c r="H9" i="25"/>
  <c r="L9" i="25"/>
  <c r="C10" i="25"/>
  <c r="G10" i="25"/>
  <c r="K10" i="25"/>
  <c r="B11" i="25"/>
  <c r="F11" i="25"/>
  <c r="J11" i="25"/>
  <c r="A12" i="25"/>
  <c r="E12" i="25"/>
  <c r="I12" i="25"/>
  <c r="M12" i="25"/>
  <c r="D13" i="25"/>
  <c r="H13" i="25"/>
  <c r="L13" i="25"/>
  <c r="C14" i="25"/>
  <c r="G14" i="25"/>
  <c r="K14" i="25"/>
  <c r="B15" i="25"/>
  <c r="F15" i="25"/>
  <c r="J15" i="25"/>
  <c r="A16" i="25"/>
  <c r="E16" i="25"/>
  <c r="I16" i="25"/>
  <c r="M16" i="25"/>
  <c r="D17" i="25"/>
  <c r="H17" i="25"/>
  <c r="L17" i="25"/>
  <c r="C18" i="25"/>
  <c r="G18" i="25"/>
  <c r="K18" i="25"/>
  <c r="B19" i="25"/>
  <c r="F19" i="25"/>
  <c r="J19" i="25"/>
  <c r="A20" i="25"/>
  <c r="E20" i="25"/>
  <c r="I20" i="25"/>
  <c r="M20" i="25"/>
  <c r="D21" i="25"/>
  <c r="H21" i="25"/>
  <c r="L21" i="25"/>
  <c r="C22" i="25"/>
  <c r="G22" i="25"/>
  <c r="K22" i="25"/>
  <c r="B23" i="25"/>
  <c r="F23" i="25"/>
  <c r="J23" i="25"/>
  <c r="A24" i="25"/>
  <c r="E24" i="25"/>
  <c r="I24" i="25"/>
  <c r="M24" i="25"/>
  <c r="D25" i="25"/>
  <c r="H25" i="25"/>
  <c r="L25" i="25"/>
  <c r="C26" i="25"/>
  <c r="G26" i="25"/>
  <c r="K26" i="25"/>
  <c r="B27" i="25"/>
  <c r="F27" i="25"/>
  <c r="J27" i="25"/>
  <c r="A28" i="25"/>
  <c r="E28" i="25"/>
  <c r="I28" i="25"/>
  <c r="M28" i="25"/>
  <c r="D29" i="25"/>
  <c r="H29" i="25"/>
  <c r="L29" i="25"/>
  <c r="B4" i="25"/>
  <c r="F4" i="25"/>
  <c r="J4" i="25"/>
  <c r="A5" i="25"/>
  <c r="E5" i="25"/>
  <c r="I5" i="25"/>
  <c r="M5" i="25"/>
  <c r="C4" i="25"/>
  <c r="G4" i="25"/>
  <c r="K4" i="25"/>
  <c r="B5" i="25"/>
  <c r="F5" i="25"/>
  <c r="J5" i="25"/>
  <c r="A6" i="25"/>
  <c r="E6" i="25"/>
  <c r="I6" i="25"/>
  <c r="M6" i="25"/>
  <c r="D7" i="25"/>
  <c r="H7" i="25"/>
  <c r="L7" i="25"/>
  <c r="C8" i="25"/>
  <c r="G8" i="25"/>
  <c r="K8" i="25"/>
  <c r="B9" i="25"/>
  <c r="F9" i="25"/>
  <c r="J9" i="25"/>
  <c r="A10" i="25"/>
  <c r="E10" i="25"/>
  <c r="I10" i="25"/>
  <c r="M10" i="25"/>
  <c r="D11" i="25"/>
  <c r="H11" i="25"/>
  <c r="L11" i="25"/>
  <c r="C12" i="25"/>
  <c r="G12" i="25"/>
  <c r="K12" i="25"/>
  <c r="B13" i="25"/>
  <c r="F13" i="25"/>
  <c r="J13" i="25"/>
  <c r="A14" i="25"/>
  <c r="E14" i="25"/>
  <c r="I14" i="25"/>
  <c r="M14" i="25"/>
  <c r="D15" i="25"/>
  <c r="H15" i="25"/>
  <c r="L15" i="25"/>
  <c r="C16" i="25"/>
  <c r="G16" i="25"/>
  <c r="K16" i="25"/>
  <c r="B17" i="25"/>
  <c r="F17" i="25"/>
  <c r="J17" i="25"/>
  <c r="A18" i="25"/>
  <c r="E18" i="25"/>
  <c r="I18" i="25"/>
  <c r="M18" i="25"/>
  <c r="D19" i="25"/>
  <c r="H19" i="25"/>
  <c r="L19" i="25"/>
  <c r="C20" i="25"/>
  <c r="G20" i="25"/>
  <c r="K20" i="25"/>
  <c r="B21" i="25"/>
  <c r="F21" i="25"/>
  <c r="J21" i="25"/>
  <c r="A22" i="25"/>
  <c r="E22" i="25"/>
  <c r="I22" i="25"/>
  <c r="M22" i="25"/>
  <c r="D23" i="25"/>
  <c r="H23" i="25"/>
  <c r="L23" i="25"/>
  <c r="C24" i="25"/>
  <c r="G24" i="25"/>
  <c r="K24" i="25"/>
  <c r="B25" i="25"/>
  <c r="F25" i="25"/>
  <c r="J25" i="25"/>
  <c r="A26" i="25"/>
  <c r="E26" i="25"/>
  <c r="I26" i="25"/>
  <c r="M26" i="25"/>
  <c r="D27" i="25"/>
  <c r="H27" i="25"/>
  <c r="L27" i="25"/>
  <c r="C28" i="25"/>
  <c r="G28" i="25"/>
  <c r="K28" i="25"/>
  <c r="B29" i="25"/>
  <c r="F29" i="25"/>
  <c r="J29" i="25"/>
  <c r="A30" i="25"/>
  <c r="H4" i="25"/>
  <c r="K5" i="25"/>
  <c r="H6" i="25"/>
  <c r="C7" i="25"/>
  <c r="K7" i="25"/>
  <c r="F8" i="25"/>
  <c r="A9" i="25"/>
  <c r="I9" i="25"/>
  <c r="D10" i="25"/>
  <c r="L10" i="25"/>
  <c r="G11" i="25"/>
  <c r="B12" i="25"/>
  <c r="J12" i="25"/>
  <c r="E13" i="25"/>
  <c r="M13" i="25"/>
  <c r="H14" i="25"/>
  <c r="C15" i="25"/>
  <c r="K15" i="25"/>
  <c r="F16" i="25"/>
  <c r="A17" i="25"/>
  <c r="I17" i="25"/>
  <c r="D18" i="25"/>
  <c r="L18" i="25"/>
  <c r="G19" i="25"/>
  <c r="B20" i="25"/>
  <c r="J20" i="25"/>
  <c r="E21" i="25"/>
  <c r="M21" i="25"/>
  <c r="H22" i="25"/>
  <c r="C23" i="25"/>
  <c r="K23" i="25"/>
  <c r="F24" i="25"/>
  <c r="A25" i="25"/>
  <c r="I25" i="25"/>
  <c r="D26" i="25"/>
  <c r="L26" i="25"/>
  <c r="G27" i="25"/>
  <c r="B28" i="25"/>
  <c r="J28" i="25"/>
  <c r="E29" i="25"/>
  <c r="M29" i="25"/>
  <c r="E30" i="25"/>
  <c r="I30" i="25"/>
  <c r="M30" i="25"/>
  <c r="D31" i="25"/>
  <c r="H31" i="25"/>
  <c r="L31" i="25"/>
  <c r="C32" i="25"/>
  <c r="G32" i="25"/>
  <c r="K32" i="25"/>
  <c r="B33" i="25"/>
  <c r="F33" i="25"/>
  <c r="J33" i="25"/>
  <c r="A34" i="25"/>
  <c r="E34" i="25"/>
  <c r="I34" i="25"/>
  <c r="M34" i="25"/>
  <c r="D35" i="25"/>
  <c r="H35" i="25"/>
  <c r="L35" i="25"/>
  <c r="C36" i="25"/>
  <c r="G36" i="25"/>
  <c r="K36" i="25"/>
  <c r="B37" i="25"/>
  <c r="F37" i="25"/>
  <c r="J37" i="25"/>
  <c r="A38" i="25"/>
  <c r="E38" i="25"/>
  <c r="I38" i="25"/>
  <c r="M38" i="25"/>
  <c r="D39" i="25"/>
  <c r="H39" i="25"/>
  <c r="L39" i="25"/>
  <c r="C40" i="25"/>
  <c r="G40" i="25"/>
  <c r="K40" i="25"/>
  <c r="B41" i="25"/>
  <c r="F41" i="25"/>
  <c r="J41" i="25"/>
  <c r="A42" i="25"/>
  <c r="E42" i="25"/>
  <c r="I42" i="25"/>
  <c r="M42" i="25"/>
  <c r="D43" i="25"/>
  <c r="H43" i="25"/>
  <c r="L43" i="25"/>
  <c r="C44" i="25"/>
  <c r="C5" i="25"/>
  <c r="D6" i="25"/>
  <c r="L6" i="25"/>
  <c r="G7" i="25"/>
  <c r="B8" i="25"/>
  <c r="J8" i="25"/>
  <c r="E9" i="25"/>
  <c r="M9" i="25"/>
  <c r="H10" i="25"/>
  <c r="C11" i="25"/>
  <c r="K11" i="25"/>
  <c r="F12" i="25"/>
  <c r="A13" i="25"/>
  <c r="I13" i="25"/>
  <c r="D14" i="25"/>
  <c r="L14" i="25"/>
  <c r="G15" i="25"/>
  <c r="B16" i="25"/>
  <c r="J16" i="25"/>
  <c r="E17" i="25"/>
  <c r="M17" i="25"/>
  <c r="H18" i="25"/>
  <c r="C19" i="25"/>
  <c r="K19" i="25"/>
  <c r="F20" i="25"/>
  <c r="A21" i="25"/>
  <c r="I21" i="25"/>
  <c r="D22" i="25"/>
  <c r="L22" i="25"/>
  <c r="G23" i="25"/>
  <c r="B24" i="25"/>
  <c r="J24" i="25"/>
  <c r="E25" i="25"/>
  <c r="M25" i="25"/>
  <c r="H26" i="25"/>
  <c r="C27" i="25"/>
  <c r="K27" i="25"/>
  <c r="F28" i="25"/>
  <c r="A29" i="25"/>
  <c r="I29" i="25"/>
  <c r="C30" i="25"/>
  <c r="G30" i="25"/>
  <c r="K30" i="25"/>
  <c r="B31" i="25"/>
  <c r="F31" i="25"/>
  <c r="J31" i="25"/>
  <c r="A32" i="25"/>
  <c r="E32" i="25"/>
  <c r="I32" i="25"/>
  <c r="M32" i="25"/>
  <c r="D33" i="25"/>
  <c r="H33" i="25"/>
  <c r="L33" i="25"/>
  <c r="C34" i="25"/>
  <c r="G34" i="25"/>
  <c r="K34" i="25"/>
  <c r="B35" i="25"/>
  <c r="F35" i="25"/>
  <c r="J35" i="25"/>
  <c r="A36" i="25"/>
  <c r="E36" i="25"/>
  <c r="I36" i="25"/>
  <c r="M36" i="25"/>
  <c r="D37" i="25"/>
  <c r="H37" i="25"/>
  <c r="L37" i="25"/>
  <c r="C38" i="25"/>
  <c r="G38" i="25"/>
  <c r="K38" i="25"/>
  <c r="B39" i="25"/>
  <c r="F39" i="25"/>
  <c r="J39" i="25"/>
  <c r="A40" i="25"/>
  <c r="E40" i="25"/>
  <c r="I40" i="25"/>
  <c r="M40" i="25"/>
  <c r="D41" i="25"/>
  <c r="H41" i="25"/>
  <c r="L41" i="25"/>
  <c r="C42" i="25"/>
  <c r="G42" i="25"/>
  <c r="K42" i="25"/>
  <c r="B43" i="25"/>
  <c r="F43" i="25"/>
  <c r="J43" i="25"/>
  <c r="D4" i="25"/>
  <c r="F6" i="25"/>
  <c r="I7" i="25"/>
  <c r="L8" i="25"/>
  <c r="B10" i="25"/>
  <c r="E11" i="25"/>
  <c r="H12" i="25"/>
  <c r="K13" i="25"/>
  <c r="A15" i="25"/>
  <c r="D16" i="25"/>
  <c r="G17" i="25"/>
  <c r="J18" i="25"/>
  <c r="M19" i="25"/>
  <c r="C21" i="25"/>
  <c r="F22" i="25"/>
  <c r="I23" i="25"/>
  <c r="L24" i="25"/>
  <c r="B26" i="25"/>
  <c r="E27" i="25"/>
  <c r="H28" i="25"/>
  <c r="K29" i="25"/>
  <c r="H30" i="25"/>
  <c r="C31" i="25"/>
  <c r="K31" i="25"/>
  <c r="F32" i="25"/>
  <c r="A33" i="25"/>
  <c r="I33" i="25"/>
  <c r="D34" i="25"/>
  <c r="L34" i="25"/>
  <c r="G35" i="25"/>
  <c r="B36" i="25"/>
  <c r="J36" i="25"/>
  <c r="E37" i="25"/>
  <c r="M37" i="25"/>
  <c r="H38" i="25"/>
  <c r="C39" i="25"/>
  <c r="K39" i="25"/>
  <c r="F40" i="25"/>
  <c r="A41" i="25"/>
  <c r="I41" i="25"/>
  <c r="D42" i="25"/>
  <c r="L42" i="25"/>
  <c r="G43" i="25"/>
  <c r="A44" i="25"/>
  <c r="F44" i="25"/>
  <c r="J44" i="25"/>
  <c r="A45" i="25"/>
  <c r="E45" i="25"/>
  <c r="I45" i="25"/>
  <c r="M45" i="25"/>
  <c r="D46" i="25"/>
  <c r="H46" i="25"/>
  <c r="L46" i="25"/>
  <c r="C47" i="25"/>
  <c r="G47" i="25"/>
  <c r="K47" i="25"/>
  <c r="B48" i="25"/>
  <c r="F48" i="25"/>
  <c r="J48" i="25"/>
  <c r="A49" i="25"/>
  <c r="E49" i="25"/>
  <c r="I49" i="25"/>
  <c r="M49" i="25"/>
  <c r="D50" i="25"/>
  <c r="H50" i="25"/>
  <c r="L50" i="25"/>
  <c r="C51" i="25"/>
  <c r="G51" i="25"/>
  <c r="K51" i="25"/>
  <c r="B52" i="25"/>
  <c r="F52" i="25"/>
  <c r="J52" i="25"/>
  <c r="A53" i="25"/>
  <c r="E53" i="25"/>
  <c r="I53" i="25"/>
  <c r="M53" i="25"/>
  <c r="D54" i="25"/>
  <c r="H54" i="25"/>
  <c r="L54" i="25"/>
  <c r="C55" i="25"/>
  <c r="G55" i="25"/>
  <c r="K55" i="25"/>
  <c r="B56" i="25"/>
  <c r="F56" i="25"/>
  <c r="J56" i="25"/>
  <c r="L4" i="25"/>
  <c r="J6" i="25"/>
  <c r="M7" i="25"/>
  <c r="C9" i="25"/>
  <c r="F10" i="25"/>
  <c r="I11" i="25"/>
  <c r="L12" i="25"/>
  <c r="B14" i="25"/>
  <c r="E15" i="25"/>
  <c r="H16" i="25"/>
  <c r="K17" i="25"/>
  <c r="A19" i="25"/>
  <c r="D20" i="25"/>
  <c r="G21" i="25"/>
  <c r="J22" i="25"/>
  <c r="M23" i="25"/>
  <c r="C25" i="25"/>
  <c r="F26" i="25"/>
  <c r="I27" i="25"/>
  <c r="L28" i="25"/>
  <c r="B30" i="25"/>
  <c r="J30" i="25"/>
  <c r="E31" i="25"/>
  <c r="M31" i="25"/>
  <c r="H32" i="25"/>
  <c r="C33" i="25"/>
  <c r="K33" i="25"/>
  <c r="F34" i="25"/>
  <c r="A35" i="25"/>
  <c r="I35" i="25"/>
  <c r="D36" i="25"/>
  <c r="L36" i="25"/>
  <c r="G37" i="25"/>
  <c r="B38" i="25"/>
  <c r="J38" i="25"/>
  <c r="E39" i="25"/>
  <c r="M39" i="25"/>
  <c r="H40" i="25"/>
  <c r="C41" i="25"/>
  <c r="K41" i="25"/>
  <c r="F42" i="25"/>
  <c r="A43" i="25"/>
  <c r="I43" i="25"/>
  <c r="B44" i="25"/>
  <c r="G44" i="25"/>
  <c r="K44" i="25"/>
  <c r="B45" i="25"/>
  <c r="F45" i="25"/>
  <c r="J45" i="25"/>
  <c r="A46" i="25"/>
  <c r="E46" i="25"/>
  <c r="I46" i="25"/>
  <c r="M46" i="25"/>
  <c r="D47" i="25"/>
  <c r="H47" i="25"/>
  <c r="L47" i="25"/>
  <c r="C48" i="25"/>
  <c r="G48" i="25"/>
  <c r="K48" i="25"/>
  <c r="B49" i="25"/>
  <c r="F49" i="25"/>
  <c r="J49" i="25"/>
  <c r="A50" i="25"/>
  <c r="E50" i="25"/>
  <c r="I50" i="25"/>
  <c r="M50" i="25"/>
  <c r="D51" i="25"/>
  <c r="H51" i="25"/>
  <c r="L51" i="25"/>
  <c r="C52" i="25"/>
  <c r="G52" i="25"/>
  <c r="K52" i="25"/>
  <c r="B53" i="25"/>
  <c r="F53" i="25"/>
  <c r="J53" i="25"/>
  <c r="A54" i="25"/>
  <c r="E54" i="25"/>
  <c r="I54" i="25"/>
  <c r="M54" i="25"/>
  <c r="D55" i="25"/>
  <c r="H55" i="25"/>
  <c r="L55" i="25"/>
  <c r="C56" i="25"/>
  <c r="G56" i="25"/>
  <c r="K56" i="25"/>
  <c r="B57" i="25"/>
  <c r="F57" i="25"/>
  <c r="J57" i="25"/>
  <c r="A58" i="25"/>
  <c r="E58" i="25"/>
  <c r="I58" i="25"/>
  <c r="M58" i="25"/>
  <c r="D59" i="25"/>
  <c r="H59" i="25"/>
  <c r="L59" i="25"/>
  <c r="C60" i="25"/>
  <c r="G60" i="25"/>
  <c r="K60" i="25"/>
  <c r="B61" i="25"/>
  <c r="F61" i="25"/>
  <c r="J61" i="25"/>
  <c r="G5" i="25"/>
  <c r="A7" i="25"/>
  <c r="D8" i="25"/>
  <c r="G9" i="25"/>
  <c r="J10" i="25"/>
  <c r="M11" i="25"/>
  <c r="C13" i="25"/>
  <c r="F14" i="25"/>
  <c r="I15" i="25"/>
  <c r="L16" i="25"/>
  <c r="B18" i="25"/>
  <c r="E19" i="25"/>
  <c r="H20" i="25"/>
  <c r="K21" i="25"/>
  <c r="A23" i="25"/>
  <c r="D24" i="25"/>
  <c r="G25" i="25"/>
  <c r="J26" i="25"/>
  <c r="M27" i="25"/>
  <c r="C29" i="25"/>
  <c r="D30" i="25"/>
  <c r="L30" i="25"/>
  <c r="G31" i="25"/>
  <c r="B32" i="25"/>
  <c r="J32" i="25"/>
  <c r="E33" i="25"/>
  <c r="M33" i="25"/>
  <c r="H34" i="25"/>
  <c r="C35" i="25"/>
  <c r="K35" i="25"/>
  <c r="F36" i="25"/>
  <c r="A37" i="25"/>
  <c r="I37" i="25"/>
  <c r="D38" i="25"/>
  <c r="L38" i="25"/>
  <c r="G39" i="25"/>
  <c r="B40" i="25"/>
  <c r="J40" i="25"/>
  <c r="E41" i="25"/>
  <c r="M41" i="25"/>
  <c r="H42" i="25"/>
  <c r="C43" i="25"/>
  <c r="K43" i="25"/>
  <c r="D44" i="25"/>
  <c r="H44" i="25"/>
  <c r="L44" i="25"/>
  <c r="C45" i="25"/>
  <c r="G45" i="25"/>
  <c r="K45" i="25"/>
  <c r="B46" i="25"/>
  <c r="F46" i="25"/>
  <c r="J46" i="25"/>
  <c r="A47" i="25"/>
  <c r="E47" i="25"/>
  <c r="I47" i="25"/>
  <c r="M47" i="25"/>
  <c r="D48" i="25"/>
  <c r="H48" i="25"/>
  <c r="L48" i="25"/>
  <c r="C49" i="25"/>
  <c r="G49" i="25"/>
  <c r="K49" i="25"/>
  <c r="B50" i="25"/>
  <c r="F50" i="25"/>
  <c r="J50" i="25"/>
  <c r="A51" i="25"/>
  <c r="E51" i="25"/>
  <c r="I51" i="25"/>
  <c r="M51" i="25"/>
  <c r="D52" i="25"/>
  <c r="H52" i="25"/>
  <c r="L52" i="25"/>
  <c r="C53" i="25"/>
  <c r="G53" i="25"/>
  <c r="K53" i="25"/>
  <c r="B54" i="25"/>
  <c r="F54" i="25"/>
  <c r="J54" i="25"/>
  <c r="A55" i="25"/>
  <c r="E55" i="25"/>
  <c r="I55" i="25"/>
  <c r="M55" i="25"/>
  <c r="D56" i="25"/>
  <c r="H56" i="25"/>
  <c r="L56" i="25"/>
  <c r="B6" i="25"/>
  <c r="E7" i="25"/>
  <c r="H8" i="25"/>
  <c r="K9" i="25"/>
  <c r="A11" i="25"/>
  <c r="D12" i="25"/>
  <c r="G13" i="25"/>
  <c r="J14" i="25"/>
  <c r="M15" i="25"/>
  <c r="C17" i="25"/>
  <c r="F18" i="25"/>
  <c r="I19" i="25"/>
  <c r="L20" i="25"/>
  <c r="B22" i="25"/>
  <c r="E23" i="25"/>
  <c r="H24" i="25"/>
  <c r="K25" i="25"/>
  <c r="A27" i="25"/>
  <c r="D28" i="25"/>
  <c r="G29" i="25"/>
  <c r="F30" i="25"/>
  <c r="A31" i="25"/>
  <c r="I31" i="25"/>
  <c r="D32" i="25"/>
  <c r="L32" i="25"/>
  <c r="G33" i="25"/>
  <c r="B34" i="25"/>
  <c r="J34" i="25"/>
  <c r="E35" i="25"/>
  <c r="M35" i="25"/>
  <c r="H36" i="25"/>
  <c r="C37" i="25"/>
  <c r="K37" i="25"/>
  <c r="F38" i="25"/>
  <c r="A39" i="25"/>
  <c r="I39" i="25"/>
  <c r="D40" i="25"/>
  <c r="L40" i="25"/>
  <c r="G41" i="25"/>
  <c r="B42" i="25"/>
  <c r="J42" i="25"/>
  <c r="E43" i="25"/>
  <c r="M43" i="25"/>
  <c r="E44" i="25"/>
  <c r="I44" i="25"/>
  <c r="M44" i="25"/>
  <c r="D45" i="25"/>
  <c r="H45" i="25"/>
  <c r="L45" i="25"/>
  <c r="C46" i="25"/>
  <c r="G46" i="25"/>
  <c r="K46" i="25"/>
  <c r="B47" i="25"/>
  <c r="F47" i="25"/>
  <c r="J47" i="25"/>
  <c r="A48" i="25"/>
  <c r="E48" i="25"/>
  <c r="I48" i="25"/>
  <c r="M48" i="25"/>
  <c r="D49" i="25"/>
  <c r="H49" i="25"/>
  <c r="L49" i="25"/>
  <c r="C50" i="25"/>
  <c r="G50" i="25"/>
  <c r="K50" i="25"/>
  <c r="B51" i="25"/>
  <c r="F51" i="25"/>
  <c r="J51" i="25"/>
  <c r="A52" i="25"/>
  <c r="E52" i="25"/>
  <c r="I52" i="25"/>
  <c r="M52" i="25"/>
  <c r="D53" i="25"/>
  <c r="H53" i="25"/>
  <c r="L53" i="25"/>
  <c r="C54" i="25"/>
  <c r="G54" i="25"/>
  <c r="K54" i="25"/>
  <c r="B55" i="25"/>
  <c r="F55" i="25"/>
  <c r="J55" i="25"/>
  <c r="A56" i="25"/>
  <c r="E56" i="25"/>
  <c r="I56" i="25"/>
  <c r="M56" i="25"/>
  <c r="D57" i="25"/>
  <c r="H57" i="25"/>
  <c r="L57" i="25"/>
  <c r="C58" i="25"/>
  <c r="G58" i="25"/>
  <c r="K58" i="25"/>
  <c r="B59" i="25"/>
  <c r="F59" i="25"/>
  <c r="J59" i="25"/>
  <c r="A60" i="25"/>
  <c r="E60" i="25"/>
  <c r="I60" i="25"/>
  <c r="M60" i="25"/>
  <c r="D61" i="25"/>
  <c r="H61" i="25"/>
  <c r="A57" i="25"/>
  <c r="I57" i="25"/>
  <c r="D58" i="25"/>
  <c r="L58" i="25"/>
  <c r="G59" i="25"/>
  <c r="B60" i="25"/>
  <c r="J60" i="25"/>
  <c r="E61" i="25"/>
  <c r="L61" i="25"/>
  <c r="C62" i="25"/>
  <c r="G62" i="25"/>
  <c r="K62" i="25"/>
  <c r="B63" i="25"/>
  <c r="F63" i="25"/>
  <c r="J63" i="25"/>
  <c r="A64" i="25"/>
  <c r="E64" i="25"/>
  <c r="I64" i="25"/>
  <c r="M64" i="25"/>
  <c r="D65" i="25"/>
  <c r="H65" i="25"/>
  <c r="L65" i="25"/>
  <c r="C66" i="25"/>
  <c r="G66" i="25"/>
  <c r="K66" i="25"/>
  <c r="B67" i="25"/>
  <c r="F67" i="25"/>
  <c r="J67" i="25"/>
  <c r="A68" i="25"/>
  <c r="E68" i="25"/>
  <c r="I68" i="25"/>
  <c r="M68" i="25"/>
  <c r="D69" i="25"/>
  <c r="H69" i="25"/>
  <c r="L69" i="25"/>
  <c r="C70" i="25"/>
  <c r="G70" i="25"/>
  <c r="K70" i="25"/>
  <c r="B71" i="25"/>
  <c r="F71" i="25"/>
  <c r="J71" i="25"/>
  <c r="A72" i="25"/>
  <c r="E72" i="25"/>
  <c r="I72" i="25"/>
  <c r="M72" i="25"/>
  <c r="D73" i="25"/>
  <c r="H73" i="25"/>
  <c r="L73" i="25"/>
  <c r="C74" i="25"/>
  <c r="G74" i="25"/>
  <c r="K74" i="25"/>
  <c r="B75" i="25"/>
  <c r="F75" i="25"/>
  <c r="C57" i="25"/>
  <c r="K57" i="25"/>
  <c r="F58" i="25"/>
  <c r="A59" i="25"/>
  <c r="I59" i="25"/>
  <c r="D60" i="25"/>
  <c r="L60" i="25"/>
  <c r="G61" i="25"/>
  <c r="M61" i="25"/>
  <c r="D62" i="25"/>
  <c r="H62" i="25"/>
  <c r="L62" i="25"/>
  <c r="C63" i="25"/>
  <c r="G63" i="25"/>
  <c r="K63" i="25"/>
  <c r="B64" i="25"/>
  <c r="F64" i="25"/>
  <c r="J64" i="25"/>
  <c r="A65" i="25"/>
  <c r="E65" i="25"/>
  <c r="I65" i="25"/>
  <c r="M65" i="25"/>
  <c r="D66" i="25"/>
  <c r="H66" i="25"/>
  <c r="L66" i="25"/>
  <c r="C67" i="25"/>
  <c r="G67" i="25"/>
  <c r="K67" i="25"/>
  <c r="B68" i="25"/>
  <c r="F68" i="25"/>
  <c r="J68" i="25"/>
  <c r="A69" i="25"/>
  <c r="E69" i="25"/>
  <c r="I69" i="25"/>
  <c r="M69" i="25"/>
  <c r="D70" i="25"/>
  <c r="H70" i="25"/>
  <c r="L70" i="25"/>
  <c r="C71" i="25"/>
  <c r="G71" i="25"/>
  <c r="K71" i="25"/>
  <c r="B72" i="25"/>
  <c r="F72" i="25"/>
  <c r="J72" i="25"/>
  <c r="A73" i="25"/>
  <c r="E73" i="25"/>
  <c r="I73" i="25"/>
  <c r="M73" i="25"/>
  <c r="D74" i="25"/>
  <c r="H74" i="25"/>
  <c r="L74" i="25"/>
  <c r="C75" i="25"/>
  <c r="G75" i="25"/>
  <c r="E57" i="25"/>
  <c r="M57" i="25"/>
  <c r="H58" i="25"/>
  <c r="C59" i="25"/>
  <c r="K59" i="25"/>
  <c r="F60" i="25"/>
  <c r="A61" i="25"/>
  <c r="I61" i="25"/>
  <c r="A62" i="25"/>
  <c r="E62" i="25"/>
  <c r="I62" i="25"/>
  <c r="M62" i="25"/>
  <c r="D63" i="25"/>
  <c r="H63" i="25"/>
  <c r="L63" i="25"/>
  <c r="C64" i="25"/>
  <c r="G64" i="25"/>
  <c r="K64" i="25"/>
  <c r="B65" i="25"/>
  <c r="F65" i="25"/>
  <c r="J65" i="25"/>
  <c r="A66" i="25"/>
  <c r="E66" i="25"/>
  <c r="I66" i="25"/>
  <c r="M66" i="25"/>
  <c r="D67" i="25"/>
  <c r="H67" i="25"/>
  <c r="L67" i="25"/>
  <c r="C68" i="25"/>
  <c r="G68" i="25"/>
  <c r="K68" i="25"/>
  <c r="B69" i="25"/>
  <c r="F69" i="25"/>
  <c r="J69" i="25"/>
  <c r="A70" i="25"/>
  <c r="E70" i="25"/>
  <c r="I70" i="25"/>
  <c r="M70" i="25"/>
  <c r="D71" i="25"/>
  <c r="H71" i="25"/>
  <c r="L71" i="25"/>
  <c r="C72" i="25"/>
  <c r="G72" i="25"/>
  <c r="K72" i="25"/>
  <c r="B73" i="25"/>
  <c r="F73" i="25"/>
  <c r="J73" i="25"/>
  <c r="A74" i="25"/>
  <c r="E74" i="25"/>
  <c r="I74" i="25"/>
  <c r="M74" i="25"/>
  <c r="D75" i="25"/>
  <c r="H75" i="25"/>
  <c r="L75" i="25"/>
  <c r="C76" i="25"/>
  <c r="G76" i="25"/>
  <c r="K76" i="25"/>
  <c r="B77" i="25"/>
  <c r="F77" i="25"/>
  <c r="J77" i="25"/>
  <c r="A78" i="25"/>
  <c r="E78" i="25"/>
  <c r="I78" i="25"/>
  <c r="M78" i="25"/>
  <c r="D79" i="25"/>
  <c r="H79" i="25"/>
  <c r="L79" i="25"/>
  <c r="C80" i="25"/>
  <c r="G80" i="25"/>
  <c r="K80" i="25"/>
  <c r="B81" i="25"/>
  <c r="F81" i="25"/>
  <c r="J81" i="25"/>
  <c r="A82" i="25"/>
  <c r="E82" i="25"/>
  <c r="I82" i="25"/>
  <c r="M82" i="25"/>
  <c r="D83" i="25"/>
  <c r="H83" i="25"/>
  <c r="L83" i="25"/>
  <c r="C84" i="25"/>
  <c r="G84" i="25"/>
  <c r="K84" i="25"/>
  <c r="B85" i="25"/>
  <c r="F85" i="25"/>
  <c r="J85" i="25"/>
  <c r="A86" i="25"/>
  <c r="E86" i="25"/>
  <c r="I86" i="25"/>
  <c r="M86" i="25"/>
  <c r="D87" i="25"/>
  <c r="H87" i="25"/>
  <c r="L87" i="25"/>
  <c r="C88" i="25"/>
  <c r="G88" i="25"/>
  <c r="K88" i="25"/>
  <c r="B89" i="25"/>
  <c r="F89" i="25"/>
  <c r="J89" i="25"/>
  <c r="A90" i="25"/>
  <c r="E90" i="25"/>
  <c r="I90" i="25"/>
  <c r="M90" i="25"/>
  <c r="D91" i="25"/>
  <c r="H91" i="25"/>
  <c r="L91" i="25"/>
  <c r="C92" i="25"/>
  <c r="G92" i="25"/>
  <c r="K92" i="25"/>
  <c r="B93" i="25"/>
  <c r="F93" i="25"/>
  <c r="J93" i="25"/>
  <c r="A94" i="25"/>
  <c r="E94" i="25"/>
  <c r="I94" i="25"/>
  <c r="M94" i="25"/>
  <c r="D95" i="25"/>
  <c r="H95" i="25"/>
  <c r="L95" i="25"/>
  <c r="C96" i="25"/>
  <c r="G96" i="25"/>
  <c r="K96" i="25"/>
  <c r="B97" i="25"/>
  <c r="F97" i="25"/>
  <c r="J97" i="25"/>
  <c r="A98" i="25"/>
  <c r="E98" i="25"/>
  <c r="I98" i="25"/>
  <c r="M98" i="25"/>
  <c r="D99" i="25"/>
  <c r="H99" i="25"/>
  <c r="L99" i="25"/>
  <c r="C100" i="25"/>
  <c r="G100" i="25"/>
  <c r="K100" i="25"/>
  <c r="B101" i="25"/>
  <c r="F101" i="25"/>
  <c r="J101" i="25"/>
  <c r="A102" i="25"/>
  <c r="E102" i="25"/>
  <c r="I102" i="25"/>
  <c r="M102" i="25"/>
  <c r="D103" i="25"/>
  <c r="H103" i="25"/>
  <c r="L103" i="25"/>
  <c r="C104" i="25"/>
  <c r="G104" i="25"/>
  <c r="K104" i="25"/>
  <c r="B105" i="25"/>
  <c r="F105" i="25"/>
  <c r="J105" i="25"/>
  <c r="A106" i="25"/>
  <c r="E106" i="25"/>
  <c r="I106" i="25"/>
  <c r="M106" i="25"/>
  <c r="D107" i="25"/>
  <c r="H107" i="25"/>
  <c r="L107" i="25"/>
  <c r="C108" i="25"/>
  <c r="G108" i="25"/>
  <c r="K108" i="25"/>
  <c r="B109" i="25"/>
  <c r="F109" i="25"/>
  <c r="J109" i="25"/>
  <c r="A110" i="25"/>
  <c r="E110" i="25"/>
  <c r="I110" i="25"/>
  <c r="M110" i="25"/>
  <c r="D111" i="25"/>
  <c r="G57" i="25"/>
  <c r="B58" i="25"/>
  <c r="J58" i="25"/>
  <c r="E59" i="25"/>
  <c r="M59" i="25"/>
  <c r="H60" i="25"/>
  <c r="C61" i="25"/>
  <c r="K61" i="25"/>
  <c r="B62" i="25"/>
  <c r="F62" i="25"/>
  <c r="J62" i="25"/>
  <c r="A63" i="25"/>
  <c r="E63" i="25"/>
  <c r="I63" i="25"/>
  <c r="M63" i="25"/>
  <c r="D64" i="25"/>
  <c r="H64" i="25"/>
  <c r="L64" i="25"/>
  <c r="C65" i="25"/>
  <c r="G65" i="25"/>
  <c r="K65" i="25"/>
  <c r="B66" i="25"/>
  <c r="F66" i="25"/>
  <c r="J66" i="25"/>
  <c r="A67" i="25"/>
  <c r="E67" i="25"/>
  <c r="I67" i="25"/>
  <c r="M67" i="25"/>
  <c r="D68" i="25"/>
  <c r="H68" i="25"/>
  <c r="L68" i="25"/>
  <c r="C69" i="25"/>
  <c r="G69" i="25"/>
  <c r="K69" i="25"/>
  <c r="B70" i="25"/>
  <c r="F70" i="25"/>
  <c r="J70" i="25"/>
  <c r="A71" i="25"/>
  <c r="E71" i="25"/>
  <c r="I71" i="25"/>
  <c r="M71" i="25"/>
  <c r="D72" i="25"/>
  <c r="H72" i="25"/>
  <c r="L72" i="25"/>
  <c r="C73" i="25"/>
  <c r="G73" i="25"/>
  <c r="K73" i="25"/>
  <c r="B74" i="25"/>
  <c r="F74" i="25"/>
  <c r="J74" i="25"/>
  <c r="A75" i="25"/>
  <c r="E75" i="25"/>
  <c r="I75" i="25"/>
  <c r="M75" i="25"/>
  <c r="D76" i="25"/>
  <c r="H76" i="25"/>
  <c r="L76" i="25"/>
  <c r="C77" i="25"/>
  <c r="G77" i="25"/>
  <c r="K77" i="25"/>
  <c r="B78" i="25"/>
  <c r="F78" i="25"/>
  <c r="J78" i="25"/>
  <c r="A79" i="25"/>
  <c r="E79" i="25"/>
  <c r="I79" i="25"/>
  <c r="M79" i="25"/>
  <c r="D80" i="25"/>
  <c r="H80" i="25"/>
  <c r="L80" i="25"/>
  <c r="C81" i="25"/>
  <c r="G81" i="25"/>
  <c r="K81" i="25"/>
  <c r="B82" i="25"/>
  <c r="F82" i="25"/>
  <c r="J82" i="25"/>
  <c r="A83" i="25"/>
  <c r="E83" i="25"/>
  <c r="I83" i="25"/>
  <c r="M83" i="25"/>
  <c r="D84" i="25"/>
  <c r="H84" i="25"/>
  <c r="L84" i="25"/>
  <c r="C85" i="25"/>
  <c r="G85" i="25"/>
  <c r="K85" i="25"/>
  <c r="B86" i="25"/>
  <c r="F86" i="25"/>
  <c r="J86" i="25"/>
  <c r="A87" i="25"/>
  <c r="E87" i="25"/>
  <c r="I87" i="25"/>
  <c r="M87" i="25"/>
  <c r="D88" i="25"/>
  <c r="H88" i="25"/>
  <c r="L88" i="25"/>
  <c r="C89" i="25"/>
  <c r="G89" i="25"/>
  <c r="K89" i="25"/>
  <c r="B90" i="25"/>
  <c r="F90" i="25"/>
  <c r="J90" i="25"/>
  <c r="A91" i="25"/>
  <c r="E91" i="25"/>
  <c r="I91" i="25"/>
  <c r="M91" i="25"/>
  <c r="D92" i="25"/>
  <c r="H92" i="25"/>
  <c r="L92" i="25"/>
  <c r="C93" i="25"/>
  <c r="G93" i="25"/>
  <c r="K93" i="25"/>
  <c r="B94" i="25"/>
  <c r="F94" i="25"/>
  <c r="J94" i="25"/>
  <c r="A95" i="25"/>
  <c r="E95" i="25"/>
  <c r="I95" i="25"/>
  <c r="M95" i="25"/>
  <c r="D96" i="25"/>
  <c r="H96" i="25"/>
  <c r="L96" i="25"/>
  <c r="C97" i="25"/>
  <c r="G97" i="25"/>
  <c r="K97" i="25"/>
  <c r="B98" i="25"/>
  <c r="F98" i="25"/>
  <c r="J98" i="25"/>
  <c r="A99" i="25"/>
  <c r="E99" i="25"/>
  <c r="I99" i="25"/>
  <c r="M99" i="25"/>
  <c r="D100" i="25"/>
  <c r="H100" i="25"/>
  <c r="L100" i="25"/>
  <c r="C101" i="25"/>
  <c r="G101" i="25"/>
  <c r="K101" i="25"/>
  <c r="B102" i="25"/>
  <c r="F102" i="25"/>
  <c r="J102" i="25"/>
  <c r="A103" i="25"/>
  <c r="E103" i="25"/>
  <c r="I103" i="25"/>
  <c r="M103" i="25"/>
  <c r="D104" i="25"/>
  <c r="H104" i="25"/>
  <c r="L104" i="25"/>
  <c r="C105" i="25"/>
  <c r="G105" i="25"/>
  <c r="K105" i="25"/>
  <c r="B106" i="25"/>
  <c r="F106" i="25"/>
  <c r="J106" i="25"/>
  <c r="A107" i="25"/>
  <c r="E107" i="25"/>
  <c r="I107" i="25"/>
  <c r="M107" i="25"/>
  <c r="D108" i="25"/>
  <c r="H108" i="25"/>
  <c r="L108" i="25"/>
  <c r="C109" i="25"/>
  <c r="G109" i="25"/>
  <c r="K109" i="25"/>
  <c r="B110" i="25"/>
  <c r="F110" i="25"/>
  <c r="J110" i="25"/>
  <c r="A111" i="25"/>
  <c r="E111" i="25"/>
  <c r="I111" i="25"/>
  <c r="J75" i="25"/>
  <c r="E76" i="25"/>
  <c r="M76" i="25"/>
  <c r="H77" i="25"/>
  <c r="C78" i="25"/>
  <c r="K78" i="25"/>
  <c r="F79" i="25"/>
  <c r="A80" i="25"/>
  <c r="I80" i="25"/>
  <c r="D81" i="25"/>
  <c r="L81" i="25"/>
  <c r="G82" i="25"/>
  <c r="B83" i="25"/>
  <c r="J83" i="25"/>
  <c r="E84" i="25"/>
  <c r="M84" i="25"/>
  <c r="H85" i="25"/>
  <c r="C86" i="25"/>
  <c r="K86" i="25"/>
  <c r="F87" i="25"/>
  <c r="A88" i="25"/>
  <c r="I88" i="25"/>
  <c r="D89" i="25"/>
  <c r="L89" i="25"/>
  <c r="G90" i="25"/>
  <c r="B91" i="25"/>
  <c r="J91" i="25"/>
  <c r="E92" i="25"/>
  <c r="M92" i="25"/>
  <c r="H93" i="25"/>
  <c r="C94" i="25"/>
  <c r="K94" i="25"/>
  <c r="F95" i="25"/>
  <c r="A96" i="25"/>
  <c r="I96" i="25"/>
  <c r="D97" i="25"/>
  <c r="L97" i="25"/>
  <c r="G98" i="25"/>
  <c r="K75" i="25"/>
  <c r="F76" i="25"/>
  <c r="A77" i="25"/>
  <c r="I77" i="25"/>
  <c r="D78" i="25"/>
  <c r="L78" i="25"/>
  <c r="G79" i="25"/>
  <c r="B80" i="25"/>
  <c r="J80" i="25"/>
  <c r="E81" i="25"/>
  <c r="M81" i="25"/>
  <c r="H82" i="25"/>
  <c r="C83" i="25"/>
  <c r="K83" i="25"/>
  <c r="F84" i="25"/>
  <c r="A85" i="25"/>
  <c r="I85" i="25"/>
  <c r="D86" i="25"/>
  <c r="L86" i="25"/>
  <c r="G87" i="25"/>
  <c r="B88" i="25"/>
  <c r="J88" i="25"/>
  <c r="E89" i="25"/>
  <c r="M89" i="25"/>
  <c r="H90" i="25"/>
  <c r="C91" i="25"/>
  <c r="K91" i="25"/>
  <c r="F92" i="25"/>
  <c r="A93" i="25"/>
  <c r="I93" i="25"/>
  <c r="D94" i="25"/>
  <c r="L94" i="25"/>
  <c r="G95" i="25"/>
  <c r="B96" i="25"/>
  <c r="J96" i="25"/>
  <c r="E97" i="25"/>
  <c r="M97" i="25"/>
  <c r="A76" i="25"/>
  <c r="I76" i="25"/>
  <c r="D77" i="25"/>
  <c r="L77" i="25"/>
  <c r="G78" i="25"/>
  <c r="B79" i="25"/>
  <c r="J79" i="25"/>
  <c r="E80" i="25"/>
  <c r="M80" i="25"/>
  <c r="H81" i="25"/>
  <c r="C82" i="25"/>
  <c r="K82" i="25"/>
  <c r="F83" i="25"/>
  <c r="A84" i="25"/>
  <c r="I84" i="25"/>
  <c r="D85" i="25"/>
  <c r="L85" i="25"/>
  <c r="G86" i="25"/>
  <c r="B87" i="25"/>
  <c r="J87" i="25"/>
  <c r="E88" i="25"/>
  <c r="M88" i="25"/>
  <c r="H89" i="25"/>
  <c r="C90" i="25"/>
  <c r="K90" i="25"/>
  <c r="F91" i="25"/>
  <c r="A92" i="25"/>
  <c r="I92" i="25"/>
  <c r="D93" i="25"/>
  <c r="L93" i="25"/>
  <c r="G94" i="25"/>
  <c r="B95" i="25"/>
  <c r="J95" i="25"/>
  <c r="E96" i="25"/>
  <c r="M96" i="25"/>
  <c r="H97" i="25"/>
  <c r="C98" i="25"/>
  <c r="K98" i="25"/>
  <c r="F99" i="25"/>
  <c r="A100" i="25"/>
  <c r="I100" i="25"/>
  <c r="D101" i="25"/>
  <c r="L101" i="25"/>
  <c r="G102" i="25"/>
  <c r="B103" i="25"/>
  <c r="J103" i="25"/>
  <c r="E104" i="25"/>
  <c r="M104" i="25"/>
  <c r="H105" i="25"/>
  <c r="C106" i="25"/>
  <c r="K106" i="25"/>
  <c r="F107" i="25"/>
  <c r="A108" i="25"/>
  <c r="I108" i="25"/>
  <c r="D109" i="25"/>
  <c r="L109" i="25"/>
  <c r="G110" i="25"/>
  <c r="B111" i="25"/>
  <c r="H111" i="25"/>
  <c r="M111" i="25"/>
  <c r="D112" i="25"/>
  <c r="H112" i="25"/>
  <c r="L112" i="25"/>
  <c r="C113" i="25"/>
  <c r="G113" i="25"/>
  <c r="K113" i="25"/>
  <c r="B114" i="25"/>
  <c r="F114" i="25"/>
  <c r="J114" i="25"/>
  <c r="A115" i="25"/>
  <c r="E115" i="25"/>
  <c r="I115" i="25"/>
  <c r="M115" i="25"/>
  <c r="D116" i="25"/>
  <c r="H116" i="25"/>
  <c r="L116" i="25"/>
  <c r="C117" i="25"/>
  <c r="G117" i="25"/>
  <c r="K117" i="25"/>
  <c r="B118" i="25"/>
  <c r="F118" i="25"/>
  <c r="J118" i="25"/>
  <c r="A119" i="25"/>
  <c r="E119" i="25"/>
  <c r="I119" i="25"/>
  <c r="M119" i="25"/>
  <c r="D120" i="25"/>
  <c r="H120" i="25"/>
  <c r="L120" i="25"/>
  <c r="C121" i="25"/>
  <c r="G121" i="25"/>
  <c r="K121" i="25"/>
  <c r="B122" i="25"/>
  <c r="F122" i="25"/>
  <c r="J122" i="25"/>
  <c r="A123" i="25"/>
  <c r="E123" i="25"/>
  <c r="I123" i="25"/>
  <c r="M123" i="25"/>
  <c r="D124" i="25"/>
  <c r="H124" i="25"/>
  <c r="L124" i="25"/>
  <c r="C125" i="25"/>
  <c r="G125" i="25"/>
  <c r="K125" i="25"/>
  <c r="B126" i="25"/>
  <c r="F126" i="25"/>
  <c r="J126" i="25"/>
  <c r="A127" i="25"/>
  <c r="E127" i="25"/>
  <c r="I127" i="25"/>
  <c r="M127" i="25"/>
  <c r="D128" i="25"/>
  <c r="H128" i="25"/>
  <c r="L128" i="25"/>
  <c r="C129" i="25"/>
  <c r="G129" i="25"/>
  <c r="K129" i="25"/>
  <c r="B130" i="25"/>
  <c r="F130" i="25"/>
  <c r="J130" i="25"/>
  <c r="A131" i="25"/>
  <c r="E131" i="25"/>
  <c r="I131" i="25"/>
  <c r="M131" i="25"/>
  <c r="D132" i="25"/>
  <c r="H132" i="25"/>
  <c r="L132" i="25"/>
  <c r="C133" i="25"/>
  <c r="G133" i="25"/>
  <c r="K133" i="25"/>
  <c r="B134" i="25"/>
  <c r="F134" i="25"/>
  <c r="J134" i="25"/>
  <c r="A135" i="25"/>
  <c r="E135" i="25"/>
  <c r="I135" i="25"/>
  <c r="M135" i="25"/>
  <c r="D136" i="25"/>
  <c r="H136" i="25"/>
  <c r="L136" i="25"/>
  <c r="C137" i="25"/>
  <c r="G137" i="25"/>
  <c r="K137" i="25"/>
  <c r="B138" i="25"/>
  <c r="F138" i="25"/>
  <c r="J138" i="25"/>
  <c r="A139" i="25"/>
  <c r="E139" i="25"/>
  <c r="I139" i="25"/>
  <c r="M139" i="25"/>
  <c r="D140" i="25"/>
  <c r="H140" i="25"/>
  <c r="L140" i="25"/>
  <c r="C141" i="25"/>
  <c r="G141" i="25"/>
  <c r="K141" i="25"/>
  <c r="B142" i="25"/>
  <c r="F142" i="25"/>
  <c r="J142" i="25"/>
  <c r="A143" i="25"/>
  <c r="E143" i="25"/>
  <c r="I143" i="25"/>
  <c r="M143" i="25"/>
  <c r="D144" i="25"/>
  <c r="H144" i="25"/>
  <c r="L144" i="25"/>
  <c r="C145" i="25"/>
  <c r="G145" i="25"/>
  <c r="K145" i="25"/>
  <c r="B76" i="25"/>
  <c r="J76" i="25"/>
  <c r="E77" i="25"/>
  <c r="M77" i="25"/>
  <c r="H78" i="25"/>
  <c r="C79" i="25"/>
  <c r="K79" i="25"/>
  <c r="F80" i="25"/>
  <c r="A81" i="25"/>
  <c r="I81" i="25"/>
  <c r="D82" i="25"/>
  <c r="L82" i="25"/>
  <c r="G83" i="25"/>
  <c r="B84" i="25"/>
  <c r="J84" i="25"/>
  <c r="E85" i="25"/>
  <c r="M85" i="25"/>
  <c r="H86" i="25"/>
  <c r="C87" i="25"/>
  <c r="K87" i="25"/>
  <c r="F88" i="25"/>
  <c r="A89" i="25"/>
  <c r="I89" i="25"/>
  <c r="D90" i="25"/>
  <c r="L90" i="25"/>
  <c r="G91" i="25"/>
  <c r="B92" i="25"/>
  <c r="J92" i="25"/>
  <c r="E93" i="25"/>
  <c r="M93" i="25"/>
  <c r="H94" i="25"/>
  <c r="C95" i="25"/>
  <c r="K95" i="25"/>
  <c r="F96" i="25"/>
  <c r="A97" i="25"/>
  <c r="I97" i="25"/>
  <c r="D98" i="25"/>
  <c r="L98" i="25"/>
  <c r="G99" i="25"/>
  <c r="B100" i="25"/>
  <c r="J100" i="25"/>
  <c r="E101" i="25"/>
  <c r="M101" i="25"/>
  <c r="H102" i="25"/>
  <c r="C103" i="25"/>
  <c r="K103" i="25"/>
  <c r="F104" i="25"/>
  <c r="A105" i="25"/>
  <c r="I105" i="25"/>
  <c r="D106" i="25"/>
  <c r="L106" i="25"/>
  <c r="G107" i="25"/>
  <c r="B108" i="25"/>
  <c r="J108" i="25"/>
  <c r="E109" i="25"/>
  <c r="M109" i="25"/>
  <c r="H110" i="25"/>
  <c r="C111" i="25"/>
  <c r="J111" i="25"/>
  <c r="A112" i="25"/>
  <c r="E112" i="25"/>
  <c r="I112" i="25"/>
  <c r="M112" i="25"/>
  <c r="D113" i="25"/>
  <c r="H113" i="25"/>
  <c r="L113" i="25"/>
  <c r="C114" i="25"/>
  <c r="G114" i="25"/>
  <c r="K114" i="25"/>
  <c r="B115" i="25"/>
  <c r="F115" i="25"/>
  <c r="J115" i="25"/>
  <c r="A116" i="25"/>
  <c r="E116" i="25"/>
  <c r="I116" i="25"/>
  <c r="M116" i="25"/>
  <c r="D117" i="25"/>
  <c r="H117" i="25"/>
  <c r="L117" i="25"/>
  <c r="C118" i="25"/>
  <c r="G118" i="25"/>
  <c r="K118" i="25"/>
  <c r="B119" i="25"/>
  <c r="F119" i="25"/>
  <c r="J119" i="25"/>
  <c r="A120" i="25"/>
  <c r="E120" i="25"/>
  <c r="I120" i="25"/>
  <c r="M120" i="25"/>
  <c r="D121" i="25"/>
  <c r="H121" i="25"/>
  <c r="L121" i="25"/>
  <c r="C122" i="25"/>
  <c r="G122" i="25"/>
  <c r="K122" i="25"/>
  <c r="B123" i="25"/>
  <c r="F123" i="25"/>
  <c r="J123" i="25"/>
  <c r="A124" i="25"/>
  <c r="E124" i="25"/>
  <c r="I124" i="25"/>
  <c r="M124" i="25"/>
  <c r="D125" i="25"/>
  <c r="H125" i="25"/>
  <c r="L125" i="25"/>
  <c r="C126" i="25"/>
  <c r="G126" i="25"/>
  <c r="K126" i="25"/>
  <c r="B127" i="25"/>
  <c r="F127" i="25"/>
  <c r="J127" i="25"/>
  <c r="A128" i="25"/>
  <c r="E128" i="25"/>
  <c r="I128" i="25"/>
  <c r="M128" i="25"/>
  <c r="D129" i="25"/>
  <c r="H129" i="25"/>
  <c r="L129" i="25"/>
  <c r="C130" i="25"/>
  <c r="G130" i="25"/>
  <c r="K130" i="25"/>
  <c r="B131" i="25"/>
  <c r="F131" i="25"/>
  <c r="J131" i="25"/>
  <c r="A132" i="25"/>
  <c r="E132" i="25"/>
  <c r="I132" i="25"/>
  <c r="M132" i="25"/>
  <c r="D133" i="25"/>
  <c r="H133" i="25"/>
  <c r="L133" i="25"/>
  <c r="C134" i="25"/>
  <c r="G134" i="25"/>
  <c r="K134" i="25"/>
  <c r="B135" i="25"/>
  <c r="F135" i="25"/>
  <c r="J135" i="25"/>
  <c r="A136" i="25"/>
  <c r="E136" i="25"/>
  <c r="I136" i="25"/>
  <c r="M136" i="25"/>
  <c r="D137" i="25"/>
  <c r="H137" i="25"/>
  <c r="L137" i="25"/>
  <c r="C138" i="25"/>
  <c r="G138" i="25"/>
  <c r="K138" i="25"/>
  <c r="B139" i="25"/>
  <c r="F139" i="25"/>
  <c r="J139" i="25"/>
  <c r="A140" i="25"/>
  <c r="E140" i="25"/>
  <c r="I140" i="25"/>
  <c r="M140" i="25"/>
  <c r="D141" i="25"/>
  <c r="H141" i="25"/>
  <c r="L141" i="25"/>
  <c r="C142" i="25"/>
  <c r="G142" i="25"/>
  <c r="K142" i="25"/>
  <c r="B143" i="25"/>
  <c r="F143" i="25"/>
  <c r="J143" i="25"/>
  <c r="A144" i="25"/>
  <c r="E144" i="25"/>
  <c r="I144" i="25"/>
  <c r="M144" i="25"/>
  <c r="D145" i="25"/>
  <c r="H145" i="25"/>
  <c r="L145" i="25"/>
  <c r="C146" i="25"/>
  <c r="H98" i="25"/>
  <c r="K99" i="25"/>
  <c r="A101" i="25"/>
  <c r="D102" i="25"/>
  <c r="G103" i="25"/>
  <c r="J104" i="25"/>
  <c r="M105" i="25"/>
  <c r="C107" i="25"/>
  <c r="F108" i="25"/>
  <c r="I109" i="25"/>
  <c r="L110" i="25"/>
  <c r="L111" i="25"/>
  <c r="G112" i="25"/>
  <c r="B113" i="25"/>
  <c r="J113" i="25"/>
  <c r="E114" i="25"/>
  <c r="M114" i="25"/>
  <c r="H115" i="25"/>
  <c r="C116" i="25"/>
  <c r="K116" i="25"/>
  <c r="F117" i="25"/>
  <c r="A118" i="25"/>
  <c r="I118" i="25"/>
  <c r="D119" i="25"/>
  <c r="L119" i="25"/>
  <c r="G120" i="25"/>
  <c r="B121" i="25"/>
  <c r="J121" i="25"/>
  <c r="E122" i="25"/>
  <c r="M122" i="25"/>
  <c r="H123" i="25"/>
  <c r="C124" i="25"/>
  <c r="K124" i="25"/>
  <c r="F125" i="25"/>
  <c r="A126" i="25"/>
  <c r="I126" i="25"/>
  <c r="D127" i="25"/>
  <c r="L127" i="25"/>
  <c r="G128" i="25"/>
  <c r="B129" i="25"/>
  <c r="J129" i="25"/>
  <c r="E130" i="25"/>
  <c r="M130" i="25"/>
  <c r="H131" i="25"/>
  <c r="C132" i="25"/>
  <c r="K132" i="25"/>
  <c r="F133" i="25"/>
  <c r="A134" i="25"/>
  <c r="I134" i="25"/>
  <c r="D135" i="25"/>
  <c r="L135" i="25"/>
  <c r="G136" i="25"/>
  <c r="B137" i="25"/>
  <c r="J137" i="25"/>
  <c r="E138" i="25"/>
  <c r="M138" i="25"/>
  <c r="H139" i="25"/>
  <c r="C140" i="25"/>
  <c r="K140" i="25"/>
  <c r="F141" i="25"/>
  <c r="A142" i="25"/>
  <c r="I142" i="25"/>
  <c r="D143" i="25"/>
  <c r="L143" i="25"/>
  <c r="G144" i="25"/>
  <c r="B145" i="25"/>
  <c r="J145" i="25"/>
  <c r="D146" i="25"/>
  <c r="H146" i="25"/>
  <c r="L146" i="25"/>
  <c r="C147" i="25"/>
  <c r="G147" i="25"/>
  <c r="K147" i="25"/>
  <c r="B148" i="25"/>
  <c r="F148" i="25"/>
  <c r="J148" i="25"/>
  <c r="A149" i="25"/>
  <c r="E149" i="25"/>
  <c r="I149" i="25"/>
  <c r="M149" i="25"/>
  <c r="D150" i="25"/>
  <c r="H150" i="25"/>
  <c r="L150" i="25"/>
  <c r="C151" i="25"/>
  <c r="G151" i="25"/>
  <c r="B99" i="25"/>
  <c r="E100" i="25"/>
  <c r="H101" i="25"/>
  <c r="K102" i="25"/>
  <c r="A104" i="25"/>
  <c r="D105" i="25"/>
  <c r="G106" i="25"/>
  <c r="J107" i="25"/>
  <c r="M108" i="25"/>
  <c r="C110" i="25"/>
  <c r="F111" i="25"/>
  <c r="B112" i="25"/>
  <c r="J112" i="25"/>
  <c r="E113" i="25"/>
  <c r="M113" i="25"/>
  <c r="H114" i="25"/>
  <c r="C115" i="25"/>
  <c r="K115" i="25"/>
  <c r="F116" i="25"/>
  <c r="A117" i="25"/>
  <c r="I117" i="25"/>
  <c r="D118" i="25"/>
  <c r="L118" i="25"/>
  <c r="G119" i="25"/>
  <c r="B120" i="25"/>
  <c r="J120" i="25"/>
  <c r="E121" i="25"/>
  <c r="M121" i="25"/>
  <c r="H122" i="25"/>
  <c r="C123" i="25"/>
  <c r="K123" i="25"/>
  <c r="F124" i="25"/>
  <c r="A125" i="25"/>
  <c r="I125" i="25"/>
  <c r="D126" i="25"/>
  <c r="L126" i="25"/>
  <c r="G127" i="25"/>
  <c r="B128" i="25"/>
  <c r="J128" i="25"/>
  <c r="E129" i="25"/>
  <c r="M129" i="25"/>
  <c r="H130" i="25"/>
  <c r="C131" i="25"/>
  <c r="K131" i="25"/>
  <c r="F132" i="25"/>
  <c r="A133" i="25"/>
  <c r="I133" i="25"/>
  <c r="D134" i="25"/>
  <c r="L134" i="25"/>
  <c r="G135" i="25"/>
  <c r="B136" i="25"/>
  <c r="J136" i="25"/>
  <c r="E137" i="25"/>
  <c r="M137" i="25"/>
  <c r="H138" i="25"/>
  <c r="C139" i="25"/>
  <c r="K139" i="25"/>
  <c r="F140" i="25"/>
  <c r="A141" i="25"/>
  <c r="I141" i="25"/>
  <c r="D142" i="25"/>
  <c r="L142" i="25"/>
  <c r="G143" i="25"/>
  <c r="B144" i="25"/>
  <c r="J144" i="25"/>
  <c r="E145" i="25"/>
  <c r="M145" i="25"/>
  <c r="E146" i="25"/>
  <c r="I146" i="25"/>
  <c r="M146" i="25"/>
  <c r="D147" i="25"/>
  <c r="H147" i="25"/>
  <c r="L147" i="25"/>
  <c r="C148" i="25"/>
  <c r="G148" i="25"/>
  <c r="K148" i="25"/>
  <c r="B149" i="25"/>
  <c r="F149" i="25"/>
  <c r="J149" i="25"/>
  <c r="A150" i="25"/>
  <c r="E150" i="25"/>
  <c r="I150" i="25"/>
  <c r="M150" i="25"/>
  <c r="D151" i="25"/>
  <c r="H151" i="25"/>
  <c r="C99" i="25"/>
  <c r="F100" i="25"/>
  <c r="I101" i="25"/>
  <c r="L102" i="25"/>
  <c r="B104" i="25"/>
  <c r="E105" i="25"/>
  <c r="H106" i="25"/>
  <c r="K107" i="25"/>
  <c r="A109" i="25"/>
  <c r="D110" i="25"/>
  <c r="G111" i="25"/>
  <c r="C112" i="25"/>
  <c r="K112" i="25"/>
  <c r="F113" i="25"/>
  <c r="A114" i="25"/>
  <c r="I114" i="25"/>
  <c r="D115" i="25"/>
  <c r="L115" i="25"/>
  <c r="G116" i="25"/>
  <c r="B117" i="25"/>
  <c r="J117" i="25"/>
  <c r="E118" i="25"/>
  <c r="M118" i="25"/>
  <c r="H119" i="25"/>
  <c r="C120" i="25"/>
  <c r="K120" i="25"/>
  <c r="F121" i="25"/>
  <c r="A122" i="25"/>
  <c r="I122" i="25"/>
  <c r="D123" i="25"/>
  <c r="L123" i="25"/>
  <c r="G124" i="25"/>
  <c r="B125" i="25"/>
  <c r="J125" i="25"/>
  <c r="E126" i="25"/>
  <c r="M126" i="25"/>
  <c r="H127" i="25"/>
  <c r="C128" i="25"/>
  <c r="K128" i="25"/>
  <c r="F129" i="25"/>
  <c r="A130" i="25"/>
  <c r="I130" i="25"/>
  <c r="D131" i="25"/>
  <c r="L131" i="25"/>
  <c r="G132" i="25"/>
  <c r="B133" i="25"/>
  <c r="J133" i="25"/>
  <c r="E134" i="25"/>
  <c r="M134" i="25"/>
  <c r="H135" i="25"/>
  <c r="C136" i="25"/>
  <c r="K136" i="25"/>
  <c r="F137" i="25"/>
  <c r="A138" i="25"/>
  <c r="I138" i="25"/>
  <c r="D139" i="25"/>
  <c r="L139" i="25"/>
  <c r="G140" i="25"/>
  <c r="B141" i="25"/>
  <c r="J141" i="25"/>
  <c r="E142" i="25"/>
  <c r="M142" i="25"/>
  <c r="H143" i="25"/>
  <c r="C144" i="25"/>
  <c r="K144" i="25"/>
  <c r="F145" i="25"/>
  <c r="A146" i="25"/>
  <c r="F146" i="25"/>
  <c r="J146" i="25"/>
  <c r="A147" i="25"/>
  <c r="E147" i="25"/>
  <c r="I147" i="25"/>
  <c r="M147" i="25"/>
  <c r="D148" i="25"/>
  <c r="H148" i="25"/>
  <c r="L148" i="25"/>
  <c r="C149" i="25"/>
  <c r="G149" i="25"/>
  <c r="K149" i="25"/>
  <c r="B150" i="25"/>
  <c r="F150" i="25"/>
  <c r="J150" i="25"/>
  <c r="A151" i="25"/>
  <c r="E151" i="25"/>
  <c r="I151" i="25"/>
  <c r="M151" i="25"/>
  <c r="D152" i="25"/>
  <c r="H152" i="25"/>
  <c r="L152" i="25"/>
  <c r="C153" i="25"/>
  <c r="G153" i="25"/>
  <c r="K153" i="25"/>
  <c r="J99" i="25"/>
  <c r="M100" i="25"/>
  <c r="C102" i="25"/>
  <c r="F103" i="25"/>
  <c r="I104" i="25"/>
  <c r="L105" i="25"/>
  <c r="B107" i="25"/>
  <c r="E108" i="25"/>
  <c r="H109" i="25"/>
  <c r="K110" i="25"/>
  <c r="K111" i="25"/>
  <c r="F112" i="25"/>
  <c r="A113" i="25"/>
  <c r="I113" i="25"/>
  <c r="D114" i="25"/>
  <c r="L114" i="25"/>
  <c r="G115" i="25"/>
  <c r="B116" i="25"/>
  <c r="J116" i="25"/>
  <c r="E117" i="25"/>
  <c r="M117" i="25"/>
  <c r="H118" i="25"/>
  <c r="C119" i="25"/>
  <c r="K119" i="25"/>
  <c r="F120" i="25"/>
  <c r="A121" i="25"/>
  <c r="I121" i="25"/>
  <c r="D122" i="25"/>
  <c r="L122" i="25"/>
  <c r="G123" i="25"/>
  <c r="B124" i="25"/>
  <c r="J124" i="25"/>
  <c r="E125" i="25"/>
  <c r="M125" i="25"/>
  <c r="H126" i="25"/>
  <c r="C127" i="25"/>
  <c r="K127" i="25"/>
  <c r="F128" i="25"/>
  <c r="A129" i="25"/>
  <c r="I129" i="25"/>
  <c r="D130" i="25"/>
  <c r="L130" i="25"/>
  <c r="G131" i="25"/>
  <c r="B132" i="25"/>
  <c r="J132" i="25"/>
  <c r="E133" i="25"/>
  <c r="M133" i="25"/>
  <c r="H134" i="25"/>
  <c r="C135" i="25"/>
  <c r="K135" i="25"/>
  <c r="F136" i="25"/>
  <c r="A137" i="25"/>
  <c r="I137" i="25"/>
  <c r="D138" i="25"/>
  <c r="L138" i="25"/>
  <c r="G139" i="25"/>
  <c r="B140" i="25"/>
  <c r="J140" i="25"/>
  <c r="E141" i="25"/>
  <c r="M141" i="25"/>
  <c r="H142" i="25"/>
  <c r="C143" i="25"/>
  <c r="K143" i="25"/>
  <c r="F144" i="25"/>
  <c r="A145" i="25"/>
  <c r="I145" i="25"/>
  <c r="B146" i="25"/>
  <c r="G146" i="25"/>
  <c r="K146" i="25"/>
  <c r="B147" i="25"/>
  <c r="F147" i="25"/>
  <c r="J147" i="25"/>
  <c r="A148" i="25"/>
  <c r="E148" i="25"/>
  <c r="I148" i="25"/>
  <c r="M148" i="25"/>
  <c r="D149" i="25"/>
  <c r="H149" i="25"/>
  <c r="L149" i="25"/>
  <c r="C150" i="25"/>
  <c r="G150" i="25"/>
  <c r="K150" i="25"/>
  <c r="B151" i="25"/>
  <c r="F151" i="25"/>
  <c r="J151" i="25"/>
  <c r="A152" i="25"/>
  <c r="E152" i="25"/>
  <c r="I152" i="25"/>
  <c r="M152" i="25"/>
  <c r="D153" i="25"/>
  <c r="H153" i="25"/>
  <c r="L153" i="25"/>
  <c r="K151" i="25"/>
  <c r="F152" i="25"/>
  <c r="A153" i="25"/>
  <c r="I153" i="25"/>
  <c r="L151" i="25"/>
  <c r="G152" i="25"/>
  <c r="B153" i="25"/>
  <c r="J153" i="25"/>
  <c r="B152" i="25"/>
  <c r="J152" i="25"/>
  <c r="E153" i="25"/>
  <c r="M153" i="25"/>
  <c r="C152" i="25"/>
  <c r="K152" i="25"/>
  <c r="F153" i="25"/>
  <c r="BO8" i="23"/>
  <c r="BP9" i="23"/>
  <c r="BQ10" i="23"/>
  <c r="BO12" i="23"/>
  <c r="BP13" i="23"/>
  <c r="BQ14" i="23"/>
  <c r="BO16" i="23"/>
  <c r="BP17" i="23"/>
  <c r="BQ18" i="23"/>
  <c r="BO20" i="23"/>
  <c r="BP21" i="23"/>
  <c r="BQ22" i="23"/>
  <c r="BO24" i="23"/>
  <c r="BP25" i="23"/>
  <c r="BQ26" i="23"/>
  <c r="BO28" i="23"/>
  <c r="BP29" i="23"/>
  <c r="BQ30" i="23"/>
  <c r="BO32" i="23"/>
  <c r="BP33" i="23"/>
  <c r="BQ34" i="23"/>
  <c r="BO36" i="23"/>
  <c r="BP37" i="23"/>
  <c r="BQ38" i="23"/>
  <c r="BO40" i="23"/>
  <c r="BP41" i="23"/>
  <c r="BQ42" i="23"/>
  <c r="BO44" i="23"/>
  <c r="BP45" i="23"/>
  <c r="BQ46" i="23"/>
  <c r="BO48" i="23"/>
  <c r="BP49" i="23"/>
  <c r="BQ50" i="23"/>
  <c r="BO52" i="23"/>
  <c r="BP53" i="23"/>
  <c r="BQ54" i="23"/>
  <c r="BO56" i="23"/>
  <c r="BP57" i="23"/>
  <c r="BQ58" i="23"/>
  <c r="BO60" i="23"/>
  <c r="BP61" i="23"/>
  <c r="BQ62" i="23"/>
  <c r="BO64" i="23"/>
  <c r="BP65" i="23"/>
  <c r="BQ66" i="23"/>
  <c r="BO68" i="23"/>
  <c r="BP69" i="23"/>
  <c r="BQ70" i="23"/>
  <c r="BO72" i="23"/>
  <c r="BP73" i="23"/>
  <c r="BQ74" i="23"/>
  <c r="BO76" i="23"/>
  <c r="BP77" i="23"/>
  <c r="BQ78" i="23"/>
  <c r="BO80" i="23"/>
  <c r="BP81" i="23"/>
  <c r="BQ82" i="23"/>
  <c r="BO84" i="23"/>
  <c r="BP85" i="23"/>
  <c r="BQ86" i="23"/>
  <c r="BO88" i="23"/>
  <c r="BP89" i="23"/>
  <c r="BQ90" i="23"/>
  <c r="BO92" i="23"/>
  <c r="BP93" i="23"/>
  <c r="BQ94" i="23"/>
  <c r="BO96" i="23"/>
  <c r="BP97" i="23"/>
  <c r="BQ98" i="23"/>
  <c r="BO100" i="23"/>
  <c r="BP101" i="23"/>
  <c r="BQ102" i="23"/>
  <c r="BO104" i="23"/>
  <c r="BP105" i="23"/>
  <c r="BQ106" i="23"/>
  <c r="BO108" i="23"/>
  <c r="BP109" i="23"/>
  <c r="BQ110" i="23"/>
  <c r="BO112" i="23"/>
  <c r="BP113" i="23"/>
  <c r="BQ114" i="23"/>
  <c r="BO116" i="23"/>
  <c r="BP117" i="23"/>
  <c r="BQ118" i="23"/>
  <c r="BO120" i="23"/>
  <c r="BP8" i="23"/>
  <c r="BR8" i="23" s="1"/>
  <c r="BQ9" i="23"/>
  <c r="BO11" i="23"/>
  <c r="BQ8" i="23"/>
  <c r="BS8" i="23" s="1"/>
  <c r="BO10" i="23"/>
  <c r="BP11" i="23"/>
  <c r="BQ12" i="23"/>
  <c r="BO14" i="23"/>
  <c r="BP15" i="23"/>
  <c r="BQ16" i="23"/>
  <c r="BO18" i="23"/>
  <c r="BP19" i="23"/>
  <c r="BQ20" i="23"/>
  <c r="BO22" i="23"/>
  <c r="BP23" i="23"/>
  <c r="BQ24" i="23"/>
  <c r="BO26" i="23"/>
  <c r="BP27" i="23"/>
  <c r="BQ28" i="23"/>
  <c r="BO30" i="23"/>
  <c r="BP31" i="23"/>
  <c r="BQ32" i="23"/>
  <c r="BO34" i="23"/>
  <c r="BP35" i="23"/>
  <c r="BQ36" i="23"/>
  <c r="BO38" i="23"/>
  <c r="BP39" i="23"/>
  <c r="BQ40" i="23"/>
  <c r="BO42" i="23"/>
  <c r="BP43" i="23"/>
  <c r="BQ44" i="23"/>
  <c r="BO46" i="23"/>
  <c r="BP47" i="23"/>
  <c r="BQ48" i="23"/>
  <c r="BO50" i="23"/>
  <c r="BP51" i="23"/>
  <c r="BQ52" i="23"/>
  <c r="BO54" i="23"/>
  <c r="BP55" i="23"/>
  <c r="BQ56" i="23"/>
  <c r="BO58" i="23"/>
  <c r="BP59" i="23"/>
  <c r="BQ60" i="23"/>
  <c r="BO62" i="23"/>
  <c r="BP63" i="23"/>
  <c r="BQ64" i="23"/>
  <c r="BO66" i="23"/>
  <c r="BP67" i="23"/>
  <c r="BQ68" i="23"/>
  <c r="BO70" i="23"/>
  <c r="BP71" i="23"/>
  <c r="BQ72" i="23"/>
  <c r="BO74" i="23"/>
  <c r="BP75" i="23"/>
  <c r="BQ76" i="23"/>
  <c r="BO78" i="23"/>
  <c r="BP79" i="23"/>
  <c r="BQ80" i="23"/>
  <c r="BO82" i="23"/>
  <c r="BP83" i="23"/>
  <c r="BQ84" i="23"/>
  <c r="BO86" i="23"/>
  <c r="BP87" i="23"/>
  <c r="BQ88" i="23"/>
  <c r="BO90" i="23"/>
  <c r="BP91" i="23"/>
  <c r="BQ92" i="23"/>
  <c r="BO94" i="23"/>
  <c r="BP95" i="23"/>
  <c r="BQ96" i="23"/>
  <c r="BO98" i="23"/>
  <c r="BP99" i="23"/>
  <c r="BQ100" i="23"/>
  <c r="BO102" i="23"/>
  <c r="BP103" i="23"/>
  <c r="BQ104" i="23"/>
  <c r="BO106" i="23"/>
  <c r="BP107" i="23"/>
  <c r="BQ108" i="23"/>
  <c r="BO110" i="23"/>
  <c r="BP111" i="23"/>
  <c r="BQ112" i="23"/>
  <c r="BO114" i="23"/>
  <c r="BP115" i="23"/>
  <c r="BQ116" i="23"/>
  <c r="BO118" i="23"/>
  <c r="BO9" i="23"/>
  <c r="BO13" i="23"/>
  <c r="BQ15" i="23"/>
  <c r="BP18" i="23"/>
  <c r="BO21" i="23"/>
  <c r="BQ23" i="23"/>
  <c r="BP26" i="23"/>
  <c r="BO29" i="23"/>
  <c r="BQ31" i="23"/>
  <c r="BP34" i="23"/>
  <c r="BO37" i="23"/>
  <c r="BQ39" i="23"/>
  <c r="BP42" i="23"/>
  <c r="BO45" i="23"/>
  <c r="BQ47" i="23"/>
  <c r="BP50" i="23"/>
  <c r="BO53" i="23"/>
  <c r="BQ55" i="23"/>
  <c r="BP58" i="23"/>
  <c r="BO61" i="23"/>
  <c r="BQ63" i="23"/>
  <c r="BP66" i="23"/>
  <c r="BO69" i="23"/>
  <c r="BQ71" i="23"/>
  <c r="BP74" i="23"/>
  <c r="BO77" i="23"/>
  <c r="BQ79" i="23"/>
  <c r="BP82" i="23"/>
  <c r="BO85" i="23"/>
  <c r="BQ87" i="23"/>
  <c r="BP90" i="23"/>
  <c r="BO93" i="23"/>
  <c r="BQ95" i="23"/>
  <c r="BP98" i="23"/>
  <c r="BO101" i="23"/>
  <c r="BQ103" i="23"/>
  <c r="BP106" i="23"/>
  <c r="BO109" i="23"/>
  <c r="BQ111" i="23"/>
  <c r="BP114" i="23"/>
  <c r="BO117" i="23"/>
  <c r="BP119" i="23"/>
  <c r="BO121" i="23"/>
  <c r="BP122" i="23"/>
  <c r="BQ123" i="23"/>
  <c r="BO125" i="23"/>
  <c r="BP126" i="23"/>
  <c r="BQ127" i="23"/>
  <c r="BO129" i="23"/>
  <c r="BP130" i="23"/>
  <c r="BQ131" i="23"/>
  <c r="BO133" i="23"/>
  <c r="BP134" i="23"/>
  <c r="BQ135" i="23"/>
  <c r="BO137" i="23"/>
  <c r="BP138" i="23"/>
  <c r="BQ139" i="23"/>
  <c r="BO141" i="23"/>
  <c r="BP142" i="23"/>
  <c r="BQ143" i="23"/>
  <c r="BO145" i="23"/>
  <c r="BP146" i="23"/>
  <c r="BQ147" i="23"/>
  <c r="BO149" i="23"/>
  <c r="BP150" i="23"/>
  <c r="BQ151" i="23"/>
  <c r="BO153" i="23"/>
  <c r="BP154" i="23"/>
  <c r="BQ155" i="23"/>
  <c r="BO157" i="23"/>
  <c r="BP10" i="23"/>
  <c r="BQ13" i="23"/>
  <c r="BP16" i="23"/>
  <c r="BO19" i="23"/>
  <c r="BQ21" i="23"/>
  <c r="BP24" i="23"/>
  <c r="BO27" i="23"/>
  <c r="BQ29" i="23"/>
  <c r="BP32" i="23"/>
  <c r="BO35" i="23"/>
  <c r="BQ37" i="23"/>
  <c r="BP40" i="23"/>
  <c r="BO43" i="23"/>
  <c r="BQ45" i="23"/>
  <c r="BP48" i="23"/>
  <c r="BO51" i="23"/>
  <c r="BQ53" i="23"/>
  <c r="BP56" i="23"/>
  <c r="BO59" i="23"/>
  <c r="BQ61" i="23"/>
  <c r="BP64" i="23"/>
  <c r="BO67" i="23"/>
  <c r="BQ69" i="23"/>
  <c r="BP72" i="23"/>
  <c r="BO75" i="23"/>
  <c r="BQ77" i="23"/>
  <c r="BP80" i="23"/>
  <c r="BO83" i="23"/>
  <c r="BQ85" i="23"/>
  <c r="BP88" i="23"/>
  <c r="BO91" i="23"/>
  <c r="BQ93" i="23"/>
  <c r="BP96" i="23"/>
  <c r="BO99" i="23"/>
  <c r="BQ101" i="23"/>
  <c r="BP104" i="23"/>
  <c r="BO107" i="23"/>
  <c r="BQ109" i="23"/>
  <c r="BP112" i="23"/>
  <c r="BO115" i="23"/>
  <c r="BQ117" i="23"/>
  <c r="BQ119" i="23"/>
  <c r="BP121" i="23"/>
  <c r="BQ122" i="23"/>
  <c r="BO124" i="23"/>
  <c r="BP125" i="23"/>
  <c r="BQ126" i="23"/>
  <c r="BO128" i="23"/>
  <c r="BP129" i="23"/>
  <c r="BQ130" i="23"/>
  <c r="BO132" i="23"/>
  <c r="BP133" i="23"/>
  <c r="BQ134" i="23"/>
  <c r="BO136" i="23"/>
  <c r="BP137" i="23"/>
  <c r="BQ138" i="23"/>
  <c r="BO140" i="23"/>
  <c r="BP141" i="23"/>
  <c r="BQ142" i="23"/>
  <c r="BO144" i="23"/>
  <c r="BP145" i="23"/>
  <c r="BQ146" i="23"/>
  <c r="BO148" i="23"/>
  <c r="BP149" i="23"/>
  <c r="BQ150" i="23"/>
  <c r="BO152" i="23"/>
  <c r="BP153" i="23"/>
  <c r="BQ154" i="23"/>
  <c r="BO156" i="23"/>
  <c r="BP157" i="23"/>
  <c r="BQ11" i="23"/>
  <c r="BP14" i="23"/>
  <c r="BO17" i="23"/>
  <c r="BQ19" i="23"/>
  <c r="BP22" i="23"/>
  <c r="BO25" i="23"/>
  <c r="BQ27" i="23"/>
  <c r="BP30" i="23"/>
  <c r="BO33" i="23"/>
  <c r="BQ35" i="23"/>
  <c r="BP38" i="23"/>
  <c r="BO41" i="23"/>
  <c r="BQ43" i="23"/>
  <c r="BP46" i="23"/>
  <c r="BO49" i="23"/>
  <c r="BQ51" i="23"/>
  <c r="BP54" i="23"/>
  <c r="BO57" i="23"/>
  <c r="BQ59" i="23"/>
  <c r="BP62" i="23"/>
  <c r="BO65" i="23"/>
  <c r="BQ67" i="23"/>
  <c r="BP70" i="23"/>
  <c r="BO73" i="23"/>
  <c r="BQ75" i="23"/>
  <c r="BP78" i="23"/>
  <c r="BO81" i="23"/>
  <c r="BQ83" i="23"/>
  <c r="BP86" i="23"/>
  <c r="BO89" i="23"/>
  <c r="BQ91" i="23"/>
  <c r="BP94" i="23"/>
  <c r="BO97" i="23"/>
  <c r="BQ99" i="23"/>
  <c r="BP102" i="23"/>
  <c r="BO105" i="23"/>
  <c r="BQ107" i="23"/>
  <c r="BP110" i="23"/>
  <c r="BO113" i="23"/>
  <c r="BQ115" i="23"/>
  <c r="BP118" i="23"/>
  <c r="BP120" i="23"/>
  <c r="BQ121" i="23"/>
  <c r="BO123" i="23"/>
  <c r="BP124" i="23"/>
  <c r="BQ125" i="23"/>
  <c r="BO127" i="23"/>
  <c r="BP128" i="23"/>
  <c r="BQ129" i="23"/>
  <c r="BO131" i="23"/>
  <c r="BP132" i="23"/>
  <c r="BQ133" i="23"/>
  <c r="BO135" i="23"/>
  <c r="BP136" i="23"/>
  <c r="BQ137" i="23"/>
  <c r="BO139" i="23"/>
  <c r="BP140" i="23"/>
  <c r="BQ141" i="23"/>
  <c r="BO143" i="23"/>
  <c r="BP144" i="23"/>
  <c r="BQ145" i="23"/>
  <c r="BO147" i="23"/>
  <c r="BP148" i="23"/>
  <c r="BQ149" i="23"/>
  <c r="BO151" i="23"/>
  <c r="BP152" i="23"/>
  <c r="BQ153" i="23"/>
  <c r="BO155" i="23"/>
  <c r="BP156" i="23"/>
  <c r="BQ157" i="23"/>
  <c r="BP12" i="23"/>
  <c r="BO15" i="23"/>
  <c r="BQ17" i="23"/>
  <c r="BP20" i="23"/>
  <c r="BO23" i="23"/>
  <c r="BQ25" i="23"/>
  <c r="BP28" i="23"/>
  <c r="BO31" i="23"/>
  <c r="BQ33" i="23"/>
  <c r="BP36" i="23"/>
  <c r="BO39" i="23"/>
  <c r="BQ41" i="23"/>
  <c r="BP44" i="23"/>
  <c r="BO47" i="23"/>
  <c r="BQ49" i="23"/>
  <c r="BP52" i="23"/>
  <c r="BO55" i="23"/>
  <c r="BQ57" i="23"/>
  <c r="BP60" i="23"/>
  <c r="BO63" i="23"/>
  <c r="BQ65" i="23"/>
  <c r="BP68" i="23"/>
  <c r="BO71" i="23"/>
  <c r="BQ73" i="23"/>
  <c r="BP76" i="23"/>
  <c r="BO79" i="23"/>
  <c r="BQ81" i="23"/>
  <c r="BP84" i="23"/>
  <c r="BO87" i="23"/>
  <c r="BQ89" i="23"/>
  <c r="BP92" i="23"/>
  <c r="BO95" i="23"/>
  <c r="BQ97" i="23"/>
  <c r="BP100" i="23"/>
  <c r="BO103" i="23"/>
  <c r="BQ105" i="23"/>
  <c r="BP108" i="23"/>
  <c r="BO111" i="23"/>
  <c r="BQ113" i="23"/>
  <c r="BP116" i="23"/>
  <c r="BO119" i="23"/>
  <c r="BQ120" i="23"/>
  <c r="BO122" i="23"/>
  <c r="BP123" i="23"/>
  <c r="BQ124" i="23"/>
  <c r="BO126" i="23"/>
  <c r="BP127" i="23"/>
  <c r="BQ128" i="23"/>
  <c r="BO130" i="23"/>
  <c r="BP131" i="23"/>
  <c r="BQ132" i="23"/>
  <c r="BO134" i="23"/>
  <c r="BP135" i="23"/>
  <c r="BQ136" i="23"/>
  <c r="BO138" i="23"/>
  <c r="BP139" i="23"/>
  <c r="BQ140" i="23"/>
  <c r="BO142" i="23"/>
  <c r="BP143" i="23"/>
  <c r="BQ144" i="23"/>
  <c r="BO146" i="23"/>
  <c r="BP147" i="23"/>
  <c r="BQ148" i="23"/>
  <c r="BO150" i="23"/>
  <c r="BP151" i="23"/>
  <c r="BQ152" i="23"/>
  <c r="BO154" i="23"/>
  <c r="BP155" i="23"/>
  <c r="BQ156" i="23"/>
  <c r="AO11" i="23"/>
  <c r="AO15" i="23"/>
  <c r="AO19" i="23"/>
  <c r="AO8" i="23"/>
  <c r="AO12" i="23"/>
  <c r="AO16" i="23"/>
  <c r="AO20" i="23"/>
  <c r="AO9" i="23"/>
  <c r="AO13" i="23"/>
  <c r="AO17" i="23"/>
  <c r="AO10" i="23"/>
  <c r="AO14" i="23"/>
  <c r="AO18" i="23"/>
  <c r="R170" i="23"/>
  <c r="R166" i="23"/>
  <c r="R162" i="23"/>
  <c r="R169" i="23"/>
  <c r="R165" i="23"/>
  <c r="R7" i="23"/>
  <c r="V7" i="23"/>
  <c r="Z7" i="23"/>
  <c r="AD7" i="23"/>
  <c r="T8" i="23"/>
  <c r="X8" i="23"/>
  <c r="AB8" i="23"/>
  <c r="R9" i="23"/>
  <c r="V9" i="23"/>
  <c r="Z9" i="23"/>
  <c r="AD9" i="23"/>
  <c r="T10" i="23"/>
  <c r="X10" i="23"/>
  <c r="AB10" i="23"/>
  <c r="R11" i="23"/>
  <c r="V11" i="23"/>
  <c r="Z11" i="23"/>
  <c r="AD11" i="23"/>
  <c r="T12" i="23"/>
  <c r="X12" i="23"/>
  <c r="AB12" i="23"/>
  <c r="R13" i="23"/>
  <c r="V13" i="23"/>
  <c r="Z13" i="23"/>
  <c r="AD13" i="23"/>
  <c r="T14" i="23"/>
  <c r="X14" i="23"/>
  <c r="AB14" i="23"/>
  <c r="R15" i="23"/>
  <c r="V15" i="23"/>
  <c r="Z15" i="23"/>
  <c r="AD15" i="23"/>
  <c r="T16" i="23"/>
  <c r="X16" i="23"/>
  <c r="AB16" i="23"/>
  <c r="R17" i="23"/>
  <c r="V17" i="23"/>
  <c r="Z17" i="23"/>
  <c r="AD17" i="23"/>
  <c r="T18" i="23"/>
  <c r="X18" i="23"/>
  <c r="AB18" i="23"/>
  <c r="R19" i="23"/>
  <c r="V19" i="23"/>
  <c r="Z19" i="23"/>
  <c r="AD19" i="23"/>
  <c r="T20" i="23"/>
  <c r="X20" i="23"/>
  <c r="AB20" i="23"/>
  <c r="R21" i="23"/>
  <c r="V21" i="23"/>
  <c r="Z21" i="23"/>
  <c r="AD21" i="23"/>
  <c r="T22" i="23"/>
  <c r="X22" i="23"/>
  <c r="AB22" i="23"/>
  <c r="R23" i="23"/>
  <c r="V23" i="23"/>
  <c r="Z23" i="23"/>
  <c r="AD23" i="23"/>
  <c r="T24" i="23"/>
  <c r="X24" i="23"/>
  <c r="AB24" i="23"/>
  <c r="R25" i="23"/>
  <c r="V25" i="23"/>
  <c r="Z25" i="23"/>
  <c r="AD25" i="23"/>
  <c r="T26" i="23"/>
  <c r="X26" i="23"/>
  <c r="AB26" i="23"/>
  <c r="R27" i="23"/>
  <c r="V27" i="23"/>
  <c r="Z27" i="23"/>
  <c r="AD27" i="23"/>
  <c r="T28" i="23"/>
  <c r="X28" i="23"/>
  <c r="AB28" i="23"/>
  <c r="R29" i="23"/>
  <c r="V29" i="23"/>
  <c r="Z29" i="23"/>
  <c r="AD29" i="23"/>
  <c r="T30" i="23"/>
  <c r="X30" i="23"/>
  <c r="AB30" i="23"/>
  <c r="R31" i="23"/>
  <c r="S7" i="23"/>
  <c r="T7" i="23"/>
  <c r="X7" i="23"/>
  <c r="AB7" i="23"/>
  <c r="R8" i="23"/>
  <c r="V8" i="23"/>
  <c r="Z8" i="23"/>
  <c r="AD8" i="23"/>
  <c r="T9" i="23"/>
  <c r="X9" i="23"/>
  <c r="AB9" i="23"/>
  <c r="R10" i="23"/>
  <c r="V10" i="23"/>
  <c r="Z10" i="23"/>
  <c r="AD10" i="23"/>
  <c r="T11" i="23"/>
  <c r="X11" i="23"/>
  <c r="AB11" i="23"/>
  <c r="R12" i="23"/>
  <c r="V12" i="23"/>
  <c r="Z12" i="23"/>
  <c r="AD12" i="23"/>
  <c r="T13" i="23"/>
  <c r="X13" i="23"/>
  <c r="AB13" i="23"/>
  <c r="R14" i="23"/>
  <c r="V14" i="23"/>
  <c r="Z14" i="23"/>
  <c r="AD14" i="23"/>
  <c r="T15" i="23"/>
  <c r="X15" i="23"/>
  <c r="AB15" i="23"/>
  <c r="R16" i="23"/>
  <c r="V16" i="23"/>
  <c r="Z16" i="23"/>
  <c r="AD16" i="23"/>
  <c r="T17" i="23"/>
  <c r="X17" i="23"/>
  <c r="AB17" i="23"/>
  <c r="R18" i="23"/>
  <c r="V18" i="23"/>
  <c r="Z18" i="23"/>
  <c r="AD18" i="23"/>
  <c r="T19" i="23"/>
  <c r="X19" i="23"/>
  <c r="AB19" i="23"/>
  <c r="R20" i="23"/>
  <c r="V20" i="23"/>
  <c r="Z20" i="23"/>
  <c r="AD20" i="23"/>
  <c r="T21" i="23"/>
  <c r="X21" i="23"/>
  <c r="AB21" i="23"/>
  <c r="R22" i="23"/>
  <c r="V22" i="23"/>
  <c r="Z22" i="23"/>
  <c r="AD22" i="23"/>
  <c r="T23" i="23"/>
  <c r="X23" i="23"/>
  <c r="AB23" i="23"/>
  <c r="R24" i="23"/>
  <c r="V24" i="23"/>
  <c r="Z24" i="23"/>
  <c r="AD24" i="23"/>
  <c r="T25" i="23"/>
  <c r="X25" i="23"/>
  <c r="AB25" i="23"/>
  <c r="R26" i="23"/>
  <c r="V26" i="23"/>
  <c r="Z26" i="23"/>
  <c r="AD26" i="23"/>
  <c r="T27" i="23"/>
  <c r="X27" i="23"/>
  <c r="AB27" i="23"/>
  <c r="R28" i="23"/>
  <c r="V28" i="23"/>
  <c r="Z28" i="23"/>
  <c r="AD28" i="23"/>
  <c r="T29" i="23"/>
  <c r="X29" i="23"/>
  <c r="AB29" i="23"/>
  <c r="R30" i="23"/>
  <c r="V30" i="23"/>
  <c r="Z30" i="23"/>
  <c r="AD30" i="23"/>
  <c r="T31" i="23"/>
  <c r="W7" i="23"/>
  <c r="AE7" i="23"/>
  <c r="AE157" i="23" s="1"/>
  <c r="BL9" i="23" s="1"/>
  <c r="Y8" i="23"/>
  <c r="S9" i="23"/>
  <c r="AA9" i="23"/>
  <c r="U10" i="23"/>
  <c r="AC10" i="23"/>
  <c r="W11" i="23"/>
  <c r="AE11" i="23"/>
  <c r="Y12" i="23"/>
  <c r="S13" i="23"/>
  <c r="AA13" i="23"/>
  <c r="U14" i="23"/>
  <c r="AC14" i="23"/>
  <c r="W15" i="23"/>
  <c r="AE15" i="23"/>
  <c r="Y16" i="23"/>
  <c r="S17" i="23"/>
  <c r="AA17" i="23"/>
  <c r="U18" i="23"/>
  <c r="AC18" i="23"/>
  <c r="W19" i="23"/>
  <c r="AE19" i="23"/>
  <c r="Y20" i="23"/>
  <c r="S21" i="23"/>
  <c r="AA21" i="23"/>
  <c r="U22" i="23"/>
  <c r="AC22" i="23"/>
  <c r="W23" i="23"/>
  <c r="AE23" i="23"/>
  <c r="Y24" i="23"/>
  <c r="S25" i="23"/>
  <c r="AA25" i="23"/>
  <c r="U26" i="23"/>
  <c r="AC26" i="23"/>
  <c r="W27" i="23"/>
  <c r="AE27" i="23"/>
  <c r="Y28" i="23"/>
  <c r="S29" i="23"/>
  <c r="AA29" i="23"/>
  <c r="U30" i="23"/>
  <c r="AC30" i="23"/>
  <c r="V31" i="23"/>
  <c r="Z31" i="23"/>
  <c r="AD31" i="23"/>
  <c r="T32" i="23"/>
  <c r="X32" i="23"/>
  <c r="AB32" i="23"/>
  <c r="R33" i="23"/>
  <c r="V33" i="23"/>
  <c r="Z33" i="23"/>
  <c r="AD33" i="23"/>
  <c r="T34" i="23"/>
  <c r="X34" i="23"/>
  <c r="AB34" i="23"/>
  <c r="R35" i="23"/>
  <c r="V35" i="23"/>
  <c r="Z35" i="23"/>
  <c r="AD35" i="23"/>
  <c r="T36" i="23"/>
  <c r="X36" i="23"/>
  <c r="AB36" i="23"/>
  <c r="R37" i="23"/>
  <c r="V37" i="23"/>
  <c r="Z37" i="23"/>
  <c r="AD37" i="23"/>
  <c r="T38" i="23"/>
  <c r="X38" i="23"/>
  <c r="AB38" i="23"/>
  <c r="R39" i="23"/>
  <c r="V39" i="23"/>
  <c r="Z39" i="23"/>
  <c r="AD39" i="23"/>
  <c r="T40" i="23"/>
  <c r="X40" i="23"/>
  <c r="AB40" i="23"/>
  <c r="R41" i="23"/>
  <c r="V41" i="23"/>
  <c r="Z41" i="23"/>
  <c r="AD41" i="23"/>
  <c r="T42" i="23"/>
  <c r="X42" i="23"/>
  <c r="AB42" i="23"/>
  <c r="R43" i="23"/>
  <c r="V43" i="23"/>
  <c r="Z43" i="23"/>
  <c r="AD43" i="23"/>
  <c r="T44" i="23"/>
  <c r="X44" i="23"/>
  <c r="AA7" i="23"/>
  <c r="U8" i="23"/>
  <c r="AC8" i="23"/>
  <c r="W9" i="23"/>
  <c r="AE9" i="23"/>
  <c r="Y10" i="23"/>
  <c r="S11" i="23"/>
  <c r="AA11" i="23"/>
  <c r="U12" i="23"/>
  <c r="AC12" i="23"/>
  <c r="W13" i="23"/>
  <c r="AE13" i="23"/>
  <c r="Y14" i="23"/>
  <c r="S15" i="23"/>
  <c r="AA15" i="23"/>
  <c r="U16" i="23"/>
  <c r="AC16" i="23"/>
  <c r="W17" i="23"/>
  <c r="AE17" i="23"/>
  <c r="Y18" i="23"/>
  <c r="S19" i="23"/>
  <c r="AA19" i="23"/>
  <c r="U20" i="23"/>
  <c r="AC20" i="23"/>
  <c r="W21" i="23"/>
  <c r="AE21" i="23"/>
  <c r="Y22" i="23"/>
  <c r="S23" i="23"/>
  <c r="AA23" i="23"/>
  <c r="U24" i="23"/>
  <c r="AC24" i="23"/>
  <c r="W25" i="23"/>
  <c r="AE25" i="23"/>
  <c r="Y26" i="23"/>
  <c r="S27" i="23"/>
  <c r="AA27" i="23"/>
  <c r="U28" i="23"/>
  <c r="AC28" i="23"/>
  <c r="W29" i="23"/>
  <c r="AE29" i="23"/>
  <c r="Y30" i="23"/>
  <c r="S31" i="23"/>
  <c r="X31" i="23"/>
  <c r="AB31" i="23"/>
  <c r="R32" i="23"/>
  <c r="V32" i="23"/>
  <c r="Z32" i="23"/>
  <c r="AD32" i="23"/>
  <c r="T33" i="23"/>
  <c r="X33" i="23"/>
  <c r="AB33" i="23"/>
  <c r="R34" i="23"/>
  <c r="V34" i="23"/>
  <c r="Z34" i="23"/>
  <c r="AD34" i="23"/>
  <c r="T35" i="23"/>
  <c r="X35" i="23"/>
  <c r="AB35" i="23"/>
  <c r="R36" i="23"/>
  <c r="V36" i="23"/>
  <c r="Z36" i="23"/>
  <c r="AD36" i="23"/>
  <c r="T37" i="23"/>
  <c r="X37" i="23"/>
  <c r="AB37" i="23"/>
  <c r="R38" i="23"/>
  <c r="V38" i="23"/>
  <c r="Z38" i="23"/>
  <c r="AD38" i="23"/>
  <c r="T39" i="23"/>
  <c r="X39" i="23"/>
  <c r="AB39" i="23"/>
  <c r="R40" i="23"/>
  <c r="V40" i="23"/>
  <c r="Z40" i="23"/>
  <c r="AD40" i="23"/>
  <c r="T41" i="23"/>
  <c r="X41" i="23"/>
  <c r="AB41" i="23"/>
  <c r="R42" i="23"/>
  <c r="V42" i="23"/>
  <c r="Z42" i="23"/>
  <c r="AD42" i="23"/>
  <c r="T43" i="23"/>
  <c r="X43" i="23"/>
  <c r="Y7" i="23"/>
  <c r="AA8" i="23"/>
  <c r="AC9" i="23"/>
  <c r="AE10" i="23"/>
  <c r="S12" i="23"/>
  <c r="U13" i="23"/>
  <c r="W14" i="23"/>
  <c r="Y15" i="23"/>
  <c r="AA16" i="23"/>
  <c r="AC17" i="23"/>
  <c r="AE18" i="23"/>
  <c r="S20" i="23"/>
  <c r="U21" i="23"/>
  <c r="W22" i="23"/>
  <c r="Y23" i="23"/>
  <c r="AA24" i="23"/>
  <c r="AC25" i="23"/>
  <c r="AE26" i="23"/>
  <c r="S28" i="23"/>
  <c r="U29" i="23"/>
  <c r="W30" i="23"/>
  <c r="W31" i="23"/>
  <c r="AE31" i="23"/>
  <c r="Y32" i="23"/>
  <c r="S33" i="23"/>
  <c r="AA33" i="23"/>
  <c r="U34" i="23"/>
  <c r="AC34" i="23"/>
  <c r="W35" i="23"/>
  <c r="AE35" i="23"/>
  <c r="Y36" i="23"/>
  <c r="S37" i="23"/>
  <c r="AA37" i="23"/>
  <c r="U38" i="23"/>
  <c r="AC38" i="23"/>
  <c r="W39" i="23"/>
  <c r="AE39" i="23"/>
  <c r="Y40" i="23"/>
  <c r="S41" i="23"/>
  <c r="AA41" i="23"/>
  <c r="U42" i="23"/>
  <c r="AC42" i="23"/>
  <c r="W43" i="23"/>
  <c r="AC43" i="23"/>
  <c r="U44" i="23"/>
  <c r="Z44" i="23"/>
  <c r="AD44" i="23"/>
  <c r="T45" i="23"/>
  <c r="X45" i="23"/>
  <c r="AB45" i="23"/>
  <c r="R46" i="23"/>
  <c r="V46" i="23"/>
  <c r="Z46" i="23"/>
  <c r="AD46" i="23"/>
  <c r="AF46" i="23" s="1"/>
  <c r="AG46" i="23" s="1"/>
  <c r="T47" i="23"/>
  <c r="X47" i="23"/>
  <c r="AB47" i="23"/>
  <c r="R48" i="23"/>
  <c r="V48" i="23"/>
  <c r="Z48" i="23"/>
  <c r="AD48" i="23"/>
  <c r="T49" i="23"/>
  <c r="X49" i="23"/>
  <c r="AB49" i="23"/>
  <c r="R50" i="23"/>
  <c r="V50" i="23"/>
  <c r="Z50" i="23"/>
  <c r="AD50" i="23"/>
  <c r="T51" i="23"/>
  <c r="X51" i="23"/>
  <c r="AB51" i="23"/>
  <c r="R52" i="23"/>
  <c r="V52" i="23"/>
  <c r="Z52" i="23"/>
  <c r="AD52" i="23"/>
  <c r="T53" i="23"/>
  <c r="X53" i="23"/>
  <c r="AB53" i="23"/>
  <c r="R54" i="23"/>
  <c r="V54" i="23"/>
  <c r="Z54" i="23"/>
  <c r="AD54" i="23"/>
  <c r="T55" i="23"/>
  <c r="X55" i="23"/>
  <c r="AB55" i="23"/>
  <c r="R56" i="23"/>
  <c r="V56" i="23"/>
  <c r="Z56" i="23"/>
  <c r="AD56" i="23"/>
  <c r="T57" i="23"/>
  <c r="X57" i="23"/>
  <c r="AB57" i="23"/>
  <c r="R58" i="23"/>
  <c r="V58" i="23"/>
  <c r="Z58" i="23"/>
  <c r="AD58" i="23"/>
  <c r="T59" i="23"/>
  <c r="X59" i="23"/>
  <c r="AB59" i="23"/>
  <c r="R60" i="23"/>
  <c r="V60" i="23"/>
  <c r="Z60" i="23"/>
  <c r="AD60" i="23"/>
  <c r="T61" i="23"/>
  <c r="X61" i="23"/>
  <c r="AB61" i="23"/>
  <c r="R62" i="23"/>
  <c r="V62" i="23"/>
  <c r="Z62" i="23"/>
  <c r="AD62" i="23"/>
  <c r="AF62" i="23" s="1"/>
  <c r="AG62" i="23" s="1"/>
  <c r="T63" i="23"/>
  <c r="X63" i="23"/>
  <c r="AB63" i="23"/>
  <c r="R64" i="23"/>
  <c r="V64" i="23"/>
  <c r="Z64" i="23"/>
  <c r="AD64" i="23"/>
  <c r="T65" i="23"/>
  <c r="X65" i="23"/>
  <c r="AB65" i="23"/>
  <c r="R66" i="23"/>
  <c r="V66" i="23"/>
  <c r="Z66" i="23"/>
  <c r="AD66" i="23"/>
  <c r="T67" i="23"/>
  <c r="X67" i="23"/>
  <c r="AB67" i="23"/>
  <c r="R68" i="23"/>
  <c r="V68" i="23"/>
  <c r="Z68" i="23"/>
  <c r="AD68" i="23"/>
  <c r="T69" i="23"/>
  <c r="X69" i="23"/>
  <c r="AB69" i="23"/>
  <c r="R70" i="23"/>
  <c r="V70" i="23"/>
  <c r="Z70" i="23"/>
  <c r="AD70" i="23"/>
  <c r="T71" i="23"/>
  <c r="X71" i="23"/>
  <c r="AB71" i="23"/>
  <c r="R72" i="23"/>
  <c r="V72" i="23"/>
  <c r="Z72" i="23"/>
  <c r="AD72" i="23"/>
  <c r="T73" i="23"/>
  <c r="X73" i="23"/>
  <c r="AB73" i="23"/>
  <c r="R74" i="23"/>
  <c r="V74" i="23"/>
  <c r="Z74" i="23"/>
  <c r="AD74" i="23"/>
  <c r="T75" i="23"/>
  <c r="X75" i="23"/>
  <c r="AB75" i="23"/>
  <c r="R76" i="23"/>
  <c r="V76" i="23"/>
  <c r="Z76" i="23"/>
  <c r="AD76" i="23"/>
  <c r="T77" i="23"/>
  <c r="X77" i="23"/>
  <c r="AB77" i="23"/>
  <c r="R78" i="23"/>
  <c r="V78" i="23"/>
  <c r="Z78" i="23"/>
  <c r="AD78" i="23"/>
  <c r="AF78" i="23" s="1"/>
  <c r="AG78" i="23" s="1"/>
  <c r="T79" i="23"/>
  <c r="X79" i="23"/>
  <c r="AB79" i="23"/>
  <c r="R80" i="23"/>
  <c r="S8" i="23"/>
  <c r="U9" i="23"/>
  <c r="W10" i="23"/>
  <c r="Y11" i="23"/>
  <c r="AA12" i="23"/>
  <c r="AC13" i="23"/>
  <c r="AE14" i="23"/>
  <c r="S16" i="23"/>
  <c r="U17" i="23"/>
  <c r="W18" i="23"/>
  <c r="Y19" i="23"/>
  <c r="AA20" i="23"/>
  <c r="AC21" i="23"/>
  <c r="AE22" i="23"/>
  <c r="S24" i="23"/>
  <c r="U25" i="23"/>
  <c r="W26" i="23"/>
  <c r="Y27" i="23"/>
  <c r="AA28" i="23"/>
  <c r="AC29" i="23"/>
  <c r="AE30" i="23"/>
  <c r="AA31" i="23"/>
  <c r="U32" i="23"/>
  <c r="AC32" i="23"/>
  <c r="W33" i="23"/>
  <c r="AE33" i="23"/>
  <c r="Y34" i="23"/>
  <c r="S35" i="23"/>
  <c r="AA35" i="23"/>
  <c r="U36" i="23"/>
  <c r="AC36" i="23"/>
  <c r="W37" i="23"/>
  <c r="AE37" i="23"/>
  <c r="Y38" i="23"/>
  <c r="S39" i="23"/>
  <c r="AA39" i="23"/>
  <c r="U40" i="23"/>
  <c r="AC40" i="23"/>
  <c r="W41" i="23"/>
  <c r="AE41" i="23"/>
  <c r="Y42" i="23"/>
  <c r="S43" i="23"/>
  <c r="AA43" i="23"/>
  <c r="R44" i="23"/>
  <c r="W44" i="23"/>
  <c r="AB44" i="23"/>
  <c r="R45" i="23"/>
  <c r="V45" i="23"/>
  <c r="Z45" i="23"/>
  <c r="AD45" i="23"/>
  <c r="T46" i="23"/>
  <c r="X46" i="23"/>
  <c r="AB46" i="23"/>
  <c r="R47" i="23"/>
  <c r="V47" i="23"/>
  <c r="Z47" i="23"/>
  <c r="AD47" i="23"/>
  <c r="T48" i="23"/>
  <c r="X48" i="23"/>
  <c r="AB48" i="23"/>
  <c r="R49" i="23"/>
  <c r="V49" i="23"/>
  <c r="Z49" i="23"/>
  <c r="AD49" i="23"/>
  <c r="AF49" i="23" s="1"/>
  <c r="AG49" i="23" s="1"/>
  <c r="T50" i="23"/>
  <c r="X50" i="23"/>
  <c r="AB50" i="23"/>
  <c r="R51" i="23"/>
  <c r="V51" i="23"/>
  <c r="Z51" i="23"/>
  <c r="AD51" i="23"/>
  <c r="T52" i="23"/>
  <c r="X52" i="23"/>
  <c r="AB52" i="23"/>
  <c r="R53" i="23"/>
  <c r="V53" i="23"/>
  <c r="Z53" i="23"/>
  <c r="AD53" i="23"/>
  <c r="T54" i="23"/>
  <c r="X54" i="23"/>
  <c r="AB54" i="23"/>
  <c r="R55" i="23"/>
  <c r="V55" i="23"/>
  <c r="Z55" i="23"/>
  <c r="AD55" i="23"/>
  <c r="T56" i="23"/>
  <c r="X56" i="23"/>
  <c r="AB56" i="23"/>
  <c r="R57" i="23"/>
  <c r="V57" i="23"/>
  <c r="Z57" i="23"/>
  <c r="AD57" i="23"/>
  <c r="T58" i="23"/>
  <c r="X58" i="23"/>
  <c r="AB58" i="23"/>
  <c r="R59" i="23"/>
  <c r="V59" i="23"/>
  <c r="Z59" i="23"/>
  <c r="AD59" i="23"/>
  <c r="T60" i="23"/>
  <c r="X60" i="23"/>
  <c r="AB60" i="23"/>
  <c r="R61" i="23"/>
  <c r="V61" i="23"/>
  <c r="Z61" i="23"/>
  <c r="AD61" i="23"/>
  <c r="T62" i="23"/>
  <c r="X62" i="23"/>
  <c r="AB62" i="23"/>
  <c r="R63" i="23"/>
  <c r="V63" i="23"/>
  <c r="Z63" i="23"/>
  <c r="AD63" i="23"/>
  <c r="T64" i="23"/>
  <c r="X64" i="23"/>
  <c r="AB64" i="23"/>
  <c r="R65" i="23"/>
  <c r="V65" i="23"/>
  <c r="Z65" i="23"/>
  <c r="AD65" i="23"/>
  <c r="AF65" i="23" s="1"/>
  <c r="AG65" i="23" s="1"/>
  <c r="T66" i="23"/>
  <c r="X66" i="23"/>
  <c r="AB66" i="23"/>
  <c r="R67" i="23"/>
  <c r="V67" i="23"/>
  <c r="Z67" i="23"/>
  <c r="AD67" i="23"/>
  <c r="T68" i="23"/>
  <c r="X68" i="23"/>
  <c r="AB68" i="23"/>
  <c r="R69" i="23"/>
  <c r="V69" i="23"/>
  <c r="Z69" i="23"/>
  <c r="AD69" i="23"/>
  <c r="T70" i="23"/>
  <c r="X70" i="23"/>
  <c r="AB70" i="23"/>
  <c r="R71" i="23"/>
  <c r="V71" i="23"/>
  <c r="Z71" i="23"/>
  <c r="AD71" i="23"/>
  <c r="T72" i="23"/>
  <c r="X72" i="23"/>
  <c r="AB72" i="23"/>
  <c r="R73" i="23"/>
  <c r="V73" i="23"/>
  <c r="Z73" i="23"/>
  <c r="AD73" i="23"/>
  <c r="T74" i="23"/>
  <c r="X74" i="23"/>
  <c r="AB74" i="23"/>
  <c r="R75" i="23"/>
  <c r="V75" i="23"/>
  <c r="Z75" i="23"/>
  <c r="AD75" i="23"/>
  <c r="T76" i="23"/>
  <c r="X76" i="23"/>
  <c r="AB76" i="23"/>
  <c r="R77" i="23"/>
  <c r="V77" i="23"/>
  <c r="Z77" i="23"/>
  <c r="AD77" i="23"/>
  <c r="T78" i="23"/>
  <c r="X78" i="23"/>
  <c r="AB78" i="23"/>
  <c r="R79" i="23"/>
  <c r="V79" i="23"/>
  <c r="Z79" i="23"/>
  <c r="AD79" i="23"/>
  <c r="T80" i="23"/>
  <c r="U7" i="23"/>
  <c r="Y9" i="23"/>
  <c r="AC11" i="23"/>
  <c r="S14" i="23"/>
  <c r="W16" i="23"/>
  <c r="AA18" i="23"/>
  <c r="AE20" i="23"/>
  <c r="U23" i="23"/>
  <c r="Y25" i="23"/>
  <c r="AC27" i="23"/>
  <c r="S30" i="23"/>
  <c r="AC31" i="23"/>
  <c r="AE32" i="23"/>
  <c r="S34" i="23"/>
  <c r="U35" i="23"/>
  <c r="W36" i="23"/>
  <c r="Y37" i="23"/>
  <c r="AA38" i="23"/>
  <c r="AC39" i="23"/>
  <c r="AE40" i="23"/>
  <c r="S42" i="23"/>
  <c r="U43" i="23"/>
  <c r="S44" i="23"/>
  <c r="AC44" i="23"/>
  <c r="W45" i="23"/>
  <c r="AE45" i="23"/>
  <c r="Y46" i="23"/>
  <c r="S47" i="23"/>
  <c r="AA47" i="23"/>
  <c r="U48" i="23"/>
  <c r="AC48" i="23"/>
  <c r="W49" i="23"/>
  <c r="AE49" i="23"/>
  <c r="Y50" i="23"/>
  <c r="S51" i="23"/>
  <c r="AA51" i="23"/>
  <c r="U52" i="23"/>
  <c r="AC52" i="23"/>
  <c r="W53" i="23"/>
  <c r="AE53" i="23"/>
  <c r="Y54" i="23"/>
  <c r="S55" i="23"/>
  <c r="AA55" i="23"/>
  <c r="U56" i="23"/>
  <c r="AC56" i="23"/>
  <c r="W57" i="23"/>
  <c r="AE57" i="23"/>
  <c r="Y58" i="23"/>
  <c r="S59" i="23"/>
  <c r="AA59" i="23"/>
  <c r="U60" i="23"/>
  <c r="AC60" i="23"/>
  <c r="W61" i="23"/>
  <c r="AE61" i="23"/>
  <c r="Y62" i="23"/>
  <c r="S63" i="23"/>
  <c r="AA63" i="23"/>
  <c r="U64" i="23"/>
  <c r="AC64" i="23"/>
  <c r="W65" i="23"/>
  <c r="AE65" i="23"/>
  <c r="Y66" i="23"/>
  <c r="S67" i="23"/>
  <c r="AA67" i="23"/>
  <c r="U68" i="23"/>
  <c r="AC68" i="23"/>
  <c r="W69" i="23"/>
  <c r="AE69" i="23"/>
  <c r="Y70" i="23"/>
  <c r="S71" i="23"/>
  <c r="AA71" i="23"/>
  <c r="U72" i="23"/>
  <c r="AC72" i="23"/>
  <c r="W73" i="23"/>
  <c r="AE73" i="23"/>
  <c r="Y74" i="23"/>
  <c r="S75" i="23"/>
  <c r="AA75" i="23"/>
  <c r="U76" i="23"/>
  <c r="AC76" i="23"/>
  <c r="W77" i="23"/>
  <c r="AE77" i="23"/>
  <c r="Y78" i="23"/>
  <c r="S79" i="23"/>
  <c r="AA79" i="23"/>
  <c r="AC7" i="23"/>
  <c r="S10" i="23"/>
  <c r="W12" i="23"/>
  <c r="AA14" i="23"/>
  <c r="AE16" i="23"/>
  <c r="U19" i="23"/>
  <c r="Y21" i="23"/>
  <c r="AC23" i="23"/>
  <c r="S26" i="23"/>
  <c r="W28" i="23"/>
  <c r="AA30" i="23"/>
  <c r="S32" i="23"/>
  <c r="U33" i="23"/>
  <c r="W34" i="23"/>
  <c r="Y35" i="23"/>
  <c r="AA36" i="23"/>
  <c r="AC37" i="23"/>
  <c r="AE38" i="23"/>
  <c r="S40" i="23"/>
  <c r="U41" i="23"/>
  <c r="W42" i="23"/>
  <c r="Y43" i="23"/>
  <c r="V44" i="23"/>
  <c r="AE44" i="23"/>
  <c r="Y45" i="23"/>
  <c r="S46" i="23"/>
  <c r="AA46" i="23"/>
  <c r="U47" i="23"/>
  <c r="AC47" i="23"/>
  <c r="W48" i="23"/>
  <c r="AE48" i="23"/>
  <c r="Y49" i="23"/>
  <c r="S50" i="23"/>
  <c r="AA50" i="23"/>
  <c r="U51" i="23"/>
  <c r="AC51" i="23"/>
  <c r="W52" i="23"/>
  <c r="AE52" i="23"/>
  <c r="Y53" i="23"/>
  <c r="S54" i="23"/>
  <c r="AA54" i="23"/>
  <c r="U55" i="23"/>
  <c r="AC55" i="23"/>
  <c r="W56" i="23"/>
  <c r="AE56" i="23"/>
  <c r="Y57" i="23"/>
  <c r="S58" i="23"/>
  <c r="AA58" i="23"/>
  <c r="U59" i="23"/>
  <c r="AC59" i="23"/>
  <c r="W60" i="23"/>
  <c r="AE60" i="23"/>
  <c r="Y61" i="23"/>
  <c r="S62" i="23"/>
  <c r="AA62" i="23"/>
  <c r="U63" i="23"/>
  <c r="AC63" i="23"/>
  <c r="W64" i="23"/>
  <c r="AE64" i="23"/>
  <c r="Y65" i="23"/>
  <c r="S66" i="23"/>
  <c r="AA66" i="23"/>
  <c r="U67" i="23"/>
  <c r="AC67" i="23"/>
  <c r="W68" i="23"/>
  <c r="AE68" i="23"/>
  <c r="Y69" i="23"/>
  <c r="S70" i="23"/>
  <c r="AA70" i="23"/>
  <c r="U71" i="23"/>
  <c r="AC71" i="23"/>
  <c r="W72" i="23"/>
  <c r="AE72" i="23"/>
  <c r="Y73" i="23"/>
  <c r="S74" i="23"/>
  <c r="AA74" i="23"/>
  <c r="U75" i="23"/>
  <c r="AC75" i="23"/>
  <c r="W76" i="23"/>
  <c r="AE76" i="23"/>
  <c r="Y77" i="23"/>
  <c r="S78" i="23"/>
  <c r="AA78" i="23"/>
  <c r="U79" i="23"/>
  <c r="AC79" i="23"/>
  <c r="V80" i="23"/>
  <c r="Z80" i="23"/>
  <c r="AD80" i="23"/>
  <c r="T81" i="23"/>
  <c r="X81" i="23"/>
  <c r="AB81" i="23"/>
  <c r="R82" i="23"/>
  <c r="V82" i="23"/>
  <c r="Z82" i="23"/>
  <c r="AD82" i="23"/>
  <c r="T83" i="23"/>
  <c r="X83" i="23"/>
  <c r="AB83" i="23"/>
  <c r="R84" i="23"/>
  <c r="V84" i="23"/>
  <c r="Z84" i="23"/>
  <c r="AD84" i="23"/>
  <c r="T85" i="23"/>
  <c r="X85" i="23"/>
  <c r="AB85" i="23"/>
  <c r="R86" i="23"/>
  <c r="V86" i="23"/>
  <c r="Z86" i="23"/>
  <c r="AD86" i="23"/>
  <c r="T87" i="23"/>
  <c r="X87" i="23"/>
  <c r="AB87" i="23"/>
  <c r="R88" i="23"/>
  <c r="V88" i="23"/>
  <c r="Z88" i="23"/>
  <c r="AD88" i="23"/>
  <c r="T89" i="23"/>
  <c r="X89" i="23"/>
  <c r="AB89" i="23"/>
  <c r="R90" i="23"/>
  <c r="V90" i="23"/>
  <c r="Z90" i="23"/>
  <c r="AD90" i="23"/>
  <c r="T91" i="23"/>
  <c r="X91" i="23"/>
  <c r="AB91" i="23"/>
  <c r="R92" i="23"/>
  <c r="V92" i="23"/>
  <c r="Z92" i="23"/>
  <c r="AD92" i="23"/>
  <c r="T93" i="23"/>
  <c r="X93" i="23"/>
  <c r="AB93" i="23"/>
  <c r="R94" i="23"/>
  <c r="V94" i="23"/>
  <c r="Z94" i="23"/>
  <c r="AD94" i="23"/>
  <c r="AF94" i="23" s="1"/>
  <c r="AG94" i="23" s="1"/>
  <c r="T95" i="23"/>
  <c r="X95" i="23"/>
  <c r="AB95" i="23"/>
  <c r="R96" i="23"/>
  <c r="V96" i="23"/>
  <c r="Z96" i="23"/>
  <c r="AD96" i="23"/>
  <c r="T97" i="23"/>
  <c r="X97" i="23"/>
  <c r="AB97" i="23"/>
  <c r="R98" i="23"/>
  <c r="V98" i="23"/>
  <c r="Z98" i="23"/>
  <c r="AD98" i="23"/>
  <c r="T99" i="23"/>
  <c r="X99" i="23"/>
  <c r="AB99" i="23"/>
  <c r="R100" i="23"/>
  <c r="V100" i="23"/>
  <c r="Z100" i="23"/>
  <c r="AD100" i="23"/>
  <c r="T101" i="23"/>
  <c r="X101" i="23"/>
  <c r="AB101" i="23"/>
  <c r="R102" i="23"/>
  <c r="V102" i="23"/>
  <c r="Z102" i="23"/>
  <c r="AD102" i="23"/>
  <c r="T103" i="23"/>
  <c r="X103" i="23"/>
  <c r="AB103" i="23"/>
  <c r="R104" i="23"/>
  <c r="V104" i="23"/>
  <c r="Z104" i="23"/>
  <c r="AD104" i="23"/>
  <c r="T105" i="23"/>
  <c r="X105" i="23"/>
  <c r="AB105" i="23"/>
  <c r="R106" i="23"/>
  <c r="V106" i="23"/>
  <c r="Z106" i="23"/>
  <c r="AD106" i="23"/>
  <c r="T107" i="23"/>
  <c r="X107" i="23"/>
  <c r="AB107" i="23"/>
  <c r="R108" i="23"/>
  <c r="V108" i="23"/>
  <c r="Z108" i="23"/>
  <c r="AD108" i="23"/>
  <c r="T109" i="23"/>
  <c r="X109" i="23"/>
  <c r="AB109" i="23"/>
  <c r="R110" i="23"/>
  <c r="V110" i="23"/>
  <c r="Z110" i="23"/>
  <c r="AD110" i="23"/>
  <c r="AF110" i="23" s="1"/>
  <c r="AG110" i="23" s="1"/>
  <c r="T111" i="23"/>
  <c r="X111" i="23"/>
  <c r="AB111" i="23"/>
  <c r="R112" i="23"/>
  <c r="V112" i="23"/>
  <c r="Z112" i="23"/>
  <c r="AD112" i="23"/>
  <c r="T113" i="23"/>
  <c r="X113" i="23"/>
  <c r="AB113" i="23"/>
  <c r="R114" i="23"/>
  <c r="V114" i="23"/>
  <c r="Z114" i="23"/>
  <c r="AD114" i="23"/>
  <c r="T115" i="23"/>
  <c r="X115" i="23"/>
  <c r="AB115" i="23"/>
  <c r="R116" i="23"/>
  <c r="V116" i="23"/>
  <c r="Z116" i="23"/>
  <c r="AD116" i="23"/>
  <c r="T117" i="23"/>
  <c r="X117" i="23"/>
  <c r="AB117" i="23"/>
  <c r="R118" i="23"/>
  <c r="V118" i="23"/>
  <c r="Z118" i="23"/>
  <c r="AD118" i="23"/>
  <c r="T119" i="23"/>
  <c r="X119" i="23"/>
  <c r="AB119" i="23"/>
  <c r="R120" i="23"/>
  <c r="V120" i="23"/>
  <c r="Z120" i="23"/>
  <c r="AD120" i="23"/>
  <c r="T121" i="23"/>
  <c r="X121" i="23"/>
  <c r="AB121" i="23"/>
  <c r="R122" i="23"/>
  <c r="V122" i="23"/>
  <c r="Z122" i="23"/>
  <c r="AD122" i="23"/>
  <c r="T123" i="23"/>
  <c r="X123" i="23"/>
  <c r="AB123" i="23"/>
  <c r="R124" i="23"/>
  <c r="V124" i="23"/>
  <c r="Z124" i="23"/>
  <c r="AD124" i="23"/>
  <c r="T125" i="23"/>
  <c r="X125" i="23"/>
  <c r="AB125" i="23"/>
  <c r="R126" i="23"/>
  <c r="V126" i="23"/>
  <c r="Z126" i="23"/>
  <c r="AD126" i="23"/>
  <c r="AF126" i="23" s="1"/>
  <c r="AG126" i="23" s="1"/>
  <c r="T127" i="23"/>
  <c r="X127" i="23"/>
  <c r="AB127" i="23"/>
  <c r="R128" i="23"/>
  <c r="V128" i="23"/>
  <c r="Z128" i="23"/>
  <c r="AD128" i="23"/>
  <c r="T129" i="23"/>
  <c r="X129" i="23"/>
  <c r="AB129" i="23"/>
  <c r="R130" i="23"/>
  <c r="W8" i="23"/>
  <c r="AA10" i="23"/>
  <c r="AE12" i="23"/>
  <c r="U15" i="23"/>
  <c r="Y17" i="23"/>
  <c r="AC19" i="23"/>
  <c r="S22" i="23"/>
  <c r="W24" i="23"/>
  <c r="AA26" i="23"/>
  <c r="AE28" i="23"/>
  <c r="U31" i="23"/>
  <c r="W32" i="23"/>
  <c r="Y33" i="23"/>
  <c r="AA34" i="23"/>
  <c r="AC35" i="23"/>
  <c r="AE36" i="23"/>
  <c r="S38" i="23"/>
  <c r="U39" i="23"/>
  <c r="W40" i="23"/>
  <c r="Y41" i="23"/>
  <c r="AA42" i="23"/>
  <c r="AB43" i="23"/>
  <c r="Y44" i="23"/>
  <c r="S45" i="23"/>
  <c r="AA45" i="23"/>
  <c r="U46" i="23"/>
  <c r="AC46" i="23"/>
  <c r="W47" i="23"/>
  <c r="AE47" i="23"/>
  <c r="Y48" i="23"/>
  <c r="S49" i="23"/>
  <c r="AA49" i="23"/>
  <c r="U50" i="23"/>
  <c r="AC50" i="23"/>
  <c r="W51" i="23"/>
  <c r="AE51" i="23"/>
  <c r="Y52" i="23"/>
  <c r="S53" i="23"/>
  <c r="AA53" i="23"/>
  <c r="U54" i="23"/>
  <c r="AC54" i="23"/>
  <c r="W55" i="23"/>
  <c r="AE55" i="23"/>
  <c r="Y56" i="23"/>
  <c r="S57" i="23"/>
  <c r="AA57" i="23"/>
  <c r="U58" i="23"/>
  <c r="AC58" i="23"/>
  <c r="W59" i="23"/>
  <c r="AE59" i="23"/>
  <c r="Y60" i="23"/>
  <c r="S61" i="23"/>
  <c r="AA61" i="23"/>
  <c r="U62" i="23"/>
  <c r="AC62" i="23"/>
  <c r="W63" i="23"/>
  <c r="AE63" i="23"/>
  <c r="Y64" i="23"/>
  <c r="S65" i="23"/>
  <c r="AA65" i="23"/>
  <c r="U66" i="23"/>
  <c r="AC66" i="23"/>
  <c r="W67" i="23"/>
  <c r="AE67" i="23"/>
  <c r="Y68" i="23"/>
  <c r="S69" i="23"/>
  <c r="AA69" i="23"/>
  <c r="U70" i="23"/>
  <c r="AC70" i="23"/>
  <c r="W71" i="23"/>
  <c r="AE71" i="23"/>
  <c r="Y72" i="23"/>
  <c r="S73" i="23"/>
  <c r="AA73" i="23"/>
  <c r="U74" i="23"/>
  <c r="AC74" i="23"/>
  <c r="W75" i="23"/>
  <c r="AE75" i="23"/>
  <c r="Y76" i="23"/>
  <c r="S77" i="23"/>
  <c r="AA77" i="23"/>
  <c r="U78" i="23"/>
  <c r="AC78" i="23"/>
  <c r="W79" i="23"/>
  <c r="AE79" i="23"/>
  <c r="AE8" i="23"/>
  <c r="U11" i="23"/>
  <c r="Y13" i="23"/>
  <c r="AC15" i="23"/>
  <c r="S18" i="23"/>
  <c r="W20" i="23"/>
  <c r="AA22" i="23"/>
  <c r="AE24" i="23"/>
  <c r="U27" i="23"/>
  <c r="Y29" i="23"/>
  <c r="Y31" i="23"/>
  <c r="AA32" i="23"/>
  <c r="AC33" i="23"/>
  <c r="AE34" i="23"/>
  <c r="S36" i="23"/>
  <c r="U37" i="23"/>
  <c r="W38" i="23"/>
  <c r="Y39" i="23"/>
  <c r="AA40" i="23"/>
  <c r="AC41" i="23"/>
  <c r="AE42" i="23"/>
  <c r="AE43" i="23"/>
  <c r="AA44" i="23"/>
  <c r="U45" i="23"/>
  <c r="AC45" i="23"/>
  <c r="W46" i="23"/>
  <c r="AE46" i="23"/>
  <c r="Y47" i="23"/>
  <c r="S48" i="23"/>
  <c r="AA48" i="23"/>
  <c r="U49" i="23"/>
  <c r="AC49" i="23"/>
  <c r="W50" i="23"/>
  <c r="AE50" i="23"/>
  <c r="Y51" i="23"/>
  <c r="S52" i="23"/>
  <c r="AA52" i="23"/>
  <c r="U53" i="23"/>
  <c r="AC53" i="23"/>
  <c r="W54" i="23"/>
  <c r="AE54" i="23"/>
  <c r="Y55" i="23"/>
  <c r="S56" i="23"/>
  <c r="AA56" i="23"/>
  <c r="U57" i="23"/>
  <c r="AC57" i="23"/>
  <c r="W58" i="23"/>
  <c r="AE58" i="23"/>
  <c r="Y59" i="23"/>
  <c r="S60" i="23"/>
  <c r="AA60" i="23"/>
  <c r="U61" i="23"/>
  <c r="AC61" i="23"/>
  <c r="W62" i="23"/>
  <c r="AE62" i="23"/>
  <c r="Y63" i="23"/>
  <c r="S64" i="23"/>
  <c r="AA64" i="23"/>
  <c r="U65" i="23"/>
  <c r="AC65" i="23"/>
  <c r="W66" i="23"/>
  <c r="AE66" i="23"/>
  <c r="Y67" i="23"/>
  <c r="S68" i="23"/>
  <c r="AA68" i="23"/>
  <c r="U69" i="23"/>
  <c r="AC69" i="23"/>
  <c r="W70" i="23"/>
  <c r="AE70" i="23"/>
  <c r="Y71" i="23"/>
  <c r="S72" i="23"/>
  <c r="AA72" i="23"/>
  <c r="U73" i="23"/>
  <c r="AC73" i="23"/>
  <c r="W74" i="23"/>
  <c r="AE74" i="23"/>
  <c r="Y75" i="23"/>
  <c r="S76" i="23"/>
  <c r="AA76" i="23"/>
  <c r="U77" i="23"/>
  <c r="AC77" i="23"/>
  <c r="W78" i="23"/>
  <c r="AE78" i="23"/>
  <c r="Y79" i="23"/>
  <c r="S80" i="23"/>
  <c r="X80" i="23"/>
  <c r="AB80" i="23"/>
  <c r="R81" i="23"/>
  <c r="V81" i="23"/>
  <c r="Z81" i="23"/>
  <c r="AD81" i="23"/>
  <c r="T82" i="23"/>
  <c r="X82" i="23"/>
  <c r="AB82" i="23"/>
  <c r="R83" i="23"/>
  <c r="V83" i="23"/>
  <c r="Z83" i="23"/>
  <c r="AD83" i="23"/>
  <c r="T84" i="23"/>
  <c r="X84" i="23"/>
  <c r="AB84" i="23"/>
  <c r="R85" i="23"/>
  <c r="V85" i="23"/>
  <c r="Z85" i="23"/>
  <c r="AD85" i="23"/>
  <c r="T86" i="23"/>
  <c r="X86" i="23"/>
  <c r="AB86" i="23"/>
  <c r="R87" i="23"/>
  <c r="V87" i="23"/>
  <c r="Z87" i="23"/>
  <c r="AD87" i="23"/>
  <c r="T88" i="23"/>
  <c r="X88" i="23"/>
  <c r="AB88" i="23"/>
  <c r="R89" i="23"/>
  <c r="V89" i="23"/>
  <c r="Z89" i="23"/>
  <c r="AD89" i="23"/>
  <c r="T90" i="23"/>
  <c r="X90" i="23"/>
  <c r="AB90" i="23"/>
  <c r="R91" i="23"/>
  <c r="V91" i="23"/>
  <c r="Z91" i="23"/>
  <c r="AD91" i="23"/>
  <c r="T92" i="23"/>
  <c r="X92" i="23"/>
  <c r="AB92" i="23"/>
  <c r="R93" i="23"/>
  <c r="V93" i="23"/>
  <c r="Z93" i="23"/>
  <c r="AD93" i="23"/>
  <c r="T94" i="23"/>
  <c r="X94" i="23"/>
  <c r="AB94" i="23"/>
  <c r="R95" i="23"/>
  <c r="V95" i="23"/>
  <c r="Z95" i="23"/>
  <c r="AD95" i="23"/>
  <c r="AF95" i="23" s="1"/>
  <c r="AG95" i="23" s="1"/>
  <c r="T96" i="23"/>
  <c r="X96" i="23"/>
  <c r="AB96" i="23"/>
  <c r="R97" i="23"/>
  <c r="V97" i="23"/>
  <c r="Z97" i="23"/>
  <c r="AD97" i="23"/>
  <c r="T98" i="23"/>
  <c r="X98" i="23"/>
  <c r="AB98" i="23"/>
  <c r="R99" i="23"/>
  <c r="V99" i="23"/>
  <c r="Z99" i="23"/>
  <c r="AD99" i="23"/>
  <c r="T100" i="23"/>
  <c r="X100" i="23"/>
  <c r="AB100" i="23"/>
  <c r="R101" i="23"/>
  <c r="V101" i="23"/>
  <c r="Z101" i="23"/>
  <c r="AD101" i="23"/>
  <c r="T102" i="23"/>
  <c r="X102" i="23"/>
  <c r="AB102" i="23"/>
  <c r="R103" i="23"/>
  <c r="V103" i="23"/>
  <c r="Z103" i="23"/>
  <c r="AD103" i="23"/>
  <c r="T104" i="23"/>
  <c r="X104" i="23"/>
  <c r="AB104" i="23"/>
  <c r="R105" i="23"/>
  <c r="V105" i="23"/>
  <c r="Z105" i="23"/>
  <c r="AD105" i="23"/>
  <c r="T106" i="23"/>
  <c r="X106" i="23"/>
  <c r="AB106" i="23"/>
  <c r="R107" i="23"/>
  <c r="V107" i="23"/>
  <c r="Z107" i="23"/>
  <c r="AD107" i="23"/>
  <c r="T108" i="23"/>
  <c r="X108" i="23"/>
  <c r="AB108" i="23"/>
  <c r="R109" i="23"/>
  <c r="V109" i="23"/>
  <c r="Z109" i="23"/>
  <c r="AD109" i="23"/>
  <c r="T110" i="23"/>
  <c r="X110" i="23"/>
  <c r="AB110" i="23"/>
  <c r="R111" i="23"/>
  <c r="V111" i="23"/>
  <c r="Z111" i="23"/>
  <c r="AD111" i="23"/>
  <c r="AF111" i="23" s="1"/>
  <c r="AG111" i="23" s="1"/>
  <c r="T112" i="23"/>
  <c r="X112" i="23"/>
  <c r="AB112" i="23"/>
  <c r="R113" i="23"/>
  <c r="V113" i="23"/>
  <c r="Z113" i="23"/>
  <c r="AD113" i="23"/>
  <c r="T114" i="23"/>
  <c r="X114" i="23"/>
  <c r="AB114" i="23"/>
  <c r="R115" i="23"/>
  <c r="V115" i="23"/>
  <c r="Z115" i="23"/>
  <c r="AD115" i="23"/>
  <c r="T116" i="23"/>
  <c r="X116" i="23"/>
  <c r="AB116" i="23"/>
  <c r="R117" i="23"/>
  <c r="V117" i="23"/>
  <c r="Z117" i="23"/>
  <c r="AD117" i="23"/>
  <c r="T118" i="23"/>
  <c r="X118" i="23"/>
  <c r="AB118" i="23"/>
  <c r="R119" i="23"/>
  <c r="V119" i="23"/>
  <c r="Z119" i="23"/>
  <c r="AD119" i="23"/>
  <c r="T120" i="23"/>
  <c r="X120" i="23"/>
  <c r="AB120" i="23"/>
  <c r="R121" i="23"/>
  <c r="V121" i="23"/>
  <c r="Z121" i="23"/>
  <c r="AD121" i="23"/>
  <c r="T122" i="23"/>
  <c r="X122" i="23"/>
  <c r="AB122" i="23"/>
  <c r="R123" i="23"/>
  <c r="V123" i="23"/>
  <c r="Z123" i="23"/>
  <c r="AD123" i="23"/>
  <c r="T124" i="23"/>
  <c r="X124" i="23"/>
  <c r="AB124" i="23"/>
  <c r="R125" i="23"/>
  <c r="V125" i="23"/>
  <c r="Z125" i="23"/>
  <c r="AD125" i="23"/>
  <c r="T126" i="23"/>
  <c r="X126" i="23"/>
  <c r="AB126" i="23"/>
  <c r="R127" i="23"/>
  <c r="V127" i="23"/>
  <c r="Z127" i="23"/>
  <c r="AD127" i="23"/>
  <c r="AF127" i="23" s="1"/>
  <c r="AG127" i="23" s="1"/>
  <c r="T128" i="23"/>
  <c r="X128" i="23"/>
  <c r="AB128" i="23"/>
  <c r="R129" i="23"/>
  <c r="V129" i="23"/>
  <c r="Z129" i="23"/>
  <c r="AD129" i="23"/>
  <c r="U80" i="23"/>
  <c r="AC80" i="23"/>
  <c r="W81" i="23"/>
  <c r="AE81" i="23"/>
  <c r="Y82" i="23"/>
  <c r="S83" i="23"/>
  <c r="AA83" i="23"/>
  <c r="U84" i="23"/>
  <c r="AC84" i="23"/>
  <c r="W85" i="23"/>
  <c r="AE85" i="23"/>
  <c r="Y86" i="23"/>
  <c r="S87" i="23"/>
  <c r="AA87" i="23"/>
  <c r="U88" i="23"/>
  <c r="AC88" i="23"/>
  <c r="W89" i="23"/>
  <c r="AE89" i="23"/>
  <c r="Y90" i="23"/>
  <c r="S91" i="23"/>
  <c r="AA91" i="23"/>
  <c r="U92" i="23"/>
  <c r="AC92" i="23"/>
  <c r="W93" i="23"/>
  <c r="AE93" i="23"/>
  <c r="Y94" i="23"/>
  <c r="S95" i="23"/>
  <c r="AA95" i="23"/>
  <c r="U96" i="23"/>
  <c r="AC96" i="23"/>
  <c r="W97" i="23"/>
  <c r="AE97" i="23"/>
  <c r="Y98" i="23"/>
  <c r="S99" i="23"/>
  <c r="AA99" i="23"/>
  <c r="U100" i="23"/>
  <c r="AC100" i="23"/>
  <c r="W101" i="23"/>
  <c r="AE101" i="23"/>
  <c r="Y102" i="23"/>
  <c r="S103" i="23"/>
  <c r="AA103" i="23"/>
  <c r="U104" i="23"/>
  <c r="AC104" i="23"/>
  <c r="W105" i="23"/>
  <c r="AE105" i="23"/>
  <c r="Y106" i="23"/>
  <c r="S107" i="23"/>
  <c r="AA107" i="23"/>
  <c r="U108" i="23"/>
  <c r="W80" i="23"/>
  <c r="AE80" i="23"/>
  <c r="Y81" i="23"/>
  <c r="S82" i="23"/>
  <c r="AA82" i="23"/>
  <c r="U83" i="23"/>
  <c r="AC83" i="23"/>
  <c r="W84" i="23"/>
  <c r="AE84" i="23"/>
  <c r="Y85" i="23"/>
  <c r="S86" i="23"/>
  <c r="AA86" i="23"/>
  <c r="U87" i="23"/>
  <c r="AC87" i="23"/>
  <c r="W88" i="23"/>
  <c r="AE88" i="23"/>
  <c r="Y89" i="23"/>
  <c r="S90" i="23"/>
  <c r="AA90" i="23"/>
  <c r="U91" i="23"/>
  <c r="AC91" i="23"/>
  <c r="W92" i="23"/>
  <c r="AE92" i="23"/>
  <c r="Y93" i="23"/>
  <c r="S94" i="23"/>
  <c r="AA94" i="23"/>
  <c r="U95" i="23"/>
  <c r="AC95" i="23"/>
  <c r="W96" i="23"/>
  <c r="AE96" i="23"/>
  <c r="Y97" i="23"/>
  <c r="S98" i="23"/>
  <c r="AA98" i="23"/>
  <c r="U99" i="23"/>
  <c r="AC99" i="23"/>
  <c r="W100" i="23"/>
  <c r="AE100" i="23"/>
  <c r="Y101" i="23"/>
  <c r="S102" i="23"/>
  <c r="AA102" i="23"/>
  <c r="U103" i="23"/>
  <c r="AC103" i="23"/>
  <c r="W104" i="23"/>
  <c r="AE104" i="23"/>
  <c r="Y105" i="23"/>
  <c r="S106" i="23"/>
  <c r="AA106" i="23"/>
  <c r="U107" i="23"/>
  <c r="AC107" i="23"/>
  <c r="W108" i="23"/>
  <c r="Y80" i="23"/>
  <c r="S81" i="23"/>
  <c r="AA81" i="23"/>
  <c r="U82" i="23"/>
  <c r="AC82" i="23"/>
  <c r="W83" i="23"/>
  <c r="AE83" i="23"/>
  <c r="Y84" i="23"/>
  <c r="S85" i="23"/>
  <c r="AA85" i="23"/>
  <c r="U86" i="23"/>
  <c r="AC86" i="23"/>
  <c r="W87" i="23"/>
  <c r="AE87" i="23"/>
  <c r="Y88" i="23"/>
  <c r="S89" i="23"/>
  <c r="AA89" i="23"/>
  <c r="U90" i="23"/>
  <c r="AC90" i="23"/>
  <c r="W91" i="23"/>
  <c r="AE91" i="23"/>
  <c r="Y92" i="23"/>
  <c r="S93" i="23"/>
  <c r="AA93" i="23"/>
  <c r="U94" i="23"/>
  <c r="AC94" i="23"/>
  <c r="W95" i="23"/>
  <c r="AE95" i="23"/>
  <c r="Y96" i="23"/>
  <c r="S97" i="23"/>
  <c r="AA97" i="23"/>
  <c r="U98" i="23"/>
  <c r="AC98" i="23"/>
  <c r="W99" i="23"/>
  <c r="AE99" i="23"/>
  <c r="Y100" i="23"/>
  <c r="S101" i="23"/>
  <c r="AA101" i="23"/>
  <c r="U102" i="23"/>
  <c r="AC102" i="23"/>
  <c r="W103" i="23"/>
  <c r="AE103" i="23"/>
  <c r="Y104" i="23"/>
  <c r="S105" i="23"/>
  <c r="AA105" i="23"/>
  <c r="U106" i="23"/>
  <c r="AC106" i="23"/>
  <c r="W107" i="23"/>
  <c r="AE107" i="23"/>
  <c r="Y108" i="23"/>
  <c r="S109" i="23"/>
  <c r="AA109" i="23"/>
  <c r="U110" i="23"/>
  <c r="AC110" i="23"/>
  <c r="W111" i="23"/>
  <c r="AE111" i="23"/>
  <c r="Y112" i="23"/>
  <c r="S113" i="23"/>
  <c r="AA113" i="23"/>
  <c r="U114" i="23"/>
  <c r="AC114" i="23"/>
  <c r="W115" i="23"/>
  <c r="AE115" i="23"/>
  <c r="Y116" i="23"/>
  <c r="S117" i="23"/>
  <c r="AA117" i="23"/>
  <c r="U118" i="23"/>
  <c r="AC118" i="23"/>
  <c r="W119" i="23"/>
  <c r="AE119" i="23"/>
  <c r="Y120" i="23"/>
  <c r="S121" i="23"/>
  <c r="AA121" i="23"/>
  <c r="U122" i="23"/>
  <c r="AC122" i="23"/>
  <c r="W123" i="23"/>
  <c r="AE123" i="23"/>
  <c r="Y124" i="23"/>
  <c r="S125" i="23"/>
  <c r="AA125" i="23"/>
  <c r="U126" i="23"/>
  <c r="AC126" i="23"/>
  <c r="W127" i="23"/>
  <c r="AE127" i="23"/>
  <c r="Y128" i="23"/>
  <c r="S129" i="23"/>
  <c r="AA129" i="23"/>
  <c r="T130" i="23"/>
  <c r="X130" i="23"/>
  <c r="AB130" i="23"/>
  <c r="R131" i="23"/>
  <c r="V131" i="23"/>
  <c r="Z131" i="23"/>
  <c r="AD131" i="23"/>
  <c r="T132" i="23"/>
  <c r="X132" i="23"/>
  <c r="AB132" i="23"/>
  <c r="R133" i="23"/>
  <c r="V133" i="23"/>
  <c r="Z133" i="23"/>
  <c r="AD133" i="23"/>
  <c r="T134" i="23"/>
  <c r="X134" i="23"/>
  <c r="AB134" i="23"/>
  <c r="R135" i="23"/>
  <c r="V135" i="23"/>
  <c r="Z135" i="23"/>
  <c r="AD135" i="23"/>
  <c r="T136" i="23"/>
  <c r="X136" i="23"/>
  <c r="AB136" i="23"/>
  <c r="R137" i="23"/>
  <c r="V137" i="23"/>
  <c r="Z137" i="23"/>
  <c r="AD137" i="23"/>
  <c r="T138" i="23"/>
  <c r="X138" i="23"/>
  <c r="AB138" i="23"/>
  <c r="R139" i="23"/>
  <c r="V139" i="23"/>
  <c r="Z139" i="23"/>
  <c r="AD139" i="23"/>
  <c r="T140" i="23"/>
  <c r="X140" i="23"/>
  <c r="AB140" i="23"/>
  <c r="R141" i="23"/>
  <c r="V141" i="23"/>
  <c r="Z141" i="23"/>
  <c r="AD141" i="23"/>
  <c r="T142" i="23"/>
  <c r="X142" i="23"/>
  <c r="AB142" i="23"/>
  <c r="R143" i="23"/>
  <c r="V143" i="23"/>
  <c r="Z143" i="23"/>
  <c r="AD143" i="23"/>
  <c r="T144" i="23"/>
  <c r="X144" i="23"/>
  <c r="AB144" i="23"/>
  <c r="R145" i="23"/>
  <c r="V145" i="23"/>
  <c r="Z145" i="23"/>
  <c r="AD145" i="23"/>
  <c r="T146" i="23"/>
  <c r="X146" i="23"/>
  <c r="AB146" i="23"/>
  <c r="R147" i="23"/>
  <c r="V147" i="23"/>
  <c r="Z147" i="23"/>
  <c r="AD147" i="23"/>
  <c r="T148" i="23"/>
  <c r="X148" i="23"/>
  <c r="AB148" i="23"/>
  <c r="R149" i="23"/>
  <c r="V149" i="23"/>
  <c r="Z149" i="23"/>
  <c r="AD149" i="23"/>
  <c r="T150" i="23"/>
  <c r="X150" i="23"/>
  <c r="AB150" i="23"/>
  <c r="R151" i="23"/>
  <c r="V151" i="23"/>
  <c r="Z151" i="23"/>
  <c r="AD151" i="23"/>
  <c r="T152" i="23"/>
  <c r="X152" i="23"/>
  <c r="AB152" i="23"/>
  <c r="R153" i="23"/>
  <c r="V153" i="23"/>
  <c r="Z153" i="23"/>
  <c r="AA80" i="23"/>
  <c r="U81" i="23"/>
  <c r="AC81" i="23"/>
  <c r="W82" i="23"/>
  <c r="AE82" i="23"/>
  <c r="Y83" i="23"/>
  <c r="S84" i="23"/>
  <c r="AA84" i="23"/>
  <c r="U85" i="23"/>
  <c r="AC85" i="23"/>
  <c r="W86" i="23"/>
  <c r="AE86" i="23"/>
  <c r="Y87" i="23"/>
  <c r="S88" i="23"/>
  <c r="AA88" i="23"/>
  <c r="U89" i="23"/>
  <c r="AC89" i="23"/>
  <c r="W90" i="23"/>
  <c r="AE90" i="23"/>
  <c r="Y91" i="23"/>
  <c r="S92" i="23"/>
  <c r="AA92" i="23"/>
  <c r="U93" i="23"/>
  <c r="AC93" i="23"/>
  <c r="W94" i="23"/>
  <c r="AE94" i="23"/>
  <c r="Y95" i="23"/>
  <c r="S96" i="23"/>
  <c r="AA96" i="23"/>
  <c r="U97" i="23"/>
  <c r="AC97" i="23"/>
  <c r="W98" i="23"/>
  <c r="AE98" i="23"/>
  <c r="Y99" i="23"/>
  <c r="S100" i="23"/>
  <c r="AA100" i="23"/>
  <c r="U101" i="23"/>
  <c r="AC101" i="23"/>
  <c r="W102" i="23"/>
  <c r="AE102" i="23"/>
  <c r="Y103" i="23"/>
  <c r="S104" i="23"/>
  <c r="AA104" i="23"/>
  <c r="U105" i="23"/>
  <c r="AC105" i="23"/>
  <c r="W106" i="23"/>
  <c r="AE106" i="23"/>
  <c r="Y107" i="23"/>
  <c r="S108" i="23"/>
  <c r="AA108" i="23"/>
  <c r="U109" i="23"/>
  <c r="AC109" i="23"/>
  <c r="W110" i="23"/>
  <c r="AE110" i="23"/>
  <c r="Y111" i="23"/>
  <c r="S112" i="23"/>
  <c r="AA112" i="23"/>
  <c r="U113" i="23"/>
  <c r="AC113" i="23"/>
  <c r="W114" i="23"/>
  <c r="AE114" i="23"/>
  <c r="Y115" i="23"/>
  <c r="S116" i="23"/>
  <c r="AA116" i="23"/>
  <c r="U117" i="23"/>
  <c r="AC117" i="23"/>
  <c r="W118" i="23"/>
  <c r="AE118" i="23"/>
  <c r="Y119" i="23"/>
  <c r="S120" i="23"/>
  <c r="AA120" i="23"/>
  <c r="U121" i="23"/>
  <c r="AC121" i="23"/>
  <c r="W122" i="23"/>
  <c r="AE122" i="23"/>
  <c r="Y123" i="23"/>
  <c r="S124" i="23"/>
  <c r="AA124" i="23"/>
  <c r="U125" i="23"/>
  <c r="AC125" i="23"/>
  <c r="W126" i="23"/>
  <c r="AE126" i="23"/>
  <c r="Y127" i="23"/>
  <c r="S128" i="23"/>
  <c r="AA128" i="23"/>
  <c r="U129" i="23"/>
  <c r="AC129" i="23"/>
  <c r="U130" i="23"/>
  <c r="Y130" i="23"/>
  <c r="AC130" i="23"/>
  <c r="S131" i="23"/>
  <c r="W131" i="23"/>
  <c r="AA131" i="23"/>
  <c r="AE131" i="23"/>
  <c r="U132" i="23"/>
  <c r="Y132" i="23"/>
  <c r="AC132" i="23"/>
  <c r="S133" i="23"/>
  <c r="W133" i="23"/>
  <c r="AA133" i="23"/>
  <c r="AE133" i="23"/>
  <c r="U134" i="23"/>
  <c r="Y134" i="23"/>
  <c r="AC134" i="23"/>
  <c r="S135" i="23"/>
  <c r="W135" i="23"/>
  <c r="AA135" i="23"/>
  <c r="AE135" i="23"/>
  <c r="U136" i="23"/>
  <c r="Y136" i="23"/>
  <c r="AC136" i="23"/>
  <c r="S137" i="23"/>
  <c r="W137" i="23"/>
  <c r="AA137" i="23"/>
  <c r="AE137" i="23"/>
  <c r="U138" i="23"/>
  <c r="Y138" i="23"/>
  <c r="AC138" i="23"/>
  <c r="S139" i="23"/>
  <c r="W139" i="23"/>
  <c r="AA139" i="23"/>
  <c r="AE139" i="23"/>
  <c r="U140" i="23"/>
  <c r="Y140" i="23"/>
  <c r="AC140" i="23"/>
  <c r="S141" i="23"/>
  <c r="W141" i="23"/>
  <c r="AA141" i="23"/>
  <c r="AE141" i="23"/>
  <c r="U142" i="23"/>
  <c r="Y142" i="23"/>
  <c r="AC142" i="23"/>
  <c r="S143" i="23"/>
  <c r="W143" i="23"/>
  <c r="AA143" i="23"/>
  <c r="AE143" i="23"/>
  <c r="U144" i="23"/>
  <c r="Y144" i="23"/>
  <c r="AC144" i="23"/>
  <c r="S145" i="23"/>
  <c r="W145" i="23"/>
  <c r="AA145" i="23"/>
  <c r="AE145" i="23"/>
  <c r="U146" i="23"/>
  <c r="Y146" i="23"/>
  <c r="AC146" i="23"/>
  <c r="S147" i="23"/>
  <c r="W147" i="23"/>
  <c r="AA147" i="23"/>
  <c r="AE147" i="23"/>
  <c r="U148" i="23"/>
  <c r="Y148" i="23"/>
  <c r="AC148" i="23"/>
  <c r="S149" i="23"/>
  <c r="W149" i="23"/>
  <c r="AA149" i="23"/>
  <c r="AE149" i="23"/>
  <c r="U150" i="23"/>
  <c r="Y150" i="23"/>
  <c r="AC150" i="23"/>
  <c r="S151" i="23"/>
  <c r="W151" i="23"/>
  <c r="AA151" i="23"/>
  <c r="AE151" i="23"/>
  <c r="U152" i="23"/>
  <c r="Y152" i="23"/>
  <c r="AC152" i="23"/>
  <c r="S153" i="23"/>
  <c r="W153" i="23"/>
  <c r="AA153" i="23"/>
  <c r="AE153" i="23"/>
  <c r="U154" i="23"/>
  <c r="Y154" i="23"/>
  <c r="AC154" i="23"/>
  <c r="S155" i="23"/>
  <c r="W155" i="23"/>
  <c r="AA155" i="23"/>
  <c r="AE155" i="23"/>
  <c r="U156" i="23"/>
  <c r="AC108" i="23"/>
  <c r="AE109" i="23"/>
  <c r="S111" i="23"/>
  <c r="U112" i="23"/>
  <c r="W113" i="23"/>
  <c r="Y114" i="23"/>
  <c r="AA115" i="23"/>
  <c r="AC116" i="23"/>
  <c r="AE117" i="23"/>
  <c r="S119" i="23"/>
  <c r="U120" i="23"/>
  <c r="W121" i="23"/>
  <c r="Y122" i="23"/>
  <c r="AA123" i="23"/>
  <c r="AC124" i="23"/>
  <c r="AE125" i="23"/>
  <c r="S127" i="23"/>
  <c r="U128" i="23"/>
  <c r="W129" i="23"/>
  <c r="V130" i="23"/>
  <c r="AD130" i="23"/>
  <c r="X131" i="23"/>
  <c r="R132" i="23"/>
  <c r="Z132" i="23"/>
  <c r="T133" i="23"/>
  <c r="AB133" i="23"/>
  <c r="V134" i="23"/>
  <c r="AD134" i="23"/>
  <c r="X135" i="23"/>
  <c r="R136" i="23"/>
  <c r="Z136" i="23"/>
  <c r="T137" i="23"/>
  <c r="AB137" i="23"/>
  <c r="V138" i="23"/>
  <c r="AD138" i="23"/>
  <c r="X139" i="23"/>
  <c r="R140" i="23"/>
  <c r="Z140" i="23"/>
  <c r="T141" i="23"/>
  <c r="AB141" i="23"/>
  <c r="V142" i="23"/>
  <c r="AD142" i="23"/>
  <c r="X143" i="23"/>
  <c r="R144" i="23"/>
  <c r="Z144" i="23"/>
  <c r="T145" i="23"/>
  <c r="AB145" i="23"/>
  <c r="V146" i="23"/>
  <c r="AD146" i="23"/>
  <c r="X147" i="23"/>
  <c r="R148" i="23"/>
  <c r="Z148" i="23"/>
  <c r="T149" i="23"/>
  <c r="AB149" i="23"/>
  <c r="V150" i="23"/>
  <c r="AD150" i="23"/>
  <c r="X151" i="23"/>
  <c r="R152" i="23"/>
  <c r="Z152" i="23"/>
  <c r="T153" i="23"/>
  <c r="AB153" i="23"/>
  <c r="S154" i="23"/>
  <c r="X154" i="23"/>
  <c r="AD154" i="23"/>
  <c r="U155" i="23"/>
  <c r="Z155" i="23"/>
  <c r="R156" i="23"/>
  <c r="W156" i="23"/>
  <c r="AA156" i="23"/>
  <c r="AE156" i="23"/>
  <c r="AE108" i="23"/>
  <c r="S110" i="23"/>
  <c r="U111" i="23"/>
  <c r="W112" i="23"/>
  <c r="Y113" i="23"/>
  <c r="AA114" i="23"/>
  <c r="AC115" i="23"/>
  <c r="AE116" i="23"/>
  <c r="S118" i="23"/>
  <c r="U119" i="23"/>
  <c r="W120" i="23"/>
  <c r="Y121" i="23"/>
  <c r="AA122" i="23"/>
  <c r="AC123" i="23"/>
  <c r="AE124" i="23"/>
  <c r="S126" i="23"/>
  <c r="U127" i="23"/>
  <c r="W128" i="23"/>
  <c r="Y129" i="23"/>
  <c r="W130" i="23"/>
  <c r="AE130" i="23"/>
  <c r="Y131" i="23"/>
  <c r="S132" i="23"/>
  <c r="AA132" i="23"/>
  <c r="U133" i="23"/>
  <c r="AC133" i="23"/>
  <c r="W134" i="23"/>
  <c r="AE134" i="23"/>
  <c r="Y135" i="23"/>
  <c r="S136" i="23"/>
  <c r="AA136" i="23"/>
  <c r="U137" i="23"/>
  <c r="AC137" i="23"/>
  <c r="W138" i="23"/>
  <c r="AE138" i="23"/>
  <c r="Y139" i="23"/>
  <c r="S140" i="23"/>
  <c r="AA140" i="23"/>
  <c r="U141" i="23"/>
  <c r="AC141" i="23"/>
  <c r="W142" i="23"/>
  <c r="AE142" i="23"/>
  <c r="Y143" i="23"/>
  <c r="S144" i="23"/>
  <c r="AA144" i="23"/>
  <c r="U145" i="23"/>
  <c r="AC145" i="23"/>
  <c r="W146" i="23"/>
  <c r="AE146" i="23"/>
  <c r="Y147" i="23"/>
  <c r="S148" i="23"/>
  <c r="AA148" i="23"/>
  <c r="U149" i="23"/>
  <c r="AC149" i="23"/>
  <c r="W150" i="23"/>
  <c r="AE150" i="23"/>
  <c r="Y151" i="23"/>
  <c r="S152" i="23"/>
  <c r="AA152" i="23"/>
  <c r="U153" i="23"/>
  <c r="AC153" i="23"/>
  <c r="T154" i="23"/>
  <c r="Z154" i="23"/>
  <c r="AE154" i="23"/>
  <c r="V155" i="23"/>
  <c r="AB155" i="23"/>
  <c r="S156" i="23"/>
  <c r="X156" i="23"/>
  <c r="AB156" i="23"/>
  <c r="W109" i="23"/>
  <c r="Y110" i="23"/>
  <c r="AA111" i="23"/>
  <c r="AC112" i="23"/>
  <c r="AE113" i="23"/>
  <c r="S115" i="23"/>
  <c r="U116" i="23"/>
  <c r="W117" i="23"/>
  <c r="Y118" i="23"/>
  <c r="AA119" i="23"/>
  <c r="AC120" i="23"/>
  <c r="AE121" i="23"/>
  <c r="S123" i="23"/>
  <c r="U124" i="23"/>
  <c r="W125" i="23"/>
  <c r="Y126" i="23"/>
  <c r="AA127" i="23"/>
  <c r="AC128" i="23"/>
  <c r="AE129" i="23"/>
  <c r="Z130" i="23"/>
  <c r="T131" i="23"/>
  <c r="AB131" i="23"/>
  <c r="V132" i="23"/>
  <c r="AD132" i="23"/>
  <c r="X133" i="23"/>
  <c r="R134" i="23"/>
  <c r="Z134" i="23"/>
  <c r="T135" i="23"/>
  <c r="AB135" i="23"/>
  <c r="V136" i="23"/>
  <c r="AD136" i="23"/>
  <c r="X137" i="23"/>
  <c r="R138" i="23"/>
  <c r="Z138" i="23"/>
  <c r="T139" i="23"/>
  <c r="AB139" i="23"/>
  <c r="V140" i="23"/>
  <c r="AD140" i="23"/>
  <c r="X141" i="23"/>
  <c r="R142" i="23"/>
  <c r="Z142" i="23"/>
  <c r="T143" i="23"/>
  <c r="AB143" i="23"/>
  <c r="V144" i="23"/>
  <c r="AD144" i="23"/>
  <c r="X145" i="23"/>
  <c r="R146" i="23"/>
  <c r="Z146" i="23"/>
  <c r="T147" i="23"/>
  <c r="AB147" i="23"/>
  <c r="V148" i="23"/>
  <c r="AD148" i="23"/>
  <c r="X149" i="23"/>
  <c r="R150" i="23"/>
  <c r="Z150" i="23"/>
  <c r="T151" i="23"/>
  <c r="AB151" i="23"/>
  <c r="V152" i="23"/>
  <c r="AD152" i="23"/>
  <c r="X153" i="23"/>
  <c r="AD153" i="23"/>
  <c r="AF153" i="23" s="1"/>
  <c r="AG153" i="23" s="1"/>
  <c r="V154" i="23"/>
  <c r="AA154" i="23"/>
  <c r="R155" i="23"/>
  <c r="X155" i="23"/>
  <c r="AC155" i="23"/>
  <c r="T156" i="23"/>
  <c r="Y156" i="23"/>
  <c r="AC156" i="23"/>
  <c r="Y109" i="23"/>
  <c r="AA110" i="23"/>
  <c r="AC111" i="23"/>
  <c r="AE112" i="23"/>
  <c r="S114" i="23"/>
  <c r="U115" i="23"/>
  <c r="W116" i="23"/>
  <c r="Y117" i="23"/>
  <c r="AA118" i="23"/>
  <c r="AC119" i="23"/>
  <c r="AE120" i="23"/>
  <c r="S122" i="23"/>
  <c r="U123" i="23"/>
  <c r="W124" i="23"/>
  <c r="Y125" i="23"/>
  <c r="AA126" i="23"/>
  <c r="AC127" i="23"/>
  <c r="AE128" i="23"/>
  <c r="S130" i="23"/>
  <c r="AA130" i="23"/>
  <c r="U131" i="23"/>
  <c r="AC131" i="23"/>
  <c r="W132" i="23"/>
  <c r="AE132" i="23"/>
  <c r="Y133" i="23"/>
  <c r="S134" i="23"/>
  <c r="AA134" i="23"/>
  <c r="U135" i="23"/>
  <c r="AC135" i="23"/>
  <c r="W136" i="23"/>
  <c r="AE136" i="23"/>
  <c r="Y137" i="23"/>
  <c r="S138" i="23"/>
  <c r="AA138" i="23"/>
  <c r="U139" i="23"/>
  <c r="AC139" i="23"/>
  <c r="W140" i="23"/>
  <c r="AE140" i="23"/>
  <c r="Y141" i="23"/>
  <c r="S142" i="23"/>
  <c r="AA142" i="23"/>
  <c r="U143" i="23"/>
  <c r="AC143" i="23"/>
  <c r="W144" i="23"/>
  <c r="AE144" i="23"/>
  <c r="Y145" i="23"/>
  <c r="S146" i="23"/>
  <c r="AA146" i="23"/>
  <c r="U147" i="23"/>
  <c r="AC147" i="23"/>
  <c r="W148" i="23"/>
  <c r="AE148" i="23"/>
  <c r="Y149" i="23"/>
  <c r="S150" i="23"/>
  <c r="AA150" i="23"/>
  <c r="U151" i="23"/>
  <c r="AC151" i="23"/>
  <c r="W152" i="23"/>
  <c r="AE152" i="23"/>
  <c r="Y153" i="23"/>
  <c r="R154" i="23"/>
  <c r="W154" i="23"/>
  <c r="AB154" i="23"/>
  <c r="T155" i="23"/>
  <c r="Y155" i="23"/>
  <c r="AD155" i="23"/>
  <c r="V156" i="23"/>
  <c r="Z156" i="23"/>
  <c r="AD156" i="23"/>
  <c r="BR11" i="22"/>
  <c r="BS12" i="22"/>
  <c r="BT13" i="22"/>
  <c r="BR15" i="22"/>
  <c r="BS16" i="22"/>
  <c r="BT17" i="22"/>
  <c r="BR19" i="22"/>
  <c r="BS20" i="22"/>
  <c r="BT21" i="22"/>
  <c r="BR23" i="22"/>
  <c r="BS24" i="22"/>
  <c r="BT25" i="22"/>
  <c r="BR27" i="22"/>
  <c r="BS28" i="22"/>
  <c r="BT29" i="22"/>
  <c r="BR31" i="22"/>
  <c r="BS32" i="22"/>
  <c r="BT33" i="22"/>
  <c r="BR35" i="22"/>
  <c r="BS36" i="22"/>
  <c r="BT37" i="22"/>
  <c r="BR39" i="22"/>
  <c r="BS40" i="22"/>
  <c r="BT41" i="22"/>
  <c r="BR43" i="22"/>
  <c r="BS44" i="22"/>
  <c r="BT45" i="22"/>
  <c r="BR47" i="22"/>
  <c r="BS48" i="22"/>
  <c r="BT49" i="22"/>
  <c r="BR51" i="22"/>
  <c r="BS52" i="22"/>
  <c r="BT53" i="22"/>
  <c r="BR55" i="22"/>
  <c r="BS56" i="22"/>
  <c r="BT57" i="22"/>
  <c r="BR59" i="22"/>
  <c r="BS60" i="22"/>
  <c r="BT61" i="22"/>
  <c r="BR63" i="22"/>
  <c r="BS64" i="22"/>
  <c r="BT65" i="22"/>
  <c r="BR67" i="22"/>
  <c r="BS68" i="22"/>
  <c r="BT69" i="22"/>
  <c r="BR71" i="22"/>
  <c r="BS72" i="22"/>
  <c r="BT73" i="22"/>
  <c r="BR75" i="22"/>
  <c r="BS76" i="22"/>
  <c r="BT77" i="22"/>
  <c r="BR79" i="22"/>
  <c r="BS80" i="22"/>
  <c r="BT81" i="22"/>
  <c r="BR83" i="22"/>
  <c r="BS84" i="22"/>
  <c r="BT85" i="22"/>
  <c r="BR87" i="22"/>
  <c r="BS88" i="22"/>
  <c r="BT89" i="22"/>
  <c r="BR91" i="22"/>
  <c r="BS92" i="22"/>
  <c r="BT93" i="22"/>
  <c r="BR95" i="22"/>
  <c r="BS96" i="22"/>
  <c r="BT97" i="22"/>
  <c r="BR99" i="22"/>
  <c r="BS100" i="22"/>
  <c r="BT101" i="22"/>
  <c r="BR103" i="22"/>
  <c r="BS104" i="22"/>
  <c r="BT105" i="22"/>
  <c r="BR107" i="22"/>
  <c r="BS108" i="22"/>
  <c r="BT109" i="22"/>
  <c r="BR111" i="22"/>
  <c r="BS112" i="22"/>
  <c r="BT113" i="22"/>
  <c r="BR115" i="22"/>
  <c r="BS116" i="22"/>
  <c r="BT117" i="22"/>
  <c r="BR119" i="22"/>
  <c r="BS120" i="22"/>
  <c r="BT121" i="22"/>
  <c r="BR123" i="22"/>
  <c r="BS11" i="22"/>
  <c r="BU11" i="22" s="1"/>
  <c r="BT12" i="22"/>
  <c r="BT11" i="22"/>
  <c r="BV11" i="22" s="1"/>
  <c r="BR13" i="22"/>
  <c r="BS14" i="22"/>
  <c r="BT15" i="22"/>
  <c r="BR17" i="22"/>
  <c r="BS18" i="22"/>
  <c r="BT19" i="22"/>
  <c r="BR21" i="22"/>
  <c r="BS22" i="22"/>
  <c r="BT23" i="22"/>
  <c r="BR25" i="22"/>
  <c r="BS26" i="22"/>
  <c r="BT27" i="22"/>
  <c r="BR29" i="22"/>
  <c r="BS30" i="22"/>
  <c r="BT31" i="22"/>
  <c r="BR33" i="22"/>
  <c r="BS34" i="22"/>
  <c r="BT35" i="22"/>
  <c r="BR37" i="22"/>
  <c r="BS38" i="22"/>
  <c r="BT39" i="22"/>
  <c r="BR41" i="22"/>
  <c r="BS42" i="22"/>
  <c r="BT43" i="22"/>
  <c r="BR45" i="22"/>
  <c r="BS46" i="22"/>
  <c r="BT47" i="22"/>
  <c r="BR49" i="22"/>
  <c r="BS50" i="22"/>
  <c r="BT51" i="22"/>
  <c r="BR53" i="22"/>
  <c r="BS54" i="22"/>
  <c r="BT55" i="22"/>
  <c r="BR57" i="22"/>
  <c r="BS58" i="22"/>
  <c r="BT59" i="22"/>
  <c r="BR61" i="22"/>
  <c r="BS62" i="22"/>
  <c r="BT63" i="22"/>
  <c r="BR65" i="22"/>
  <c r="BS66" i="22"/>
  <c r="BT67" i="22"/>
  <c r="BR69" i="22"/>
  <c r="BS70" i="22"/>
  <c r="BT71" i="22"/>
  <c r="BR73" i="22"/>
  <c r="BS74" i="22"/>
  <c r="BT75" i="22"/>
  <c r="BR77" i="22"/>
  <c r="BS78" i="22"/>
  <c r="BT79" i="22"/>
  <c r="BR81" i="22"/>
  <c r="BS82" i="22"/>
  <c r="BT83" i="22"/>
  <c r="BR85" i="22"/>
  <c r="BS86" i="22"/>
  <c r="BT87" i="22"/>
  <c r="BR89" i="22"/>
  <c r="BS90" i="22"/>
  <c r="BT91" i="22"/>
  <c r="BR93" i="22"/>
  <c r="BS94" i="22"/>
  <c r="BT95" i="22"/>
  <c r="BR97" i="22"/>
  <c r="BS98" i="22"/>
  <c r="BT99" i="22"/>
  <c r="BR101" i="22"/>
  <c r="BS102" i="22"/>
  <c r="BT103" i="22"/>
  <c r="BR105" i="22"/>
  <c r="BS106" i="22"/>
  <c r="BT107" i="22"/>
  <c r="BR109" i="22"/>
  <c r="BS110" i="22"/>
  <c r="BT111" i="22"/>
  <c r="BR113" i="22"/>
  <c r="BR12" i="22"/>
  <c r="BS15" i="22"/>
  <c r="BR18" i="22"/>
  <c r="BT20" i="22"/>
  <c r="BS23" i="22"/>
  <c r="BR26" i="22"/>
  <c r="BT28" i="22"/>
  <c r="BS31" i="22"/>
  <c r="BR34" i="22"/>
  <c r="BT36" i="22"/>
  <c r="BS39" i="22"/>
  <c r="BR42" i="22"/>
  <c r="BT44" i="22"/>
  <c r="BS47" i="22"/>
  <c r="BR50" i="22"/>
  <c r="BT52" i="22"/>
  <c r="BS55" i="22"/>
  <c r="BR58" i="22"/>
  <c r="BT60" i="22"/>
  <c r="BS63" i="22"/>
  <c r="BR66" i="22"/>
  <c r="BT68" i="22"/>
  <c r="BS71" i="22"/>
  <c r="BR74" i="22"/>
  <c r="BT76" i="22"/>
  <c r="BS79" i="22"/>
  <c r="BR82" i="22"/>
  <c r="BT84" i="22"/>
  <c r="BS87" i="22"/>
  <c r="BR90" i="22"/>
  <c r="BT92" i="22"/>
  <c r="BS95" i="22"/>
  <c r="BR98" i="22"/>
  <c r="BT100" i="22"/>
  <c r="BS103" i="22"/>
  <c r="BR106" i="22"/>
  <c r="BT108" i="22"/>
  <c r="BS111" i="22"/>
  <c r="BR114" i="22"/>
  <c r="BT115" i="22"/>
  <c r="BS117" i="22"/>
  <c r="BS119" i="22"/>
  <c r="BR121" i="22"/>
  <c r="BT122" i="22"/>
  <c r="BS124" i="22"/>
  <c r="BT125" i="22"/>
  <c r="BR127" i="22"/>
  <c r="BS128" i="22"/>
  <c r="BT129" i="22"/>
  <c r="BR131" i="22"/>
  <c r="BS132" i="22"/>
  <c r="BT133" i="22"/>
  <c r="BR135" i="22"/>
  <c r="BS136" i="22"/>
  <c r="BT137" i="22"/>
  <c r="BR139" i="22"/>
  <c r="BS140" i="22"/>
  <c r="BT141" i="22"/>
  <c r="BR143" i="22"/>
  <c r="BS144" i="22"/>
  <c r="BT145" i="22"/>
  <c r="BR147" i="22"/>
  <c r="BS148" i="22"/>
  <c r="BT149" i="22"/>
  <c r="BR151" i="22"/>
  <c r="BS152" i="22"/>
  <c r="BT153" i="22"/>
  <c r="BR155" i="22"/>
  <c r="BS156" i="22"/>
  <c r="BT157" i="22"/>
  <c r="BR159" i="22"/>
  <c r="BS160" i="22"/>
  <c r="BS13" i="22"/>
  <c r="BR16" i="22"/>
  <c r="BT18" i="22"/>
  <c r="BS21" i="22"/>
  <c r="BR24" i="22"/>
  <c r="BT26" i="22"/>
  <c r="BS29" i="22"/>
  <c r="BR32" i="22"/>
  <c r="BT34" i="22"/>
  <c r="BS37" i="22"/>
  <c r="BR40" i="22"/>
  <c r="BT42" i="22"/>
  <c r="BS45" i="22"/>
  <c r="BR48" i="22"/>
  <c r="BT50" i="22"/>
  <c r="BS53" i="22"/>
  <c r="BR56" i="22"/>
  <c r="BT58" i="22"/>
  <c r="BS61" i="22"/>
  <c r="BR64" i="22"/>
  <c r="BT66" i="22"/>
  <c r="BS69" i="22"/>
  <c r="BR72" i="22"/>
  <c r="BT74" i="22"/>
  <c r="BS77" i="22"/>
  <c r="BR80" i="22"/>
  <c r="BT82" i="22"/>
  <c r="BS85" i="22"/>
  <c r="BR88" i="22"/>
  <c r="BT90" i="22"/>
  <c r="BS93" i="22"/>
  <c r="BR96" i="22"/>
  <c r="BT98" i="22"/>
  <c r="BS101" i="22"/>
  <c r="BR104" i="22"/>
  <c r="BT106" i="22"/>
  <c r="BS109" i="22"/>
  <c r="BR112" i="22"/>
  <c r="BS114" i="22"/>
  <c r="BR116" i="22"/>
  <c r="BR118" i="22"/>
  <c r="BT119" i="22"/>
  <c r="BS121" i="22"/>
  <c r="BS123" i="22"/>
  <c r="BT124" i="22"/>
  <c r="BR126" i="22"/>
  <c r="BS127" i="22"/>
  <c r="BT128" i="22"/>
  <c r="BR130" i="22"/>
  <c r="BS131" i="22"/>
  <c r="BT132" i="22"/>
  <c r="BR134" i="22"/>
  <c r="BS135" i="22"/>
  <c r="BT136" i="22"/>
  <c r="BR138" i="22"/>
  <c r="BS139" i="22"/>
  <c r="BT140" i="22"/>
  <c r="BR142" i="22"/>
  <c r="BS143" i="22"/>
  <c r="BT144" i="22"/>
  <c r="BR146" i="22"/>
  <c r="BS147" i="22"/>
  <c r="BT148" i="22"/>
  <c r="BR150" i="22"/>
  <c r="BS151" i="22"/>
  <c r="BT152" i="22"/>
  <c r="BR154" i="22"/>
  <c r="BS155" i="22"/>
  <c r="BT156" i="22"/>
  <c r="BR158" i="22"/>
  <c r="BS159" i="22"/>
  <c r="BT160" i="22"/>
  <c r="BR14" i="22"/>
  <c r="BT16" i="22"/>
  <c r="BS19" i="22"/>
  <c r="BR22" i="22"/>
  <c r="BT24" i="22"/>
  <c r="BS27" i="22"/>
  <c r="BR30" i="22"/>
  <c r="BT32" i="22"/>
  <c r="BS35" i="22"/>
  <c r="BR38" i="22"/>
  <c r="BT40" i="22"/>
  <c r="BS43" i="22"/>
  <c r="BR46" i="22"/>
  <c r="BT48" i="22"/>
  <c r="BS51" i="22"/>
  <c r="BR54" i="22"/>
  <c r="BT56" i="22"/>
  <c r="BS59" i="22"/>
  <c r="BR62" i="22"/>
  <c r="BT64" i="22"/>
  <c r="BS67" i="22"/>
  <c r="BR70" i="22"/>
  <c r="BT72" i="22"/>
  <c r="BS75" i="22"/>
  <c r="BR78" i="22"/>
  <c r="BT80" i="22"/>
  <c r="BS83" i="22"/>
  <c r="BR86" i="22"/>
  <c r="BT88" i="22"/>
  <c r="BS91" i="22"/>
  <c r="BR94" i="22"/>
  <c r="BT96" i="22"/>
  <c r="BS99" i="22"/>
  <c r="BR102" i="22"/>
  <c r="BT104" i="22"/>
  <c r="BS107" i="22"/>
  <c r="BR110" i="22"/>
  <c r="BT112" i="22"/>
  <c r="BT114" i="22"/>
  <c r="BT116" i="22"/>
  <c r="BS118" i="22"/>
  <c r="BR120" i="22"/>
  <c r="BR122" i="22"/>
  <c r="BT123" i="22"/>
  <c r="BR125" i="22"/>
  <c r="BS126" i="22"/>
  <c r="BT127" i="22"/>
  <c r="BR129" i="22"/>
  <c r="BS130" i="22"/>
  <c r="BT131" i="22"/>
  <c r="BR133" i="22"/>
  <c r="BS134" i="22"/>
  <c r="BT135" i="22"/>
  <c r="BR137" i="22"/>
  <c r="BS138" i="22"/>
  <c r="BT139" i="22"/>
  <c r="BR141" i="22"/>
  <c r="BS142" i="22"/>
  <c r="BT143" i="22"/>
  <c r="BR145" i="22"/>
  <c r="BS146" i="22"/>
  <c r="BT147" i="22"/>
  <c r="BR149" i="22"/>
  <c r="BS150" i="22"/>
  <c r="BT151" i="22"/>
  <c r="BR153" i="22"/>
  <c r="BS154" i="22"/>
  <c r="BT155" i="22"/>
  <c r="BR157" i="22"/>
  <c r="BS158" i="22"/>
  <c r="BT159" i="22"/>
  <c r="BT14" i="22"/>
  <c r="BS17" i="22"/>
  <c r="BR20" i="22"/>
  <c r="BT22" i="22"/>
  <c r="BS25" i="22"/>
  <c r="BR28" i="22"/>
  <c r="BT30" i="22"/>
  <c r="BS33" i="22"/>
  <c r="BR36" i="22"/>
  <c r="BT38" i="22"/>
  <c r="BS41" i="22"/>
  <c r="BR44" i="22"/>
  <c r="BT46" i="22"/>
  <c r="BS49" i="22"/>
  <c r="BR52" i="22"/>
  <c r="BT54" i="22"/>
  <c r="BS57" i="22"/>
  <c r="BR60" i="22"/>
  <c r="BT62" i="22"/>
  <c r="BS65" i="22"/>
  <c r="BR68" i="22"/>
  <c r="BT70" i="22"/>
  <c r="BS73" i="22"/>
  <c r="BR76" i="22"/>
  <c r="BT78" i="22"/>
  <c r="BS81" i="22"/>
  <c r="BR84" i="22"/>
  <c r="BT86" i="22"/>
  <c r="BS89" i="22"/>
  <c r="BR92" i="22"/>
  <c r="BT94" i="22"/>
  <c r="BS97" i="22"/>
  <c r="BR100" i="22"/>
  <c r="BT102" i="22"/>
  <c r="BS105" i="22"/>
  <c r="BR108" i="22"/>
  <c r="BT110" i="22"/>
  <c r="BS113" i="22"/>
  <c r="BS115" i="22"/>
  <c r="BR117" i="22"/>
  <c r="BT118" i="22"/>
  <c r="BT120" i="22"/>
  <c r="BS122" i="22"/>
  <c r="BR124" i="22"/>
  <c r="BS125" i="22"/>
  <c r="BT126" i="22"/>
  <c r="BR128" i="22"/>
  <c r="BS129" i="22"/>
  <c r="BT130" i="22"/>
  <c r="BR132" i="22"/>
  <c r="BS133" i="22"/>
  <c r="BT134" i="22"/>
  <c r="BR136" i="22"/>
  <c r="BS137" i="22"/>
  <c r="BT138" i="22"/>
  <c r="BR140" i="22"/>
  <c r="BS141" i="22"/>
  <c r="BT142" i="22"/>
  <c r="BR144" i="22"/>
  <c r="BS145" i="22"/>
  <c r="BT146" i="22"/>
  <c r="BR148" i="22"/>
  <c r="BS149" i="22"/>
  <c r="BT150" i="22"/>
  <c r="BR152" i="22"/>
  <c r="BS153" i="22"/>
  <c r="BT154" i="22"/>
  <c r="BR156" i="22"/>
  <c r="BS157" i="22"/>
  <c r="BT158" i="22"/>
  <c r="BR160" i="22"/>
  <c r="AQ14" i="22"/>
  <c r="AQ18" i="22"/>
  <c r="AQ22" i="22"/>
  <c r="AQ17" i="22"/>
  <c r="AQ11" i="22"/>
  <c r="AQ15" i="22"/>
  <c r="AQ19" i="22"/>
  <c r="AQ23" i="22"/>
  <c r="AQ13" i="22"/>
  <c r="AQ12" i="22"/>
  <c r="AQ16" i="22"/>
  <c r="AQ20" i="22"/>
  <c r="AQ24" i="22"/>
  <c r="AQ21" i="22"/>
  <c r="S173" i="22"/>
  <c r="S169" i="22"/>
  <c r="S165" i="22"/>
  <c r="S176" i="22"/>
  <c r="S172" i="22"/>
  <c r="S168" i="22"/>
  <c r="AI50" i="22"/>
  <c r="S10" i="22"/>
  <c r="W10" i="22"/>
  <c r="AA10" i="22"/>
  <c r="AE10" i="22"/>
  <c r="T11" i="22"/>
  <c r="X11" i="22"/>
  <c r="AB11" i="22"/>
  <c r="AF11" i="22"/>
  <c r="AH11" i="22" s="1"/>
  <c r="AI11" i="22" s="1"/>
  <c r="U12" i="22"/>
  <c r="Y12" i="22"/>
  <c r="AC12" i="22"/>
  <c r="AG12" i="22"/>
  <c r="V13" i="22"/>
  <c r="Z13" i="22"/>
  <c r="AD13" i="22"/>
  <c r="S14" i="22"/>
  <c r="W14" i="22"/>
  <c r="AA14" i="22"/>
  <c r="AE14" i="22"/>
  <c r="T15" i="22"/>
  <c r="X15" i="22"/>
  <c r="AB15" i="22"/>
  <c r="AF15" i="22"/>
  <c r="U16" i="22"/>
  <c r="Y16" i="22"/>
  <c r="AC16" i="22"/>
  <c r="AG16" i="22"/>
  <c r="V17" i="22"/>
  <c r="Z17" i="22"/>
  <c r="AD17" i="22"/>
  <c r="S18" i="22"/>
  <c r="W18" i="22"/>
  <c r="AA18" i="22"/>
  <c r="AE18" i="22"/>
  <c r="T19" i="22"/>
  <c r="X19" i="22"/>
  <c r="AB19" i="22"/>
  <c r="AF19" i="22"/>
  <c r="U20" i="22"/>
  <c r="Y20" i="22"/>
  <c r="AC20" i="22"/>
  <c r="AG20" i="22"/>
  <c r="V21" i="22"/>
  <c r="Z21" i="22"/>
  <c r="AD21" i="22"/>
  <c r="S22" i="22"/>
  <c r="W22" i="22"/>
  <c r="AA22" i="22"/>
  <c r="AE22" i="22"/>
  <c r="T23" i="22"/>
  <c r="X23" i="22"/>
  <c r="AB23" i="22"/>
  <c r="AF23" i="22"/>
  <c r="U24" i="22"/>
  <c r="Y24" i="22"/>
  <c r="AC24" i="22"/>
  <c r="AG24" i="22"/>
  <c r="V25" i="22"/>
  <c r="Z25" i="22"/>
  <c r="AD25" i="22"/>
  <c r="S26" i="22"/>
  <c r="W26" i="22"/>
  <c r="AA26" i="22"/>
  <c r="AE26" i="22"/>
  <c r="T27" i="22"/>
  <c r="X27" i="22"/>
  <c r="AB27" i="22"/>
  <c r="AF27" i="22"/>
  <c r="U28" i="22"/>
  <c r="Y28" i="22"/>
  <c r="AC28" i="22"/>
  <c r="AG28" i="22"/>
  <c r="V29" i="22"/>
  <c r="Z29" i="22"/>
  <c r="AD29" i="22"/>
  <c r="S30" i="22"/>
  <c r="W30" i="22"/>
  <c r="AA30" i="22"/>
  <c r="AE30" i="22"/>
  <c r="T31" i="22"/>
  <c r="X31" i="22"/>
  <c r="AB31" i="22"/>
  <c r="AF31" i="22"/>
  <c r="U32" i="22"/>
  <c r="Y32" i="22"/>
  <c r="T10" i="22"/>
  <c r="U10" i="22"/>
  <c r="Y10" i="22"/>
  <c r="AC10" i="22"/>
  <c r="AG10" i="22"/>
  <c r="AG160" i="22" s="1"/>
  <c r="BO12" i="22" s="1"/>
  <c r="V11" i="22"/>
  <c r="Z11" i="22"/>
  <c r="AD11" i="22"/>
  <c r="S12" i="22"/>
  <c r="W12" i="22"/>
  <c r="AA12" i="22"/>
  <c r="AE12" i="22"/>
  <c r="T13" i="22"/>
  <c r="X13" i="22"/>
  <c r="AB13" i="22"/>
  <c r="AF13" i="22"/>
  <c r="U14" i="22"/>
  <c r="Y14" i="22"/>
  <c r="AC14" i="22"/>
  <c r="AG14" i="22"/>
  <c r="V15" i="22"/>
  <c r="Z15" i="22"/>
  <c r="AD15" i="22"/>
  <c r="S16" i="22"/>
  <c r="W16" i="22"/>
  <c r="AA16" i="22"/>
  <c r="AE16" i="22"/>
  <c r="T17" i="22"/>
  <c r="X17" i="22"/>
  <c r="AB17" i="22"/>
  <c r="AF17" i="22"/>
  <c r="AH17" i="22" s="1"/>
  <c r="AI17" i="22" s="1"/>
  <c r="U18" i="22"/>
  <c r="Y18" i="22"/>
  <c r="AC18" i="22"/>
  <c r="AG18" i="22"/>
  <c r="V19" i="22"/>
  <c r="Z19" i="22"/>
  <c r="AD19" i="22"/>
  <c r="S20" i="22"/>
  <c r="W20" i="22"/>
  <c r="AA20" i="22"/>
  <c r="AE20" i="22"/>
  <c r="T21" i="22"/>
  <c r="X21" i="22"/>
  <c r="AB21" i="22"/>
  <c r="AF21" i="22"/>
  <c r="U22" i="22"/>
  <c r="Y22" i="22"/>
  <c r="AC22" i="22"/>
  <c r="AG22" i="22"/>
  <c r="V23" i="22"/>
  <c r="Z23" i="22"/>
  <c r="AD23" i="22"/>
  <c r="S24" i="22"/>
  <c r="W24" i="22"/>
  <c r="AA24" i="22"/>
  <c r="AE24" i="22"/>
  <c r="T25" i="22"/>
  <c r="X25" i="22"/>
  <c r="AB25" i="22"/>
  <c r="AF25" i="22"/>
  <c r="U26" i="22"/>
  <c r="Y26" i="22"/>
  <c r="AC26" i="22"/>
  <c r="AG26" i="22"/>
  <c r="V27" i="22"/>
  <c r="Z27" i="22"/>
  <c r="AD27" i="22"/>
  <c r="S28" i="22"/>
  <c r="W28" i="22"/>
  <c r="AA28" i="22"/>
  <c r="AE28" i="22"/>
  <c r="T29" i="22"/>
  <c r="X29" i="22"/>
  <c r="AB29" i="22"/>
  <c r="AF29" i="22"/>
  <c r="U30" i="22"/>
  <c r="Y30" i="22"/>
  <c r="AC30" i="22"/>
  <c r="AG30" i="22"/>
  <c r="V31" i="22"/>
  <c r="Z31" i="22"/>
  <c r="AD31" i="22"/>
  <c r="S32" i="22"/>
  <c r="W32" i="22"/>
  <c r="AA32" i="22"/>
  <c r="X10" i="22"/>
  <c r="AF10" i="22"/>
  <c r="Y11" i="22"/>
  <c r="AG11" i="22"/>
  <c r="Z12" i="22"/>
  <c r="S13" i="22"/>
  <c r="AA13" i="22"/>
  <c r="T14" i="22"/>
  <c r="AB14" i="22"/>
  <c r="U15" i="22"/>
  <c r="AC15" i="22"/>
  <c r="V16" i="22"/>
  <c r="AD16" i="22"/>
  <c r="W17" i="22"/>
  <c r="AE17" i="22"/>
  <c r="X18" i="22"/>
  <c r="AF18" i="22"/>
  <c r="AH18" i="22" s="1"/>
  <c r="AI18" i="22" s="1"/>
  <c r="Y19" i="22"/>
  <c r="AG19" i="22"/>
  <c r="Z20" i="22"/>
  <c r="S21" i="22"/>
  <c r="AA21" i="22"/>
  <c r="T22" i="22"/>
  <c r="AB22" i="22"/>
  <c r="U23" i="22"/>
  <c r="AC23" i="22"/>
  <c r="V24" i="22"/>
  <c r="AD24" i="22"/>
  <c r="W25" i="22"/>
  <c r="AE25" i="22"/>
  <c r="X26" i="22"/>
  <c r="AF26" i="22"/>
  <c r="Y27" i="22"/>
  <c r="AG27" i="22"/>
  <c r="Z28" i="22"/>
  <c r="S29" i="22"/>
  <c r="AA29" i="22"/>
  <c r="T30" i="22"/>
  <c r="AB30" i="22"/>
  <c r="U31" i="22"/>
  <c r="AC31" i="22"/>
  <c r="V32" i="22"/>
  <c r="AC32" i="22"/>
  <c r="AG32" i="22"/>
  <c r="V33" i="22"/>
  <c r="Z33" i="22"/>
  <c r="AD33" i="22"/>
  <c r="S34" i="22"/>
  <c r="W34" i="22"/>
  <c r="AA34" i="22"/>
  <c r="AE34" i="22"/>
  <c r="T35" i="22"/>
  <c r="X35" i="22"/>
  <c r="AB35" i="22"/>
  <c r="AF35" i="22"/>
  <c r="U36" i="22"/>
  <c r="Y36" i="22"/>
  <c r="AC36" i="22"/>
  <c r="AG36" i="22"/>
  <c r="V37" i="22"/>
  <c r="Z37" i="22"/>
  <c r="AD37" i="22"/>
  <c r="S38" i="22"/>
  <c r="W38" i="22"/>
  <c r="AA38" i="22"/>
  <c r="AE38" i="22"/>
  <c r="T39" i="22"/>
  <c r="X39" i="22"/>
  <c r="AB39" i="22"/>
  <c r="AF39" i="22"/>
  <c r="U40" i="22"/>
  <c r="Y40" i="22"/>
  <c r="AC40" i="22"/>
  <c r="AG40" i="22"/>
  <c r="V41" i="22"/>
  <c r="Z41" i="22"/>
  <c r="AD41" i="22"/>
  <c r="S42" i="22"/>
  <c r="W42" i="22"/>
  <c r="AA42" i="22"/>
  <c r="AE42" i="22"/>
  <c r="T43" i="22"/>
  <c r="X43" i="22"/>
  <c r="AB43" i="22"/>
  <c r="AF43" i="22"/>
  <c r="U44" i="22"/>
  <c r="Y44" i="22"/>
  <c r="AC44" i="22"/>
  <c r="AG44" i="22"/>
  <c r="V45" i="22"/>
  <c r="Z45" i="22"/>
  <c r="AD45" i="22"/>
  <c r="S46" i="22"/>
  <c r="W46" i="22"/>
  <c r="AA46" i="22"/>
  <c r="AE46" i="22"/>
  <c r="T47" i="22"/>
  <c r="X47" i="22"/>
  <c r="AB47" i="22"/>
  <c r="AF47" i="22"/>
  <c r="U48" i="22"/>
  <c r="Y48" i="22"/>
  <c r="AC48" i="22"/>
  <c r="AG48" i="22"/>
  <c r="V49" i="22"/>
  <c r="Z49" i="22"/>
  <c r="AD49" i="22"/>
  <c r="S50" i="22"/>
  <c r="W50" i="22"/>
  <c r="AA50" i="22"/>
  <c r="AE50" i="22"/>
  <c r="T51" i="22"/>
  <c r="X51" i="22"/>
  <c r="AB51" i="22"/>
  <c r="AF51" i="22"/>
  <c r="U52" i="22"/>
  <c r="Y52" i="22"/>
  <c r="AC52" i="22"/>
  <c r="AG52" i="22"/>
  <c r="V53" i="22"/>
  <c r="Z53" i="22"/>
  <c r="AD53" i="22"/>
  <c r="S54" i="22"/>
  <c r="W54" i="22"/>
  <c r="AA54" i="22"/>
  <c r="AE54" i="22"/>
  <c r="T55" i="22"/>
  <c r="X55" i="22"/>
  <c r="AB55" i="22"/>
  <c r="AF55" i="22"/>
  <c r="U56" i="22"/>
  <c r="Y56" i="22"/>
  <c r="AC56" i="22"/>
  <c r="AG56" i="22"/>
  <c r="V57" i="22"/>
  <c r="Z57" i="22"/>
  <c r="AD57" i="22"/>
  <c r="S58" i="22"/>
  <c r="W58" i="22"/>
  <c r="AA58" i="22"/>
  <c r="AE58" i="22"/>
  <c r="T59" i="22"/>
  <c r="X59" i="22"/>
  <c r="AB59" i="22"/>
  <c r="AF59" i="22"/>
  <c r="U60" i="22"/>
  <c r="Y60" i="22"/>
  <c r="AC60" i="22"/>
  <c r="AG60" i="22"/>
  <c r="V61" i="22"/>
  <c r="Z61" i="22"/>
  <c r="AD61" i="22"/>
  <c r="S62" i="22"/>
  <c r="W62" i="22"/>
  <c r="AA62" i="22"/>
  <c r="AE62" i="22"/>
  <c r="T63" i="22"/>
  <c r="X63" i="22"/>
  <c r="AB63" i="22"/>
  <c r="AF63" i="22"/>
  <c r="U64" i="22"/>
  <c r="Y64" i="22"/>
  <c r="AC64" i="22"/>
  <c r="AG64" i="22"/>
  <c r="V65" i="22"/>
  <c r="Z65" i="22"/>
  <c r="AD65" i="22"/>
  <c r="S66" i="22"/>
  <c r="W66" i="22"/>
  <c r="AB10" i="22"/>
  <c r="U11" i="22"/>
  <c r="AC11" i="22"/>
  <c r="V12" i="22"/>
  <c r="AD12" i="22"/>
  <c r="W13" i="22"/>
  <c r="AE13" i="22"/>
  <c r="X14" i="22"/>
  <c r="AF14" i="22"/>
  <c r="AH14" i="22" s="1"/>
  <c r="AI14" i="22" s="1"/>
  <c r="Y15" i="22"/>
  <c r="AG15" i="22"/>
  <c r="Z16" i="22"/>
  <c r="S17" i="22"/>
  <c r="AA17" i="22"/>
  <c r="T18" i="22"/>
  <c r="AB18" i="22"/>
  <c r="U19" i="22"/>
  <c r="AC19" i="22"/>
  <c r="V20" i="22"/>
  <c r="AD20" i="22"/>
  <c r="W21" i="22"/>
  <c r="AE21" i="22"/>
  <c r="X22" i="22"/>
  <c r="AF22" i="22"/>
  <c r="AH22" i="22" s="1"/>
  <c r="AI22" i="22" s="1"/>
  <c r="Y23" i="22"/>
  <c r="AG23" i="22"/>
  <c r="Z24" i="22"/>
  <c r="S25" i="22"/>
  <c r="AA25" i="22"/>
  <c r="T26" i="22"/>
  <c r="AB26" i="22"/>
  <c r="U27" i="22"/>
  <c r="AC27" i="22"/>
  <c r="V28" i="22"/>
  <c r="AD28" i="22"/>
  <c r="W29" i="22"/>
  <c r="AE29" i="22"/>
  <c r="X30" i="22"/>
  <c r="AF30" i="22"/>
  <c r="Y31" i="22"/>
  <c r="AG31" i="22"/>
  <c r="Z32" i="22"/>
  <c r="AE32" i="22"/>
  <c r="T33" i="22"/>
  <c r="X33" i="22"/>
  <c r="AB33" i="22"/>
  <c r="AF33" i="22"/>
  <c r="U34" i="22"/>
  <c r="Y34" i="22"/>
  <c r="AC34" i="22"/>
  <c r="AG34" i="22"/>
  <c r="V35" i="22"/>
  <c r="Z35" i="22"/>
  <c r="AD35" i="22"/>
  <c r="S36" i="22"/>
  <c r="W36" i="22"/>
  <c r="AA36" i="22"/>
  <c r="AE36" i="22"/>
  <c r="T37" i="22"/>
  <c r="X37" i="22"/>
  <c r="AB37" i="22"/>
  <c r="AF37" i="22"/>
  <c r="U38" i="22"/>
  <c r="Y38" i="22"/>
  <c r="AC38" i="22"/>
  <c r="AG38" i="22"/>
  <c r="V39" i="22"/>
  <c r="Z39" i="22"/>
  <c r="AD39" i="22"/>
  <c r="S40" i="22"/>
  <c r="W40" i="22"/>
  <c r="AA40" i="22"/>
  <c r="AE40" i="22"/>
  <c r="T41" i="22"/>
  <c r="X41" i="22"/>
  <c r="AB41" i="22"/>
  <c r="AF41" i="22"/>
  <c r="U42" i="22"/>
  <c r="Y42" i="22"/>
  <c r="AC42" i="22"/>
  <c r="AG42" i="22"/>
  <c r="V43" i="22"/>
  <c r="Z43" i="22"/>
  <c r="AD43" i="22"/>
  <c r="S44" i="22"/>
  <c r="W44" i="22"/>
  <c r="AA44" i="22"/>
  <c r="AE44" i="22"/>
  <c r="T45" i="22"/>
  <c r="X45" i="22"/>
  <c r="AB45" i="22"/>
  <c r="AF45" i="22"/>
  <c r="U46" i="22"/>
  <c r="Y46" i="22"/>
  <c r="AC46" i="22"/>
  <c r="AG46" i="22"/>
  <c r="V47" i="22"/>
  <c r="Z47" i="22"/>
  <c r="AD47" i="22"/>
  <c r="S48" i="22"/>
  <c r="W48" i="22"/>
  <c r="AA48" i="22"/>
  <c r="AE48" i="22"/>
  <c r="T49" i="22"/>
  <c r="X49" i="22"/>
  <c r="AB49" i="22"/>
  <c r="AF49" i="22"/>
  <c r="U50" i="22"/>
  <c r="Y50" i="22"/>
  <c r="AC50" i="22"/>
  <c r="AG50" i="22"/>
  <c r="V51" i="22"/>
  <c r="Z51" i="22"/>
  <c r="AD51" i="22"/>
  <c r="S52" i="22"/>
  <c r="W52" i="22"/>
  <c r="AA52" i="22"/>
  <c r="AE52" i="22"/>
  <c r="T53" i="22"/>
  <c r="X53" i="22"/>
  <c r="AB53" i="22"/>
  <c r="AF53" i="22"/>
  <c r="U54" i="22"/>
  <c r="Y54" i="22"/>
  <c r="AC54" i="22"/>
  <c r="AG54" i="22"/>
  <c r="V55" i="22"/>
  <c r="Z55" i="22"/>
  <c r="AD55" i="22"/>
  <c r="S56" i="22"/>
  <c r="W56" i="22"/>
  <c r="AA56" i="22"/>
  <c r="AE56" i="22"/>
  <c r="T57" i="22"/>
  <c r="X57" i="22"/>
  <c r="AB57" i="22"/>
  <c r="AF57" i="22"/>
  <c r="U58" i="22"/>
  <c r="Y58" i="22"/>
  <c r="AC58" i="22"/>
  <c r="AG58" i="22"/>
  <c r="V59" i="22"/>
  <c r="Z59" i="22"/>
  <c r="AD59" i="22"/>
  <c r="S60" i="22"/>
  <c r="W60" i="22"/>
  <c r="AA60" i="22"/>
  <c r="AE60" i="22"/>
  <c r="T61" i="22"/>
  <c r="X61" i="22"/>
  <c r="AB61" i="22"/>
  <c r="AF61" i="22"/>
  <c r="AH61" i="22" s="1"/>
  <c r="AI61" i="22" s="1"/>
  <c r="U62" i="22"/>
  <c r="Y62" i="22"/>
  <c r="AC62" i="22"/>
  <c r="AG62" i="22"/>
  <c r="V63" i="22"/>
  <c r="Z63" i="22"/>
  <c r="AD63" i="22"/>
  <c r="S64" i="22"/>
  <c r="W64" i="22"/>
  <c r="AA64" i="22"/>
  <c r="AE64" i="22"/>
  <c r="T65" i="22"/>
  <c r="X65" i="22"/>
  <c r="AB65" i="22"/>
  <c r="AF65" i="22"/>
  <c r="U66" i="22"/>
  <c r="Y66" i="22"/>
  <c r="AC66" i="22"/>
  <c r="V10" i="22"/>
  <c r="W11" i="22"/>
  <c r="X12" i="22"/>
  <c r="Y13" i="22"/>
  <c r="Z14" i="22"/>
  <c r="AA15" i="22"/>
  <c r="AB16" i="22"/>
  <c r="AC17" i="22"/>
  <c r="AD18" i="22"/>
  <c r="AE19" i="22"/>
  <c r="AF20" i="22"/>
  <c r="AG21" i="22"/>
  <c r="S23" i="22"/>
  <c r="T24" i="22"/>
  <c r="U25" i="22"/>
  <c r="V26" i="22"/>
  <c r="W27" i="22"/>
  <c r="X28" i="22"/>
  <c r="Y29" i="22"/>
  <c r="Z30" i="22"/>
  <c r="AA31" i="22"/>
  <c r="AB32" i="22"/>
  <c r="U33" i="22"/>
  <c r="AC33" i="22"/>
  <c r="V34" i="22"/>
  <c r="AD34" i="22"/>
  <c r="W35" i="22"/>
  <c r="AE35" i="22"/>
  <c r="X36" i="22"/>
  <c r="AF36" i="22"/>
  <c r="Y37" i="22"/>
  <c r="AG37" i="22"/>
  <c r="Z38" i="22"/>
  <c r="S39" i="22"/>
  <c r="AA39" i="22"/>
  <c r="T40" i="22"/>
  <c r="AB40" i="22"/>
  <c r="U41" i="22"/>
  <c r="AC41" i="22"/>
  <c r="V42" i="22"/>
  <c r="AD42" i="22"/>
  <c r="W43" i="22"/>
  <c r="AE43" i="22"/>
  <c r="X44" i="22"/>
  <c r="AF44" i="22"/>
  <c r="Y45" i="22"/>
  <c r="AG45" i="22"/>
  <c r="Z46" i="22"/>
  <c r="S47" i="22"/>
  <c r="AA47" i="22"/>
  <c r="T48" i="22"/>
  <c r="AB48" i="22"/>
  <c r="U49" i="22"/>
  <c r="AC49" i="22"/>
  <c r="V50" i="22"/>
  <c r="AD50" i="22"/>
  <c r="W51" i="22"/>
  <c r="AE51" i="22"/>
  <c r="X52" i="22"/>
  <c r="AF52" i="22"/>
  <c r="AH52" i="22" s="1"/>
  <c r="AI52" i="22" s="1"/>
  <c r="Y53" i="22"/>
  <c r="AG53" i="22"/>
  <c r="Z54" i="22"/>
  <c r="S55" i="22"/>
  <c r="AA55" i="22"/>
  <c r="T56" i="22"/>
  <c r="AB56" i="22"/>
  <c r="U57" i="22"/>
  <c r="AC57" i="22"/>
  <c r="V58" i="22"/>
  <c r="AD58" i="22"/>
  <c r="W59" i="22"/>
  <c r="AE59" i="22"/>
  <c r="X60" i="22"/>
  <c r="AF60" i="22"/>
  <c r="Y61" i="22"/>
  <c r="AG61" i="22"/>
  <c r="Z62" i="22"/>
  <c r="S63" i="22"/>
  <c r="AA63" i="22"/>
  <c r="T64" i="22"/>
  <c r="AB64" i="22"/>
  <c r="U65" i="22"/>
  <c r="AC65" i="22"/>
  <c r="V66" i="22"/>
  <c r="Z10" i="22"/>
  <c r="AA11" i="22"/>
  <c r="AB12" i="22"/>
  <c r="AC13" i="22"/>
  <c r="AD14" i="22"/>
  <c r="AE15" i="22"/>
  <c r="AF16" i="22"/>
  <c r="AG17" i="22"/>
  <c r="S19" i="22"/>
  <c r="T20" i="22"/>
  <c r="U21" i="22"/>
  <c r="V22" i="22"/>
  <c r="W23" i="22"/>
  <c r="X24" i="22"/>
  <c r="Y25" i="22"/>
  <c r="Z26" i="22"/>
  <c r="AA27" i="22"/>
  <c r="AB28" i="22"/>
  <c r="AC29" i="22"/>
  <c r="AD30" i="22"/>
  <c r="AE31" i="22"/>
  <c r="AD32" i="22"/>
  <c r="W33" i="22"/>
  <c r="AE33" i="22"/>
  <c r="X34" i="22"/>
  <c r="AF34" i="22"/>
  <c r="AH34" i="22" s="1"/>
  <c r="AI34" i="22" s="1"/>
  <c r="Y35" i="22"/>
  <c r="AG35" i="22"/>
  <c r="Z36" i="22"/>
  <c r="S37" i="22"/>
  <c r="AA37" i="22"/>
  <c r="T38" i="22"/>
  <c r="AB38" i="22"/>
  <c r="U39" i="22"/>
  <c r="AC39" i="22"/>
  <c r="V40" i="22"/>
  <c r="AD40" i="22"/>
  <c r="W41" i="22"/>
  <c r="AE41" i="22"/>
  <c r="X42" i="22"/>
  <c r="AF42" i="22"/>
  <c r="Y43" i="22"/>
  <c r="AG43" i="22"/>
  <c r="Z44" i="22"/>
  <c r="S45" i="22"/>
  <c r="AA45" i="22"/>
  <c r="T46" i="22"/>
  <c r="AB46" i="22"/>
  <c r="U47" i="22"/>
  <c r="AC47" i="22"/>
  <c r="V48" i="22"/>
  <c r="AD48" i="22"/>
  <c r="W49" i="22"/>
  <c r="AE49" i="22"/>
  <c r="X50" i="22"/>
  <c r="AF50" i="22"/>
  <c r="AH50" i="22" s="1"/>
  <c r="Y51" i="22"/>
  <c r="AG51" i="22"/>
  <c r="Z52" i="22"/>
  <c r="S53" i="22"/>
  <c r="AA53" i="22"/>
  <c r="T54" i="22"/>
  <c r="AB54" i="22"/>
  <c r="U55" i="22"/>
  <c r="AC55" i="22"/>
  <c r="V56" i="22"/>
  <c r="AD56" i="22"/>
  <c r="W57" i="22"/>
  <c r="AE57" i="22"/>
  <c r="X58" i="22"/>
  <c r="AF58" i="22"/>
  <c r="Y59" i="22"/>
  <c r="AG59" i="22"/>
  <c r="AD10" i="22"/>
  <c r="AE11" i="22"/>
  <c r="AF12" i="22"/>
  <c r="AG13" i="22"/>
  <c r="S15" i="22"/>
  <c r="T16" i="22"/>
  <c r="U17" i="22"/>
  <c r="V18" i="22"/>
  <c r="W19" i="22"/>
  <c r="X20" i="22"/>
  <c r="Y21" i="22"/>
  <c r="Z22" i="22"/>
  <c r="AA23" i="22"/>
  <c r="AB24" i="22"/>
  <c r="AC25" i="22"/>
  <c r="AD26" i="22"/>
  <c r="AE27" i="22"/>
  <c r="AF28" i="22"/>
  <c r="AG29" i="22"/>
  <c r="S31" i="22"/>
  <c r="T32" i="22"/>
  <c r="AF32" i="22"/>
  <c r="Y33" i="22"/>
  <c r="AG33" i="22"/>
  <c r="Z34" i="22"/>
  <c r="S35" i="22"/>
  <c r="AA35" i="22"/>
  <c r="T36" i="22"/>
  <c r="AB36" i="22"/>
  <c r="U37" i="22"/>
  <c r="AC37" i="22"/>
  <c r="V38" i="22"/>
  <c r="AD38" i="22"/>
  <c r="W39" i="22"/>
  <c r="AE39" i="22"/>
  <c r="X40" i="22"/>
  <c r="AF40" i="22"/>
  <c r="AH40" i="22" s="1"/>
  <c r="AI40" i="22" s="1"/>
  <c r="Y41" i="22"/>
  <c r="AG41" i="22"/>
  <c r="Z42" i="22"/>
  <c r="S43" i="22"/>
  <c r="AA43" i="22"/>
  <c r="T44" i="22"/>
  <c r="AB44" i="22"/>
  <c r="U45" i="22"/>
  <c r="AC45" i="22"/>
  <c r="V46" i="22"/>
  <c r="AD46" i="22"/>
  <c r="W47" i="22"/>
  <c r="AE47" i="22"/>
  <c r="X48" i="22"/>
  <c r="AF48" i="22"/>
  <c r="AH48" i="22" s="1"/>
  <c r="AI48" i="22" s="1"/>
  <c r="Y49" i="22"/>
  <c r="S11" i="22"/>
  <c r="T12" i="22"/>
  <c r="U13" i="22"/>
  <c r="V14" i="22"/>
  <c r="W15" i="22"/>
  <c r="X16" i="22"/>
  <c r="Y17" i="22"/>
  <c r="Z18" i="22"/>
  <c r="AA19" i="22"/>
  <c r="AB20" i="22"/>
  <c r="AC21" i="22"/>
  <c r="AD22" i="22"/>
  <c r="AE23" i="22"/>
  <c r="AF24" i="22"/>
  <c r="AG25" i="22"/>
  <c r="S27" i="22"/>
  <c r="T28" i="22"/>
  <c r="U29" i="22"/>
  <c r="V30" i="22"/>
  <c r="W31" i="22"/>
  <c r="X32" i="22"/>
  <c r="S33" i="22"/>
  <c r="AA33" i="22"/>
  <c r="T34" i="22"/>
  <c r="AB34" i="22"/>
  <c r="U35" i="22"/>
  <c r="AC35" i="22"/>
  <c r="V36" i="22"/>
  <c r="AD36" i="22"/>
  <c r="W37" i="22"/>
  <c r="AE37" i="22"/>
  <c r="X38" i="22"/>
  <c r="AF38" i="22"/>
  <c r="AH38" i="22" s="1"/>
  <c r="AI38" i="22" s="1"/>
  <c r="Y39" i="22"/>
  <c r="AG39" i="22"/>
  <c r="Z40" i="22"/>
  <c r="S41" i="22"/>
  <c r="AA41" i="22"/>
  <c r="T42" i="22"/>
  <c r="AB42" i="22"/>
  <c r="U43" i="22"/>
  <c r="AC43" i="22"/>
  <c r="V44" i="22"/>
  <c r="AD44" i="22"/>
  <c r="W45" i="22"/>
  <c r="AE45" i="22"/>
  <c r="X46" i="22"/>
  <c r="AF46" i="22"/>
  <c r="Y47" i="22"/>
  <c r="AG47" i="22"/>
  <c r="Z48" i="22"/>
  <c r="S49" i="22"/>
  <c r="AA49" i="22"/>
  <c r="T50" i="22"/>
  <c r="AB50" i="22"/>
  <c r="U51" i="22"/>
  <c r="AC51" i="22"/>
  <c r="V52" i="22"/>
  <c r="AD52" i="22"/>
  <c r="W53" i="22"/>
  <c r="AE53" i="22"/>
  <c r="X54" i="22"/>
  <c r="AF54" i="22"/>
  <c r="S51" i="22"/>
  <c r="U53" i="22"/>
  <c r="W55" i="22"/>
  <c r="X56" i="22"/>
  <c r="Y57" i="22"/>
  <c r="Z58" i="22"/>
  <c r="AA59" i="22"/>
  <c r="Z60" i="22"/>
  <c r="U61" i="22"/>
  <c r="AE61" i="22"/>
  <c r="AB62" i="22"/>
  <c r="W63" i="22"/>
  <c r="AG63" i="22"/>
  <c r="AD64" i="22"/>
  <c r="Y65" i="22"/>
  <c r="T66" i="22"/>
  <c r="AB66" i="22"/>
  <c r="AG66" i="22"/>
  <c r="V67" i="22"/>
  <c r="Z67" i="22"/>
  <c r="AD67" i="22"/>
  <c r="S68" i="22"/>
  <c r="W68" i="22"/>
  <c r="AA68" i="22"/>
  <c r="AE68" i="22"/>
  <c r="T69" i="22"/>
  <c r="X69" i="22"/>
  <c r="AB69" i="22"/>
  <c r="AF69" i="22"/>
  <c r="U70" i="22"/>
  <c r="Y70" i="22"/>
  <c r="AC70" i="22"/>
  <c r="AG70" i="22"/>
  <c r="V71" i="22"/>
  <c r="Z71" i="22"/>
  <c r="AD71" i="22"/>
  <c r="S72" i="22"/>
  <c r="W72" i="22"/>
  <c r="AA72" i="22"/>
  <c r="AE72" i="22"/>
  <c r="T73" i="22"/>
  <c r="X73" i="22"/>
  <c r="AB73" i="22"/>
  <c r="AF73" i="22"/>
  <c r="U74" i="22"/>
  <c r="Y74" i="22"/>
  <c r="AC74" i="22"/>
  <c r="AG74" i="22"/>
  <c r="V75" i="22"/>
  <c r="Z75" i="22"/>
  <c r="AD75" i="22"/>
  <c r="S76" i="22"/>
  <c r="W76" i="22"/>
  <c r="AA76" i="22"/>
  <c r="AE76" i="22"/>
  <c r="T77" i="22"/>
  <c r="X77" i="22"/>
  <c r="AB77" i="22"/>
  <c r="AF77" i="22"/>
  <c r="U78" i="22"/>
  <c r="Y78" i="22"/>
  <c r="AC78" i="22"/>
  <c r="AG78" i="22"/>
  <c r="V79" i="22"/>
  <c r="Z79" i="22"/>
  <c r="AD79" i="22"/>
  <c r="S80" i="22"/>
  <c r="W80" i="22"/>
  <c r="AA80" i="22"/>
  <c r="AE80" i="22"/>
  <c r="T81" i="22"/>
  <c r="X81" i="22"/>
  <c r="AB81" i="22"/>
  <c r="AF81" i="22"/>
  <c r="U82" i="22"/>
  <c r="Y82" i="22"/>
  <c r="AC82" i="22"/>
  <c r="AG82" i="22"/>
  <c r="V83" i="22"/>
  <c r="Z83" i="22"/>
  <c r="AD83" i="22"/>
  <c r="S84" i="22"/>
  <c r="W84" i="22"/>
  <c r="AA84" i="22"/>
  <c r="AE84" i="22"/>
  <c r="AA51" i="22"/>
  <c r="AC53" i="22"/>
  <c r="Y55" i="22"/>
  <c r="Z56" i="22"/>
  <c r="AA57" i="22"/>
  <c r="AB58" i="22"/>
  <c r="AC59" i="22"/>
  <c r="AB60" i="22"/>
  <c r="W61" i="22"/>
  <c r="T62" i="22"/>
  <c r="AD62" i="22"/>
  <c r="Y63" i="22"/>
  <c r="V64" i="22"/>
  <c r="AF64" i="22"/>
  <c r="AH64" i="22" s="1"/>
  <c r="AI64" i="22" s="1"/>
  <c r="AA65" i="22"/>
  <c r="X66" i="22"/>
  <c r="AD66" i="22"/>
  <c r="S67" i="22"/>
  <c r="W67" i="22"/>
  <c r="AA67" i="22"/>
  <c r="AE67" i="22"/>
  <c r="T68" i="22"/>
  <c r="X68" i="22"/>
  <c r="AB68" i="22"/>
  <c r="AF68" i="22"/>
  <c r="U69" i="22"/>
  <c r="Y69" i="22"/>
  <c r="AC69" i="22"/>
  <c r="AG69" i="22"/>
  <c r="V70" i="22"/>
  <c r="Z70" i="22"/>
  <c r="AD70" i="22"/>
  <c r="S71" i="22"/>
  <c r="W71" i="22"/>
  <c r="AA71" i="22"/>
  <c r="AE71" i="22"/>
  <c r="T72" i="22"/>
  <c r="X72" i="22"/>
  <c r="AB72" i="22"/>
  <c r="AF72" i="22"/>
  <c r="U73" i="22"/>
  <c r="Y73" i="22"/>
  <c r="AC73" i="22"/>
  <c r="AG73" i="22"/>
  <c r="V74" i="22"/>
  <c r="Z74" i="22"/>
  <c r="AD74" i="22"/>
  <c r="S75" i="22"/>
  <c r="W75" i="22"/>
  <c r="AA75" i="22"/>
  <c r="AE75" i="22"/>
  <c r="T76" i="22"/>
  <c r="X76" i="22"/>
  <c r="AB76" i="22"/>
  <c r="AF76" i="22"/>
  <c r="U77" i="22"/>
  <c r="Y77" i="22"/>
  <c r="AC77" i="22"/>
  <c r="AG77" i="22"/>
  <c r="V78" i="22"/>
  <c r="Z78" i="22"/>
  <c r="AD78" i="22"/>
  <c r="S79" i="22"/>
  <c r="W79" i="22"/>
  <c r="AA79" i="22"/>
  <c r="AE79" i="22"/>
  <c r="T80" i="22"/>
  <c r="X80" i="22"/>
  <c r="AB80" i="22"/>
  <c r="AF80" i="22"/>
  <c r="U81" i="22"/>
  <c r="Y81" i="22"/>
  <c r="AC81" i="22"/>
  <c r="AG81" i="22"/>
  <c r="V82" i="22"/>
  <c r="Z82" i="22"/>
  <c r="AD82" i="22"/>
  <c r="S83" i="22"/>
  <c r="W83" i="22"/>
  <c r="AA83" i="22"/>
  <c r="AE83" i="22"/>
  <c r="T84" i="22"/>
  <c r="X84" i="22"/>
  <c r="AB84" i="22"/>
  <c r="AF84" i="22"/>
  <c r="AG49" i="22"/>
  <c r="V54" i="22"/>
  <c r="AF56" i="22"/>
  <c r="AH56" i="22" s="1"/>
  <c r="AI56" i="22" s="1"/>
  <c r="S59" i="22"/>
  <c r="AD60" i="22"/>
  <c r="V62" i="22"/>
  <c r="AC63" i="22"/>
  <c r="S65" i="22"/>
  <c r="Z66" i="22"/>
  <c r="T67" i="22"/>
  <c r="AB67" i="22"/>
  <c r="U68" i="22"/>
  <c r="AC68" i="22"/>
  <c r="V69" i="22"/>
  <c r="AD69" i="22"/>
  <c r="W70" i="22"/>
  <c r="AE70" i="22"/>
  <c r="X71" i="22"/>
  <c r="AF71" i="22"/>
  <c r="Y72" i="22"/>
  <c r="AG72" i="22"/>
  <c r="Z73" i="22"/>
  <c r="S74" i="22"/>
  <c r="AA74" i="22"/>
  <c r="T75" i="22"/>
  <c r="AB75" i="22"/>
  <c r="U76" i="22"/>
  <c r="AC76" i="22"/>
  <c r="V77" i="22"/>
  <c r="AD77" i="22"/>
  <c r="W78" i="22"/>
  <c r="AE78" i="22"/>
  <c r="X79" i="22"/>
  <c r="AF79" i="22"/>
  <c r="AH79" i="22" s="1"/>
  <c r="AI79" i="22" s="1"/>
  <c r="Y80" i="22"/>
  <c r="AG80" i="22"/>
  <c r="Z81" i="22"/>
  <c r="S82" i="22"/>
  <c r="AA82" i="22"/>
  <c r="T83" i="22"/>
  <c r="AB83" i="22"/>
  <c r="U84" i="22"/>
  <c r="AC84" i="22"/>
  <c r="T85" i="22"/>
  <c r="X85" i="22"/>
  <c r="AB85" i="22"/>
  <c r="AF85" i="22"/>
  <c r="U86" i="22"/>
  <c r="Y86" i="22"/>
  <c r="AC86" i="22"/>
  <c r="AG86" i="22"/>
  <c r="V87" i="22"/>
  <c r="Z87" i="22"/>
  <c r="AD87" i="22"/>
  <c r="S88" i="22"/>
  <c r="W88" i="22"/>
  <c r="AA88" i="22"/>
  <c r="AE88" i="22"/>
  <c r="T89" i="22"/>
  <c r="X89" i="22"/>
  <c r="AB89" i="22"/>
  <c r="AF89" i="22"/>
  <c r="AH89" i="22" s="1"/>
  <c r="AI89" i="22" s="1"/>
  <c r="U90" i="22"/>
  <c r="Y90" i="22"/>
  <c r="AC90" i="22"/>
  <c r="AG90" i="22"/>
  <c r="V91" i="22"/>
  <c r="Z91" i="22"/>
  <c r="AD91" i="22"/>
  <c r="S92" i="22"/>
  <c r="W92" i="22"/>
  <c r="AA92" i="22"/>
  <c r="AE92" i="22"/>
  <c r="T93" i="22"/>
  <c r="X93" i="22"/>
  <c r="AB93" i="22"/>
  <c r="AF93" i="22"/>
  <c r="U94" i="22"/>
  <c r="Y94" i="22"/>
  <c r="AC94" i="22"/>
  <c r="AG94" i="22"/>
  <c r="V95" i="22"/>
  <c r="Z95" i="22"/>
  <c r="AD95" i="22"/>
  <c r="S96" i="22"/>
  <c r="W96" i="22"/>
  <c r="AA96" i="22"/>
  <c r="AE96" i="22"/>
  <c r="T97" i="22"/>
  <c r="X97" i="22"/>
  <c r="AB97" i="22"/>
  <c r="AF97" i="22"/>
  <c r="U98" i="22"/>
  <c r="Y98" i="22"/>
  <c r="AC98" i="22"/>
  <c r="AG98" i="22"/>
  <c r="V99" i="22"/>
  <c r="Z99" i="22"/>
  <c r="AD99" i="22"/>
  <c r="S100" i="22"/>
  <c r="W100" i="22"/>
  <c r="AA100" i="22"/>
  <c r="AE100" i="22"/>
  <c r="T101" i="22"/>
  <c r="X101" i="22"/>
  <c r="AB101" i="22"/>
  <c r="AF101" i="22"/>
  <c r="U102" i="22"/>
  <c r="Y102" i="22"/>
  <c r="AC102" i="22"/>
  <c r="AG102" i="22"/>
  <c r="V103" i="22"/>
  <c r="Z103" i="22"/>
  <c r="AD103" i="22"/>
  <c r="S104" i="22"/>
  <c r="W104" i="22"/>
  <c r="AA104" i="22"/>
  <c r="AE104" i="22"/>
  <c r="T105" i="22"/>
  <c r="X105" i="22"/>
  <c r="AB105" i="22"/>
  <c r="AF105" i="22"/>
  <c r="AH105" i="22" s="1"/>
  <c r="AI105" i="22" s="1"/>
  <c r="U106" i="22"/>
  <c r="Y106" i="22"/>
  <c r="AC106" i="22"/>
  <c r="AG106" i="22"/>
  <c r="V107" i="22"/>
  <c r="Z107" i="22"/>
  <c r="AD107" i="22"/>
  <c r="S108" i="22"/>
  <c r="W108" i="22"/>
  <c r="AA108" i="22"/>
  <c r="AE108" i="22"/>
  <c r="T109" i="22"/>
  <c r="X109" i="22"/>
  <c r="AB109" i="22"/>
  <c r="AF109" i="22"/>
  <c r="U110" i="22"/>
  <c r="Y110" i="22"/>
  <c r="AC110" i="22"/>
  <c r="AG110" i="22"/>
  <c r="V111" i="22"/>
  <c r="Z111" i="22"/>
  <c r="AD111" i="22"/>
  <c r="S112" i="22"/>
  <c r="W112" i="22"/>
  <c r="AA112" i="22"/>
  <c r="AE112" i="22"/>
  <c r="T113" i="22"/>
  <c r="X113" i="22"/>
  <c r="AB113" i="22"/>
  <c r="AF113" i="22"/>
  <c r="U114" i="22"/>
  <c r="Y114" i="22"/>
  <c r="AC114" i="22"/>
  <c r="AG114" i="22"/>
  <c r="V115" i="22"/>
  <c r="Z115" i="22"/>
  <c r="AD115" i="22"/>
  <c r="S116" i="22"/>
  <c r="W116" i="22"/>
  <c r="AA116" i="22"/>
  <c r="AE116" i="22"/>
  <c r="Z50" i="22"/>
  <c r="AD54" i="22"/>
  <c r="S57" i="22"/>
  <c r="U59" i="22"/>
  <c r="S61" i="22"/>
  <c r="X62" i="22"/>
  <c r="AE63" i="22"/>
  <c r="W65" i="22"/>
  <c r="AA66" i="22"/>
  <c r="U67" i="22"/>
  <c r="AC67" i="22"/>
  <c r="V68" i="22"/>
  <c r="AD68" i="22"/>
  <c r="W69" i="22"/>
  <c r="AE69" i="22"/>
  <c r="X70" i="22"/>
  <c r="AF70" i="22"/>
  <c r="Y71" i="22"/>
  <c r="AG71" i="22"/>
  <c r="Z72" i="22"/>
  <c r="S73" i="22"/>
  <c r="AA73" i="22"/>
  <c r="T74" i="22"/>
  <c r="AB74" i="22"/>
  <c r="U75" i="22"/>
  <c r="AC75" i="22"/>
  <c r="V76" i="22"/>
  <c r="AD76" i="22"/>
  <c r="W77" i="22"/>
  <c r="AE77" i="22"/>
  <c r="X78" i="22"/>
  <c r="AF78" i="22"/>
  <c r="AH78" i="22" s="1"/>
  <c r="AI78" i="22" s="1"/>
  <c r="Y79" i="22"/>
  <c r="AG79" i="22"/>
  <c r="Z80" i="22"/>
  <c r="S81" i="22"/>
  <c r="AA81" i="22"/>
  <c r="T82" i="22"/>
  <c r="AB82" i="22"/>
  <c r="U83" i="22"/>
  <c r="AC83" i="22"/>
  <c r="V84" i="22"/>
  <c r="AD84" i="22"/>
  <c r="U85" i="22"/>
  <c r="Y85" i="22"/>
  <c r="AC85" i="22"/>
  <c r="AG85" i="22"/>
  <c r="V86" i="22"/>
  <c r="Z86" i="22"/>
  <c r="AD86" i="22"/>
  <c r="S87" i="22"/>
  <c r="W87" i="22"/>
  <c r="AA87" i="22"/>
  <c r="AE87" i="22"/>
  <c r="T88" i="22"/>
  <c r="X88" i="22"/>
  <c r="AB88" i="22"/>
  <c r="AF88" i="22"/>
  <c r="U89" i="22"/>
  <c r="Y89" i="22"/>
  <c r="AC89" i="22"/>
  <c r="AG89" i="22"/>
  <c r="V90" i="22"/>
  <c r="Z90" i="22"/>
  <c r="AD90" i="22"/>
  <c r="S91" i="22"/>
  <c r="W91" i="22"/>
  <c r="AA91" i="22"/>
  <c r="AE91" i="22"/>
  <c r="T92" i="22"/>
  <c r="X92" i="22"/>
  <c r="AB92" i="22"/>
  <c r="AF92" i="22"/>
  <c r="U93" i="22"/>
  <c r="Y93" i="22"/>
  <c r="AC93" i="22"/>
  <c r="AG93" i="22"/>
  <c r="V94" i="22"/>
  <c r="Z94" i="22"/>
  <c r="AD94" i="22"/>
  <c r="S95" i="22"/>
  <c r="W95" i="22"/>
  <c r="AA95" i="22"/>
  <c r="AE95" i="22"/>
  <c r="T96" i="22"/>
  <c r="X96" i="22"/>
  <c r="AB96" i="22"/>
  <c r="AF96" i="22"/>
  <c r="U97" i="22"/>
  <c r="Y97" i="22"/>
  <c r="AC97" i="22"/>
  <c r="AG97" i="22"/>
  <c r="V98" i="22"/>
  <c r="Z98" i="22"/>
  <c r="AD98" i="22"/>
  <c r="S99" i="22"/>
  <c r="W99" i="22"/>
  <c r="AA99" i="22"/>
  <c r="AE99" i="22"/>
  <c r="T100" i="22"/>
  <c r="X100" i="22"/>
  <c r="AB100" i="22"/>
  <c r="AF100" i="22"/>
  <c r="AH100" i="22" s="1"/>
  <c r="AI100" i="22" s="1"/>
  <c r="U101" i="22"/>
  <c r="Y101" i="22"/>
  <c r="AC101" i="22"/>
  <c r="AG101" i="22"/>
  <c r="V102" i="22"/>
  <c r="Z102" i="22"/>
  <c r="AD102" i="22"/>
  <c r="S103" i="22"/>
  <c r="W103" i="22"/>
  <c r="AA103" i="22"/>
  <c r="AE103" i="22"/>
  <c r="T104" i="22"/>
  <c r="X104" i="22"/>
  <c r="AB104" i="22"/>
  <c r="AF104" i="22"/>
  <c r="U105" i="22"/>
  <c r="Y105" i="22"/>
  <c r="AC105" i="22"/>
  <c r="AG105" i="22"/>
  <c r="V106" i="22"/>
  <c r="Z106" i="22"/>
  <c r="AD106" i="22"/>
  <c r="S107" i="22"/>
  <c r="W107" i="22"/>
  <c r="AA107" i="22"/>
  <c r="AE107" i="22"/>
  <c r="T108" i="22"/>
  <c r="X108" i="22"/>
  <c r="AB108" i="22"/>
  <c r="AF108" i="22"/>
  <c r="U109" i="22"/>
  <c r="Y109" i="22"/>
  <c r="AC109" i="22"/>
  <c r="AG109" i="22"/>
  <c r="V110" i="22"/>
  <c r="Z110" i="22"/>
  <c r="AD110" i="22"/>
  <c r="S111" i="22"/>
  <c r="W111" i="22"/>
  <c r="AA111" i="22"/>
  <c r="AE111" i="22"/>
  <c r="T112" i="22"/>
  <c r="X112" i="22"/>
  <c r="AB112" i="22"/>
  <c r="AF112" i="22"/>
  <c r="U113" i="22"/>
  <c r="Y113" i="22"/>
  <c r="AC113" i="22"/>
  <c r="AG113" i="22"/>
  <c r="V114" i="22"/>
  <c r="Z114" i="22"/>
  <c r="AD114" i="22"/>
  <c r="S115" i="22"/>
  <c r="W115" i="22"/>
  <c r="AA115" i="22"/>
  <c r="AE115" i="22"/>
  <c r="T52" i="22"/>
  <c r="AE55" i="22"/>
  <c r="AG57" i="22"/>
  <c r="T60" i="22"/>
  <c r="AA61" i="22"/>
  <c r="AF62" i="22"/>
  <c r="X64" i="22"/>
  <c r="AE65" i="22"/>
  <c r="AE66" i="22"/>
  <c r="X67" i="22"/>
  <c r="AF67" i="22"/>
  <c r="Y68" i="22"/>
  <c r="AG68" i="22"/>
  <c r="Z69" i="22"/>
  <c r="S70" i="22"/>
  <c r="AA70" i="22"/>
  <c r="T71" i="22"/>
  <c r="AB71" i="22"/>
  <c r="U72" i="22"/>
  <c r="AC72" i="22"/>
  <c r="V73" i="22"/>
  <c r="AD73" i="22"/>
  <c r="W74" i="22"/>
  <c r="AE74" i="22"/>
  <c r="X75" i="22"/>
  <c r="AF75" i="22"/>
  <c r="Y76" i="22"/>
  <c r="AG76" i="22"/>
  <c r="Z77" i="22"/>
  <c r="S78" i="22"/>
  <c r="AA78" i="22"/>
  <c r="T79" i="22"/>
  <c r="AB79" i="22"/>
  <c r="U80" i="22"/>
  <c r="AC80" i="22"/>
  <c r="V81" i="22"/>
  <c r="AD81" i="22"/>
  <c r="W82" i="22"/>
  <c r="AE82" i="22"/>
  <c r="X83" i="22"/>
  <c r="AF83" i="22"/>
  <c r="Y84" i="22"/>
  <c r="AG84" i="22"/>
  <c r="V85" i="22"/>
  <c r="Z85" i="22"/>
  <c r="AD85" i="22"/>
  <c r="S86" i="22"/>
  <c r="W86" i="22"/>
  <c r="AA86" i="22"/>
  <c r="AE86" i="22"/>
  <c r="T87" i="22"/>
  <c r="X87" i="22"/>
  <c r="AB87" i="22"/>
  <c r="AF87" i="22"/>
  <c r="U88" i="22"/>
  <c r="Y88" i="22"/>
  <c r="AC88" i="22"/>
  <c r="AG88" i="22"/>
  <c r="V89" i="22"/>
  <c r="Z89" i="22"/>
  <c r="AD89" i="22"/>
  <c r="S90" i="22"/>
  <c r="W90" i="22"/>
  <c r="AA90" i="22"/>
  <c r="AE90" i="22"/>
  <c r="T91" i="22"/>
  <c r="X91" i="22"/>
  <c r="AB91" i="22"/>
  <c r="AF91" i="22"/>
  <c r="U92" i="22"/>
  <c r="Y92" i="22"/>
  <c r="AC92" i="22"/>
  <c r="AG92" i="22"/>
  <c r="V93" i="22"/>
  <c r="Z93" i="22"/>
  <c r="AD93" i="22"/>
  <c r="S94" i="22"/>
  <c r="W94" i="22"/>
  <c r="AA94" i="22"/>
  <c r="AE94" i="22"/>
  <c r="T95" i="22"/>
  <c r="X95" i="22"/>
  <c r="AB95" i="22"/>
  <c r="AF95" i="22"/>
  <c r="U96" i="22"/>
  <c r="Y96" i="22"/>
  <c r="AC96" i="22"/>
  <c r="AG96" i="22"/>
  <c r="V97" i="22"/>
  <c r="Z97" i="22"/>
  <c r="AD97" i="22"/>
  <c r="S98" i="22"/>
  <c r="W98" i="22"/>
  <c r="AA98" i="22"/>
  <c r="AE98" i="22"/>
  <c r="T99" i="22"/>
  <c r="X99" i="22"/>
  <c r="AB99" i="22"/>
  <c r="AF99" i="22"/>
  <c r="U100" i="22"/>
  <c r="Y100" i="22"/>
  <c r="AC100" i="22"/>
  <c r="AG100" i="22"/>
  <c r="V101" i="22"/>
  <c r="Z101" i="22"/>
  <c r="AD101" i="22"/>
  <c r="S102" i="22"/>
  <c r="W102" i="22"/>
  <c r="AA102" i="22"/>
  <c r="AE102" i="22"/>
  <c r="T103" i="22"/>
  <c r="X103" i="22"/>
  <c r="AB103" i="22"/>
  <c r="AF103" i="22"/>
  <c r="U104" i="22"/>
  <c r="Y104" i="22"/>
  <c r="AC104" i="22"/>
  <c r="AG104" i="22"/>
  <c r="V105" i="22"/>
  <c r="Z105" i="22"/>
  <c r="AD105" i="22"/>
  <c r="S106" i="22"/>
  <c r="W106" i="22"/>
  <c r="AA106" i="22"/>
  <c r="AE106" i="22"/>
  <c r="T107" i="22"/>
  <c r="X107" i="22"/>
  <c r="AB107" i="22"/>
  <c r="AF107" i="22"/>
  <c r="U108" i="22"/>
  <c r="Y108" i="22"/>
  <c r="AC108" i="22"/>
  <c r="AG108" i="22"/>
  <c r="V109" i="22"/>
  <c r="Z109" i="22"/>
  <c r="AD109" i="22"/>
  <c r="S110" i="22"/>
  <c r="W110" i="22"/>
  <c r="AA110" i="22"/>
  <c r="AE110" i="22"/>
  <c r="T111" i="22"/>
  <c r="X111" i="22"/>
  <c r="AB111" i="22"/>
  <c r="AF111" i="22"/>
  <c r="U112" i="22"/>
  <c r="Y112" i="22"/>
  <c r="AC112" i="22"/>
  <c r="AG112" i="22"/>
  <c r="V113" i="22"/>
  <c r="Z113" i="22"/>
  <c r="AD113" i="22"/>
  <c r="S114" i="22"/>
  <c r="W114" i="22"/>
  <c r="AA114" i="22"/>
  <c r="AE114" i="22"/>
  <c r="T115" i="22"/>
  <c r="X115" i="22"/>
  <c r="AB115" i="22"/>
  <c r="AF115" i="22"/>
  <c r="U116" i="22"/>
  <c r="Y116" i="22"/>
  <c r="AC116" i="22"/>
  <c r="AG116" i="22"/>
  <c r="V117" i="22"/>
  <c r="Z117" i="22"/>
  <c r="AD117" i="22"/>
  <c r="S118" i="22"/>
  <c r="W118" i="22"/>
  <c r="AA118" i="22"/>
  <c r="AE118" i="22"/>
  <c r="AB52" i="22"/>
  <c r="AG55" i="22"/>
  <c r="T58" i="22"/>
  <c r="V60" i="22"/>
  <c r="AC61" i="22"/>
  <c r="U63" i="22"/>
  <c r="Z64" i="22"/>
  <c r="AG65" i="22"/>
  <c r="AF66" i="22"/>
  <c r="Y67" i="22"/>
  <c r="AG67" i="22"/>
  <c r="Z68" i="22"/>
  <c r="S69" i="22"/>
  <c r="AA69" i="22"/>
  <c r="T70" i="22"/>
  <c r="AB70" i="22"/>
  <c r="U71" i="22"/>
  <c r="AC71" i="22"/>
  <c r="V72" i="22"/>
  <c r="AD72" i="22"/>
  <c r="W73" i="22"/>
  <c r="AE73" i="22"/>
  <c r="X74" i="22"/>
  <c r="AF74" i="22"/>
  <c r="Y75" i="22"/>
  <c r="AG75" i="22"/>
  <c r="Z76" i="22"/>
  <c r="S77" i="22"/>
  <c r="AA77" i="22"/>
  <c r="T78" i="22"/>
  <c r="AB78" i="22"/>
  <c r="U79" i="22"/>
  <c r="AC79" i="22"/>
  <c r="V80" i="22"/>
  <c r="AD80" i="22"/>
  <c r="W81" i="22"/>
  <c r="AE81" i="22"/>
  <c r="X82" i="22"/>
  <c r="AF82" i="22"/>
  <c r="Y83" i="22"/>
  <c r="AG83" i="22"/>
  <c r="Z84" i="22"/>
  <c r="S85" i="22"/>
  <c r="W85" i="22"/>
  <c r="AA85" i="22"/>
  <c r="AE85" i="22"/>
  <c r="T86" i="22"/>
  <c r="X86" i="22"/>
  <c r="AB86" i="22"/>
  <c r="AF86" i="22"/>
  <c r="U87" i="22"/>
  <c r="Y87" i="22"/>
  <c r="AC87" i="22"/>
  <c r="AG87" i="22"/>
  <c r="V88" i="22"/>
  <c r="Z88" i="22"/>
  <c r="AD88" i="22"/>
  <c r="S89" i="22"/>
  <c r="W89" i="22"/>
  <c r="AA89" i="22"/>
  <c r="AE89" i="22"/>
  <c r="T90" i="22"/>
  <c r="X90" i="22"/>
  <c r="AB90" i="22"/>
  <c r="AF90" i="22"/>
  <c r="U91" i="22"/>
  <c r="Y91" i="22"/>
  <c r="AC91" i="22"/>
  <c r="AG91" i="22"/>
  <c r="V92" i="22"/>
  <c r="Z92" i="22"/>
  <c r="AD92" i="22"/>
  <c r="S93" i="22"/>
  <c r="W93" i="22"/>
  <c r="AA93" i="22"/>
  <c r="AE93" i="22"/>
  <c r="T94" i="22"/>
  <c r="X94" i="22"/>
  <c r="AB94" i="22"/>
  <c r="AF94" i="22"/>
  <c r="U95" i="22"/>
  <c r="Y95" i="22"/>
  <c r="AC95" i="22"/>
  <c r="AG95" i="22"/>
  <c r="V96" i="22"/>
  <c r="Z96" i="22"/>
  <c r="AD96" i="22"/>
  <c r="S97" i="22"/>
  <c r="W97" i="22"/>
  <c r="AA97" i="22"/>
  <c r="AE97" i="22"/>
  <c r="T98" i="22"/>
  <c r="X98" i="22"/>
  <c r="AB98" i="22"/>
  <c r="AF98" i="22"/>
  <c r="U99" i="22"/>
  <c r="Y99" i="22"/>
  <c r="AC99" i="22"/>
  <c r="AG99" i="22"/>
  <c r="V100" i="22"/>
  <c r="Z100" i="22"/>
  <c r="AD100" i="22"/>
  <c r="S101" i="22"/>
  <c r="W101" i="22"/>
  <c r="AA101" i="22"/>
  <c r="AE101" i="22"/>
  <c r="T102" i="22"/>
  <c r="X102" i="22"/>
  <c r="AB102" i="22"/>
  <c r="AF102" i="22"/>
  <c r="U103" i="22"/>
  <c r="Y103" i="22"/>
  <c r="AC103" i="22"/>
  <c r="AG103" i="22"/>
  <c r="V104" i="22"/>
  <c r="Z104" i="22"/>
  <c r="AD104" i="22"/>
  <c r="S105" i="22"/>
  <c r="W105" i="22"/>
  <c r="AA105" i="22"/>
  <c r="AE105" i="22"/>
  <c r="T106" i="22"/>
  <c r="X106" i="22"/>
  <c r="AB106" i="22"/>
  <c r="AF106" i="22"/>
  <c r="U107" i="22"/>
  <c r="Y107" i="22"/>
  <c r="AC107" i="22"/>
  <c r="AG107" i="22"/>
  <c r="V108" i="22"/>
  <c r="Z108" i="22"/>
  <c r="AD108" i="22"/>
  <c r="S109" i="22"/>
  <c r="W109" i="22"/>
  <c r="AA109" i="22"/>
  <c r="AE109" i="22"/>
  <c r="T110" i="22"/>
  <c r="X110" i="22"/>
  <c r="AB110" i="22"/>
  <c r="AF110" i="22"/>
  <c r="U111" i="22"/>
  <c r="Y111" i="22"/>
  <c r="AC111" i="22"/>
  <c r="AG111" i="22"/>
  <c r="V112" i="22"/>
  <c r="Z112" i="22"/>
  <c r="AD112" i="22"/>
  <c r="S113" i="22"/>
  <c r="W113" i="22"/>
  <c r="AA113" i="22"/>
  <c r="AE113" i="22"/>
  <c r="T114" i="22"/>
  <c r="X114" i="22"/>
  <c r="AB114" i="22"/>
  <c r="AF114" i="22"/>
  <c r="U115" i="22"/>
  <c r="Y115" i="22"/>
  <c r="AC115" i="22"/>
  <c r="AG115" i="22"/>
  <c r="V116" i="22"/>
  <c r="Z116" i="22"/>
  <c r="AD116" i="22"/>
  <c r="S117" i="22"/>
  <c r="W117" i="22"/>
  <c r="AA117" i="22"/>
  <c r="AE117" i="22"/>
  <c r="T118" i="22"/>
  <c r="X118" i="22"/>
  <c r="AB118" i="22"/>
  <c r="AF118" i="22"/>
  <c r="U119" i="22"/>
  <c r="Y119" i="22"/>
  <c r="AC119" i="22"/>
  <c r="AG119" i="22"/>
  <c r="V120" i="22"/>
  <c r="Z120" i="22"/>
  <c r="AD120" i="22"/>
  <c r="S121" i="22"/>
  <c r="W121" i="22"/>
  <c r="AA121" i="22"/>
  <c r="AE121" i="22"/>
  <c r="T122" i="22"/>
  <c r="X122" i="22"/>
  <c r="AB122" i="22"/>
  <c r="T116" i="22"/>
  <c r="T117" i="22"/>
  <c r="AB117" i="22"/>
  <c r="U118" i="22"/>
  <c r="AC118" i="22"/>
  <c r="T119" i="22"/>
  <c r="Z119" i="22"/>
  <c r="AE119" i="22"/>
  <c r="U120" i="22"/>
  <c r="AA120" i="22"/>
  <c r="AF120" i="22"/>
  <c r="V121" i="22"/>
  <c r="AB121" i="22"/>
  <c r="AG121" i="22"/>
  <c r="W122" i="22"/>
  <c r="AC122" i="22"/>
  <c r="AG122" i="22"/>
  <c r="V123" i="22"/>
  <c r="Z123" i="22"/>
  <c r="AD123" i="22"/>
  <c r="S124" i="22"/>
  <c r="W124" i="22"/>
  <c r="AA124" i="22"/>
  <c r="AE124" i="22"/>
  <c r="T125" i="22"/>
  <c r="X125" i="22"/>
  <c r="AB125" i="22"/>
  <c r="AF125" i="22"/>
  <c r="U126" i="22"/>
  <c r="Y126" i="22"/>
  <c r="AC126" i="22"/>
  <c r="AG126" i="22"/>
  <c r="V127" i="22"/>
  <c r="Z127" i="22"/>
  <c r="AD127" i="22"/>
  <c r="S128" i="22"/>
  <c r="W128" i="22"/>
  <c r="AA128" i="22"/>
  <c r="AE128" i="22"/>
  <c r="T129" i="22"/>
  <c r="X129" i="22"/>
  <c r="AB129" i="22"/>
  <c r="AF129" i="22"/>
  <c r="U130" i="22"/>
  <c r="Y130" i="22"/>
  <c r="AC130" i="22"/>
  <c r="AG130" i="22"/>
  <c r="V131" i="22"/>
  <c r="Z131" i="22"/>
  <c r="AD131" i="22"/>
  <c r="S132" i="22"/>
  <c r="W132" i="22"/>
  <c r="AA132" i="22"/>
  <c r="AE132" i="22"/>
  <c r="T133" i="22"/>
  <c r="X133" i="22"/>
  <c r="AB133" i="22"/>
  <c r="AF133" i="22"/>
  <c r="AH133" i="22" s="1"/>
  <c r="AI133" i="22" s="1"/>
  <c r="U134" i="22"/>
  <c r="Y134" i="22"/>
  <c r="AC134" i="22"/>
  <c r="AG134" i="22"/>
  <c r="V135" i="22"/>
  <c r="Z135" i="22"/>
  <c r="AD135" i="22"/>
  <c r="S136" i="22"/>
  <c r="W136" i="22"/>
  <c r="AA136" i="22"/>
  <c r="AE136" i="22"/>
  <c r="T137" i="22"/>
  <c r="X137" i="22"/>
  <c r="AB137" i="22"/>
  <c r="AF137" i="22"/>
  <c r="U138" i="22"/>
  <c r="Y138" i="22"/>
  <c r="AC138" i="22"/>
  <c r="AG138" i="22"/>
  <c r="V139" i="22"/>
  <c r="Z139" i="22"/>
  <c r="AD139" i="22"/>
  <c r="S140" i="22"/>
  <c r="W140" i="22"/>
  <c r="AA140" i="22"/>
  <c r="AE140" i="22"/>
  <c r="T141" i="22"/>
  <c r="X141" i="22"/>
  <c r="AB141" i="22"/>
  <c r="AF141" i="22"/>
  <c r="U142" i="22"/>
  <c r="Y142" i="22"/>
  <c r="AC142" i="22"/>
  <c r="AG142" i="22"/>
  <c r="V143" i="22"/>
  <c r="Z143" i="22"/>
  <c r="AD143" i="22"/>
  <c r="S144" i="22"/>
  <c r="W144" i="22"/>
  <c r="AA144" i="22"/>
  <c r="AE144" i="22"/>
  <c r="T145" i="22"/>
  <c r="X145" i="22"/>
  <c r="AB145" i="22"/>
  <c r="AF145" i="22"/>
  <c r="U146" i="22"/>
  <c r="Y146" i="22"/>
  <c r="AC146" i="22"/>
  <c r="AG146" i="22"/>
  <c r="V147" i="22"/>
  <c r="Z147" i="22"/>
  <c r="AD147" i="22"/>
  <c r="S148" i="22"/>
  <c r="W148" i="22"/>
  <c r="AA148" i="22"/>
  <c r="AE148" i="22"/>
  <c r="T149" i="22"/>
  <c r="X149" i="22"/>
  <c r="AB149" i="22"/>
  <c r="AF149" i="22"/>
  <c r="AH149" i="22" s="1"/>
  <c r="AI149" i="22" s="1"/>
  <c r="U150" i="22"/>
  <c r="Y150" i="22"/>
  <c r="AC150" i="22"/>
  <c r="AG150" i="22"/>
  <c r="V151" i="22"/>
  <c r="Z151" i="22"/>
  <c r="AD151" i="22"/>
  <c r="S152" i="22"/>
  <c r="W152" i="22"/>
  <c r="AA152" i="22"/>
  <c r="AE152" i="22"/>
  <c r="T153" i="22"/>
  <c r="X153" i="22"/>
  <c r="AB153" i="22"/>
  <c r="AF153" i="22"/>
  <c r="U154" i="22"/>
  <c r="Y154" i="22"/>
  <c r="AC154" i="22"/>
  <c r="AG154" i="22"/>
  <c r="V155" i="22"/>
  <c r="Z155" i="22"/>
  <c r="AD155" i="22"/>
  <c r="S156" i="22"/>
  <c r="W156" i="22"/>
  <c r="AA156" i="22"/>
  <c r="AE156" i="22"/>
  <c r="T157" i="22"/>
  <c r="X157" i="22"/>
  <c r="AB157" i="22"/>
  <c r="AF157" i="22"/>
  <c r="U158" i="22"/>
  <c r="Y158" i="22"/>
  <c r="AC158" i="22"/>
  <c r="AG158" i="22"/>
  <c r="V159" i="22"/>
  <c r="Z159" i="22"/>
  <c r="AD159" i="22"/>
  <c r="X116" i="22"/>
  <c r="U117" i="22"/>
  <c r="AC117" i="22"/>
  <c r="V118" i="22"/>
  <c r="AD118" i="22"/>
  <c r="V119" i="22"/>
  <c r="AA119" i="22"/>
  <c r="AF119" i="22"/>
  <c r="W120" i="22"/>
  <c r="AB120" i="22"/>
  <c r="AG120" i="22"/>
  <c r="X121" i="22"/>
  <c r="AC121" i="22"/>
  <c r="S122" i="22"/>
  <c r="Y122" i="22"/>
  <c r="AD122" i="22"/>
  <c r="S123" i="22"/>
  <c r="W123" i="22"/>
  <c r="AA123" i="22"/>
  <c r="AE123" i="22"/>
  <c r="T124" i="22"/>
  <c r="X124" i="22"/>
  <c r="AB124" i="22"/>
  <c r="AF124" i="22"/>
  <c r="U125" i="22"/>
  <c r="Y125" i="22"/>
  <c r="AC125" i="22"/>
  <c r="AG125" i="22"/>
  <c r="V126" i="22"/>
  <c r="Z126" i="22"/>
  <c r="AD126" i="22"/>
  <c r="S127" i="22"/>
  <c r="W127" i="22"/>
  <c r="AA127" i="22"/>
  <c r="AE127" i="22"/>
  <c r="T128" i="22"/>
  <c r="X128" i="22"/>
  <c r="AB128" i="22"/>
  <c r="AF128" i="22"/>
  <c r="AH128" i="22" s="1"/>
  <c r="AI128" i="22" s="1"/>
  <c r="U129" i="22"/>
  <c r="Y129" i="22"/>
  <c r="AC129" i="22"/>
  <c r="AG129" i="22"/>
  <c r="V130" i="22"/>
  <c r="Z130" i="22"/>
  <c r="AD130" i="22"/>
  <c r="S131" i="22"/>
  <c r="W131" i="22"/>
  <c r="AA131" i="22"/>
  <c r="AE131" i="22"/>
  <c r="T132" i="22"/>
  <c r="X132" i="22"/>
  <c r="AB132" i="22"/>
  <c r="AF132" i="22"/>
  <c r="U133" i="22"/>
  <c r="Y133" i="22"/>
  <c r="AC133" i="22"/>
  <c r="AG133" i="22"/>
  <c r="V134" i="22"/>
  <c r="Z134" i="22"/>
  <c r="AD134" i="22"/>
  <c r="S135" i="22"/>
  <c r="W135" i="22"/>
  <c r="AA135" i="22"/>
  <c r="AE135" i="22"/>
  <c r="T136" i="22"/>
  <c r="X136" i="22"/>
  <c r="AB136" i="22"/>
  <c r="AF136" i="22"/>
  <c r="U137" i="22"/>
  <c r="Y137" i="22"/>
  <c r="AC137" i="22"/>
  <c r="AG137" i="22"/>
  <c r="V138" i="22"/>
  <c r="Z138" i="22"/>
  <c r="AD138" i="22"/>
  <c r="S139" i="22"/>
  <c r="W139" i="22"/>
  <c r="AA139" i="22"/>
  <c r="AE139" i="22"/>
  <c r="T140" i="22"/>
  <c r="X140" i="22"/>
  <c r="AB140" i="22"/>
  <c r="AF140" i="22"/>
  <c r="U141" i="22"/>
  <c r="Y141" i="22"/>
  <c r="AC141" i="22"/>
  <c r="AG141" i="22"/>
  <c r="V142" i="22"/>
  <c r="Z142" i="22"/>
  <c r="AD142" i="22"/>
  <c r="S143" i="22"/>
  <c r="W143" i="22"/>
  <c r="AA143" i="22"/>
  <c r="AE143" i="22"/>
  <c r="T144" i="22"/>
  <c r="X144" i="22"/>
  <c r="AB144" i="22"/>
  <c r="AF144" i="22"/>
  <c r="AH144" i="22" s="1"/>
  <c r="AI144" i="22" s="1"/>
  <c r="U145" i="22"/>
  <c r="Y145" i="22"/>
  <c r="AC145" i="22"/>
  <c r="AG145" i="22"/>
  <c r="V146" i="22"/>
  <c r="Z146" i="22"/>
  <c r="AD146" i="22"/>
  <c r="S147" i="22"/>
  <c r="W147" i="22"/>
  <c r="AA147" i="22"/>
  <c r="AE147" i="22"/>
  <c r="T148" i="22"/>
  <c r="X148" i="22"/>
  <c r="AB148" i="22"/>
  <c r="AF148" i="22"/>
  <c r="U149" i="22"/>
  <c r="Y149" i="22"/>
  <c r="AC149" i="22"/>
  <c r="AG149" i="22"/>
  <c r="V150" i="22"/>
  <c r="Z150" i="22"/>
  <c r="AD150" i="22"/>
  <c r="S151" i="22"/>
  <c r="W151" i="22"/>
  <c r="AA151" i="22"/>
  <c r="AE151" i="22"/>
  <c r="T152" i="22"/>
  <c r="X152" i="22"/>
  <c r="AB152" i="22"/>
  <c r="AF152" i="22"/>
  <c r="U153" i="22"/>
  <c r="Y153" i="22"/>
  <c r="AC153" i="22"/>
  <c r="AG153" i="22"/>
  <c r="V154" i="22"/>
  <c r="Z154" i="22"/>
  <c r="AD154" i="22"/>
  <c r="S155" i="22"/>
  <c r="W155" i="22"/>
  <c r="AA155" i="22"/>
  <c r="AE155" i="22"/>
  <c r="T156" i="22"/>
  <c r="X156" i="22"/>
  <c r="AB156" i="22"/>
  <c r="AF156" i="22"/>
  <c r="U157" i="22"/>
  <c r="Y157" i="22"/>
  <c r="AC157" i="22"/>
  <c r="AG157" i="22"/>
  <c r="V158" i="22"/>
  <c r="Z158" i="22"/>
  <c r="AD158" i="22"/>
  <c r="S159" i="22"/>
  <c r="W159" i="22"/>
  <c r="AA159" i="22"/>
  <c r="AE159" i="22"/>
  <c r="AB116" i="22"/>
  <c r="X117" i="22"/>
  <c r="AF117" i="22"/>
  <c r="Y118" i="22"/>
  <c r="AG118" i="22"/>
  <c r="W119" i="22"/>
  <c r="AB119" i="22"/>
  <c r="S120" i="22"/>
  <c r="X120" i="22"/>
  <c r="AC120" i="22"/>
  <c r="T121" i="22"/>
  <c r="Y121" i="22"/>
  <c r="AD121" i="22"/>
  <c r="U122" i="22"/>
  <c r="Z122" i="22"/>
  <c r="AE122" i="22"/>
  <c r="T123" i="22"/>
  <c r="X123" i="22"/>
  <c r="AB123" i="22"/>
  <c r="AF123" i="22"/>
  <c r="AH123" i="22" s="1"/>
  <c r="AI123" i="22" s="1"/>
  <c r="U124" i="22"/>
  <c r="Y124" i="22"/>
  <c r="AC124" i="22"/>
  <c r="AG124" i="22"/>
  <c r="V125" i="22"/>
  <c r="Z125" i="22"/>
  <c r="AD125" i="22"/>
  <c r="S126" i="22"/>
  <c r="W126" i="22"/>
  <c r="AA126" i="22"/>
  <c r="AE126" i="22"/>
  <c r="T127" i="22"/>
  <c r="X127" i="22"/>
  <c r="AB127" i="22"/>
  <c r="AF127" i="22"/>
  <c r="U128" i="22"/>
  <c r="Y128" i="22"/>
  <c r="AC128" i="22"/>
  <c r="AG128" i="22"/>
  <c r="V129" i="22"/>
  <c r="Z129" i="22"/>
  <c r="AD129" i="22"/>
  <c r="S130" i="22"/>
  <c r="W130" i="22"/>
  <c r="AA130" i="22"/>
  <c r="AE130" i="22"/>
  <c r="T131" i="22"/>
  <c r="X131" i="22"/>
  <c r="AB131" i="22"/>
  <c r="AF131" i="22"/>
  <c r="U132" i="22"/>
  <c r="Y132" i="22"/>
  <c r="AC132" i="22"/>
  <c r="AG132" i="22"/>
  <c r="V133" i="22"/>
  <c r="Z133" i="22"/>
  <c r="AD133" i="22"/>
  <c r="S134" i="22"/>
  <c r="W134" i="22"/>
  <c r="AA134" i="22"/>
  <c r="AE134" i="22"/>
  <c r="T135" i="22"/>
  <c r="X135" i="22"/>
  <c r="AB135" i="22"/>
  <c r="AF135" i="22"/>
  <c r="U136" i="22"/>
  <c r="Y136" i="22"/>
  <c r="AC136" i="22"/>
  <c r="AG136" i="22"/>
  <c r="V137" i="22"/>
  <c r="Z137" i="22"/>
  <c r="AD137" i="22"/>
  <c r="S138" i="22"/>
  <c r="W138" i="22"/>
  <c r="AA138" i="22"/>
  <c r="AE138" i="22"/>
  <c r="T139" i="22"/>
  <c r="X139" i="22"/>
  <c r="AB139" i="22"/>
  <c r="AF139" i="22"/>
  <c r="AH139" i="22" s="1"/>
  <c r="AI139" i="22" s="1"/>
  <c r="U140" i="22"/>
  <c r="Y140" i="22"/>
  <c r="AC140" i="22"/>
  <c r="AG140" i="22"/>
  <c r="V141" i="22"/>
  <c r="Z141" i="22"/>
  <c r="AD141" i="22"/>
  <c r="S142" i="22"/>
  <c r="W142" i="22"/>
  <c r="AA142" i="22"/>
  <c r="AE142" i="22"/>
  <c r="T143" i="22"/>
  <c r="X143" i="22"/>
  <c r="AB143" i="22"/>
  <c r="AF143" i="22"/>
  <c r="U144" i="22"/>
  <c r="Y144" i="22"/>
  <c r="AC144" i="22"/>
  <c r="AG144" i="22"/>
  <c r="V145" i="22"/>
  <c r="Z145" i="22"/>
  <c r="AD145" i="22"/>
  <c r="S146" i="22"/>
  <c r="W146" i="22"/>
  <c r="AA146" i="22"/>
  <c r="AE146" i="22"/>
  <c r="T147" i="22"/>
  <c r="X147" i="22"/>
  <c r="AB147" i="22"/>
  <c r="AF147" i="22"/>
  <c r="U148" i="22"/>
  <c r="Y148" i="22"/>
  <c r="AC148" i="22"/>
  <c r="AG148" i="22"/>
  <c r="V149" i="22"/>
  <c r="Z149" i="22"/>
  <c r="AD149" i="22"/>
  <c r="S150" i="22"/>
  <c r="W150" i="22"/>
  <c r="AA150" i="22"/>
  <c r="AE150" i="22"/>
  <c r="T151" i="22"/>
  <c r="X151" i="22"/>
  <c r="AB151" i="22"/>
  <c r="AF151" i="22"/>
  <c r="U152" i="22"/>
  <c r="Y152" i="22"/>
  <c r="AC152" i="22"/>
  <c r="AG152" i="22"/>
  <c r="V153" i="22"/>
  <c r="Z153" i="22"/>
  <c r="AD153" i="22"/>
  <c r="S154" i="22"/>
  <c r="W154" i="22"/>
  <c r="AA154" i="22"/>
  <c r="AE154" i="22"/>
  <c r="T155" i="22"/>
  <c r="X155" i="22"/>
  <c r="AB155" i="22"/>
  <c r="AF155" i="22"/>
  <c r="AH155" i="22" s="1"/>
  <c r="AI155" i="22" s="1"/>
  <c r="U156" i="22"/>
  <c r="Y156" i="22"/>
  <c r="AC156" i="22"/>
  <c r="AG156" i="22"/>
  <c r="V157" i="22"/>
  <c r="Z157" i="22"/>
  <c r="AD157" i="22"/>
  <c r="S158" i="22"/>
  <c r="W158" i="22"/>
  <c r="AA158" i="22"/>
  <c r="AE158" i="22"/>
  <c r="T159" i="22"/>
  <c r="X159" i="22"/>
  <c r="AB159" i="22"/>
  <c r="AF159" i="22"/>
  <c r="AF116" i="22"/>
  <c r="AH116" i="22" s="1"/>
  <c r="AI116" i="22" s="1"/>
  <c r="Y117" i="22"/>
  <c r="AG117" i="22"/>
  <c r="Z118" i="22"/>
  <c r="S119" i="22"/>
  <c r="X119" i="22"/>
  <c r="AD119" i="22"/>
  <c r="T120" i="22"/>
  <c r="Y120" i="22"/>
  <c r="AE120" i="22"/>
  <c r="U121" i="22"/>
  <c r="Z121" i="22"/>
  <c r="AF121" i="22"/>
  <c r="AH121" i="22" s="1"/>
  <c r="AI121" i="22" s="1"/>
  <c r="V122" i="22"/>
  <c r="AA122" i="22"/>
  <c r="AF122" i="22"/>
  <c r="AH122" i="22" s="1"/>
  <c r="AI122" i="22" s="1"/>
  <c r="U123" i="22"/>
  <c r="Y123" i="22"/>
  <c r="AC123" i="22"/>
  <c r="AG123" i="22"/>
  <c r="V124" i="22"/>
  <c r="Z124" i="22"/>
  <c r="AD124" i="22"/>
  <c r="S125" i="22"/>
  <c r="W125" i="22"/>
  <c r="AA125" i="22"/>
  <c r="AE125" i="22"/>
  <c r="T126" i="22"/>
  <c r="X126" i="22"/>
  <c r="AB126" i="22"/>
  <c r="AF126" i="22"/>
  <c r="AH126" i="22" s="1"/>
  <c r="AI126" i="22" s="1"/>
  <c r="U127" i="22"/>
  <c r="Y127" i="22"/>
  <c r="AC127" i="22"/>
  <c r="AG127" i="22"/>
  <c r="V128" i="22"/>
  <c r="Z128" i="22"/>
  <c r="AD128" i="22"/>
  <c r="S129" i="22"/>
  <c r="W129" i="22"/>
  <c r="AA129" i="22"/>
  <c r="AE129" i="22"/>
  <c r="T130" i="22"/>
  <c r="X130" i="22"/>
  <c r="AB130" i="22"/>
  <c r="AF130" i="22"/>
  <c r="AH130" i="22" s="1"/>
  <c r="AI130" i="22" s="1"/>
  <c r="U131" i="22"/>
  <c r="Y131" i="22"/>
  <c r="AC131" i="22"/>
  <c r="AG131" i="22"/>
  <c r="V132" i="22"/>
  <c r="Z132" i="22"/>
  <c r="AD132" i="22"/>
  <c r="S133" i="22"/>
  <c r="W133" i="22"/>
  <c r="AA133" i="22"/>
  <c r="AE133" i="22"/>
  <c r="T134" i="22"/>
  <c r="X134" i="22"/>
  <c r="AB134" i="22"/>
  <c r="AF134" i="22"/>
  <c r="AH134" i="22" s="1"/>
  <c r="AI134" i="22" s="1"/>
  <c r="U135" i="22"/>
  <c r="Y135" i="22"/>
  <c r="AC135" i="22"/>
  <c r="AG135" i="22"/>
  <c r="V136" i="22"/>
  <c r="Z136" i="22"/>
  <c r="AD136" i="22"/>
  <c r="S137" i="22"/>
  <c r="W137" i="22"/>
  <c r="AA137" i="22"/>
  <c r="AE137" i="22"/>
  <c r="T138" i="22"/>
  <c r="X138" i="22"/>
  <c r="AB138" i="22"/>
  <c r="AF138" i="22"/>
  <c r="AH138" i="22" s="1"/>
  <c r="AI138" i="22" s="1"/>
  <c r="U139" i="22"/>
  <c r="Y139" i="22"/>
  <c r="AC139" i="22"/>
  <c r="AG139" i="22"/>
  <c r="V140" i="22"/>
  <c r="Z140" i="22"/>
  <c r="AD140" i="22"/>
  <c r="S141" i="22"/>
  <c r="W141" i="22"/>
  <c r="AA141" i="22"/>
  <c r="AE141" i="22"/>
  <c r="T142" i="22"/>
  <c r="X142" i="22"/>
  <c r="AB142" i="22"/>
  <c r="AF142" i="22"/>
  <c r="AH142" i="22" s="1"/>
  <c r="AI142" i="22" s="1"/>
  <c r="U143" i="22"/>
  <c r="Y143" i="22"/>
  <c r="AC143" i="22"/>
  <c r="AG143" i="22"/>
  <c r="V144" i="22"/>
  <c r="Z144" i="22"/>
  <c r="AD144" i="22"/>
  <c r="S145" i="22"/>
  <c r="W145" i="22"/>
  <c r="AA145" i="22"/>
  <c r="AE145" i="22"/>
  <c r="T146" i="22"/>
  <c r="X146" i="22"/>
  <c r="AB146" i="22"/>
  <c r="AF146" i="22"/>
  <c r="AH146" i="22" s="1"/>
  <c r="AI146" i="22" s="1"/>
  <c r="U147" i="22"/>
  <c r="Y147" i="22"/>
  <c r="AC147" i="22"/>
  <c r="AG147" i="22"/>
  <c r="V148" i="22"/>
  <c r="Z148" i="22"/>
  <c r="AD148" i="22"/>
  <c r="S149" i="22"/>
  <c r="W149" i="22"/>
  <c r="AA149" i="22"/>
  <c r="AE149" i="22"/>
  <c r="T150" i="22"/>
  <c r="X150" i="22"/>
  <c r="AB150" i="22"/>
  <c r="AF150" i="22"/>
  <c r="AH150" i="22" s="1"/>
  <c r="AI150" i="22" s="1"/>
  <c r="U151" i="22"/>
  <c r="Y151" i="22"/>
  <c r="AC151" i="22"/>
  <c r="AG151" i="22"/>
  <c r="V152" i="22"/>
  <c r="Z152" i="22"/>
  <c r="AD152" i="22"/>
  <c r="S153" i="22"/>
  <c r="W153" i="22"/>
  <c r="AA153" i="22"/>
  <c r="AE153" i="22"/>
  <c r="T154" i="22"/>
  <c r="X154" i="22"/>
  <c r="AB154" i="22"/>
  <c r="AF154" i="22"/>
  <c r="AH154" i="22" s="1"/>
  <c r="AI154" i="22" s="1"/>
  <c r="U155" i="22"/>
  <c r="Y155" i="22"/>
  <c r="AC155" i="22"/>
  <c r="AG155" i="22"/>
  <c r="V156" i="22"/>
  <c r="Z156" i="22"/>
  <c r="AD156" i="22"/>
  <c r="S157" i="22"/>
  <c r="W157" i="22"/>
  <c r="AA157" i="22"/>
  <c r="AE157" i="22"/>
  <c r="T158" i="22"/>
  <c r="X158" i="22"/>
  <c r="AB158" i="22"/>
  <c r="AF158" i="22"/>
  <c r="AH158" i="22" s="1"/>
  <c r="AI158" i="22" s="1"/>
  <c r="U159" i="22"/>
  <c r="Y159" i="22"/>
  <c r="AC159" i="22"/>
  <c r="AG159" i="22"/>
  <c r="BT7" i="21"/>
  <c r="BU8" i="21"/>
  <c r="BV9" i="21"/>
  <c r="BT11" i="21"/>
  <c r="BU12" i="21"/>
  <c r="BV13" i="21"/>
  <c r="BT15" i="21"/>
  <c r="BU16" i="21"/>
  <c r="BV17" i="21"/>
  <c r="BT19" i="21"/>
  <c r="BU20" i="21"/>
  <c r="BV21" i="21"/>
  <c r="BT23" i="21"/>
  <c r="BU24" i="21"/>
  <c r="BV25" i="21"/>
  <c r="BT27" i="21"/>
  <c r="BU28" i="21"/>
  <c r="BV29" i="21"/>
  <c r="BT31" i="21"/>
  <c r="BU32" i="21"/>
  <c r="BV33" i="21"/>
  <c r="BT35" i="21"/>
  <c r="BU36" i="21"/>
  <c r="BV37" i="21"/>
  <c r="BT39" i="21"/>
  <c r="BU40" i="21"/>
  <c r="BV41" i="21"/>
  <c r="BT43" i="21"/>
  <c r="BU44" i="21"/>
  <c r="BV45" i="21"/>
  <c r="BT47" i="21"/>
  <c r="BU48" i="21"/>
  <c r="BV49" i="21"/>
  <c r="BT51" i="21"/>
  <c r="BU52" i="21"/>
  <c r="BV53" i="21"/>
  <c r="BT55" i="21"/>
  <c r="BU56" i="21"/>
  <c r="BV57" i="21"/>
  <c r="BT59" i="21"/>
  <c r="BU60" i="21"/>
  <c r="BV61" i="21"/>
  <c r="BT63" i="21"/>
  <c r="BU64" i="21"/>
  <c r="BV65" i="21"/>
  <c r="BT67" i="21"/>
  <c r="BU68" i="21"/>
  <c r="BV69" i="21"/>
  <c r="BT71" i="21"/>
  <c r="BU72" i="21"/>
  <c r="BV73" i="21"/>
  <c r="BT75" i="21"/>
  <c r="BU76" i="21"/>
  <c r="BV77" i="21"/>
  <c r="BT79" i="21"/>
  <c r="BU80" i="21"/>
  <c r="BV81" i="21"/>
  <c r="BT83" i="21"/>
  <c r="BU84" i="21"/>
  <c r="BV85" i="21"/>
  <c r="BT87" i="21"/>
  <c r="BU88" i="21"/>
  <c r="BV89" i="21"/>
  <c r="BT91" i="21"/>
  <c r="BU92" i="21"/>
  <c r="BV93" i="21"/>
  <c r="BT95" i="21"/>
  <c r="BU96" i="21"/>
  <c r="BV97" i="21"/>
  <c r="BT99" i="21"/>
  <c r="BU100" i="21"/>
  <c r="BV101" i="21"/>
  <c r="BT103" i="21"/>
  <c r="BU104" i="21"/>
  <c r="BV105" i="21"/>
  <c r="BT107" i="21"/>
  <c r="BU108" i="21"/>
  <c r="BV109" i="21"/>
  <c r="BT111" i="21"/>
  <c r="BU112" i="21"/>
  <c r="BV113" i="21"/>
  <c r="BT115" i="21"/>
  <c r="BU116" i="21"/>
  <c r="BV117" i="21"/>
  <c r="BT119" i="21"/>
  <c r="BU7" i="21"/>
  <c r="BW7" i="21" s="1"/>
  <c r="BV7" i="21"/>
  <c r="BX7" i="21" s="1"/>
  <c r="BT9" i="21"/>
  <c r="BU10" i="21"/>
  <c r="BV11" i="21"/>
  <c r="BT13" i="21"/>
  <c r="BU14" i="21"/>
  <c r="BV15" i="21"/>
  <c r="BT17" i="21"/>
  <c r="BU18" i="21"/>
  <c r="BV19" i="21"/>
  <c r="BT21" i="21"/>
  <c r="BU22" i="21"/>
  <c r="BV23" i="21"/>
  <c r="BT25" i="21"/>
  <c r="BU26" i="21"/>
  <c r="BV27" i="21"/>
  <c r="BT29" i="21"/>
  <c r="BU30" i="21"/>
  <c r="BV31" i="21"/>
  <c r="BT33" i="21"/>
  <c r="BU34" i="21"/>
  <c r="BV35" i="21"/>
  <c r="BT37" i="21"/>
  <c r="BU38" i="21"/>
  <c r="BV39" i="21"/>
  <c r="BT41" i="21"/>
  <c r="BU42" i="21"/>
  <c r="BV43" i="21"/>
  <c r="BT45" i="21"/>
  <c r="BU46" i="21"/>
  <c r="BV47" i="21"/>
  <c r="BT49" i="21"/>
  <c r="BU50" i="21"/>
  <c r="BV51" i="21"/>
  <c r="BT53" i="21"/>
  <c r="BU54" i="21"/>
  <c r="BV55" i="21"/>
  <c r="BT57" i="21"/>
  <c r="BU58" i="21"/>
  <c r="BV59" i="21"/>
  <c r="BT61" i="21"/>
  <c r="BU62" i="21"/>
  <c r="BV63" i="21"/>
  <c r="BT65" i="21"/>
  <c r="BU66" i="21"/>
  <c r="BV67" i="21"/>
  <c r="BT69" i="21"/>
  <c r="BU70" i="21"/>
  <c r="BV71" i="21"/>
  <c r="BT73" i="21"/>
  <c r="BU74" i="21"/>
  <c r="BV75" i="21"/>
  <c r="BT77" i="21"/>
  <c r="BU78" i="21"/>
  <c r="BV79" i="21"/>
  <c r="BT81" i="21"/>
  <c r="BU82" i="21"/>
  <c r="BV83" i="21"/>
  <c r="BT85" i="21"/>
  <c r="BU86" i="21"/>
  <c r="BV87" i="21"/>
  <c r="BT89" i="21"/>
  <c r="BU90" i="21"/>
  <c r="BV91" i="21"/>
  <c r="BT93" i="21"/>
  <c r="BU94" i="21"/>
  <c r="BV95" i="21"/>
  <c r="BT97" i="21"/>
  <c r="BU98" i="21"/>
  <c r="BV99" i="21"/>
  <c r="BT101" i="21"/>
  <c r="BU102" i="21"/>
  <c r="BV103" i="21"/>
  <c r="BT105" i="21"/>
  <c r="BU106" i="21"/>
  <c r="BV107" i="21"/>
  <c r="BT109" i="21"/>
  <c r="BU110" i="21"/>
  <c r="BV111" i="21"/>
  <c r="BT113" i="21"/>
  <c r="BU114" i="21"/>
  <c r="BV115" i="21"/>
  <c r="BT117" i="21"/>
  <c r="BU118" i="21"/>
  <c r="BV119" i="21"/>
  <c r="BT8" i="21"/>
  <c r="BV10" i="21"/>
  <c r="BU13" i="21"/>
  <c r="BT16" i="21"/>
  <c r="BV18" i="21"/>
  <c r="BU21" i="21"/>
  <c r="BT24" i="21"/>
  <c r="BV26" i="21"/>
  <c r="BU29" i="21"/>
  <c r="BT32" i="21"/>
  <c r="BV34" i="21"/>
  <c r="BU37" i="21"/>
  <c r="BT40" i="21"/>
  <c r="BV42" i="21"/>
  <c r="BU45" i="21"/>
  <c r="BT48" i="21"/>
  <c r="BV50" i="21"/>
  <c r="BU53" i="21"/>
  <c r="BT56" i="21"/>
  <c r="BV58" i="21"/>
  <c r="BU61" i="21"/>
  <c r="BT64" i="21"/>
  <c r="BV66" i="21"/>
  <c r="BU69" i="21"/>
  <c r="BT72" i="21"/>
  <c r="BV74" i="21"/>
  <c r="BU77" i="21"/>
  <c r="BT80" i="21"/>
  <c r="BV82" i="21"/>
  <c r="BU85" i="21"/>
  <c r="BT88" i="21"/>
  <c r="BV90" i="21"/>
  <c r="BU93" i="21"/>
  <c r="BT96" i="21"/>
  <c r="BV98" i="21"/>
  <c r="BU101" i="21"/>
  <c r="BT104" i="21"/>
  <c r="BV106" i="21"/>
  <c r="BU109" i="21"/>
  <c r="BT112" i="21"/>
  <c r="BV114" i="21"/>
  <c r="BU117" i="21"/>
  <c r="BT120" i="21"/>
  <c r="BU121" i="21"/>
  <c r="BV122" i="21"/>
  <c r="BT124" i="21"/>
  <c r="BU125" i="21"/>
  <c r="BV126" i="21"/>
  <c r="BT128" i="21"/>
  <c r="BU129" i="21"/>
  <c r="BV130" i="21"/>
  <c r="BT132" i="21"/>
  <c r="BU133" i="21"/>
  <c r="BV134" i="21"/>
  <c r="BT136" i="21"/>
  <c r="BU137" i="21"/>
  <c r="BV138" i="21"/>
  <c r="BT140" i="21"/>
  <c r="BU141" i="21"/>
  <c r="BV142" i="21"/>
  <c r="BT144" i="21"/>
  <c r="BU145" i="21"/>
  <c r="BV146" i="21"/>
  <c r="BT148" i="21"/>
  <c r="BU149" i="21"/>
  <c r="BV150" i="21"/>
  <c r="BT152" i="21"/>
  <c r="BU153" i="21"/>
  <c r="BV154" i="21"/>
  <c r="BT156" i="21"/>
  <c r="BV8" i="21"/>
  <c r="BU11" i="21"/>
  <c r="BT14" i="21"/>
  <c r="BV16" i="21"/>
  <c r="BU19" i="21"/>
  <c r="BT22" i="21"/>
  <c r="BV24" i="21"/>
  <c r="BU27" i="21"/>
  <c r="BT30" i="21"/>
  <c r="BV32" i="21"/>
  <c r="BU35" i="21"/>
  <c r="BT38" i="21"/>
  <c r="BV40" i="21"/>
  <c r="BU43" i="21"/>
  <c r="BT46" i="21"/>
  <c r="BV48" i="21"/>
  <c r="BU51" i="21"/>
  <c r="BT54" i="21"/>
  <c r="BV56" i="21"/>
  <c r="BU59" i="21"/>
  <c r="BT62" i="21"/>
  <c r="BV64" i="21"/>
  <c r="BU67" i="21"/>
  <c r="BT70" i="21"/>
  <c r="BV72" i="21"/>
  <c r="BU75" i="21"/>
  <c r="BT78" i="21"/>
  <c r="BV80" i="21"/>
  <c r="BU83" i="21"/>
  <c r="BT86" i="21"/>
  <c r="BV88" i="21"/>
  <c r="BU91" i="21"/>
  <c r="BT94" i="21"/>
  <c r="BV96" i="21"/>
  <c r="BU99" i="21"/>
  <c r="BT102" i="21"/>
  <c r="BV104" i="21"/>
  <c r="BU107" i="21"/>
  <c r="BT110" i="21"/>
  <c r="BV112" i="21"/>
  <c r="BU115" i="21"/>
  <c r="BT118" i="21"/>
  <c r="BU120" i="21"/>
  <c r="BV121" i="21"/>
  <c r="BT123" i="21"/>
  <c r="BU124" i="21"/>
  <c r="BV125" i="21"/>
  <c r="BT127" i="21"/>
  <c r="BU128" i="21"/>
  <c r="BV129" i="21"/>
  <c r="BT131" i="21"/>
  <c r="BU132" i="21"/>
  <c r="BV133" i="21"/>
  <c r="BT135" i="21"/>
  <c r="BU136" i="21"/>
  <c r="BV137" i="21"/>
  <c r="BT139" i="21"/>
  <c r="BU140" i="21"/>
  <c r="BV141" i="21"/>
  <c r="BT143" i="21"/>
  <c r="BU144" i="21"/>
  <c r="BV145" i="21"/>
  <c r="BT147" i="21"/>
  <c r="BU148" i="21"/>
  <c r="BV149" i="21"/>
  <c r="BT151" i="21"/>
  <c r="BU152" i="21"/>
  <c r="BV153" i="21"/>
  <c r="BT155" i="21"/>
  <c r="BU156" i="21"/>
  <c r="BU9" i="21"/>
  <c r="BT12" i="21"/>
  <c r="BV14" i="21"/>
  <c r="BU17" i="21"/>
  <c r="BT20" i="21"/>
  <c r="BV22" i="21"/>
  <c r="BU25" i="21"/>
  <c r="BT28" i="21"/>
  <c r="BV30" i="21"/>
  <c r="BU33" i="21"/>
  <c r="BT36" i="21"/>
  <c r="BV38" i="21"/>
  <c r="BU41" i="21"/>
  <c r="BT44" i="21"/>
  <c r="BV46" i="21"/>
  <c r="BU49" i="21"/>
  <c r="BT52" i="21"/>
  <c r="BV54" i="21"/>
  <c r="BU57" i="21"/>
  <c r="BT60" i="21"/>
  <c r="BV62" i="21"/>
  <c r="BU65" i="21"/>
  <c r="BT68" i="21"/>
  <c r="BV70" i="21"/>
  <c r="BU73" i="21"/>
  <c r="BT76" i="21"/>
  <c r="BV78" i="21"/>
  <c r="BU81" i="21"/>
  <c r="BT84" i="21"/>
  <c r="BV86" i="21"/>
  <c r="BU89" i="21"/>
  <c r="BT92" i="21"/>
  <c r="BV94" i="21"/>
  <c r="BU97" i="21"/>
  <c r="BT100" i="21"/>
  <c r="BV102" i="21"/>
  <c r="BU105" i="21"/>
  <c r="BT108" i="21"/>
  <c r="BV110" i="21"/>
  <c r="BU113" i="21"/>
  <c r="BT116" i="21"/>
  <c r="BV118" i="21"/>
  <c r="BV120" i="21"/>
  <c r="BT122" i="21"/>
  <c r="BU123" i="21"/>
  <c r="BV124" i="21"/>
  <c r="BT126" i="21"/>
  <c r="BU127" i="21"/>
  <c r="BV128" i="21"/>
  <c r="BT130" i="21"/>
  <c r="BU131" i="21"/>
  <c r="BV132" i="21"/>
  <c r="BT134" i="21"/>
  <c r="BU135" i="21"/>
  <c r="BV136" i="21"/>
  <c r="BT138" i="21"/>
  <c r="BU139" i="21"/>
  <c r="BV140" i="21"/>
  <c r="BT142" i="21"/>
  <c r="BU143" i="21"/>
  <c r="BV144" i="21"/>
  <c r="BT146" i="21"/>
  <c r="BU147" i="21"/>
  <c r="BV148" i="21"/>
  <c r="BT150" i="21"/>
  <c r="BU151" i="21"/>
  <c r="BV152" i="21"/>
  <c r="BT154" i="21"/>
  <c r="BU155" i="21"/>
  <c r="BV156" i="21"/>
  <c r="BT10" i="21"/>
  <c r="BV12" i="21"/>
  <c r="BU15" i="21"/>
  <c r="BT18" i="21"/>
  <c r="BV20" i="21"/>
  <c r="BU23" i="21"/>
  <c r="BT26" i="21"/>
  <c r="BV28" i="21"/>
  <c r="BU31" i="21"/>
  <c r="BT34" i="21"/>
  <c r="BV36" i="21"/>
  <c r="BU39" i="21"/>
  <c r="BT42" i="21"/>
  <c r="BV44" i="21"/>
  <c r="BU47" i="21"/>
  <c r="BT50" i="21"/>
  <c r="BV52" i="21"/>
  <c r="BU55" i="21"/>
  <c r="BT58" i="21"/>
  <c r="BV60" i="21"/>
  <c r="BU63" i="21"/>
  <c r="BT66" i="21"/>
  <c r="BV68" i="21"/>
  <c r="BU71" i="21"/>
  <c r="BT74" i="21"/>
  <c r="BV76" i="21"/>
  <c r="BU79" i="21"/>
  <c r="BT82" i="21"/>
  <c r="BV84" i="21"/>
  <c r="BU87" i="21"/>
  <c r="BT90" i="21"/>
  <c r="BV92" i="21"/>
  <c r="BU95" i="21"/>
  <c r="BT98" i="21"/>
  <c r="BV100" i="21"/>
  <c r="BU103" i="21"/>
  <c r="BT106" i="21"/>
  <c r="BV108" i="21"/>
  <c r="BU111" i="21"/>
  <c r="BT114" i="21"/>
  <c r="BV116" i="21"/>
  <c r="BU119" i="21"/>
  <c r="BT121" i="21"/>
  <c r="BU122" i="21"/>
  <c r="BV123" i="21"/>
  <c r="BT125" i="21"/>
  <c r="BU126" i="21"/>
  <c r="BV127" i="21"/>
  <c r="BT129" i="21"/>
  <c r="BU130" i="21"/>
  <c r="BV131" i="21"/>
  <c r="BT133" i="21"/>
  <c r="BU134" i="21"/>
  <c r="BV135" i="21"/>
  <c r="BT137" i="21"/>
  <c r="BU138" i="21"/>
  <c r="BV139" i="21"/>
  <c r="BT141" i="21"/>
  <c r="BU142" i="21"/>
  <c r="BV143" i="21"/>
  <c r="BT145" i="21"/>
  <c r="BU146" i="21"/>
  <c r="BV147" i="21"/>
  <c r="BT149" i="21"/>
  <c r="BU150" i="21"/>
  <c r="BV151" i="21"/>
  <c r="BT153" i="21"/>
  <c r="BU154" i="21"/>
  <c r="BV155" i="21"/>
  <c r="AR10" i="21"/>
  <c r="AR14" i="21"/>
  <c r="AR18" i="21"/>
  <c r="AR7" i="21"/>
  <c r="AR11" i="21"/>
  <c r="AR15" i="21"/>
  <c r="AR19" i="21"/>
  <c r="AR8" i="21"/>
  <c r="AR12" i="21"/>
  <c r="AR16" i="21"/>
  <c r="AR20" i="21"/>
  <c r="AR9" i="21"/>
  <c r="AR13" i="21"/>
  <c r="AR17" i="21"/>
  <c r="AR21" i="21"/>
  <c r="S172" i="21"/>
  <c r="S168" i="21"/>
  <c r="S164" i="21"/>
  <c r="S6" i="21"/>
  <c r="W6" i="21"/>
  <c r="AA6" i="21"/>
  <c r="AE6" i="21"/>
  <c r="S7" i="21"/>
  <c r="W7" i="21"/>
  <c r="AA7" i="21"/>
  <c r="AE7" i="21"/>
  <c r="S8" i="21"/>
  <c r="W8" i="21"/>
  <c r="AA8" i="21"/>
  <c r="AE8" i="21"/>
  <c r="S9" i="21"/>
  <c r="W9" i="21"/>
  <c r="AA9" i="21"/>
  <c r="AE9" i="21"/>
  <c r="S10" i="21"/>
  <c r="W10" i="21"/>
  <c r="AA10" i="21"/>
  <c r="AE10" i="21"/>
  <c r="S11" i="21"/>
  <c r="W11" i="21"/>
  <c r="AA11" i="21"/>
  <c r="AE11" i="21"/>
  <c r="S12" i="21"/>
  <c r="W12" i="21"/>
  <c r="AA12" i="21"/>
  <c r="AE12" i="21"/>
  <c r="S13" i="21"/>
  <c r="W13" i="21"/>
  <c r="AA13" i="21"/>
  <c r="AE13" i="21"/>
  <c r="S14" i="21"/>
  <c r="W14" i="21"/>
  <c r="AA14" i="21"/>
  <c r="AE14" i="21"/>
  <c r="S15" i="21"/>
  <c r="W15" i="21"/>
  <c r="AA15" i="21"/>
  <c r="AE15" i="21"/>
  <c r="S16" i="21"/>
  <c r="W16" i="21"/>
  <c r="AA16" i="21"/>
  <c r="AE16" i="21"/>
  <c r="S17" i="21"/>
  <c r="W17" i="21"/>
  <c r="AA17" i="21"/>
  <c r="AE17" i="21"/>
  <c r="S18" i="21"/>
  <c r="W18" i="21"/>
  <c r="AA18" i="21"/>
  <c r="AE18" i="21"/>
  <c r="S19" i="21"/>
  <c r="W19" i="21"/>
  <c r="AA19" i="21"/>
  <c r="AE19" i="21"/>
  <c r="S20" i="21"/>
  <c r="W20" i="21"/>
  <c r="AA20" i="21"/>
  <c r="AE20" i="21"/>
  <c r="S21" i="21"/>
  <c r="W21" i="21"/>
  <c r="AA21" i="21"/>
  <c r="AE21" i="21"/>
  <c r="S22" i="21"/>
  <c r="W22" i="21"/>
  <c r="AA22" i="21"/>
  <c r="AE22" i="21"/>
  <c r="S23" i="21"/>
  <c r="W23" i="21"/>
  <c r="AA23" i="21"/>
  <c r="AE23" i="21"/>
  <c r="S24" i="21"/>
  <c r="W24" i="21"/>
  <c r="AA24" i="21"/>
  <c r="AE24" i="21"/>
  <c r="S25" i="21"/>
  <c r="W25" i="21"/>
  <c r="AA25" i="21"/>
  <c r="AE25" i="21"/>
  <c r="S26" i="21"/>
  <c r="W26" i="21"/>
  <c r="AA26" i="21"/>
  <c r="AE26" i="21"/>
  <c r="S27" i="21"/>
  <c r="U6" i="21"/>
  <c r="Y6" i="21"/>
  <c r="AC6" i="21"/>
  <c r="AG6" i="21"/>
  <c r="U7" i="21"/>
  <c r="Y7" i="21"/>
  <c r="AC7" i="21"/>
  <c r="AG7" i="21"/>
  <c r="U8" i="21"/>
  <c r="Y8" i="21"/>
  <c r="AC8" i="21"/>
  <c r="AG8" i="21"/>
  <c r="U9" i="21"/>
  <c r="Y9" i="21"/>
  <c r="AC9" i="21"/>
  <c r="AG9" i="21"/>
  <c r="U10" i="21"/>
  <c r="Y10" i="21"/>
  <c r="AC10" i="21"/>
  <c r="AG10" i="21"/>
  <c r="U11" i="21"/>
  <c r="Y11" i="21"/>
  <c r="AC11" i="21"/>
  <c r="AG11" i="21"/>
  <c r="U12" i="21"/>
  <c r="Y12" i="21"/>
  <c r="AC12" i="21"/>
  <c r="AG12" i="21"/>
  <c r="U13" i="21"/>
  <c r="Y13" i="21"/>
  <c r="AC13" i="21"/>
  <c r="AG13" i="21"/>
  <c r="U14" i="21"/>
  <c r="Y14" i="21"/>
  <c r="AC14" i="21"/>
  <c r="AG14" i="21"/>
  <c r="U15" i="21"/>
  <c r="Y15" i="21"/>
  <c r="AC15" i="21"/>
  <c r="AG15" i="21"/>
  <c r="U16" i="21"/>
  <c r="Y16" i="21"/>
  <c r="AC16" i="21"/>
  <c r="AG16" i="21"/>
  <c r="U17" i="21"/>
  <c r="Y17" i="21"/>
  <c r="AC17" i="21"/>
  <c r="AG17" i="21"/>
  <c r="U18" i="21"/>
  <c r="Y18" i="21"/>
  <c r="AC18" i="21"/>
  <c r="AG18" i="21"/>
  <c r="U19" i="21"/>
  <c r="Y19" i="21"/>
  <c r="AC19" i="21"/>
  <c r="AG19" i="21"/>
  <c r="U20" i="21"/>
  <c r="Y20" i="21"/>
  <c r="AC20" i="21"/>
  <c r="AG20" i="21"/>
  <c r="U21" i="21"/>
  <c r="Y21" i="21"/>
  <c r="AC21" i="21"/>
  <c r="AG21" i="21"/>
  <c r="U22" i="21"/>
  <c r="Y22" i="21"/>
  <c r="AC22" i="21"/>
  <c r="AG22" i="21"/>
  <c r="U23" i="21"/>
  <c r="Y23" i="21"/>
  <c r="AC23" i="21"/>
  <c r="AG23" i="21"/>
  <c r="U24" i="21"/>
  <c r="Y24" i="21"/>
  <c r="AC24" i="21"/>
  <c r="AG24" i="21"/>
  <c r="U25" i="21"/>
  <c r="Y25" i="21"/>
  <c r="T6" i="21"/>
  <c r="AB6" i="21"/>
  <c r="T7" i="21"/>
  <c r="AB7" i="21"/>
  <c r="T8" i="21"/>
  <c r="AB8" i="21"/>
  <c r="T9" i="21"/>
  <c r="AB9" i="21"/>
  <c r="T10" i="21"/>
  <c r="AB10" i="21"/>
  <c r="T11" i="21"/>
  <c r="AB11" i="21"/>
  <c r="T12" i="21"/>
  <c r="AB12" i="21"/>
  <c r="T13" i="21"/>
  <c r="AB13" i="21"/>
  <c r="T14" i="21"/>
  <c r="AB14" i="21"/>
  <c r="T15" i="21"/>
  <c r="AB15" i="21"/>
  <c r="T16" i="21"/>
  <c r="AB16" i="21"/>
  <c r="T17" i="21"/>
  <c r="AB17" i="21"/>
  <c r="T18" i="21"/>
  <c r="AB18" i="21"/>
  <c r="T19" i="21"/>
  <c r="AB19" i="21"/>
  <c r="T20" i="21"/>
  <c r="AB20" i="21"/>
  <c r="T21" i="21"/>
  <c r="AB21" i="21"/>
  <c r="T22" i="21"/>
  <c r="AB22" i="21"/>
  <c r="T23" i="21"/>
  <c r="AB23" i="21"/>
  <c r="T24" i="21"/>
  <c r="AB24" i="21"/>
  <c r="T25" i="21"/>
  <c r="AB25" i="21"/>
  <c r="AG25" i="21"/>
  <c r="V26" i="21"/>
  <c r="AB26" i="21"/>
  <c r="AG26" i="21"/>
  <c r="V27" i="21"/>
  <c r="Z27" i="21"/>
  <c r="AD27" i="21"/>
  <c r="AH27" i="21"/>
  <c r="V28" i="21"/>
  <c r="Z28" i="21"/>
  <c r="AD28" i="21"/>
  <c r="AH28" i="21"/>
  <c r="V29" i="21"/>
  <c r="Z29" i="21"/>
  <c r="AD29" i="21"/>
  <c r="AH29" i="21"/>
  <c r="V30" i="21"/>
  <c r="Z30" i="21"/>
  <c r="AD30" i="21"/>
  <c r="AH30" i="21"/>
  <c r="V31" i="21"/>
  <c r="Z31" i="21"/>
  <c r="AD31" i="21"/>
  <c r="AH31" i="21"/>
  <c r="V32" i="21"/>
  <c r="Z32" i="21"/>
  <c r="AD32" i="21"/>
  <c r="AH32" i="21"/>
  <c r="V33" i="21"/>
  <c r="Z33" i="21"/>
  <c r="AD33" i="21"/>
  <c r="AH33" i="21"/>
  <c r="V34" i="21"/>
  <c r="Z34" i="21"/>
  <c r="AD34" i="21"/>
  <c r="AH34" i="21"/>
  <c r="V35" i="21"/>
  <c r="Z35" i="21"/>
  <c r="AD35" i="21"/>
  <c r="AH35" i="21"/>
  <c r="V36" i="21"/>
  <c r="X6" i="21"/>
  <c r="AF6" i="21"/>
  <c r="X7" i="21"/>
  <c r="AF7" i="21"/>
  <c r="X8" i="21"/>
  <c r="AF8" i="21"/>
  <c r="X9" i="21"/>
  <c r="AF9" i="21"/>
  <c r="X10" i="21"/>
  <c r="AF10" i="21"/>
  <c r="X11" i="21"/>
  <c r="AF11" i="21"/>
  <c r="X12" i="21"/>
  <c r="AF12" i="21"/>
  <c r="X13" i="21"/>
  <c r="AF13" i="21"/>
  <c r="X14" i="21"/>
  <c r="AF14" i="21"/>
  <c r="X15" i="21"/>
  <c r="AF15" i="21"/>
  <c r="X16" i="21"/>
  <c r="AF16" i="21"/>
  <c r="X17" i="21"/>
  <c r="AF17" i="21"/>
  <c r="X18" i="21"/>
  <c r="AF18" i="21"/>
  <c r="X19" i="21"/>
  <c r="AF19" i="21"/>
  <c r="X20" i="21"/>
  <c r="AF20" i="21"/>
  <c r="X21" i="21"/>
  <c r="AF21" i="21"/>
  <c r="X22" i="21"/>
  <c r="AF22" i="21"/>
  <c r="X23" i="21"/>
  <c r="AF23" i="21"/>
  <c r="X24" i="21"/>
  <c r="AF24" i="21"/>
  <c r="X25" i="21"/>
  <c r="AD25" i="21"/>
  <c r="T26" i="21"/>
  <c r="Y26" i="21"/>
  <c r="AD26" i="21"/>
  <c r="T27" i="21"/>
  <c r="X27" i="21"/>
  <c r="AB27" i="21"/>
  <c r="AF27" i="21"/>
  <c r="T28" i="21"/>
  <c r="X28" i="21"/>
  <c r="AB28" i="21"/>
  <c r="AF28" i="21"/>
  <c r="T29" i="21"/>
  <c r="X29" i="21"/>
  <c r="AB29" i="21"/>
  <c r="AF29" i="21"/>
  <c r="T30" i="21"/>
  <c r="X30" i="21"/>
  <c r="AB30" i="21"/>
  <c r="AF30" i="21"/>
  <c r="T31" i="21"/>
  <c r="X31" i="21"/>
  <c r="AB31" i="21"/>
  <c r="AF31" i="21"/>
  <c r="T32" i="21"/>
  <c r="X32" i="21"/>
  <c r="AB32" i="21"/>
  <c r="AF32" i="21"/>
  <c r="T33" i="21"/>
  <c r="X33" i="21"/>
  <c r="AB33" i="21"/>
  <c r="AF33" i="21"/>
  <c r="T34" i="21"/>
  <c r="X34" i="21"/>
  <c r="AB34" i="21"/>
  <c r="AF34" i="21"/>
  <c r="T35" i="21"/>
  <c r="X35" i="21"/>
  <c r="AB35" i="21"/>
  <c r="AF35" i="21"/>
  <c r="T36" i="21"/>
  <c r="X36" i="21"/>
  <c r="AB36" i="21"/>
  <c r="AF36" i="21"/>
  <c r="T37" i="21"/>
  <c r="X37" i="21"/>
  <c r="V6" i="21"/>
  <c r="V7" i="21"/>
  <c r="V8" i="21"/>
  <c r="V9" i="21"/>
  <c r="V10" i="21"/>
  <c r="V11" i="21"/>
  <c r="V12" i="21"/>
  <c r="V13" i="21"/>
  <c r="V14" i="21"/>
  <c r="V15" i="21"/>
  <c r="V16" i="21"/>
  <c r="V17" i="21"/>
  <c r="V18" i="21"/>
  <c r="V19" i="21"/>
  <c r="V20" i="21"/>
  <c r="V21" i="21"/>
  <c r="V22" i="21"/>
  <c r="V23" i="21"/>
  <c r="V24" i="21"/>
  <c r="V25" i="21"/>
  <c r="AH25" i="21"/>
  <c r="AC26" i="21"/>
  <c r="W27" i="21"/>
  <c r="AE27" i="21"/>
  <c r="W28" i="21"/>
  <c r="AE28" i="21"/>
  <c r="W29" i="21"/>
  <c r="AE29" i="21"/>
  <c r="W30" i="21"/>
  <c r="AE30" i="21"/>
  <c r="W31" i="21"/>
  <c r="AE31" i="21"/>
  <c r="W32" i="21"/>
  <c r="AE32" i="21"/>
  <c r="W33" i="21"/>
  <c r="AE33" i="21"/>
  <c r="W34" i="21"/>
  <c r="AE34" i="21"/>
  <c r="W35" i="21"/>
  <c r="AE35" i="21"/>
  <c r="W36" i="21"/>
  <c r="AC36" i="21"/>
  <c r="AH36" i="21"/>
  <c r="W37" i="21"/>
  <c r="AB37" i="21"/>
  <c r="AF37" i="21"/>
  <c r="T38" i="21"/>
  <c r="X38" i="21"/>
  <c r="AB38" i="21"/>
  <c r="AF38" i="21"/>
  <c r="T39" i="21"/>
  <c r="X39" i="21"/>
  <c r="AB39" i="21"/>
  <c r="AF39" i="21"/>
  <c r="T40" i="21"/>
  <c r="X40" i="21"/>
  <c r="AB40" i="21"/>
  <c r="AF40" i="21"/>
  <c r="T41" i="21"/>
  <c r="X41" i="21"/>
  <c r="AB41" i="21"/>
  <c r="AF41" i="21"/>
  <c r="T42" i="21"/>
  <c r="X42" i="21"/>
  <c r="AB42" i="21"/>
  <c r="AF42" i="21"/>
  <c r="T43" i="21"/>
  <c r="X43" i="21"/>
  <c r="AB43" i="21"/>
  <c r="AF43" i="21"/>
  <c r="T44" i="21"/>
  <c r="X44" i="21"/>
  <c r="AB44" i="21"/>
  <c r="AF44" i="21"/>
  <c r="T45" i="21"/>
  <c r="X45" i="21"/>
  <c r="AB45" i="21"/>
  <c r="AF45" i="21"/>
  <c r="T46" i="21"/>
  <c r="X46" i="21"/>
  <c r="AB46" i="21"/>
  <c r="AF46" i="21"/>
  <c r="T47" i="21"/>
  <c r="X47" i="21"/>
  <c r="AB47" i="21"/>
  <c r="AF47" i="21"/>
  <c r="T48" i="21"/>
  <c r="X48" i="21"/>
  <c r="AB48" i="21"/>
  <c r="AF48" i="21"/>
  <c r="T49" i="21"/>
  <c r="X49" i="21"/>
  <c r="AB49" i="21"/>
  <c r="AF49" i="21"/>
  <c r="T50" i="21"/>
  <c r="X50" i="21"/>
  <c r="AB50" i="21"/>
  <c r="AF50" i="21"/>
  <c r="T51" i="21"/>
  <c r="X51" i="21"/>
  <c r="AB51" i="21"/>
  <c r="AF51" i="21"/>
  <c r="T52" i="21"/>
  <c r="X52" i="21"/>
  <c r="AB52" i="21"/>
  <c r="AF52" i="21"/>
  <c r="T53" i="21"/>
  <c r="X53" i="21"/>
  <c r="AB53" i="21"/>
  <c r="AF53" i="21"/>
  <c r="T54" i="21"/>
  <c r="X54" i="21"/>
  <c r="AB54" i="21"/>
  <c r="AF54" i="21"/>
  <c r="T55" i="21"/>
  <c r="X55" i="21"/>
  <c r="AB55" i="21"/>
  <c r="Z6" i="21"/>
  <c r="Z7" i="21"/>
  <c r="Z8" i="21"/>
  <c r="Z9" i="21"/>
  <c r="Z10" i="21"/>
  <c r="Z11" i="21"/>
  <c r="Z12" i="21"/>
  <c r="Z13" i="21"/>
  <c r="Z14" i="21"/>
  <c r="Z15" i="21"/>
  <c r="Z16" i="21"/>
  <c r="Z17" i="21"/>
  <c r="Z18" i="21"/>
  <c r="Z19" i="21"/>
  <c r="Z20" i="21"/>
  <c r="Z21" i="21"/>
  <c r="Z22" i="21"/>
  <c r="Z23" i="21"/>
  <c r="Z24" i="21"/>
  <c r="Z25" i="21"/>
  <c r="U26" i="21"/>
  <c r="AF26" i="21"/>
  <c r="Y27" i="21"/>
  <c r="AG27" i="21"/>
  <c r="Y28" i="21"/>
  <c r="AG28" i="21"/>
  <c r="Y29" i="21"/>
  <c r="AG29" i="21"/>
  <c r="Y30" i="21"/>
  <c r="AG30" i="21"/>
  <c r="Y31" i="21"/>
  <c r="AG31" i="21"/>
  <c r="Y32" i="21"/>
  <c r="AG32" i="21"/>
  <c r="Y33" i="21"/>
  <c r="AG33" i="21"/>
  <c r="Y34" i="21"/>
  <c r="AG34" i="21"/>
  <c r="Y35" i="21"/>
  <c r="AG35" i="21"/>
  <c r="Y36" i="21"/>
  <c r="AD36" i="21"/>
  <c r="S37" i="21"/>
  <c r="Y37" i="21"/>
  <c r="AC37" i="21"/>
  <c r="AG37" i="21"/>
  <c r="U38" i="21"/>
  <c r="Y38" i="21"/>
  <c r="AC38" i="21"/>
  <c r="AG38" i="21"/>
  <c r="U39" i="21"/>
  <c r="Y39" i="21"/>
  <c r="AC39" i="21"/>
  <c r="AG39" i="21"/>
  <c r="U40" i="21"/>
  <c r="Y40" i="21"/>
  <c r="AC40" i="21"/>
  <c r="AG40" i="21"/>
  <c r="U41" i="21"/>
  <c r="Y41" i="21"/>
  <c r="AC41" i="21"/>
  <c r="AG41" i="21"/>
  <c r="U42" i="21"/>
  <c r="Y42" i="21"/>
  <c r="AC42" i="21"/>
  <c r="AG42" i="21"/>
  <c r="U43" i="21"/>
  <c r="Y43" i="21"/>
  <c r="AC43" i="21"/>
  <c r="AG43" i="21"/>
  <c r="U44" i="21"/>
  <c r="Y44" i="21"/>
  <c r="AC44" i="21"/>
  <c r="AG44" i="21"/>
  <c r="U45" i="21"/>
  <c r="Y45" i="21"/>
  <c r="AC45" i="21"/>
  <c r="AG45" i="21"/>
  <c r="U46" i="21"/>
  <c r="Y46" i="21"/>
  <c r="AC46" i="21"/>
  <c r="AG46" i="21"/>
  <c r="U47" i="21"/>
  <c r="Y47" i="21"/>
  <c r="AC47" i="21"/>
  <c r="AD6" i="21"/>
  <c r="AD7" i="21"/>
  <c r="AD8" i="21"/>
  <c r="AD9" i="21"/>
  <c r="AD10" i="21"/>
  <c r="AD11" i="21"/>
  <c r="AD12" i="21"/>
  <c r="AD13" i="21"/>
  <c r="AD14" i="21"/>
  <c r="AD15" i="21"/>
  <c r="AD16" i="21"/>
  <c r="AD17" i="21"/>
  <c r="AD18" i="21"/>
  <c r="AD19" i="21"/>
  <c r="AD20" i="21"/>
  <c r="AD21" i="21"/>
  <c r="AD22" i="21"/>
  <c r="AD23" i="21"/>
  <c r="AD24" i="21"/>
  <c r="AC25" i="21"/>
  <c r="X26" i="21"/>
  <c r="AH26" i="21"/>
  <c r="AA27" i="21"/>
  <c r="S28" i="21"/>
  <c r="AA28" i="21"/>
  <c r="S29" i="21"/>
  <c r="AA29" i="21"/>
  <c r="S30" i="21"/>
  <c r="AA30" i="21"/>
  <c r="S31" i="21"/>
  <c r="AA31" i="21"/>
  <c r="S32" i="21"/>
  <c r="AA32" i="21"/>
  <c r="S33" i="21"/>
  <c r="AA33" i="21"/>
  <c r="S34" i="21"/>
  <c r="AA34" i="21"/>
  <c r="S35" i="21"/>
  <c r="AA35" i="21"/>
  <c r="S36" i="21"/>
  <c r="Z36" i="21"/>
  <c r="AE36" i="21"/>
  <c r="U37" i="21"/>
  <c r="Z37" i="21"/>
  <c r="AD37" i="21"/>
  <c r="AH37" i="21"/>
  <c r="V38" i="21"/>
  <c r="Z38" i="21"/>
  <c r="AD38" i="21"/>
  <c r="AH38" i="21"/>
  <c r="V39" i="21"/>
  <c r="Z39" i="21"/>
  <c r="AD39" i="21"/>
  <c r="AH39" i="21"/>
  <c r="V40" i="21"/>
  <c r="Z40" i="21"/>
  <c r="AD40" i="21"/>
  <c r="AH40" i="21"/>
  <c r="V41" i="21"/>
  <c r="Z41" i="21"/>
  <c r="AD41" i="21"/>
  <c r="AH41" i="21"/>
  <c r="V42" i="21"/>
  <c r="Z42" i="21"/>
  <c r="AD42" i="21"/>
  <c r="AH42" i="21"/>
  <c r="V43" i="21"/>
  <c r="Z43" i="21"/>
  <c r="AD43" i="21"/>
  <c r="AH43" i="21"/>
  <c r="V44" i="21"/>
  <c r="Z44" i="21"/>
  <c r="AD44" i="21"/>
  <c r="AH44" i="21"/>
  <c r="V45" i="21"/>
  <c r="Z45" i="21"/>
  <c r="AD45" i="21"/>
  <c r="AH45" i="21"/>
  <c r="V46" i="21"/>
  <c r="Z46" i="21"/>
  <c r="AD46" i="21"/>
  <c r="AH46" i="21"/>
  <c r="V47" i="21"/>
  <c r="Z47" i="21"/>
  <c r="AD47" i="21"/>
  <c r="AH47" i="21"/>
  <c r="V48" i="21"/>
  <c r="Z48" i="21"/>
  <c r="AD48" i="21"/>
  <c r="AH48" i="21"/>
  <c r="V49" i="21"/>
  <c r="Z49" i="21"/>
  <c r="AD49" i="21"/>
  <c r="AH49" i="21"/>
  <c r="V50" i="21"/>
  <c r="Z50" i="21"/>
  <c r="AD50" i="21"/>
  <c r="AH50" i="21"/>
  <c r="V51" i="21"/>
  <c r="Z51" i="21"/>
  <c r="AD51" i="21"/>
  <c r="AH51" i="21"/>
  <c r="V52" i="21"/>
  <c r="Z52" i="21"/>
  <c r="AD52" i="21"/>
  <c r="AH52" i="21"/>
  <c r="V53" i="21"/>
  <c r="Z53" i="21"/>
  <c r="AD53" i="21"/>
  <c r="AH53" i="21"/>
  <c r="V54" i="21"/>
  <c r="Z54" i="21"/>
  <c r="AD54" i="21"/>
  <c r="AH54" i="21"/>
  <c r="AH6" i="21"/>
  <c r="AH156" i="21" s="1"/>
  <c r="BQ8" i="21" s="1"/>
  <c r="AH10" i="21"/>
  <c r="AH14" i="21"/>
  <c r="AH18" i="21"/>
  <c r="AH22" i="21"/>
  <c r="Z26" i="21"/>
  <c r="AC28" i="21"/>
  <c r="AC30" i="21"/>
  <c r="AC32" i="21"/>
  <c r="AC34" i="21"/>
  <c r="AA36" i="21"/>
  <c r="AE37" i="21"/>
  <c r="AE38" i="21"/>
  <c r="AE39" i="21"/>
  <c r="AE40" i="21"/>
  <c r="AE41" i="21"/>
  <c r="AE42" i="21"/>
  <c r="AE43" i="21"/>
  <c r="AE44" i="21"/>
  <c r="AE45" i="21"/>
  <c r="AE46" i="21"/>
  <c r="AE47" i="21"/>
  <c r="W48" i="21"/>
  <c r="AE48" i="21"/>
  <c r="W49" i="21"/>
  <c r="AE49" i="21"/>
  <c r="W50" i="21"/>
  <c r="AE50" i="21"/>
  <c r="AH7" i="21"/>
  <c r="AH11" i="21"/>
  <c r="AH15" i="21"/>
  <c r="AH19" i="21"/>
  <c r="AH23" i="21"/>
  <c r="U27" i="21"/>
  <c r="U29" i="21"/>
  <c r="U31" i="21"/>
  <c r="U33" i="21"/>
  <c r="U35" i="21"/>
  <c r="AG36" i="21"/>
  <c r="AI36" i="21" s="1"/>
  <c r="AJ36" i="21" s="1"/>
  <c r="S38" i="21"/>
  <c r="S39" i="21"/>
  <c r="S40" i="21"/>
  <c r="S41" i="21"/>
  <c r="S42" i="21"/>
  <c r="S43" i="21"/>
  <c r="S44" i="21"/>
  <c r="S45" i="21"/>
  <c r="S46" i="21"/>
  <c r="S47" i="21"/>
  <c r="AG47" i="21"/>
  <c r="Y48" i="21"/>
  <c r="AG48" i="21"/>
  <c r="AI48" i="21" s="1"/>
  <c r="AJ48" i="21" s="1"/>
  <c r="Y49" i="21"/>
  <c r="AG49" i="21"/>
  <c r="Y50" i="21"/>
  <c r="AG50" i="21"/>
  <c r="AI50" i="21" s="1"/>
  <c r="AJ50" i="21" s="1"/>
  <c r="Y51" i="21"/>
  <c r="AG51" i="21"/>
  <c r="Y52" i="21"/>
  <c r="AG52" i="21"/>
  <c r="AI52" i="21" s="1"/>
  <c r="AJ52" i="21" s="1"/>
  <c r="Y53" i="21"/>
  <c r="AG53" i="21"/>
  <c r="Y54" i="21"/>
  <c r="AG54" i="21"/>
  <c r="AI54" i="21" s="1"/>
  <c r="AJ54" i="21" s="1"/>
  <c r="W55" i="21"/>
  <c r="AC55" i="21"/>
  <c r="AG55" i="21"/>
  <c r="U56" i="21"/>
  <c r="Y56" i="21"/>
  <c r="AC56" i="21"/>
  <c r="AG56" i="21"/>
  <c r="U57" i="21"/>
  <c r="Y57" i="21"/>
  <c r="AC57" i="21"/>
  <c r="AG57" i="21"/>
  <c r="U58" i="21"/>
  <c r="Y58" i="21"/>
  <c r="AC58" i="21"/>
  <c r="AG58" i="21"/>
  <c r="U59" i="21"/>
  <c r="Y59" i="21"/>
  <c r="AC59" i="21"/>
  <c r="AG59" i="21"/>
  <c r="U60" i="21"/>
  <c r="Y60" i="21"/>
  <c r="AC60" i="21"/>
  <c r="AG60" i="21"/>
  <c r="U61" i="21"/>
  <c r="Y61" i="21"/>
  <c r="AC61" i="21"/>
  <c r="AG61" i="21"/>
  <c r="U62" i="21"/>
  <c r="Y62" i="21"/>
  <c r="AC62" i="21"/>
  <c r="AG62" i="21"/>
  <c r="U63" i="21"/>
  <c r="Y63" i="21"/>
  <c r="AC63" i="21"/>
  <c r="AG63" i="21"/>
  <c r="U64" i="21"/>
  <c r="Y64" i="21"/>
  <c r="AC64" i="21"/>
  <c r="AG64" i="21"/>
  <c r="U65" i="21"/>
  <c r="Y65" i="21"/>
  <c r="AC65" i="21"/>
  <c r="AG65" i="21"/>
  <c r="U66" i="21"/>
  <c r="Y66" i="21"/>
  <c r="AC66" i="21"/>
  <c r="AG66" i="21"/>
  <c r="U67" i="21"/>
  <c r="Y67" i="21"/>
  <c r="AC67" i="21"/>
  <c r="AG67" i="21"/>
  <c r="U68" i="21"/>
  <c r="Y68" i="21"/>
  <c r="AC68" i="21"/>
  <c r="AG68" i="21"/>
  <c r="U69" i="21"/>
  <c r="Y69" i="21"/>
  <c r="AC69" i="21"/>
  <c r="AG69" i="21"/>
  <c r="U70" i="21"/>
  <c r="Y70" i="21"/>
  <c r="AC70" i="21"/>
  <c r="AG70" i="21"/>
  <c r="U71" i="21"/>
  <c r="Y71" i="21"/>
  <c r="AC71" i="21"/>
  <c r="AG71" i="21"/>
  <c r="U72" i="21"/>
  <c r="Y72" i="21"/>
  <c r="AC72" i="21"/>
  <c r="AG72" i="21"/>
  <c r="U73" i="21"/>
  <c r="Y73" i="21"/>
  <c r="AC73" i="21"/>
  <c r="AG73" i="21"/>
  <c r="U74" i="21"/>
  <c r="Y74" i="21"/>
  <c r="AC74" i="21"/>
  <c r="AG74" i="21"/>
  <c r="U75" i="21"/>
  <c r="Y75" i="21"/>
  <c r="AC75" i="21"/>
  <c r="AG75" i="21"/>
  <c r="U76" i="21"/>
  <c r="Y76" i="21"/>
  <c r="AC76" i="21"/>
  <c r="AG76" i="21"/>
  <c r="U77" i="21"/>
  <c r="Y77" i="21"/>
  <c r="AC77" i="21"/>
  <c r="AG77" i="21"/>
  <c r="U78" i="21"/>
  <c r="Y78" i="21"/>
  <c r="AC78" i="21"/>
  <c r="AG78" i="21"/>
  <c r="U79" i="21"/>
  <c r="Y79" i="21"/>
  <c r="AC79" i="21"/>
  <c r="AG79" i="21"/>
  <c r="U80" i="21"/>
  <c r="Y80" i="21"/>
  <c r="AC80" i="21"/>
  <c r="AG80" i="21"/>
  <c r="U81" i="21"/>
  <c r="Y81" i="21"/>
  <c r="AC81" i="21"/>
  <c r="AG81" i="21"/>
  <c r="U82" i="21"/>
  <c r="Y82" i="21"/>
  <c r="AC82" i="21"/>
  <c r="AG82" i="21"/>
  <c r="U83" i="21"/>
  <c r="Y83" i="21"/>
  <c r="AC83" i="21"/>
  <c r="AG83" i="21"/>
  <c r="U84" i="21"/>
  <c r="Y84" i="21"/>
  <c r="AC84" i="21"/>
  <c r="AG84" i="21"/>
  <c r="U85" i="21"/>
  <c r="Y85" i="21"/>
  <c r="AC85" i="21"/>
  <c r="AG85" i="21"/>
  <c r="U86" i="21"/>
  <c r="Y86" i="21"/>
  <c r="AC86" i="21"/>
  <c r="AG86" i="21"/>
  <c r="U87" i="21"/>
  <c r="Y87" i="21"/>
  <c r="AC87" i="21"/>
  <c r="AG87" i="21"/>
  <c r="U88" i="21"/>
  <c r="Y88" i="21"/>
  <c r="AC88" i="21"/>
  <c r="AH8" i="21"/>
  <c r="AH12" i="21"/>
  <c r="AH16" i="21"/>
  <c r="AH20" i="21"/>
  <c r="AH24" i="21"/>
  <c r="AC27" i="21"/>
  <c r="AC29" i="21"/>
  <c r="AC31" i="21"/>
  <c r="AC33" i="21"/>
  <c r="AC35" i="21"/>
  <c r="V37" i="21"/>
  <c r="W38" i="21"/>
  <c r="W39" i="21"/>
  <c r="W40" i="21"/>
  <c r="W41" i="21"/>
  <c r="W42" i="21"/>
  <c r="W43" i="21"/>
  <c r="W44" i="21"/>
  <c r="W45" i="21"/>
  <c r="W46" i="21"/>
  <c r="W47" i="21"/>
  <c r="S48" i="21"/>
  <c r="AA48" i="21"/>
  <c r="S49" i="21"/>
  <c r="AA49" i="21"/>
  <c r="S50" i="21"/>
  <c r="AA50" i="21"/>
  <c r="S51" i="21"/>
  <c r="AH9" i="21"/>
  <c r="AH13" i="21"/>
  <c r="AH17" i="21"/>
  <c r="AH21" i="21"/>
  <c r="AF25" i="21"/>
  <c r="U28" i="21"/>
  <c r="U30" i="21"/>
  <c r="U32" i="21"/>
  <c r="U34" i="21"/>
  <c r="U36" i="21"/>
  <c r="AA37" i="21"/>
  <c r="AA38" i="21"/>
  <c r="AA39" i="21"/>
  <c r="AA40" i="21"/>
  <c r="AA41" i="21"/>
  <c r="AA42" i="21"/>
  <c r="AA43" i="21"/>
  <c r="AA44" i="21"/>
  <c r="AA45" i="21"/>
  <c r="AA46" i="21"/>
  <c r="AA47" i="21"/>
  <c r="U48" i="21"/>
  <c r="AC48" i="21"/>
  <c r="U49" i="21"/>
  <c r="AC49" i="21"/>
  <c r="U50" i="21"/>
  <c r="AC50" i="21"/>
  <c r="U51" i="21"/>
  <c r="AC51" i="21"/>
  <c r="U52" i="21"/>
  <c r="AC52" i="21"/>
  <c r="U53" i="21"/>
  <c r="AC53" i="21"/>
  <c r="U54" i="21"/>
  <c r="AC54" i="21"/>
  <c r="U55" i="21"/>
  <c r="Z55" i="21"/>
  <c r="AE55" i="21"/>
  <c r="S56" i="21"/>
  <c r="W56" i="21"/>
  <c r="AA56" i="21"/>
  <c r="AE56" i="21"/>
  <c r="S57" i="21"/>
  <c r="W57" i="21"/>
  <c r="AA57" i="21"/>
  <c r="AE57" i="21"/>
  <c r="S58" i="21"/>
  <c r="W58" i="21"/>
  <c r="AA58" i="21"/>
  <c r="AE58" i="21"/>
  <c r="S59" i="21"/>
  <c r="W59" i="21"/>
  <c r="AA59" i="21"/>
  <c r="AE59" i="21"/>
  <c r="S60" i="21"/>
  <c r="W60" i="21"/>
  <c r="AA60" i="21"/>
  <c r="AE60" i="21"/>
  <c r="S61" i="21"/>
  <c r="W61" i="21"/>
  <c r="AA61" i="21"/>
  <c r="AE61" i="21"/>
  <c r="S62" i="21"/>
  <c r="W62" i="21"/>
  <c r="AA62" i="21"/>
  <c r="AE62" i="21"/>
  <c r="S63" i="21"/>
  <c r="W63" i="21"/>
  <c r="AA63" i="21"/>
  <c r="AE63" i="21"/>
  <c r="S64" i="21"/>
  <c r="W64" i="21"/>
  <c r="AA64" i="21"/>
  <c r="AE64" i="21"/>
  <c r="S65" i="21"/>
  <c r="W65" i="21"/>
  <c r="AA65" i="21"/>
  <c r="AE65" i="21"/>
  <c r="S66" i="21"/>
  <c r="W66" i="21"/>
  <c r="AA66" i="21"/>
  <c r="AE66" i="21"/>
  <c r="S67" i="21"/>
  <c r="W67" i="21"/>
  <c r="AA67" i="21"/>
  <c r="AE67" i="21"/>
  <c r="S68" i="21"/>
  <c r="W68" i="21"/>
  <c r="AA68" i="21"/>
  <c r="AE68" i="21"/>
  <c r="S69" i="21"/>
  <c r="W69" i="21"/>
  <c r="AA69" i="21"/>
  <c r="AE69" i="21"/>
  <c r="S70" i="21"/>
  <c r="W70" i="21"/>
  <c r="AA70" i="21"/>
  <c r="AE70" i="21"/>
  <c r="S71" i="21"/>
  <c r="W71" i="21"/>
  <c r="AA71" i="21"/>
  <c r="AE71" i="21"/>
  <c r="S72" i="21"/>
  <c r="W72" i="21"/>
  <c r="AA72" i="21"/>
  <c r="AE72" i="21"/>
  <c r="S73" i="21"/>
  <c r="W73" i="21"/>
  <c r="AA73" i="21"/>
  <c r="AE73" i="21"/>
  <c r="S74" i="21"/>
  <c r="W74" i="21"/>
  <c r="AA74" i="21"/>
  <c r="AE74" i="21"/>
  <c r="S75" i="21"/>
  <c r="W75" i="21"/>
  <c r="AA75" i="21"/>
  <c r="AE75" i="21"/>
  <c r="S76" i="21"/>
  <c r="W76" i="21"/>
  <c r="AA76" i="21"/>
  <c r="AE76" i="21"/>
  <c r="S77" i="21"/>
  <c r="W77" i="21"/>
  <c r="AA77" i="21"/>
  <c r="AE77" i="21"/>
  <c r="S78" i="21"/>
  <c r="W78" i="21"/>
  <c r="AA78" i="21"/>
  <c r="AE78" i="21"/>
  <c r="S79" i="21"/>
  <c r="W79" i="21"/>
  <c r="AA79" i="21"/>
  <c r="AE79" i="21"/>
  <c r="S80" i="21"/>
  <c r="W80" i="21"/>
  <c r="AA80" i="21"/>
  <c r="AE80" i="21"/>
  <c r="S81" i="21"/>
  <c r="W81" i="21"/>
  <c r="AA81" i="21"/>
  <c r="AE81" i="21"/>
  <c r="S82" i="21"/>
  <c r="W82" i="21"/>
  <c r="AA82" i="21"/>
  <c r="AE82" i="21"/>
  <c r="S83" i="21"/>
  <c r="W83" i="21"/>
  <c r="AA83" i="21"/>
  <c r="AE83" i="21"/>
  <c r="S84" i="21"/>
  <c r="W84" i="21"/>
  <c r="AA84" i="21"/>
  <c r="AE84" i="21"/>
  <c r="S85" i="21"/>
  <c r="W85" i="21"/>
  <c r="AA85" i="21"/>
  <c r="AE85" i="21"/>
  <c r="S86" i="21"/>
  <c r="W86" i="21"/>
  <c r="AA86" i="21"/>
  <c r="AE86" i="21"/>
  <c r="S87" i="21"/>
  <c r="W51" i="21"/>
  <c r="W52" i="21"/>
  <c r="W53" i="21"/>
  <c r="W54" i="21"/>
  <c r="V55" i="21"/>
  <c r="AF55" i="21"/>
  <c r="X56" i="21"/>
  <c r="AF56" i="21"/>
  <c r="X57" i="21"/>
  <c r="AF57" i="21"/>
  <c r="X58" i="21"/>
  <c r="AF58" i="21"/>
  <c r="X59" i="21"/>
  <c r="AF59" i="21"/>
  <c r="X60" i="21"/>
  <c r="AF60" i="21"/>
  <c r="X61" i="21"/>
  <c r="AF61" i="21"/>
  <c r="X62" i="21"/>
  <c r="AF62" i="21"/>
  <c r="X63" i="21"/>
  <c r="AF63" i="21"/>
  <c r="X64" i="21"/>
  <c r="AF64" i="21"/>
  <c r="X65" i="21"/>
  <c r="AF65" i="21"/>
  <c r="X66" i="21"/>
  <c r="AF66" i="21"/>
  <c r="X67" i="21"/>
  <c r="AF67" i="21"/>
  <c r="X68" i="21"/>
  <c r="AF68" i="21"/>
  <c r="X69" i="21"/>
  <c r="AF69" i="21"/>
  <c r="X70" i="21"/>
  <c r="AF70" i="21"/>
  <c r="AA51" i="21"/>
  <c r="AA52" i="21"/>
  <c r="AA53" i="21"/>
  <c r="AA54" i="21"/>
  <c r="Y55" i="21"/>
  <c r="AH55" i="21"/>
  <c r="Z56" i="21"/>
  <c r="AH56" i="21"/>
  <c r="Z57" i="21"/>
  <c r="AH57" i="21"/>
  <c r="Z58" i="21"/>
  <c r="AH58" i="21"/>
  <c r="Z59" i="21"/>
  <c r="AH59" i="21"/>
  <c r="Z60" i="21"/>
  <c r="AH60" i="21"/>
  <c r="Z61" i="21"/>
  <c r="AH61" i="21"/>
  <c r="Z62" i="21"/>
  <c r="AH62" i="21"/>
  <c r="Z63" i="21"/>
  <c r="AH63" i="21"/>
  <c r="Z64" i="21"/>
  <c r="AH64" i="21"/>
  <c r="Z65" i="21"/>
  <c r="AH65" i="21"/>
  <c r="Z66" i="21"/>
  <c r="AH66" i="21"/>
  <c r="Z67" i="21"/>
  <c r="AH67" i="21"/>
  <c r="Z68" i="21"/>
  <c r="AH68" i="21"/>
  <c r="Z69" i="21"/>
  <c r="AH69" i="21"/>
  <c r="Z70" i="21"/>
  <c r="AH70" i="21"/>
  <c r="Z71" i="21"/>
  <c r="AH71" i="21"/>
  <c r="Z72" i="21"/>
  <c r="AH72" i="21"/>
  <c r="Z73" i="21"/>
  <c r="AH73" i="21"/>
  <c r="Z74" i="21"/>
  <c r="AH74" i="21"/>
  <c r="Z75" i="21"/>
  <c r="AH75" i="21"/>
  <c r="Z76" i="21"/>
  <c r="AH76" i="21"/>
  <c r="Z77" i="21"/>
  <c r="AH77" i="21"/>
  <c r="Z78" i="21"/>
  <c r="AH78" i="21"/>
  <c r="Z79" i="21"/>
  <c r="AH79" i="21"/>
  <c r="Z80" i="21"/>
  <c r="AH80" i="21"/>
  <c r="Z81" i="21"/>
  <c r="AH81" i="21"/>
  <c r="Z82" i="21"/>
  <c r="AH82" i="21"/>
  <c r="Z83" i="21"/>
  <c r="AH83" i="21"/>
  <c r="Z84" i="21"/>
  <c r="AH84" i="21"/>
  <c r="Z85" i="21"/>
  <c r="AH85" i="21"/>
  <c r="Z86" i="21"/>
  <c r="AH86" i="21"/>
  <c r="X87" i="21"/>
  <c r="AD87" i="21"/>
  <c r="S88" i="21"/>
  <c r="X88" i="21"/>
  <c r="AD88" i="21"/>
  <c r="AH88" i="21"/>
  <c r="V89" i="21"/>
  <c r="Z89" i="21"/>
  <c r="AD89" i="21"/>
  <c r="AH89" i="21"/>
  <c r="V90" i="21"/>
  <c r="Z90" i="21"/>
  <c r="AD90" i="21"/>
  <c r="AH90" i="21"/>
  <c r="V91" i="21"/>
  <c r="Z91" i="21"/>
  <c r="AD91" i="21"/>
  <c r="AH91" i="21"/>
  <c r="V92" i="21"/>
  <c r="Z92" i="21"/>
  <c r="AD92" i="21"/>
  <c r="AH92" i="21"/>
  <c r="V93" i="21"/>
  <c r="Z93" i="21"/>
  <c r="AD93" i="21"/>
  <c r="AH93" i="21"/>
  <c r="V94" i="21"/>
  <c r="Z94" i="21"/>
  <c r="AD94" i="21"/>
  <c r="AH94" i="21"/>
  <c r="V95" i="21"/>
  <c r="Z95" i="21"/>
  <c r="AD95" i="21"/>
  <c r="AH95" i="21"/>
  <c r="V96" i="21"/>
  <c r="Z96" i="21"/>
  <c r="AD96" i="21"/>
  <c r="AH96" i="21"/>
  <c r="V97" i="21"/>
  <c r="Z97" i="21"/>
  <c r="AD97" i="21"/>
  <c r="AH97" i="21"/>
  <c r="V98" i="21"/>
  <c r="Z98" i="21"/>
  <c r="AD98" i="21"/>
  <c r="AH98" i="21"/>
  <c r="V99" i="21"/>
  <c r="Z99" i="21"/>
  <c r="AD99" i="21"/>
  <c r="AH99" i="21"/>
  <c r="V100" i="21"/>
  <c r="Z100" i="21"/>
  <c r="AD100" i="21"/>
  <c r="AH100" i="21"/>
  <c r="V101" i="21"/>
  <c r="Z101" i="21"/>
  <c r="AD101" i="21"/>
  <c r="AH101" i="21"/>
  <c r="V102" i="21"/>
  <c r="Z102" i="21"/>
  <c r="AD102" i="21"/>
  <c r="AH102" i="21"/>
  <c r="V103" i="21"/>
  <c r="Z103" i="21"/>
  <c r="AD103" i="21"/>
  <c r="AH103" i="21"/>
  <c r="V104" i="21"/>
  <c r="Z104" i="21"/>
  <c r="AD104" i="21"/>
  <c r="AH104" i="21"/>
  <c r="V105" i="21"/>
  <c r="Z105" i="21"/>
  <c r="AD105" i="21"/>
  <c r="AH105" i="21"/>
  <c r="V106" i="21"/>
  <c r="Z106" i="21"/>
  <c r="AD106" i="21"/>
  <c r="AH106" i="21"/>
  <c r="V107" i="21"/>
  <c r="Z107" i="21"/>
  <c r="AD107" i="21"/>
  <c r="AH107" i="21"/>
  <c r="V108" i="21"/>
  <c r="Z108" i="21"/>
  <c r="AD108" i="21"/>
  <c r="AH108" i="21"/>
  <c r="V109" i="21"/>
  <c r="Z109" i="21"/>
  <c r="AD109" i="21"/>
  <c r="AH109" i="21"/>
  <c r="V110" i="21"/>
  <c r="Z110" i="21"/>
  <c r="AD110" i="21"/>
  <c r="AH110" i="21"/>
  <c r="V111" i="21"/>
  <c r="Z111" i="21"/>
  <c r="AD111" i="21"/>
  <c r="AH111" i="21"/>
  <c r="V112" i="21"/>
  <c r="Z112" i="21"/>
  <c r="AD112" i="21"/>
  <c r="AH112" i="21"/>
  <c r="V113" i="21"/>
  <c r="AE51" i="21"/>
  <c r="AE52" i="21"/>
  <c r="AE53" i="21"/>
  <c r="AE54" i="21"/>
  <c r="AA55" i="21"/>
  <c r="T56" i="21"/>
  <c r="AB56" i="21"/>
  <c r="T57" i="21"/>
  <c r="AB57" i="21"/>
  <c r="T58" i="21"/>
  <c r="AB58" i="21"/>
  <c r="T59" i="21"/>
  <c r="AB59" i="21"/>
  <c r="T60" i="21"/>
  <c r="AB60" i="21"/>
  <c r="T61" i="21"/>
  <c r="AB61" i="21"/>
  <c r="T62" i="21"/>
  <c r="AB62" i="21"/>
  <c r="T63" i="21"/>
  <c r="AB63" i="21"/>
  <c r="T64" i="21"/>
  <c r="AB64" i="21"/>
  <c r="T65" i="21"/>
  <c r="AB65" i="21"/>
  <c r="T66" i="21"/>
  <c r="AB66" i="21"/>
  <c r="T67" i="21"/>
  <c r="AB67" i="21"/>
  <c r="T68" i="21"/>
  <c r="AB68" i="21"/>
  <c r="T69" i="21"/>
  <c r="AB69" i="21"/>
  <c r="T70" i="21"/>
  <c r="AB70" i="21"/>
  <c r="T71" i="21"/>
  <c r="S52" i="21"/>
  <c r="S53" i="21"/>
  <c r="S54" i="21"/>
  <c r="S55" i="21"/>
  <c r="AD55" i="21"/>
  <c r="V56" i="21"/>
  <c r="AD56" i="21"/>
  <c r="V57" i="21"/>
  <c r="AD57" i="21"/>
  <c r="V58" i="21"/>
  <c r="AD58" i="21"/>
  <c r="V59" i="21"/>
  <c r="AD59" i="21"/>
  <c r="V60" i="21"/>
  <c r="AD60" i="21"/>
  <c r="V61" i="21"/>
  <c r="AD61" i="21"/>
  <c r="V62" i="21"/>
  <c r="AD62" i="21"/>
  <c r="V63" i="21"/>
  <c r="AD63" i="21"/>
  <c r="V64" i="21"/>
  <c r="AD64" i="21"/>
  <c r="V65" i="21"/>
  <c r="AD65" i="21"/>
  <c r="V66" i="21"/>
  <c r="AD66" i="21"/>
  <c r="V67" i="21"/>
  <c r="AD67" i="21"/>
  <c r="V68" i="21"/>
  <c r="AD68" i="21"/>
  <c r="V69" i="21"/>
  <c r="AD69" i="21"/>
  <c r="V70" i="21"/>
  <c r="AD70" i="21"/>
  <c r="V71" i="21"/>
  <c r="AD71" i="21"/>
  <c r="V72" i="21"/>
  <c r="AD72" i="21"/>
  <c r="V73" i="21"/>
  <c r="AD73" i="21"/>
  <c r="V74" i="21"/>
  <c r="AD74" i="21"/>
  <c r="V75" i="21"/>
  <c r="AD75" i="21"/>
  <c r="V76" i="21"/>
  <c r="AD76" i="21"/>
  <c r="V77" i="21"/>
  <c r="AD77" i="21"/>
  <c r="V78" i="21"/>
  <c r="AD78" i="21"/>
  <c r="V79" i="21"/>
  <c r="AD79" i="21"/>
  <c r="V80" i="21"/>
  <c r="AD80" i="21"/>
  <c r="V81" i="21"/>
  <c r="AD81" i="21"/>
  <c r="V82" i="21"/>
  <c r="AD82" i="21"/>
  <c r="V83" i="21"/>
  <c r="AD83" i="21"/>
  <c r="V84" i="21"/>
  <c r="AD84" i="21"/>
  <c r="V85" i="21"/>
  <c r="AD85" i="21"/>
  <c r="V86" i="21"/>
  <c r="AD86" i="21"/>
  <c r="V87" i="21"/>
  <c r="AA87" i="21"/>
  <c r="AF87" i="21"/>
  <c r="V88" i="21"/>
  <c r="AA88" i="21"/>
  <c r="AF88" i="21"/>
  <c r="T89" i="21"/>
  <c r="X89" i="21"/>
  <c r="AB89" i="21"/>
  <c r="AF89" i="21"/>
  <c r="T90" i="21"/>
  <c r="X90" i="21"/>
  <c r="AB90" i="21"/>
  <c r="AF90" i="21"/>
  <c r="T91" i="21"/>
  <c r="X91" i="21"/>
  <c r="AB91" i="21"/>
  <c r="AF91" i="21"/>
  <c r="T92" i="21"/>
  <c r="X92" i="21"/>
  <c r="AB92" i="21"/>
  <c r="AF92" i="21"/>
  <c r="T93" i="21"/>
  <c r="X93" i="21"/>
  <c r="AB93" i="21"/>
  <c r="AF93" i="21"/>
  <c r="T94" i="21"/>
  <c r="X94" i="21"/>
  <c r="AB94" i="21"/>
  <c r="AF94" i="21"/>
  <c r="T95" i="21"/>
  <c r="X95" i="21"/>
  <c r="AB95" i="21"/>
  <c r="AF95" i="21"/>
  <c r="T96" i="21"/>
  <c r="X96" i="21"/>
  <c r="AB96" i="21"/>
  <c r="AF96" i="21"/>
  <c r="T97" i="21"/>
  <c r="X97" i="21"/>
  <c r="AB97" i="21"/>
  <c r="AF97" i="21"/>
  <c r="T98" i="21"/>
  <c r="X98" i="21"/>
  <c r="AB98" i="21"/>
  <c r="AF98" i="21"/>
  <c r="T99" i="21"/>
  <c r="X99" i="21"/>
  <c r="AB99" i="21"/>
  <c r="AF99" i="21"/>
  <c r="T100" i="21"/>
  <c r="X100" i="21"/>
  <c r="AB100" i="21"/>
  <c r="AF100" i="21"/>
  <c r="T101" i="21"/>
  <c r="X101" i="21"/>
  <c r="AB101" i="21"/>
  <c r="AF101" i="21"/>
  <c r="T102" i="21"/>
  <c r="X102" i="21"/>
  <c r="AB102" i="21"/>
  <c r="AF102" i="21"/>
  <c r="T103" i="21"/>
  <c r="X103" i="21"/>
  <c r="AB103" i="21"/>
  <c r="AF103" i="21"/>
  <c r="T104" i="21"/>
  <c r="X104" i="21"/>
  <c r="AB104" i="21"/>
  <c r="AF104" i="21"/>
  <c r="T105" i="21"/>
  <c r="X105" i="21"/>
  <c r="AB105" i="21"/>
  <c r="AF105" i="21"/>
  <c r="T106" i="21"/>
  <c r="X106" i="21"/>
  <c r="AB106" i="21"/>
  <c r="AF106" i="21"/>
  <c r="T107" i="21"/>
  <c r="X107" i="21"/>
  <c r="AB107" i="21"/>
  <c r="AF107" i="21"/>
  <c r="T108" i="21"/>
  <c r="X108" i="21"/>
  <c r="AB108" i="21"/>
  <c r="AF108" i="21"/>
  <c r="T109" i="21"/>
  <c r="X109" i="21"/>
  <c r="AB109" i="21"/>
  <c r="AF109" i="21"/>
  <c r="T110" i="21"/>
  <c r="X110" i="21"/>
  <c r="AB110" i="21"/>
  <c r="AF110" i="21"/>
  <c r="T111" i="21"/>
  <c r="X111" i="21"/>
  <c r="AB111" i="21"/>
  <c r="AF111" i="21"/>
  <c r="T112" i="21"/>
  <c r="X112" i="21"/>
  <c r="AB112" i="21"/>
  <c r="AF112" i="21"/>
  <c r="T113" i="21"/>
  <c r="X71" i="21"/>
  <c r="X72" i="21"/>
  <c r="X73" i="21"/>
  <c r="X74" i="21"/>
  <c r="X75" i="21"/>
  <c r="X76" i="21"/>
  <c r="X77" i="21"/>
  <c r="X78" i="21"/>
  <c r="X79" i="21"/>
  <c r="X80" i="21"/>
  <c r="X81" i="21"/>
  <c r="X82" i="21"/>
  <c r="X83" i="21"/>
  <c r="X84" i="21"/>
  <c r="X85" i="21"/>
  <c r="X86" i="21"/>
  <c r="W87" i="21"/>
  <c r="AH87" i="21"/>
  <c r="AB88" i="21"/>
  <c r="U89" i="21"/>
  <c r="AC89" i="21"/>
  <c r="U90" i="21"/>
  <c r="AC90" i="21"/>
  <c r="U91" i="21"/>
  <c r="AC91" i="21"/>
  <c r="U92" i="21"/>
  <c r="AC92" i="21"/>
  <c r="U93" i="21"/>
  <c r="AC93" i="21"/>
  <c r="U94" i="21"/>
  <c r="AC94" i="21"/>
  <c r="U95" i="21"/>
  <c r="AC95" i="21"/>
  <c r="U96" i="21"/>
  <c r="AC96" i="21"/>
  <c r="U97" i="21"/>
  <c r="AC97" i="21"/>
  <c r="U98" i="21"/>
  <c r="AC98" i="21"/>
  <c r="U99" i="21"/>
  <c r="AC99" i="21"/>
  <c r="U100" i="21"/>
  <c r="AC100" i="21"/>
  <c r="U101" i="21"/>
  <c r="AC101" i="21"/>
  <c r="U102" i="21"/>
  <c r="AC102" i="21"/>
  <c r="U103" i="21"/>
  <c r="AC103" i="21"/>
  <c r="U104" i="21"/>
  <c r="AC104" i="21"/>
  <c r="U105" i="21"/>
  <c r="AC105" i="21"/>
  <c r="U106" i="21"/>
  <c r="AC106" i="21"/>
  <c r="U107" i="21"/>
  <c r="AC107" i="21"/>
  <c r="U108" i="21"/>
  <c r="AC108" i="21"/>
  <c r="U109" i="21"/>
  <c r="AC109" i="21"/>
  <c r="U110" i="21"/>
  <c r="AC110" i="21"/>
  <c r="U111" i="21"/>
  <c r="AC111" i="21"/>
  <c r="U112" i="21"/>
  <c r="AC112" i="21"/>
  <c r="U113" i="21"/>
  <c r="Z113" i="21"/>
  <c r="AD113" i="21"/>
  <c r="AH113" i="21"/>
  <c r="V114" i="21"/>
  <c r="Z114" i="21"/>
  <c r="AD114" i="21"/>
  <c r="AH114" i="21"/>
  <c r="V115" i="21"/>
  <c r="Z115" i="21"/>
  <c r="AD115" i="21"/>
  <c r="AH115" i="21"/>
  <c r="V116" i="21"/>
  <c r="Z116" i="21"/>
  <c r="AD116" i="21"/>
  <c r="AH116" i="21"/>
  <c r="V117" i="21"/>
  <c r="Z117" i="21"/>
  <c r="AB71" i="21"/>
  <c r="AB72" i="21"/>
  <c r="AB73" i="21"/>
  <c r="AB74" i="21"/>
  <c r="AB75" i="21"/>
  <c r="AB76" i="21"/>
  <c r="AB77" i="21"/>
  <c r="AB78" i="21"/>
  <c r="AB79" i="21"/>
  <c r="AB80" i="21"/>
  <c r="AB81" i="21"/>
  <c r="AB82" i="21"/>
  <c r="AB83" i="21"/>
  <c r="AB84" i="21"/>
  <c r="AB85" i="21"/>
  <c r="AB86" i="21"/>
  <c r="Z87" i="21"/>
  <c r="T88" i="21"/>
  <c r="AE88" i="21"/>
  <c r="W89" i="21"/>
  <c r="AE89" i="21"/>
  <c r="W90" i="21"/>
  <c r="AE90" i="21"/>
  <c r="W91" i="21"/>
  <c r="AE91" i="21"/>
  <c r="W92" i="21"/>
  <c r="AE92" i="21"/>
  <c r="W93" i="21"/>
  <c r="AE93" i="21"/>
  <c r="W94" i="21"/>
  <c r="AE94" i="21"/>
  <c r="W95" i="21"/>
  <c r="AE95" i="21"/>
  <c r="W96" i="21"/>
  <c r="AE96" i="21"/>
  <c r="W97" i="21"/>
  <c r="AE97" i="21"/>
  <c r="W98" i="21"/>
  <c r="AE98" i="21"/>
  <c r="W99" i="21"/>
  <c r="AE99" i="21"/>
  <c r="W100" i="21"/>
  <c r="AE100" i="21"/>
  <c r="W101" i="21"/>
  <c r="AE101" i="21"/>
  <c r="W102" i="21"/>
  <c r="AE102" i="21"/>
  <c r="W103" i="21"/>
  <c r="AE103" i="21"/>
  <c r="W104" i="21"/>
  <c r="AE104" i="21"/>
  <c r="W105" i="21"/>
  <c r="AE105" i="21"/>
  <c r="W106" i="21"/>
  <c r="AE106" i="21"/>
  <c r="W107" i="21"/>
  <c r="AE107" i="21"/>
  <c r="W108" i="21"/>
  <c r="AE108" i="21"/>
  <c r="W109" i="21"/>
  <c r="AE109" i="21"/>
  <c r="W110" i="21"/>
  <c r="AE110" i="21"/>
  <c r="W111" i="21"/>
  <c r="AE111" i="21"/>
  <c r="W112" i="21"/>
  <c r="AE112" i="21"/>
  <c r="W113" i="21"/>
  <c r="AA113" i="21"/>
  <c r="AE113" i="21"/>
  <c r="S114" i="21"/>
  <c r="W114" i="21"/>
  <c r="AA114" i="21"/>
  <c r="AE114" i="21"/>
  <c r="S115" i="21"/>
  <c r="W115" i="21"/>
  <c r="AA115" i="21"/>
  <c r="AE115" i="21"/>
  <c r="S116" i="21"/>
  <c r="W116" i="21"/>
  <c r="AA116" i="21"/>
  <c r="AE116" i="21"/>
  <c r="S117" i="21"/>
  <c r="W117" i="21"/>
  <c r="AA117" i="21"/>
  <c r="AE117" i="21"/>
  <c r="S118" i="21"/>
  <c r="W118" i="21"/>
  <c r="AA118" i="21"/>
  <c r="AE118" i="21"/>
  <c r="S119" i="21"/>
  <c r="W119" i="21"/>
  <c r="AA119" i="21"/>
  <c r="AE119" i="21"/>
  <c r="S120" i="21"/>
  <c r="W120" i="21"/>
  <c r="AA120" i="21"/>
  <c r="AE120" i="21"/>
  <c r="S121" i="21"/>
  <c r="W121" i="21"/>
  <c r="AA121" i="21"/>
  <c r="AE121" i="21"/>
  <c r="S122" i="21"/>
  <c r="W122" i="21"/>
  <c r="AA122" i="21"/>
  <c r="AE122" i="21"/>
  <c r="S123" i="21"/>
  <c r="W123" i="21"/>
  <c r="AA123" i="21"/>
  <c r="AE123" i="21"/>
  <c r="S124" i="21"/>
  <c r="W124" i="21"/>
  <c r="AA124" i="21"/>
  <c r="AE124" i="21"/>
  <c r="S125" i="21"/>
  <c r="W125" i="21"/>
  <c r="AA125" i="21"/>
  <c r="AE125" i="21"/>
  <c r="S126" i="21"/>
  <c r="W126" i="21"/>
  <c r="AA126" i="21"/>
  <c r="AE126" i="21"/>
  <c r="S127" i="21"/>
  <c r="W127" i="21"/>
  <c r="AA127" i="21"/>
  <c r="AE127" i="21"/>
  <c r="S128" i="21"/>
  <c r="W128" i="21"/>
  <c r="AA128" i="21"/>
  <c r="AE128" i="21"/>
  <c r="S129" i="21"/>
  <c r="W129" i="21"/>
  <c r="AA129" i="21"/>
  <c r="AE129" i="21"/>
  <c r="S130" i="21"/>
  <c r="W130" i="21"/>
  <c r="AA130" i="21"/>
  <c r="AE130" i="21"/>
  <c r="S131" i="21"/>
  <c r="W131" i="21"/>
  <c r="AA131" i="21"/>
  <c r="AE131" i="21"/>
  <c r="S132" i="21"/>
  <c r="W132" i="21"/>
  <c r="AA132" i="21"/>
  <c r="AE132" i="21"/>
  <c r="S133" i="21"/>
  <c r="W133" i="21"/>
  <c r="AA133" i="21"/>
  <c r="AE133" i="21"/>
  <c r="S134" i="21"/>
  <c r="W134" i="21"/>
  <c r="AA134" i="21"/>
  <c r="AE134" i="21"/>
  <c r="S135" i="21"/>
  <c r="W135" i="21"/>
  <c r="AA135" i="21"/>
  <c r="AE135" i="21"/>
  <c r="S136" i="21"/>
  <c r="W136" i="21"/>
  <c r="AA136" i="21"/>
  <c r="AE136" i="21"/>
  <c r="S137" i="21"/>
  <c r="W137" i="21"/>
  <c r="AA137" i="21"/>
  <c r="AE137" i="21"/>
  <c r="S138" i="21"/>
  <c r="W138" i="21"/>
  <c r="AA138" i="21"/>
  <c r="AE138" i="21"/>
  <c r="S139" i="21"/>
  <c r="W139" i="21"/>
  <c r="AA139" i="21"/>
  <c r="AE139" i="21"/>
  <c r="S140" i="21"/>
  <c r="W140" i="21"/>
  <c r="AA140" i="21"/>
  <c r="AE140" i="21"/>
  <c r="S141" i="21"/>
  <c r="W141" i="21"/>
  <c r="AA141" i="21"/>
  <c r="AE141" i="21"/>
  <c r="S142" i="21"/>
  <c r="W142" i="21"/>
  <c r="AA142" i="21"/>
  <c r="AE142" i="21"/>
  <c r="S143" i="21"/>
  <c r="W143" i="21"/>
  <c r="AA143" i="21"/>
  <c r="AE143" i="21"/>
  <c r="S144" i="21"/>
  <c r="W144" i="21"/>
  <c r="AA144" i="21"/>
  <c r="AE144" i="21"/>
  <c r="S145" i="21"/>
  <c r="W145" i="21"/>
  <c r="AA145" i="21"/>
  <c r="AE145" i="21"/>
  <c r="S146" i="21"/>
  <c r="W146" i="21"/>
  <c r="AA146" i="21"/>
  <c r="AE146" i="21"/>
  <c r="S147" i="21"/>
  <c r="W147" i="21"/>
  <c r="AA147" i="21"/>
  <c r="AE147" i="21"/>
  <c r="S148" i="21"/>
  <c r="W148" i="21"/>
  <c r="AA148" i="21"/>
  <c r="AE148" i="21"/>
  <c r="S149" i="21"/>
  <c r="W149" i="21"/>
  <c r="AA149" i="21"/>
  <c r="AE149" i="21"/>
  <c r="S150" i="21"/>
  <c r="W150" i="21"/>
  <c r="AA150" i="21"/>
  <c r="AE150" i="21"/>
  <c r="S151" i="21"/>
  <c r="W151" i="21"/>
  <c r="AA151" i="21"/>
  <c r="AE151" i="21"/>
  <c r="S152" i="21"/>
  <c r="W152" i="21"/>
  <c r="AA152" i="21"/>
  <c r="AE152" i="21"/>
  <c r="S153" i="21"/>
  <c r="W153" i="21"/>
  <c r="AA153" i="21"/>
  <c r="AF71" i="21"/>
  <c r="AF72" i="21"/>
  <c r="AF73" i="21"/>
  <c r="AF74" i="21"/>
  <c r="AF75" i="21"/>
  <c r="AF76" i="21"/>
  <c r="AF77" i="21"/>
  <c r="AF78" i="21"/>
  <c r="AF79" i="21"/>
  <c r="AF80" i="21"/>
  <c r="AF81" i="21"/>
  <c r="AF82" i="21"/>
  <c r="AF83" i="21"/>
  <c r="AF84" i="21"/>
  <c r="AF85" i="21"/>
  <c r="AF86" i="21"/>
  <c r="AB87" i="21"/>
  <c r="W88" i="21"/>
  <c r="AG88" i="21"/>
  <c r="AI88" i="21" s="1"/>
  <c r="AJ88" i="21" s="1"/>
  <c r="Y89" i="21"/>
  <c r="AG89" i="21"/>
  <c r="Y90" i="21"/>
  <c r="AG90" i="21"/>
  <c r="AI90" i="21" s="1"/>
  <c r="AJ90" i="21" s="1"/>
  <c r="Y91" i="21"/>
  <c r="AG91" i="21"/>
  <c r="Y92" i="21"/>
  <c r="AG92" i="21"/>
  <c r="AI92" i="21" s="1"/>
  <c r="AJ92" i="21" s="1"/>
  <c r="Y93" i="21"/>
  <c r="AG93" i="21"/>
  <c r="Y94" i="21"/>
  <c r="AG94" i="21"/>
  <c r="AI94" i="21" s="1"/>
  <c r="AJ94" i="21" s="1"/>
  <c r="Y95" i="21"/>
  <c r="AG95" i="21"/>
  <c r="Y96" i="21"/>
  <c r="AG96" i="21"/>
  <c r="AI96" i="21" s="1"/>
  <c r="AJ96" i="21" s="1"/>
  <c r="Y97" i="21"/>
  <c r="AG97" i="21"/>
  <c r="Y98" i="21"/>
  <c r="AG98" i="21"/>
  <c r="AI98" i="21" s="1"/>
  <c r="AJ98" i="21" s="1"/>
  <c r="Y99" i="21"/>
  <c r="AG99" i="21"/>
  <c r="Y100" i="21"/>
  <c r="AG100" i="21"/>
  <c r="AI100" i="21" s="1"/>
  <c r="AJ100" i="21" s="1"/>
  <c r="Y101" i="21"/>
  <c r="AG101" i="21"/>
  <c r="Y102" i="21"/>
  <c r="AG102" i="21"/>
  <c r="AI102" i="21" s="1"/>
  <c r="AJ102" i="21" s="1"/>
  <c r="Y103" i="21"/>
  <c r="AG103" i="21"/>
  <c r="Y104" i="21"/>
  <c r="AG104" i="21"/>
  <c r="AI104" i="21" s="1"/>
  <c r="AJ104" i="21" s="1"/>
  <c r="Y105" i="21"/>
  <c r="AG105" i="21"/>
  <c r="Y106" i="21"/>
  <c r="AG106" i="21"/>
  <c r="AI106" i="21" s="1"/>
  <c r="AJ106" i="21" s="1"/>
  <c r="Y107" i="21"/>
  <c r="AG107" i="21"/>
  <c r="Y108" i="21"/>
  <c r="AG108" i="21"/>
  <c r="AI108" i="21" s="1"/>
  <c r="AJ108" i="21" s="1"/>
  <c r="Y109" i="21"/>
  <c r="AG109" i="21"/>
  <c r="Y110" i="21"/>
  <c r="AG110" i="21"/>
  <c r="AI110" i="21" s="1"/>
  <c r="AJ110" i="21" s="1"/>
  <c r="Y111" i="21"/>
  <c r="AG111" i="21"/>
  <c r="Y112" i="21"/>
  <c r="AG112" i="21"/>
  <c r="AI112" i="21" s="1"/>
  <c r="AJ112" i="21" s="1"/>
  <c r="X113" i="21"/>
  <c r="AB113" i="21"/>
  <c r="AF113" i="21"/>
  <c r="T114" i="21"/>
  <c r="X114" i="21"/>
  <c r="AB114" i="21"/>
  <c r="AF114" i="21"/>
  <c r="T115" i="21"/>
  <c r="X115" i="21"/>
  <c r="AB115" i="21"/>
  <c r="AF115" i="21"/>
  <c r="T116" i="21"/>
  <c r="X116" i="21"/>
  <c r="AB116" i="21"/>
  <c r="AF116" i="21"/>
  <c r="T117" i="21"/>
  <c r="X117" i="21"/>
  <c r="AB117" i="21"/>
  <c r="AF117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AE87" i="21"/>
  <c r="Z88" i="21"/>
  <c r="S89" i="21"/>
  <c r="AA89" i="21"/>
  <c r="S90" i="21"/>
  <c r="AA90" i="21"/>
  <c r="S91" i="21"/>
  <c r="AA91" i="21"/>
  <c r="S92" i="21"/>
  <c r="AA92" i="21"/>
  <c r="S93" i="21"/>
  <c r="AA93" i="21"/>
  <c r="S94" i="21"/>
  <c r="AA94" i="21"/>
  <c r="S95" i="21"/>
  <c r="AA95" i="21"/>
  <c r="S96" i="21"/>
  <c r="AA96" i="21"/>
  <c r="S97" i="21"/>
  <c r="AA97" i="21"/>
  <c r="S98" i="21"/>
  <c r="AA98" i="21"/>
  <c r="S99" i="21"/>
  <c r="AA99" i="21"/>
  <c r="S100" i="21"/>
  <c r="AA100" i="21"/>
  <c r="S101" i="21"/>
  <c r="AA101" i="21"/>
  <c r="S102" i="21"/>
  <c r="AA102" i="21"/>
  <c r="S103" i="21"/>
  <c r="AA103" i="21"/>
  <c r="S104" i="21"/>
  <c r="AA104" i="21"/>
  <c r="S105" i="21"/>
  <c r="AA105" i="21"/>
  <c r="S106" i="21"/>
  <c r="AA106" i="21"/>
  <c r="S107" i="21"/>
  <c r="AA107" i="21"/>
  <c r="S108" i="21"/>
  <c r="AA108" i="21"/>
  <c r="S109" i="21"/>
  <c r="AA109" i="21"/>
  <c r="S110" i="21"/>
  <c r="AA110" i="21"/>
  <c r="S111" i="21"/>
  <c r="AA111" i="21"/>
  <c r="S112" i="21"/>
  <c r="AA112" i="21"/>
  <c r="S113" i="21"/>
  <c r="Y113" i="21"/>
  <c r="AC113" i="21"/>
  <c r="AG113" i="21"/>
  <c r="U114" i="21"/>
  <c r="Y114" i="21"/>
  <c r="AC114" i="21"/>
  <c r="AG114" i="21"/>
  <c r="U115" i="21"/>
  <c r="Y115" i="21"/>
  <c r="AC115" i="21"/>
  <c r="AG115" i="21"/>
  <c r="U116" i="21"/>
  <c r="Y116" i="21"/>
  <c r="AC116" i="21"/>
  <c r="AG116" i="21"/>
  <c r="U117" i="21"/>
  <c r="Y117" i="21"/>
  <c r="AC117" i="21"/>
  <c r="AG117" i="21"/>
  <c r="U118" i="21"/>
  <c r="Y118" i="21"/>
  <c r="AC118" i="21"/>
  <c r="AG118" i="21"/>
  <c r="U119" i="21"/>
  <c r="Y119" i="21"/>
  <c r="AC119" i="21"/>
  <c r="AG119" i="21"/>
  <c r="U120" i="21"/>
  <c r="Y120" i="21"/>
  <c r="AC120" i="21"/>
  <c r="AG120" i="21"/>
  <c r="U121" i="21"/>
  <c r="Y121" i="21"/>
  <c r="AC121" i="21"/>
  <c r="AG121" i="21"/>
  <c r="U122" i="21"/>
  <c r="Y122" i="21"/>
  <c r="AC122" i="21"/>
  <c r="AG122" i="21"/>
  <c r="U123" i="21"/>
  <c r="Y123" i="21"/>
  <c r="AC123" i="21"/>
  <c r="AG123" i="21"/>
  <c r="U124" i="21"/>
  <c r="Y124" i="21"/>
  <c r="AC124" i="21"/>
  <c r="AG124" i="21"/>
  <c r="U125" i="21"/>
  <c r="Y125" i="21"/>
  <c r="AC125" i="21"/>
  <c r="AG125" i="21"/>
  <c r="U126" i="21"/>
  <c r="Y126" i="21"/>
  <c r="AC126" i="21"/>
  <c r="AG126" i="21"/>
  <c r="U127" i="21"/>
  <c r="Y127" i="21"/>
  <c r="AC127" i="21"/>
  <c r="AG127" i="21"/>
  <c r="U128" i="21"/>
  <c r="Y128" i="21"/>
  <c r="AC128" i="21"/>
  <c r="AG128" i="21"/>
  <c r="U129" i="21"/>
  <c r="Y129" i="21"/>
  <c r="AC129" i="21"/>
  <c r="AG129" i="21"/>
  <c r="U130" i="21"/>
  <c r="Y130" i="21"/>
  <c r="AC130" i="21"/>
  <c r="AG130" i="21"/>
  <c r="U131" i="21"/>
  <c r="Y131" i="21"/>
  <c r="AC131" i="21"/>
  <c r="AG131" i="21"/>
  <c r="U132" i="21"/>
  <c r="Y132" i="21"/>
  <c r="AC132" i="21"/>
  <c r="AG132" i="21"/>
  <c r="U133" i="21"/>
  <c r="Y133" i="21"/>
  <c r="AC133" i="21"/>
  <c r="AG133" i="21"/>
  <c r="U134" i="21"/>
  <c r="Y134" i="21"/>
  <c r="AC134" i="21"/>
  <c r="AG134" i="21"/>
  <c r="U135" i="21"/>
  <c r="Y135" i="21"/>
  <c r="AC135" i="21"/>
  <c r="AG135" i="21"/>
  <c r="U136" i="21"/>
  <c r="Y136" i="21"/>
  <c r="AC136" i="21"/>
  <c r="AG136" i="21"/>
  <c r="U137" i="21"/>
  <c r="Y137" i="21"/>
  <c r="AC137" i="21"/>
  <c r="AG137" i="21"/>
  <c r="U138" i="21"/>
  <c r="Y138" i="21"/>
  <c r="AC138" i="21"/>
  <c r="AG138" i="21"/>
  <c r="U139" i="21"/>
  <c r="Y139" i="21"/>
  <c r="AC139" i="21"/>
  <c r="AG139" i="21"/>
  <c r="U140" i="21"/>
  <c r="Y140" i="21"/>
  <c r="AC140" i="21"/>
  <c r="AG140" i="21"/>
  <c r="U141" i="21"/>
  <c r="Y141" i="21"/>
  <c r="AC141" i="21"/>
  <c r="AG141" i="21"/>
  <c r="U142" i="21"/>
  <c r="Y142" i="21"/>
  <c r="AC142" i="21"/>
  <c r="AG142" i="21"/>
  <c r="U143" i="21"/>
  <c r="Y143" i="21"/>
  <c r="AC143" i="21"/>
  <c r="AG143" i="21"/>
  <c r="U144" i="21"/>
  <c r="Y144" i="21"/>
  <c r="AC144" i="21"/>
  <c r="AG144" i="21"/>
  <c r="U145" i="21"/>
  <c r="Y145" i="21"/>
  <c r="AC145" i="21"/>
  <c r="AG145" i="21"/>
  <c r="U146" i="21"/>
  <c r="Y146" i="21"/>
  <c r="AC146" i="21"/>
  <c r="AG146" i="21"/>
  <c r="U147" i="21"/>
  <c r="Y147" i="21"/>
  <c r="AC147" i="21"/>
  <c r="AG147" i="21"/>
  <c r="U148" i="21"/>
  <c r="Y148" i="21"/>
  <c r="AC148" i="21"/>
  <c r="AG148" i="21"/>
  <c r="U149" i="21"/>
  <c r="Y149" i="21"/>
  <c r="AC149" i="21"/>
  <c r="AG149" i="21"/>
  <c r="U150" i="21"/>
  <c r="Y150" i="21"/>
  <c r="AC150" i="21"/>
  <c r="AG150" i="21"/>
  <c r="U151" i="21"/>
  <c r="Y151" i="21"/>
  <c r="AC151" i="21"/>
  <c r="AG151" i="21"/>
  <c r="AD117" i="21"/>
  <c r="X118" i="21"/>
  <c r="AF118" i="21"/>
  <c r="X119" i="21"/>
  <c r="AF119" i="21"/>
  <c r="X120" i="21"/>
  <c r="AF120" i="21"/>
  <c r="X121" i="21"/>
  <c r="AF121" i="21"/>
  <c r="X122" i="21"/>
  <c r="AF122" i="21"/>
  <c r="X123" i="21"/>
  <c r="AF123" i="21"/>
  <c r="X124" i="21"/>
  <c r="AF124" i="21"/>
  <c r="X125" i="21"/>
  <c r="AF125" i="21"/>
  <c r="X126" i="21"/>
  <c r="AF126" i="21"/>
  <c r="X127" i="21"/>
  <c r="AF127" i="21"/>
  <c r="X128" i="21"/>
  <c r="AF128" i="21"/>
  <c r="X129" i="21"/>
  <c r="AF129" i="21"/>
  <c r="X130" i="21"/>
  <c r="AF130" i="21"/>
  <c r="X131" i="21"/>
  <c r="AF131" i="21"/>
  <c r="X132" i="21"/>
  <c r="AF132" i="21"/>
  <c r="X133" i="21"/>
  <c r="AF133" i="21"/>
  <c r="X134" i="21"/>
  <c r="AF134" i="21"/>
  <c r="X135" i="21"/>
  <c r="AF135" i="21"/>
  <c r="X136" i="21"/>
  <c r="AF136" i="21"/>
  <c r="X137" i="21"/>
  <c r="AF137" i="21"/>
  <c r="X138" i="21"/>
  <c r="AF138" i="21"/>
  <c r="X139" i="21"/>
  <c r="AF139" i="21"/>
  <c r="X140" i="21"/>
  <c r="AF140" i="21"/>
  <c r="X141" i="21"/>
  <c r="AF141" i="21"/>
  <c r="X142" i="21"/>
  <c r="AF142" i="21"/>
  <c r="X143" i="21"/>
  <c r="AF143" i="21"/>
  <c r="X144" i="21"/>
  <c r="AF144" i="21"/>
  <c r="X145" i="21"/>
  <c r="AF145" i="21"/>
  <c r="X146" i="21"/>
  <c r="AF146" i="21"/>
  <c r="X147" i="21"/>
  <c r="AF147" i="21"/>
  <c r="X148" i="21"/>
  <c r="AF148" i="21"/>
  <c r="X149" i="21"/>
  <c r="AF149" i="21"/>
  <c r="X150" i="21"/>
  <c r="AF150" i="21"/>
  <c r="X151" i="21"/>
  <c r="AF151" i="21"/>
  <c r="V152" i="21"/>
  <c r="AB152" i="21"/>
  <c r="AG152" i="21"/>
  <c r="V153" i="21"/>
  <c r="AB153" i="21"/>
  <c r="AF153" i="21"/>
  <c r="T154" i="21"/>
  <c r="X154" i="21"/>
  <c r="AB154" i="21"/>
  <c r="AF154" i="21"/>
  <c r="T155" i="21"/>
  <c r="X155" i="21"/>
  <c r="AB155" i="21"/>
  <c r="AF155" i="21"/>
  <c r="AH117" i="21"/>
  <c r="Z118" i="21"/>
  <c r="AH118" i="21"/>
  <c r="Z119" i="21"/>
  <c r="AH119" i="21"/>
  <c r="Z120" i="21"/>
  <c r="AH120" i="21"/>
  <c r="Z121" i="21"/>
  <c r="AH121" i="21"/>
  <c r="Z122" i="21"/>
  <c r="AH122" i="21"/>
  <c r="Z123" i="21"/>
  <c r="AH123" i="21"/>
  <c r="Z124" i="21"/>
  <c r="AH124" i="21"/>
  <c r="Z125" i="21"/>
  <c r="AH125" i="21"/>
  <c r="Z126" i="21"/>
  <c r="AH126" i="21"/>
  <c r="Z127" i="21"/>
  <c r="AH127" i="21"/>
  <c r="Z128" i="21"/>
  <c r="AH128" i="21"/>
  <c r="Z129" i="21"/>
  <c r="AH129" i="21"/>
  <c r="Z130" i="21"/>
  <c r="AH130" i="21"/>
  <c r="Z131" i="21"/>
  <c r="AH131" i="21"/>
  <c r="Z132" i="21"/>
  <c r="AH132" i="21"/>
  <c r="Z133" i="21"/>
  <c r="AH133" i="21"/>
  <c r="Z134" i="21"/>
  <c r="AH134" i="21"/>
  <c r="Z135" i="21"/>
  <c r="AH135" i="21"/>
  <c r="Z136" i="21"/>
  <c r="AH136" i="21"/>
  <c r="Z137" i="21"/>
  <c r="AH137" i="21"/>
  <c r="Z138" i="21"/>
  <c r="AH138" i="21"/>
  <c r="Z139" i="21"/>
  <c r="AH139" i="21"/>
  <c r="Z140" i="21"/>
  <c r="AH140" i="21"/>
  <c r="Z141" i="21"/>
  <c r="AH141" i="21"/>
  <c r="Z142" i="21"/>
  <c r="AH142" i="21"/>
  <c r="Z143" i="21"/>
  <c r="AH143" i="21"/>
  <c r="Z144" i="21"/>
  <c r="AH144" i="21"/>
  <c r="Z145" i="21"/>
  <c r="AH145" i="21"/>
  <c r="Z146" i="21"/>
  <c r="AH146" i="21"/>
  <c r="Z147" i="21"/>
  <c r="AH147" i="21"/>
  <c r="Z148" i="21"/>
  <c r="AH148" i="21"/>
  <c r="Z149" i="21"/>
  <c r="AH149" i="21"/>
  <c r="Z150" i="21"/>
  <c r="AH150" i="21"/>
  <c r="Z151" i="21"/>
  <c r="AH151" i="21"/>
  <c r="X152" i="21"/>
  <c r="AC152" i="21"/>
  <c r="AH152" i="21"/>
  <c r="X153" i="21"/>
  <c r="AC153" i="21"/>
  <c r="AG153" i="21"/>
  <c r="U154" i="21"/>
  <c r="Y154" i="21"/>
  <c r="AC154" i="21"/>
  <c r="AG154" i="21"/>
  <c r="U155" i="21"/>
  <c r="Y155" i="21"/>
  <c r="AC155" i="21"/>
  <c r="AG155" i="21"/>
  <c r="T118" i="21"/>
  <c r="AB118" i="21"/>
  <c r="T119" i="21"/>
  <c r="AB119" i="21"/>
  <c r="T120" i="21"/>
  <c r="AB120" i="21"/>
  <c r="T121" i="21"/>
  <c r="AB121" i="21"/>
  <c r="T122" i="21"/>
  <c r="AB122" i="21"/>
  <c r="T123" i="21"/>
  <c r="AB123" i="21"/>
  <c r="T124" i="21"/>
  <c r="AB124" i="21"/>
  <c r="T125" i="21"/>
  <c r="AB125" i="21"/>
  <c r="T126" i="21"/>
  <c r="AB126" i="21"/>
  <c r="T127" i="21"/>
  <c r="AB127" i="21"/>
  <c r="T128" i="21"/>
  <c r="AB128" i="21"/>
  <c r="T129" i="21"/>
  <c r="AB129" i="21"/>
  <c r="T130" i="21"/>
  <c r="AB130" i="21"/>
  <c r="T131" i="21"/>
  <c r="AB131" i="21"/>
  <c r="T132" i="21"/>
  <c r="AB132" i="21"/>
  <c r="T133" i="21"/>
  <c r="AB133" i="21"/>
  <c r="T134" i="21"/>
  <c r="AB134" i="21"/>
  <c r="T135" i="21"/>
  <c r="AB135" i="21"/>
  <c r="T136" i="21"/>
  <c r="AB136" i="21"/>
  <c r="T137" i="21"/>
  <c r="AB137" i="21"/>
  <c r="T138" i="21"/>
  <c r="AB138" i="21"/>
  <c r="T139" i="21"/>
  <c r="AB139" i="21"/>
  <c r="T140" i="21"/>
  <c r="AB140" i="21"/>
  <c r="T141" i="21"/>
  <c r="AB141" i="21"/>
  <c r="T142" i="21"/>
  <c r="AB142" i="21"/>
  <c r="T143" i="21"/>
  <c r="AB143" i="21"/>
  <c r="T144" i="21"/>
  <c r="AB144" i="21"/>
  <c r="T145" i="21"/>
  <c r="AB145" i="21"/>
  <c r="T146" i="21"/>
  <c r="AB146" i="21"/>
  <c r="T147" i="21"/>
  <c r="AB147" i="21"/>
  <c r="T148" i="21"/>
  <c r="AB148" i="21"/>
  <c r="T149" i="21"/>
  <c r="AB149" i="21"/>
  <c r="T150" i="21"/>
  <c r="AB150" i="21"/>
  <c r="T151" i="21"/>
  <c r="AB151" i="21"/>
  <c r="T152" i="21"/>
  <c r="Y152" i="21"/>
  <c r="AD152" i="21"/>
  <c r="T153" i="21"/>
  <c r="Y153" i="21"/>
  <c r="AD153" i="21"/>
  <c r="AH153" i="21"/>
  <c r="V154" i="21"/>
  <c r="Z154" i="21"/>
  <c r="AD154" i="21"/>
  <c r="AH154" i="21"/>
  <c r="V155" i="21"/>
  <c r="Z155" i="21"/>
  <c r="AD155" i="21"/>
  <c r="AH155" i="21"/>
  <c r="V118" i="21"/>
  <c r="AD118" i="21"/>
  <c r="V119" i="21"/>
  <c r="AD119" i="21"/>
  <c r="V120" i="21"/>
  <c r="AD120" i="21"/>
  <c r="V121" i="21"/>
  <c r="AD121" i="21"/>
  <c r="V122" i="21"/>
  <c r="AD122" i="21"/>
  <c r="V123" i="21"/>
  <c r="AD123" i="21"/>
  <c r="V124" i="21"/>
  <c r="AD124" i="21"/>
  <c r="V125" i="21"/>
  <c r="AD125" i="21"/>
  <c r="V126" i="21"/>
  <c r="AD126" i="21"/>
  <c r="V127" i="21"/>
  <c r="AD127" i="21"/>
  <c r="V128" i="21"/>
  <c r="AD128" i="21"/>
  <c r="V129" i="21"/>
  <c r="AD129" i="21"/>
  <c r="V130" i="21"/>
  <c r="AD130" i="21"/>
  <c r="V131" i="21"/>
  <c r="AD131" i="21"/>
  <c r="V132" i="21"/>
  <c r="AD132" i="21"/>
  <c r="V133" i="21"/>
  <c r="AD133" i="21"/>
  <c r="V134" i="21"/>
  <c r="AD134" i="21"/>
  <c r="V135" i="21"/>
  <c r="AD135" i="21"/>
  <c r="V136" i="21"/>
  <c r="AD136" i="21"/>
  <c r="V137" i="21"/>
  <c r="AD137" i="21"/>
  <c r="V138" i="21"/>
  <c r="AD138" i="21"/>
  <c r="V139" i="21"/>
  <c r="AD139" i="21"/>
  <c r="V140" i="21"/>
  <c r="AD140" i="21"/>
  <c r="V141" i="21"/>
  <c r="AD141" i="21"/>
  <c r="V142" i="21"/>
  <c r="AD142" i="21"/>
  <c r="V143" i="21"/>
  <c r="AD143" i="21"/>
  <c r="V144" i="21"/>
  <c r="AD144" i="21"/>
  <c r="V145" i="21"/>
  <c r="AD145" i="21"/>
  <c r="V146" i="21"/>
  <c r="AD146" i="21"/>
  <c r="V147" i="21"/>
  <c r="AD147" i="21"/>
  <c r="V148" i="21"/>
  <c r="AD148" i="21"/>
  <c r="V149" i="21"/>
  <c r="AD149" i="21"/>
  <c r="V150" i="21"/>
  <c r="AD150" i="21"/>
  <c r="V151" i="21"/>
  <c r="AD151" i="21"/>
  <c r="U152" i="21"/>
  <c r="Z152" i="21"/>
  <c r="AF152" i="21"/>
  <c r="U153" i="21"/>
  <c r="Z153" i="21"/>
  <c r="AE153" i="21"/>
  <c r="S154" i="21"/>
  <c r="W154" i="21"/>
  <c r="AA154" i="21"/>
  <c r="AE154" i="21"/>
  <c r="S155" i="21"/>
  <c r="W155" i="21"/>
  <c r="AA155" i="21"/>
  <c r="AE155" i="21"/>
  <c r="CF7" i="20"/>
  <c r="CG8" i="20"/>
  <c r="CH9" i="20"/>
  <c r="CF11" i="20"/>
  <c r="CG12" i="20"/>
  <c r="CH13" i="20"/>
  <c r="CF15" i="20"/>
  <c r="CG16" i="20"/>
  <c r="CH17" i="20"/>
  <c r="CF19" i="20"/>
  <c r="CG20" i="20"/>
  <c r="CH21" i="20"/>
  <c r="CF23" i="20"/>
  <c r="CG24" i="20"/>
  <c r="CH25" i="20"/>
  <c r="CF27" i="20"/>
  <c r="CG28" i="20"/>
  <c r="CH29" i="20"/>
  <c r="CF31" i="20"/>
  <c r="CG32" i="20"/>
  <c r="CH33" i="20"/>
  <c r="CF35" i="20"/>
  <c r="CG36" i="20"/>
  <c r="CH37" i="20"/>
  <c r="CF39" i="20"/>
  <c r="CG40" i="20"/>
  <c r="CH41" i="20"/>
  <c r="CF43" i="20"/>
  <c r="CG44" i="20"/>
  <c r="CH45" i="20"/>
  <c r="CF47" i="20"/>
  <c r="CG48" i="20"/>
  <c r="CH49" i="20"/>
  <c r="CF51" i="20"/>
  <c r="CG52" i="20"/>
  <c r="CH53" i="20"/>
  <c r="CF55" i="20"/>
  <c r="CG56" i="20"/>
  <c r="CH57" i="20"/>
  <c r="CF59" i="20"/>
  <c r="CG60" i="20"/>
  <c r="CH61" i="20"/>
  <c r="CF63" i="20"/>
  <c r="CG64" i="20"/>
  <c r="CH65" i="20"/>
  <c r="CF67" i="20"/>
  <c r="CG68" i="20"/>
  <c r="CH69" i="20"/>
  <c r="CF71" i="20"/>
  <c r="CG72" i="20"/>
  <c r="CH73" i="20"/>
  <c r="CF75" i="20"/>
  <c r="CG76" i="20"/>
  <c r="CH77" i="20"/>
  <c r="CF79" i="20"/>
  <c r="CG80" i="20"/>
  <c r="CH81" i="20"/>
  <c r="CF83" i="20"/>
  <c r="CG84" i="20"/>
  <c r="CH85" i="20"/>
  <c r="CF87" i="20"/>
  <c r="CG88" i="20"/>
  <c r="CH89" i="20"/>
  <c r="CF91" i="20"/>
  <c r="CG92" i="20"/>
  <c r="CH93" i="20"/>
  <c r="CF95" i="20"/>
  <c r="CG96" i="20"/>
  <c r="CH97" i="20"/>
  <c r="CF99" i="20"/>
  <c r="CG100" i="20"/>
  <c r="CH101" i="20"/>
  <c r="CF103" i="20"/>
  <c r="CG104" i="20"/>
  <c r="CH105" i="20"/>
  <c r="CF107" i="20"/>
  <c r="CG108" i="20"/>
  <c r="CH109" i="20"/>
  <c r="CF111" i="20"/>
  <c r="CG112" i="20"/>
  <c r="CH113" i="20"/>
  <c r="CF115" i="20"/>
  <c r="CG116" i="20"/>
  <c r="CH117" i="20"/>
  <c r="CF119" i="20"/>
  <c r="CG7" i="20"/>
  <c r="CI7" i="20" s="1"/>
  <c r="CH7" i="20"/>
  <c r="CJ7" i="20" s="1"/>
  <c r="CF9" i="20"/>
  <c r="CG10" i="20"/>
  <c r="CH11" i="20"/>
  <c r="CF13" i="20"/>
  <c r="CG14" i="20"/>
  <c r="CH15" i="20"/>
  <c r="CF17" i="20"/>
  <c r="CG18" i="20"/>
  <c r="CH19" i="20"/>
  <c r="CF21" i="20"/>
  <c r="CG22" i="20"/>
  <c r="CH23" i="20"/>
  <c r="CF25" i="20"/>
  <c r="CG26" i="20"/>
  <c r="CH27" i="20"/>
  <c r="CF29" i="20"/>
  <c r="CG30" i="20"/>
  <c r="CH31" i="20"/>
  <c r="CF33" i="20"/>
  <c r="CG34" i="20"/>
  <c r="CH35" i="20"/>
  <c r="CF37" i="20"/>
  <c r="CG38" i="20"/>
  <c r="CH39" i="20"/>
  <c r="CF41" i="20"/>
  <c r="CG42" i="20"/>
  <c r="CH43" i="20"/>
  <c r="CF45" i="20"/>
  <c r="CG46" i="20"/>
  <c r="CH47" i="20"/>
  <c r="CF49" i="20"/>
  <c r="CG50" i="20"/>
  <c r="CH51" i="20"/>
  <c r="CF53" i="20"/>
  <c r="CG54" i="20"/>
  <c r="CH55" i="20"/>
  <c r="CF57" i="20"/>
  <c r="CG58" i="20"/>
  <c r="CH59" i="20"/>
  <c r="CF61" i="20"/>
  <c r="CG62" i="20"/>
  <c r="CH63" i="20"/>
  <c r="CF65" i="20"/>
  <c r="CG66" i="20"/>
  <c r="CH67" i="20"/>
  <c r="CF69" i="20"/>
  <c r="CG70" i="20"/>
  <c r="CH71" i="20"/>
  <c r="CF73" i="20"/>
  <c r="CG74" i="20"/>
  <c r="CH75" i="20"/>
  <c r="CF77" i="20"/>
  <c r="CG78" i="20"/>
  <c r="CH79" i="20"/>
  <c r="CF81" i="20"/>
  <c r="CG82" i="20"/>
  <c r="CH83" i="20"/>
  <c r="CF85" i="20"/>
  <c r="CG86" i="20"/>
  <c r="CH87" i="20"/>
  <c r="CF89" i="20"/>
  <c r="CG90" i="20"/>
  <c r="CH91" i="20"/>
  <c r="CF93" i="20"/>
  <c r="CG94" i="20"/>
  <c r="CH95" i="20"/>
  <c r="CF97" i="20"/>
  <c r="CG98" i="20"/>
  <c r="CH99" i="20"/>
  <c r="CF101" i="20"/>
  <c r="CG102" i="20"/>
  <c r="CH103" i="20"/>
  <c r="CF105" i="20"/>
  <c r="CG106" i="20"/>
  <c r="CH107" i="20"/>
  <c r="CF109" i="20"/>
  <c r="CG110" i="20"/>
  <c r="CH111" i="20"/>
  <c r="CH10" i="20"/>
  <c r="CG13" i="20"/>
  <c r="CF16" i="20"/>
  <c r="CH18" i="20"/>
  <c r="CG21" i="20"/>
  <c r="CF24" i="20"/>
  <c r="CH26" i="20"/>
  <c r="CG29" i="20"/>
  <c r="CF32" i="20"/>
  <c r="CH34" i="20"/>
  <c r="CG37" i="20"/>
  <c r="CF40" i="20"/>
  <c r="CH42" i="20"/>
  <c r="CG45" i="20"/>
  <c r="CF48" i="20"/>
  <c r="CH50" i="20"/>
  <c r="CG53" i="20"/>
  <c r="CF56" i="20"/>
  <c r="CG61" i="20"/>
  <c r="CF64" i="20"/>
  <c r="CH66" i="20"/>
  <c r="CF72" i="20"/>
  <c r="CG77" i="20"/>
  <c r="CG85" i="20"/>
  <c r="CF96" i="20"/>
  <c r="CH106" i="20"/>
  <c r="CH8" i="20"/>
  <c r="CG11" i="20"/>
  <c r="CF14" i="20"/>
  <c r="CH16" i="20"/>
  <c r="CG19" i="20"/>
  <c r="CF22" i="20"/>
  <c r="CH24" i="20"/>
  <c r="CG27" i="20"/>
  <c r="CF30" i="20"/>
  <c r="CH32" i="20"/>
  <c r="CG35" i="20"/>
  <c r="CF38" i="20"/>
  <c r="CH40" i="20"/>
  <c r="CG43" i="20"/>
  <c r="CF46" i="20"/>
  <c r="CH48" i="20"/>
  <c r="CG51" i="20"/>
  <c r="CF54" i="20"/>
  <c r="CH56" i="20"/>
  <c r="CG59" i="20"/>
  <c r="CF62" i="20"/>
  <c r="CH64" i="20"/>
  <c r="CG67" i="20"/>
  <c r="CF70" i="20"/>
  <c r="CH72" i="20"/>
  <c r="CG75" i="20"/>
  <c r="CF78" i="20"/>
  <c r="CH80" i="20"/>
  <c r="CG83" i="20"/>
  <c r="CF86" i="20"/>
  <c r="CH88" i="20"/>
  <c r="CG91" i="20"/>
  <c r="CF94" i="20"/>
  <c r="CH96" i="20"/>
  <c r="CG99" i="20"/>
  <c r="CF102" i="20"/>
  <c r="CH104" i="20"/>
  <c r="CG107" i="20"/>
  <c r="CF110" i="20"/>
  <c r="CH112" i="20"/>
  <c r="CG114" i="20"/>
  <c r="CF116" i="20"/>
  <c r="CF118" i="20"/>
  <c r="CH119" i="20"/>
  <c r="CF121" i="20"/>
  <c r="CG122" i="20"/>
  <c r="CH123" i="20"/>
  <c r="CF125" i="20"/>
  <c r="CG126" i="20"/>
  <c r="CH127" i="20"/>
  <c r="CF129" i="20"/>
  <c r="CG130" i="20"/>
  <c r="CH131" i="20"/>
  <c r="CF133" i="20"/>
  <c r="CG134" i="20"/>
  <c r="CH135" i="20"/>
  <c r="CF137" i="20"/>
  <c r="CG138" i="20"/>
  <c r="CH139" i="20"/>
  <c r="CF141" i="20"/>
  <c r="CG142" i="20"/>
  <c r="CH143" i="20"/>
  <c r="CF145" i="20"/>
  <c r="CG146" i="20"/>
  <c r="CH147" i="20"/>
  <c r="CF149" i="20"/>
  <c r="CG150" i="20"/>
  <c r="CH151" i="20"/>
  <c r="CF153" i="20"/>
  <c r="CG154" i="20"/>
  <c r="CH155" i="20"/>
  <c r="CG9" i="20"/>
  <c r="CH62" i="20"/>
  <c r="CH70" i="20"/>
  <c r="CF76" i="20"/>
  <c r="CH78" i="20"/>
  <c r="CF84" i="20"/>
  <c r="CH86" i="20"/>
  <c r="CF92" i="20"/>
  <c r="CH94" i="20"/>
  <c r="CG97" i="20"/>
  <c r="CH102" i="20"/>
  <c r="CG105" i="20"/>
  <c r="CH110" i="20"/>
  <c r="CF12" i="20"/>
  <c r="CH14" i="20"/>
  <c r="CG17" i="20"/>
  <c r="CF20" i="20"/>
  <c r="CH22" i="20"/>
  <c r="CG25" i="20"/>
  <c r="CF28" i="20"/>
  <c r="CH30" i="20"/>
  <c r="CG33" i="20"/>
  <c r="CF36" i="20"/>
  <c r="CH38" i="20"/>
  <c r="CG41" i="20"/>
  <c r="CF44" i="20"/>
  <c r="CH46" i="20"/>
  <c r="CG49" i="20"/>
  <c r="CF52" i="20"/>
  <c r="CH54" i="20"/>
  <c r="CG57" i="20"/>
  <c r="CF60" i="20"/>
  <c r="CG65" i="20"/>
  <c r="CF68" i="20"/>
  <c r="CG73" i="20"/>
  <c r="CG81" i="20"/>
  <c r="CG89" i="20"/>
  <c r="CF100" i="20"/>
  <c r="CF108" i="20"/>
  <c r="CF10" i="20"/>
  <c r="CH12" i="20"/>
  <c r="CG15" i="20"/>
  <c r="CF18" i="20"/>
  <c r="CH20" i="20"/>
  <c r="CG23" i="20"/>
  <c r="CF26" i="20"/>
  <c r="CH28" i="20"/>
  <c r="CG31" i="20"/>
  <c r="CF34" i="20"/>
  <c r="CH36" i="20"/>
  <c r="CG39" i="20"/>
  <c r="CF42" i="20"/>
  <c r="CH44" i="20"/>
  <c r="CG47" i="20"/>
  <c r="CF50" i="20"/>
  <c r="CH52" i="20"/>
  <c r="CG55" i="20"/>
  <c r="CF58" i="20"/>
  <c r="CH60" i="20"/>
  <c r="CG63" i="20"/>
  <c r="CF66" i="20"/>
  <c r="CH68" i="20"/>
  <c r="CG71" i="20"/>
  <c r="CF74" i="20"/>
  <c r="CH76" i="20"/>
  <c r="CG79" i="20"/>
  <c r="CF82" i="20"/>
  <c r="CH84" i="20"/>
  <c r="CG87" i="20"/>
  <c r="CF90" i="20"/>
  <c r="CH92" i="20"/>
  <c r="CG95" i="20"/>
  <c r="CF98" i="20"/>
  <c r="CH100" i="20"/>
  <c r="CG103" i="20"/>
  <c r="CF106" i="20"/>
  <c r="CH108" i="20"/>
  <c r="CG111" i="20"/>
  <c r="CG113" i="20"/>
  <c r="CG115" i="20"/>
  <c r="CF117" i="20"/>
  <c r="CH118" i="20"/>
  <c r="CG120" i="20"/>
  <c r="CH121" i="20"/>
  <c r="CF123" i="20"/>
  <c r="CG124" i="20"/>
  <c r="CH125" i="20"/>
  <c r="CF127" i="20"/>
  <c r="CG128" i="20"/>
  <c r="CH129" i="20"/>
  <c r="CF131" i="20"/>
  <c r="CG132" i="20"/>
  <c r="CH133" i="20"/>
  <c r="CF135" i="20"/>
  <c r="CG136" i="20"/>
  <c r="CH137" i="20"/>
  <c r="CF139" i="20"/>
  <c r="CG140" i="20"/>
  <c r="CH141" i="20"/>
  <c r="CF143" i="20"/>
  <c r="CG144" i="20"/>
  <c r="CH145" i="20"/>
  <c r="CF147" i="20"/>
  <c r="CG148" i="20"/>
  <c r="CH149" i="20"/>
  <c r="CF151" i="20"/>
  <c r="CG152" i="20"/>
  <c r="CH153" i="20"/>
  <c r="CF155" i="20"/>
  <c r="CG156" i="20"/>
  <c r="CF8" i="20"/>
  <c r="CH58" i="20"/>
  <c r="CG69" i="20"/>
  <c r="CH74" i="20"/>
  <c r="CF80" i="20"/>
  <c r="CH82" i="20"/>
  <c r="CF88" i="20"/>
  <c r="CH90" i="20"/>
  <c r="CG93" i="20"/>
  <c r="CH98" i="20"/>
  <c r="CG101" i="20"/>
  <c r="CF104" i="20"/>
  <c r="CG109" i="20"/>
  <c r="CF112" i="20"/>
  <c r="CF114" i="20"/>
  <c r="CG117" i="20"/>
  <c r="CH120" i="20"/>
  <c r="CG123" i="20"/>
  <c r="CF126" i="20"/>
  <c r="CH128" i="20"/>
  <c r="CG131" i="20"/>
  <c r="CF134" i="20"/>
  <c r="CH136" i="20"/>
  <c r="CG139" i="20"/>
  <c r="CF142" i="20"/>
  <c r="CH144" i="20"/>
  <c r="CG147" i="20"/>
  <c r="CF150" i="20"/>
  <c r="CH152" i="20"/>
  <c r="CG155" i="20"/>
  <c r="CH114" i="20"/>
  <c r="CG118" i="20"/>
  <c r="CG121" i="20"/>
  <c r="CF124" i="20"/>
  <c r="CH126" i="20"/>
  <c r="CG129" i="20"/>
  <c r="CF132" i="20"/>
  <c r="CH134" i="20"/>
  <c r="CG137" i="20"/>
  <c r="CF140" i="20"/>
  <c r="CH142" i="20"/>
  <c r="CG145" i="20"/>
  <c r="CF148" i="20"/>
  <c r="CH150" i="20"/>
  <c r="CG153" i="20"/>
  <c r="CF156" i="20"/>
  <c r="CH115" i="20"/>
  <c r="CG119" i="20"/>
  <c r="CF122" i="20"/>
  <c r="CH124" i="20"/>
  <c r="CG127" i="20"/>
  <c r="CF130" i="20"/>
  <c r="CH132" i="20"/>
  <c r="CG135" i="20"/>
  <c r="CF138" i="20"/>
  <c r="CH140" i="20"/>
  <c r="CG143" i="20"/>
  <c r="CF146" i="20"/>
  <c r="CH148" i="20"/>
  <c r="CG151" i="20"/>
  <c r="CF154" i="20"/>
  <c r="CH156" i="20"/>
  <c r="CF113" i="20"/>
  <c r="CH116" i="20"/>
  <c r="CF120" i="20"/>
  <c r="CH122" i="20"/>
  <c r="CG125" i="20"/>
  <c r="CF128" i="20"/>
  <c r="CH130" i="20"/>
  <c r="CG133" i="20"/>
  <c r="CF136" i="20"/>
  <c r="CH138" i="20"/>
  <c r="CG141" i="20"/>
  <c r="CF144" i="20"/>
  <c r="CH146" i="20"/>
  <c r="CG149" i="20"/>
  <c r="CF152" i="20"/>
  <c r="CH154" i="20"/>
  <c r="BC10" i="20"/>
  <c r="BC14" i="20"/>
  <c r="BC18" i="20"/>
  <c r="BC22" i="20"/>
  <c r="BC7" i="20"/>
  <c r="BC11" i="20"/>
  <c r="BC15" i="20"/>
  <c r="BC19" i="20"/>
  <c r="BC13" i="20"/>
  <c r="BC17" i="20"/>
  <c r="BC8" i="20"/>
  <c r="BC12" i="20"/>
  <c r="BC16" i="20"/>
  <c r="BC20" i="20"/>
  <c r="BC9" i="20"/>
  <c r="BC21" i="20"/>
  <c r="AC173" i="20"/>
  <c r="AC169" i="20"/>
  <c r="AC165" i="20"/>
  <c r="AC161" i="20"/>
  <c r="AC172" i="20"/>
  <c r="AC168" i="20"/>
  <c r="AC164" i="20"/>
  <c r="AC6" i="20"/>
  <c r="AG6" i="20"/>
  <c r="AK6" i="20"/>
  <c r="AO6" i="20"/>
  <c r="AS6" i="20"/>
  <c r="AS156" i="20" s="1"/>
  <c r="CC8" i="20" s="1"/>
  <c r="AF7" i="20"/>
  <c r="AJ7" i="20"/>
  <c r="AN7" i="20"/>
  <c r="AR7" i="20"/>
  <c r="AE8" i="20"/>
  <c r="AI8" i="20"/>
  <c r="AM8" i="20"/>
  <c r="AQ8" i="20"/>
  <c r="AD9" i="20"/>
  <c r="AH9" i="20"/>
  <c r="AL9" i="20"/>
  <c r="AP9" i="20"/>
  <c r="AC10" i="20"/>
  <c r="AG10" i="20"/>
  <c r="AK10" i="20"/>
  <c r="AO10" i="20"/>
  <c r="AS10" i="20"/>
  <c r="AF11" i="20"/>
  <c r="AJ11" i="20"/>
  <c r="AN11" i="20"/>
  <c r="AR11" i="20"/>
  <c r="AE12" i="20"/>
  <c r="AI12" i="20"/>
  <c r="AM12" i="20"/>
  <c r="AQ12" i="20"/>
  <c r="AD13" i="20"/>
  <c r="AH13" i="20"/>
  <c r="AL13" i="20"/>
  <c r="AP13" i="20"/>
  <c r="AC14" i="20"/>
  <c r="AG14" i="20"/>
  <c r="AK14" i="20"/>
  <c r="AO14" i="20"/>
  <c r="AS14" i="20"/>
  <c r="AF15" i="20"/>
  <c r="AJ15" i="20"/>
  <c r="AN15" i="20"/>
  <c r="AR15" i="20"/>
  <c r="AE16" i="20"/>
  <c r="AI16" i="20"/>
  <c r="AM16" i="20"/>
  <c r="AQ16" i="20"/>
  <c r="AD17" i="20"/>
  <c r="AH17" i="20"/>
  <c r="AL17" i="20"/>
  <c r="AP17" i="20"/>
  <c r="AC18" i="20"/>
  <c r="AG18" i="20"/>
  <c r="AK18" i="20"/>
  <c r="AO18" i="20"/>
  <c r="AS18" i="20"/>
  <c r="AF19" i="20"/>
  <c r="AJ19" i="20"/>
  <c r="AN19" i="20"/>
  <c r="AR19" i="20"/>
  <c r="AE20" i="20"/>
  <c r="AI20" i="20"/>
  <c r="AM20" i="20"/>
  <c r="AQ20" i="20"/>
  <c r="AD21" i="20"/>
  <c r="AH21" i="20"/>
  <c r="AL21" i="20"/>
  <c r="AP21" i="20"/>
  <c r="AC22" i="20"/>
  <c r="AG22" i="20"/>
  <c r="AK22" i="20"/>
  <c r="AO22" i="20"/>
  <c r="AS22" i="20"/>
  <c r="AF23" i="20"/>
  <c r="AJ23" i="20"/>
  <c r="AN23" i="20"/>
  <c r="AR23" i="20"/>
  <c r="AE24" i="20"/>
  <c r="AI24" i="20"/>
  <c r="AM24" i="20"/>
  <c r="AQ24" i="20"/>
  <c r="AD25" i="20"/>
  <c r="AH25" i="20"/>
  <c r="AL25" i="20"/>
  <c r="AP25" i="20"/>
  <c r="AD6" i="20"/>
  <c r="AH6" i="20"/>
  <c r="AL6" i="20"/>
  <c r="AP6" i="20"/>
  <c r="AC7" i="20"/>
  <c r="AG7" i="20"/>
  <c r="AK7" i="20"/>
  <c r="AO7" i="20"/>
  <c r="AS7" i="20"/>
  <c r="AF8" i="20"/>
  <c r="AJ8" i="20"/>
  <c r="AN8" i="20"/>
  <c r="AR8" i="20"/>
  <c r="AE9" i="20"/>
  <c r="AI9" i="20"/>
  <c r="AM9" i="20"/>
  <c r="AQ9" i="20"/>
  <c r="AD10" i="20"/>
  <c r="AH10" i="20"/>
  <c r="AL10" i="20"/>
  <c r="AP10" i="20"/>
  <c r="AC11" i="20"/>
  <c r="AG11" i="20"/>
  <c r="AK11" i="20"/>
  <c r="AO11" i="20"/>
  <c r="AS11" i="20"/>
  <c r="AF12" i="20"/>
  <c r="AJ12" i="20"/>
  <c r="AN12" i="20"/>
  <c r="AR12" i="20"/>
  <c r="AE13" i="20"/>
  <c r="AI13" i="20"/>
  <c r="AM13" i="20"/>
  <c r="AQ13" i="20"/>
  <c r="AD14" i="20"/>
  <c r="AH14" i="20"/>
  <c r="AL14" i="20"/>
  <c r="AP14" i="20"/>
  <c r="AC15" i="20"/>
  <c r="AG15" i="20"/>
  <c r="AK15" i="20"/>
  <c r="AO15" i="20"/>
  <c r="AS15" i="20"/>
  <c r="AF16" i="20"/>
  <c r="AJ16" i="20"/>
  <c r="AN16" i="20"/>
  <c r="AR16" i="20"/>
  <c r="AE17" i="20"/>
  <c r="AI17" i="20"/>
  <c r="AM17" i="20"/>
  <c r="AQ17" i="20"/>
  <c r="AD18" i="20"/>
  <c r="AH18" i="20"/>
  <c r="AL18" i="20"/>
  <c r="AP18" i="20"/>
  <c r="AC19" i="20"/>
  <c r="AG19" i="20"/>
  <c r="AK19" i="20"/>
  <c r="AO19" i="20"/>
  <c r="AS19" i="20"/>
  <c r="AF20" i="20"/>
  <c r="AJ20" i="20"/>
  <c r="AN20" i="20"/>
  <c r="AR20" i="20"/>
  <c r="AE21" i="20"/>
  <c r="AI21" i="20"/>
  <c r="AM21" i="20"/>
  <c r="AQ21" i="20"/>
  <c r="AD22" i="20"/>
  <c r="AH22" i="20"/>
  <c r="AL22" i="20"/>
  <c r="AP22" i="20"/>
  <c r="AC23" i="20"/>
  <c r="AG23" i="20"/>
  <c r="AK23" i="20"/>
  <c r="AE6" i="20"/>
  <c r="AI6" i="20"/>
  <c r="AM6" i="20"/>
  <c r="AQ6" i="20"/>
  <c r="AD7" i="20"/>
  <c r="AH7" i="20"/>
  <c r="AL7" i="20"/>
  <c r="AP7" i="20"/>
  <c r="AC8" i="20"/>
  <c r="AG8" i="20"/>
  <c r="AK8" i="20"/>
  <c r="AO8" i="20"/>
  <c r="AS8" i="20"/>
  <c r="AF9" i="20"/>
  <c r="AJ9" i="20"/>
  <c r="AN9" i="20"/>
  <c r="AR9" i="20"/>
  <c r="AE10" i="20"/>
  <c r="AI10" i="20"/>
  <c r="AM10" i="20"/>
  <c r="AQ10" i="20"/>
  <c r="AD11" i="20"/>
  <c r="AH11" i="20"/>
  <c r="AL11" i="20"/>
  <c r="AP11" i="20"/>
  <c r="AC12" i="20"/>
  <c r="AG12" i="20"/>
  <c r="AK12" i="20"/>
  <c r="AO12" i="20"/>
  <c r="AS12" i="20"/>
  <c r="AF13" i="20"/>
  <c r="AJ13" i="20"/>
  <c r="AN13" i="20"/>
  <c r="AR13" i="20"/>
  <c r="AE14" i="20"/>
  <c r="AI14" i="20"/>
  <c r="AM14" i="20"/>
  <c r="AQ14" i="20"/>
  <c r="AD15" i="20"/>
  <c r="AH15" i="20"/>
  <c r="AL15" i="20"/>
  <c r="AP15" i="20"/>
  <c r="AC16" i="20"/>
  <c r="AG16" i="20"/>
  <c r="AK16" i="20"/>
  <c r="AO16" i="20"/>
  <c r="AS16" i="20"/>
  <c r="AF17" i="20"/>
  <c r="AJ17" i="20"/>
  <c r="AN17" i="20"/>
  <c r="AR17" i="20"/>
  <c r="AE18" i="20"/>
  <c r="AI18" i="20"/>
  <c r="AM18" i="20"/>
  <c r="AQ18" i="20"/>
  <c r="AD19" i="20"/>
  <c r="AH19" i="20"/>
  <c r="AL19" i="20"/>
  <c r="AP19" i="20"/>
  <c r="AC20" i="20"/>
  <c r="AG20" i="20"/>
  <c r="AK20" i="20"/>
  <c r="AO20" i="20"/>
  <c r="AS20" i="20"/>
  <c r="AF21" i="20"/>
  <c r="AJ21" i="20"/>
  <c r="AN21" i="20"/>
  <c r="AR21" i="20"/>
  <c r="AE22" i="20"/>
  <c r="AI22" i="20"/>
  <c r="AM22" i="20"/>
  <c r="AQ22" i="20"/>
  <c r="AD23" i="20"/>
  <c r="AH23" i="20"/>
  <c r="AL23" i="20"/>
  <c r="AP23" i="20"/>
  <c r="AC24" i="20"/>
  <c r="AG24" i="20"/>
  <c r="AK24" i="20"/>
  <c r="AO24" i="20"/>
  <c r="AS24" i="20"/>
  <c r="AF25" i="20"/>
  <c r="AJ25" i="20"/>
  <c r="AN25" i="20"/>
  <c r="AR25" i="20"/>
  <c r="AN6" i="20"/>
  <c r="AM7" i="20"/>
  <c r="AL8" i="20"/>
  <c r="AK9" i="20"/>
  <c r="AJ10" i="20"/>
  <c r="AI11" i="20"/>
  <c r="AH12" i="20"/>
  <c r="AG13" i="20"/>
  <c r="AF14" i="20"/>
  <c r="AE15" i="20"/>
  <c r="AD16" i="20"/>
  <c r="AC17" i="20"/>
  <c r="AS17" i="20"/>
  <c r="AR18" i="20"/>
  <c r="AQ19" i="20"/>
  <c r="AP20" i="20"/>
  <c r="AO21" i="20"/>
  <c r="AN22" i="20"/>
  <c r="AM23" i="20"/>
  <c r="AD24" i="20"/>
  <c r="AL24" i="20"/>
  <c r="AC25" i="20"/>
  <c r="AK25" i="20"/>
  <c r="AS25" i="20"/>
  <c r="AF26" i="20"/>
  <c r="AJ26" i="20"/>
  <c r="AN26" i="20"/>
  <c r="AR26" i="20"/>
  <c r="AE27" i="20"/>
  <c r="AI27" i="20"/>
  <c r="AM27" i="20"/>
  <c r="AQ27" i="20"/>
  <c r="AD28" i="20"/>
  <c r="AH28" i="20"/>
  <c r="AL28" i="20"/>
  <c r="AP28" i="20"/>
  <c r="AC29" i="20"/>
  <c r="AG29" i="20"/>
  <c r="AK29" i="20"/>
  <c r="AO29" i="20"/>
  <c r="AS29" i="20"/>
  <c r="AF30" i="20"/>
  <c r="AJ30" i="20"/>
  <c r="AN30" i="20"/>
  <c r="AR30" i="20"/>
  <c r="AE31" i="20"/>
  <c r="AI31" i="20"/>
  <c r="AM31" i="20"/>
  <c r="AQ31" i="20"/>
  <c r="AD32" i="20"/>
  <c r="AH32" i="20"/>
  <c r="AL32" i="20"/>
  <c r="AP32" i="20"/>
  <c r="AC33" i="20"/>
  <c r="AG33" i="20"/>
  <c r="AK33" i="20"/>
  <c r="AO33" i="20"/>
  <c r="AS33" i="20"/>
  <c r="AF34" i="20"/>
  <c r="AJ34" i="20"/>
  <c r="AN34" i="20"/>
  <c r="AR34" i="20"/>
  <c r="AE35" i="20"/>
  <c r="AI35" i="20"/>
  <c r="AM35" i="20"/>
  <c r="AQ35" i="20"/>
  <c r="AD36" i="20"/>
  <c r="AH36" i="20"/>
  <c r="AL36" i="20"/>
  <c r="AP36" i="20"/>
  <c r="AC37" i="20"/>
  <c r="AG37" i="20"/>
  <c r="AK37" i="20"/>
  <c r="AO37" i="20"/>
  <c r="AS37" i="20"/>
  <c r="AF38" i="20"/>
  <c r="AR6" i="20"/>
  <c r="AQ7" i="20"/>
  <c r="AP8" i="20"/>
  <c r="AO9" i="20"/>
  <c r="AN10" i="20"/>
  <c r="AM11" i="20"/>
  <c r="AL12" i="20"/>
  <c r="AK13" i="20"/>
  <c r="AJ14" i="20"/>
  <c r="AI15" i="20"/>
  <c r="AH16" i="20"/>
  <c r="AG17" i="20"/>
  <c r="AF18" i="20"/>
  <c r="AE19" i="20"/>
  <c r="AD20" i="20"/>
  <c r="AC21" i="20"/>
  <c r="AS21" i="20"/>
  <c r="AR22" i="20"/>
  <c r="AO23" i="20"/>
  <c r="AF24" i="20"/>
  <c r="AN24" i="20"/>
  <c r="AE25" i="20"/>
  <c r="AM25" i="20"/>
  <c r="AC26" i="20"/>
  <c r="AG26" i="20"/>
  <c r="AK26" i="20"/>
  <c r="AO26" i="20"/>
  <c r="AS26" i="20"/>
  <c r="AF27" i="20"/>
  <c r="AJ27" i="20"/>
  <c r="AN27" i="20"/>
  <c r="AR27" i="20"/>
  <c r="AE28" i="20"/>
  <c r="AI28" i="20"/>
  <c r="AM28" i="20"/>
  <c r="AQ28" i="20"/>
  <c r="AD29" i="20"/>
  <c r="AH29" i="20"/>
  <c r="AL29" i="20"/>
  <c r="AP29" i="20"/>
  <c r="AC30" i="20"/>
  <c r="AG30" i="20"/>
  <c r="AK30" i="20"/>
  <c r="AO30" i="20"/>
  <c r="AS30" i="20"/>
  <c r="AF31" i="20"/>
  <c r="AJ31" i="20"/>
  <c r="AN31" i="20"/>
  <c r="AR31" i="20"/>
  <c r="AE32" i="20"/>
  <c r="AI32" i="20"/>
  <c r="AM32" i="20"/>
  <c r="AQ32" i="20"/>
  <c r="AD33" i="20"/>
  <c r="AH33" i="20"/>
  <c r="AL33" i="20"/>
  <c r="AP33" i="20"/>
  <c r="AC34" i="20"/>
  <c r="AG34" i="20"/>
  <c r="AK34" i="20"/>
  <c r="AO34" i="20"/>
  <c r="AS34" i="20"/>
  <c r="AF35" i="20"/>
  <c r="AJ35" i="20"/>
  <c r="AN35" i="20"/>
  <c r="AR35" i="20"/>
  <c r="AE36" i="20"/>
  <c r="AI36" i="20"/>
  <c r="AM36" i="20"/>
  <c r="AQ36" i="20"/>
  <c r="AD37" i="20"/>
  <c r="AH37" i="20"/>
  <c r="AL37" i="20"/>
  <c r="AP37" i="20"/>
  <c r="AC38" i="20"/>
  <c r="AG38" i="20"/>
  <c r="AK38" i="20"/>
  <c r="AO38" i="20"/>
  <c r="AS38" i="20"/>
  <c r="AF39" i="20"/>
  <c r="AJ39" i="20"/>
  <c r="AN39" i="20"/>
  <c r="AR39" i="20"/>
  <c r="AE40" i="20"/>
  <c r="AI40" i="20"/>
  <c r="AE7" i="20"/>
  <c r="AC9" i="20"/>
  <c r="AR10" i="20"/>
  <c r="AP12" i="20"/>
  <c r="AN14" i="20"/>
  <c r="AL16" i="20"/>
  <c r="AJ18" i="20"/>
  <c r="AH20" i="20"/>
  <c r="AF22" i="20"/>
  <c r="AQ23" i="20"/>
  <c r="AP24" i="20"/>
  <c r="AO25" i="20"/>
  <c r="AH26" i="20"/>
  <c r="AP26" i="20"/>
  <c r="AG27" i="20"/>
  <c r="AO27" i="20"/>
  <c r="AF28" i="20"/>
  <c r="AN28" i="20"/>
  <c r="AE29" i="20"/>
  <c r="AM29" i="20"/>
  <c r="AD30" i="20"/>
  <c r="AL30" i="20"/>
  <c r="AC31" i="20"/>
  <c r="AK31" i="20"/>
  <c r="AS31" i="20"/>
  <c r="AJ32" i="20"/>
  <c r="AR32" i="20"/>
  <c r="AI33" i="20"/>
  <c r="AQ33" i="20"/>
  <c r="AH34" i="20"/>
  <c r="AP34" i="20"/>
  <c r="AG35" i="20"/>
  <c r="AO35" i="20"/>
  <c r="AF36" i="20"/>
  <c r="AN36" i="20"/>
  <c r="AE37" i="20"/>
  <c r="AM37" i="20"/>
  <c r="AD38" i="20"/>
  <c r="AJ38" i="20"/>
  <c r="AP38" i="20"/>
  <c r="AD39" i="20"/>
  <c r="AI39" i="20"/>
  <c r="AO39" i="20"/>
  <c r="AC40" i="20"/>
  <c r="AH40" i="20"/>
  <c r="AM40" i="20"/>
  <c r="AQ40" i="20"/>
  <c r="AD41" i="20"/>
  <c r="AH41" i="20"/>
  <c r="AL41" i="20"/>
  <c r="AP41" i="20"/>
  <c r="AC42" i="20"/>
  <c r="AG42" i="20"/>
  <c r="AK42" i="20"/>
  <c r="AO42" i="20"/>
  <c r="AS42" i="20"/>
  <c r="AF43" i="20"/>
  <c r="AJ43" i="20"/>
  <c r="AN43" i="20"/>
  <c r="AR43" i="20"/>
  <c r="AE44" i="20"/>
  <c r="AI44" i="20"/>
  <c r="AM44" i="20"/>
  <c r="AQ44" i="20"/>
  <c r="AD45" i="20"/>
  <c r="AH45" i="20"/>
  <c r="AL45" i="20"/>
  <c r="AP45" i="20"/>
  <c r="AC46" i="20"/>
  <c r="AG46" i="20"/>
  <c r="AK46" i="20"/>
  <c r="AO46" i="20"/>
  <c r="AS46" i="20"/>
  <c r="AF47" i="20"/>
  <c r="AJ47" i="20"/>
  <c r="AN47" i="20"/>
  <c r="AR47" i="20"/>
  <c r="AE48" i="20"/>
  <c r="AI48" i="20"/>
  <c r="AM48" i="20"/>
  <c r="AQ48" i="20"/>
  <c r="AD49" i="20"/>
  <c r="AH49" i="20"/>
  <c r="AL49" i="20"/>
  <c r="AP49" i="20"/>
  <c r="AI7" i="20"/>
  <c r="AG9" i="20"/>
  <c r="AE11" i="20"/>
  <c r="AC13" i="20"/>
  <c r="AR14" i="20"/>
  <c r="AP16" i="20"/>
  <c r="AN18" i="20"/>
  <c r="AL20" i="20"/>
  <c r="AJ22" i="20"/>
  <c r="AS23" i="20"/>
  <c r="AR24" i="20"/>
  <c r="AT24" i="20" s="1"/>
  <c r="AU24" i="20" s="1"/>
  <c r="AQ25" i="20"/>
  <c r="AI26" i="20"/>
  <c r="AQ26" i="20"/>
  <c r="AH27" i="20"/>
  <c r="AP27" i="20"/>
  <c r="AG28" i="20"/>
  <c r="AO28" i="20"/>
  <c r="AF29" i="20"/>
  <c r="AN29" i="20"/>
  <c r="AE30" i="20"/>
  <c r="AM30" i="20"/>
  <c r="AD31" i="20"/>
  <c r="AL31" i="20"/>
  <c r="AC32" i="20"/>
  <c r="AK32" i="20"/>
  <c r="AS32" i="20"/>
  <c r="AJ33" i="20"/>
  <c r="AR33" i="20"/>
  <c r="AI34" i="20"/>
  <c r="AQ34" i="20"/>
  <c r="AH35" i="20"/>
  <c r="AP35" i="20"/>
  <c r="AG36" i="20"/>
  <c r="AO36" i="20"/>
  <c r="AF37" i="20"/>
  <c r="AN37" i="20"/>
  <c r="AE38" i="20"/>
  <c r="AL38" i="20"/>
  <c r="AQ38" i="20"/>
  <c r="AE39" i="20"/>
  <c r="AK39" i="20"/>
  <c r="AP39" i="20"/>
  <c r="AD40" i="20"/>
  <c r="AJ40" i="20"/>
  <c r="AN40" i="20"/>
  <c r="AR40" i="20"/>
  <c r="AE41" i="20"/>
  <c r="AI41" i="20"/>
  <c r="AM41" i="20"/>
  <c r="AQ41" i="20"/>
  <c r="AD42" i="20"/>
  <c r="AH42" i="20"/>
  <c r="AL42" i="20"/>
  <c r="AP42" i="20"/>
  <c r="AC43" i="20"/>
  <c r="AG43" i="20"/>
  <c r="AK43" i="20"/>
  <c r="AO43" i="20"/>
  <c r="AS43" i="20"/>
  <c r="AF44" i="20"/>
  <c r="AJ44" i="20"/>
  <c r="AN44" i="20"/>
  <c r="AR44" i="20"/>
  <c r="AE45" i="20"/>
  <c r="AI45" i="20"/>
  <c r="AM45" i="20"/>
  <c r="AQ45" i="20"/>
  <c r="AD46" i="20"/>
  <c r="AH46" i="20"/>
  <c r="AL46" i="20"/>
  <c r="AP46" i="20"/>
  <c r="AC47" i="20"/>
  <c r="AG47" i="20"/>
  <c r="AK47" i="20"/>
  <c r="AO47" i="20"/>
  <c r="AS47" i="20"/>
  <c r="AF48" i="20"/>
  <c r="AJ48" i="20"/>
  <c r="AN48" i="20"/>
  <c r="AR48" i="20"/>
  <c r="AE49" i="20"/>
  <c r="AI49" i="20"/>
  <c r="AM49" i="20"/>
  <c r="AQ49" i="20"/>
  <c r="AD50" i="20"/>
  <c r="AH50" i="20"/>
  <c r="AL50" i="20"/>
  <c r="AP50" i="20"/>
  <c r="AC51" i="20"/>
  <c r="AG51" i="20"/>
  <c r="AK51" i="20"/>
  <c r="AO51" i="20"/>
  <c r="AD8" i="20"/>
  <c r="AQ11" i="20"/>
  <c r="AM15" i="20"/>
  <c r="AI19" i="20"/>
  <c r="AE23" i="20"/>
  <c r="AG25" i="20"/>
  <c r="AL26" i="20"/>
  <c r="AK27" i="20"/>
  <c r="AJ28" i="20"/>
  <c r="AI29" i="20"/>
  <c r="AH30" i="20"/>
  <c r="AG31" i="20"/>
  <c r="AF32" i="20"/>
  <c r="AE33" i="20"/>
  <c r="AD34" i="20"/>
  <c r="AC35" i="20"/>
  <c r="AS35" i="20"/>
  <c r="AR36" i="20"/>
  <c r="AQ37" i="20"/>
  <c r="AM38" i="20"/>
  <c r="AG39" i="20"/>
  <c r="AQ39" i="20"/>
  <c r="AK40" i="20"/>
  <c r="AS40" i="20"/>
  <c r="AJ41" i="20"/>
  <c r="AR41" i="20"/>
  <c r="AI42" i="20"/>
  <c r="AQ42" i="20"/>
  <c r="AH43" i="20"/>
  <c r="AP43" i="20"/>
  <c r="AG44" i="20"/>
  <c r="AO44" i="20"/>
  <c r="AF45" i="20"/>
  <c r="AN45" i="20"/>
  <c r="AE46" i="20"/>
  <c r="AM46" i="20"/>
  <c r="AD47" i="20"/>
  <c r="AL47" i="20"/>
  <c r="AC48" i="20"/>
  <c r="AK48" i="20"/>
  <c r="AS48" i="20"/>
  <c r="AJ49" i="20"/>
  <c r="AR49" i="20"/>
  <c r="AF50" i="20"/>
  <c r="AK50" i="20"/>
  <c r="AQ50" i="20"/>
  <c r="AE51" i="20"/>
  <c r="AJ51" i="20"/>
  <c r="AP51" i="20"/>
  <c r="AC52" i="20"/>
  <c r="AG52" i="20"/>
  <c r="AK52" i="20"/>
  <c r="AO52" i="20"/>
  <c r="AS52" i="20"/>
  <c r="AF53" i="20"/>
  <c r="AJ53" i="20"/>
  <c r="AN53" i="20"/>
  <c r="AR53" i="20"/>
  <c r="AE54" i="20"/>
  <c r="AI54" i="20"/>
  <c r="AM54" i="20"/>
  <c r="AQ54" i="20"/>
  <c r="AD55" i="20"/>
  <c r="AH55" i="20"/>
  <c r="AL55" i="20"/>
  <c r="AP55" i="20"/>
  <c r="AC56" i="20"/>
  <c r="AG56" i="20"/>
  <c r="AK56" i="20"/>
  <c r="AO56" i="20"/>
  <c r="AS56" i="20"/>
  <c r="AF57" i="20"/>
  <c r="AJ57" i="20"/>
  <c r="AN57" i="20"/>
  <c r="AR57" i="20"/>
  <c r="AE58" i="20"/>
  <c r="AI58" i="20"/>
  <c r="AM58" i="20"/>
  <c r="AQ58" i="20"/>
  <c r="AD59" i="20"/>
  <c r="AH59" i="20"/>
  <c r="AL59" i="20"/>
  <c r="AP59" i="20"/>
  <c r="AC60" i="20"/>
  <c r="AG60" i="20"/>
  <c r="AK60" i="20"/>
  <c r="AO60" i="20"/>
  <c r="AS60" i="20"/>
  <c r="AF61" i="20"/>
  <c r="AJ61" i="20"/>
  <c r="AN61" i="20"/>
  <c r="AR61" i="20"/>
  <c r="AE62" i="20"/>
  <c r="AI62" i="20"/>
  <c r="AM62" i="20"/>
  <c r="AQ62" i="20"/>
  <c r="AD63" i="20"/>
  <c r="AH63" i="20"/>
  <c r="AL63" i="20"/>
  <c r="AP63" i="20"/>
  <c r="AC64" i="20"/>
  <c r="AG64" i="20"/>
  <c r="AK64" i="20"/>
  <c r="AO64" i="20"/>
  <c r="AS64" i="20"/>
  <c r="AF65" i="20"/>
  <c r="AJ65" i="20"/>
  <c r="AN65" i="20"/>
  <c r="AR65" i="20"/>
  <c r="AE66" i="20"/>
  <c r="AI66" i="20"/>
  <c r="AM66" i="20"/>
  <c r="AQ66" i="20"/>
  <c r="AD67" i="20"/>
  <c r="AH67" i="20"/>
  <c r="AL67" i="20"/>
  <c r="AP67" i="20"/>
  <c r="AC68" i="20"/>
  <c r="AG68" i="20"/>
  <c r="AK68" i="20"/>
  <c r="AO68" i="20"/>
  <c r="AS68" i="20"/>
  <c r="AF69" i="20"/>
  <c r="AJ69" i="20"/>
  <c r="AN69" i="20"/>
  <c r="AR69" i="20"/>
  <c r="AE70" i="20"/>
  <c r="AI70" i="20"/>
  <c r="AM70" i="20"/>
  <c r="AQ70" i="20"/>
  <c r="AD71" i="20"/>
  <c r="AH71" i="20"/>
  <c r="AL71" i="20"/>
  <c r="AP71" i="20"/>
  <c r="AC72" i="20"/>
  <c r="AG72" i="20"/>
  <c r="AK72" i="20"/>
  <c r="AO72" i="20"/>
  <c r="AS72" i="20"/>
  <c r="AF73" i="20"/>
  <c r="AJ73" i="20"/>
  <c r="AN73" i="20"/>
  <c r="AR73" i="20"/>
  <c r="AE74" i="20"/>
  <c r="AI74" i="20"/>
  <c r="AM74" i="20"/>
  <c r="AQ74" i="20"/>
  <c r="AD75" i="20"/>
  <c r="AH75" i="20"/>
  <c r="AL75" i="20"/>
  <c r="AP75" i="20"/>
  <c r="AC76" i="20"/>
  <c r="AG76" i="20"/>
  <c r="AK76" i="20"/>
  <c r="AO76" i="20"/>
  <c r="AS76" i="20"/>
  <c r="AF77" i="20"/>
  <c r="AJ77" i="20"/>
  <c r="AN77" i="20"/>
  <c r="AR77" i="20"/>
  <c r="AE78" i="20"/>
  <c r="AI78" i="20"/>
  <c r="AM78" i="20"/>
  <c r="AQ78" i="20"/>
  <c r="AD79" i="20"/>
  <c r="AH79" i="20"/>
  <c r="AH8" i="20"/>
  <c r="AD12" i="20"/>
  <c r="AQ15" i="20"/>
  <c r="AM19" i="20"/>
  <c r="AI23" i="20"/>
  <c r="AI25" i="20"/>
  <c r="AM26" i="20"/>
  <c r="AL27" i="20"/>
  <c r="AK28" i="20"/>
  <c r="AJ29" i="20"/>
  <c r="AI30" i="20"/>
  <c r="AH31" i="20"/>
  <c r="AG32" i="20"/>
  <c r="AF33" i="20"/>
  <c r="AE34" i="20"/>
  <c r="AD35" i="20"/>
  <c r="AC36" i="20"/>
  <c r="AS36" i="20"/>
  <c r="AR37" i="20"/>
  <c r="AN38" i="20"/>
  <c r="AH39" i="20"/>
  <c r="AS39" i="20"/>
  <c r="AL40" i="20"/>
  <c r="AC41" i="20"/>
  <c r="AK41" i="20"/>
  <c r="AS41" i="20"/>
  <c r="AJ42" i="20"/>
  <c r="AR42" i="20"/>
  <c r="AT42" i="20" s="1"/>
  <c r="AU42" i="20" s="1"/>
  <c r="AI43" i="20"/>
  <c r="AQ43" i="20"/>
  <c r="AH44" i="20"/>
  <c r="AP44" i="20"/>
  <c r="AG45" i="20"/>
  <c r="AO45" i="20"/>
  <c r="AF46" i="20"/>
  <c r="AN46" i="20"/>
  <c r="AE47" i="20"/>
  <c r="AM47" i="20"/>
  <c r="AD48" i="20"/>
  <c r="AL48" i="20"/>
  <c r="AC49" i="20"/>
  <c r="AK49" i="20"/>
  <c r="AS49" i="20"/>
  <c r="AG50" i="20"/>
  <c r="AM50" i="20"/>
  <c r="AR50" i="20"/>
  <c r="AF51" i="20"/>
  <c r="AL51" i="20"/>
  <c r="AQ51" i="20"/>
  <c r="AD52" i="20"/>
  <c r="AH52" i="20"/>
  <c r="AL52" i="20"/>
  <c r="AP52" i="20"/>
  <c r="AC53" i="20"/>
  <c r="AG53" i="20"/>
  <c r="AK53" i="20"/>
  <c r="AO53" i="20"/>
  <c r="AS53" i="20"/>
  <c r="AF54" i="20"/>
  <c r="AJ54" i="20"/>
  <c r="AN54" i="20"/>
  <c r="AR54" i="20"/>
  <c r="AE55" i="20"/>
  <c r="AI55" i="20"/>
  <c r="AM55" i="20"/>
  <c r="AQ55" i="20"/>
  <c r="AD56" i="20"/>
  <c r="AH56" i="20"/>
  <c r="AL56" i="20"/>
  <c r="AP56" i="20"/>
  <c r="AC57" i="20"/>
  <c r="AG57" i="20"/>
  <c r="AK57" i="20"/>
  <c r="AO57" i="20"/>
  <c r="AS57" i="20"/>
  <c r="AF58" i="20"/>
  <c r="AJ58" i="20"/>
  <c r="AN58" i="20"/>
  <c r="AR58" i="20"/>
  <c r="AE59" i="20"/>
  <c r="AI59" i="20"/>
  <c r="AM59" i="20"/>
  <c r="AQ59" i="20"/>
  <c r="AD60" i="20"/>
  <c r="AH60" i="20"/>
  <c r="AL60" i="20"/>
  <c r="AP60" i="20"/>
  <c r="AC61" i="20"/>
  <c r="AG61" i="20"/>
  <c r="AK61" i="20"/>
  <c r="AO61" i="20"/>
  <c r="AS61" i="20"/>
  <c r="AF62" i="20"/>
  <c r="AJ62" i="20"/>
  <c r="AN62" i="20"/>
  <c r="AR62" i="20"/>
  <c r="AE63" i="20"/>
  <c r="AI63" i="20"/>
  <c r="AM63" i="20"/>
  <c r="AQ63" i="20"/>
  <c r="AD64" i="20"/>
  <c r="AH64" i="20"/>
  <c r="AL64" i="20"/>
  <c r="AP64" i="20"/>
  <c r="AC65" i="20"/>
  <c r="AG65" i="20"/>
  <c r="AK65" i="20"/>
  <c r="AO65" i="20"/>
  <c r="AS65" i="20"/>
  <c r="AF66" i="20"/>
  <c r="AJ66" i="20"/>
  <c r="AN66" i="20"/>
  <c r="AR66" i="20"/>
  <c r="AE67" i="20"/>
  <c r="AI67" i="20"/>
  <c r="AM67" i="20"/>
  <c r="AQ67" i="20"/>
  <c r="AD68" i="20"/>
  <c r="AH68" i="20"/>
  <c r="AL68" i="20"/>
  <c r="AP68" i="20"/>
  <c r="AC69" i="20"/>
  <c r="AG69" i="20"/>
  <c r="AK69" i="20"/>
  <c r="AO69" i="20"/>
  <c r="AS69" i="20"/>
  <c r="AF70" i="20"/>
  <c r="AJ70" i="20"/>
  <c r="AN70" i="20"/>
  <c r="AR70" i="20"/>
  <c r="AE71" i="20"/>
  <c r="AI71" i="20"/>
  <c r="AM71" i="20"/>
  <c r="AQ71" i="20"/>
  <c r="AD72" i="20"/>
  <c r="AH72" i="20"/>
  <c r="AL72" i="20"/>
  <c r="AP72" i="20"/>
  <c r="AC73" i="20"/>
  <c r="AG73" i="20"/>
  <c r="AK73" i="20"/>
  <c r="AO73" i="20"/>
  <c r="AS73" i="20"/>
  <c r="AF74" i="20"/>
  <c r="AJ74" i="20"/>
  <c r="AN74" i="20"/>
  <c r="AR74" i="20"/>
  <c r="AE75" i="20"/>
  <c r="AI75" i="20"/>
  <c r="AM75" i="20"/>
  <c r="AQ75" i="20"/>
  <c r="AD76" i="20"/>
  <c r="AH76" i="20"/>
  <c r="AL76" i="20"/>
  <c r="AP76" i="20"/>
  <c r="AC77" i="20"/>
  <c r="AG77" i="20"/>
  <c r="AK77" i="20"/>
  <c r="AO77" i="20"/>
  <c r="AS77" i="20"/>
  <c r="AF78" i="20"/>
  <c r="AJ78" i="20"/>
  <c r="AN78" i="20"/>
  <c r="AR78" i="20"/>
  <c r="AE79" i="20"/>
  <c r="AI79" i="20"/>
  <c r="AM79" i="20"/>
  <c r="AQ79" i="20"/>
  <c r="AD80" i="20"/>
  <c r="AH80" i="20"/>
  <c r="AS9" i="20"/>
  <c r="AK17" i="20"/>
  <c r="AH24" i="20"/>
  <c r="AC27" i="20"/>
  <c r="AR28" i="20"/>
  <c r="AP30" i="20"/>
  <c r="AN32" i="20"/>
  <c r="AL34" i="20"/>
  <c r="AJ36" i="20"/>
  <c r="AH38" i="20"/>
  <c r="AL39" i="20"/>
  <c r="AO40" i="20"/>
  <c r="AN41" i="20"/>
  <c r="AM42" i="20"/>
  <c r="AL43" i="20"/>
  <c r="AK44" i="20"/>
  <c r="AJ45" i="20"/>
  <c r="AI46" i="20"/>
  <c r="AH47" i="20"/>
  <c r="AG48" i="20"/>
  <c r="AF49" i="20"/>
  <c r="AC50" i="20"/>
  <c r="AN50" i="20"/>
  <c r="AH51" i="20"/>
  <c r="AR51" i="20"/>
  <c r="AI52" i="20"/>
  <c r="AQ52" i="20"/>
  <c r="AH53" i="20"/>
  <c r="AP53" i="20"/>
  <c r="AG54" i="20"/>
  <c r="AO54" i="20"/>
  <c r="AF55" i="20"/>
  <c r="AN55" i="20"/>
  <c r="AE56" i="20"/>
  <c r="AM56" i="20"/>
  <c r="AD57" i="20"/>
  <c r="AL57" i="20"/>
  <c r="AC58" i="20"/>
  <c r="AK58" i="20"/>
  <c r="AS58" i="20"/>
  <c r="AJ59" i="20"/>
  <c r="AR59" i="20"/>
  <c r="AI60" i="20"/>
  <c r="AQ60" i="20"/>
  <c r="AH61" i="20"/>
  <c r="AP61" i="20"/>
  <c r="AG62" i="20"/>
  <c r="AO62" i="20"/>
  <c r="AF63" i="20"/>
  <c r="AN63" i="20"/>
  <c r="AE64" i="20"/>
  <c r="AM64" i="20"/>
  <c r="AD65" i="20"/>
  <c r="AL65" i="20"/>
  <c r="AC66" i="20"/>
  <c r="AK66" i="20"/>
  <c r="AS66" i="20"/>
  <c r="AJ67" i="20"/>
  <c r="AR67" i="20"/>
  <c r="AI68" i="20"/>
  <c r="AQ68" i="20"/>
  <c r="AH69" i="20"/>
  <c r="AP69" i="20"/>
  <c r="AG70" i="20"/>
  <c r="AO70" i="20"/>
  <c r="AF71" i="20"/>
  <c r="AN71" i="20"/>
  <c r="AE72" i="20"/>
  <c r="AM72" i="20"/>
  <c r="AD73" i="20"/>
  <c r="AL73" i="20"/>
  <c r="AC74" i="20"/>
  <c r="AK74" i="20"/>
  <c r="AS74" i="20"/>
  <c r="AJ75" i="20"/>
  <c r="AR75" i="20"/>
  <c r="AI76" i="20"/>
  <c r="AQ76" i="20"/>
  <c r="AH77" i="20"/>
  <c r="AP77" i="20"/>
  <c r="AG78" i="20"/>
  <c r="AO78" i="20"/>
  <c r="AF79" i="20"/>
  <c r="AL79" i="20"/>
  <c r="AR79" i="20"/>
  <c r="AF80" i="20"/>
  <c r="AK80" i="20"/>
  <c r="AO80" i="20"/>
  <c r="AS80" i="20"/>
  <c r="AF81" i="20"/>
  <c r="AJ81" i="20"/>
  <c r="AN81" i="20"/>
  <c r="AR81" i="20"/>
  <c r="AE82" i="20"/>
  <c r="AI82" i="20"/>
  <c r="AM82" i="20"/>
  <c r="AQ82" i="20"/>
  <c r="AD83" i="20"/>
  <c r="AH83" i="20"/>
  <c r="AL83" i="20"/>
  <c r="AP83" i="20"/>
  <c r="AC84" i="20"/>
  <c r="AG84" i="20"/>
  <c r="AK84" i="20"/>
  <c r="AO84" i="20"/>
  <c r="AS84" i="20"/>
  <c r="AF85" i="20"/>
  <c r="AJ85" i="20"/>
  <c r="AN85" i="20"/>
  <c r="AR85" i="20"/>
  <c r="AE86" i="20"/>
  <c r="AI86" i="20"/>
  <c r="AM86" i="20"/>
  <c r="AQ86" i="20"/>
  <c r="AD87" i="20"/>
  <c r="AH87" i="20"/>
  <c r="AL87" i="20"/>
  <c r="AP87" i="20"/>
  <c r="AC88" i="20"/>
  <c r="AG88" i="20"/>
  <c r="AK88" i="20"/>
  <c r="AO88" i="20"/>
  <c r="AS88" i="20"/>
  <c r="AF89" i="20"/>
  <c r="AJ89" i="20"/>
  <c r="AN89" i="20"/>
  <c r="AR89" i="20"/>
  <c r="AE90" i="20"/>
  <c r="AI90" i="20"/>
  <c r="AM90" i="20"/>
  <c r="AQ90" i="20"/>
  <c r="AD91" i="20"/>
  <c r="AH91" i="20"/>
  <c r="AL91" i="20"/>
  <c r="AP91" i="20"/>
  <c r="AC92" i="20"/>
  <c r="AG92" i="20"/>
  <c r="AK92" i="20"/>
  <c r="AO92" i="20"/>
  <c r="AS92" i="20"/>
  <c r="AF93" i="20"/>
  <c r="AJ93" i="20"/>
  <c r="AN93" i="20"/>
  <c r="AR93" i="20"/>
  <c r="AE94" i="20"/>
  <c r="AI94" i="20"/>
  <c r="AM94" i="20"/>
  <c r="AQ94" i="20"/>
  <c r="AD95" i="20"/>
  <c r="AH95" i="20"/>
  <c r="AL95" i="20"/>
  <c r="AP95" i="20"/>
  <c r="AC96" i="20"/>
  <c r="AG96" i="20"/>
  <c r="AK96" i="20"/>
  <c r="AO96" i="20"/>
  <c r="AS96" i="20"/>
  <c r="AF97" i="20"/>
  <c r="AJ97" i="20"/>
  <c r="AN97" i="20"/>
  <c r="AR97" i="20"/>
  <c r="AE98" i="20"/>
  <c r="AI98" i="20"/>
  <c r="AM98" i="20"/>
  <c r="AQ98" i="20"/>
  <c r="AD99" i="20"/>
  <c r="AH99" i="20"/>
  <c r="AL99" i="20"/>
  <c r="AP99" i="20"/>
  <c r="AC100" i="20"/>
  <c r="AF10" i="20"/>
  <c r="AO17" i="20"/>
  <c r="AJ24" i="20"/>
  <c r="AD27" i="20"/>
  <c r="AS28" i="20"/>
  <c r="AQ30" i="20"/>
  <c r="AO32" i="20"/>
  <c r="AM34" i="20"/>
  <c r="AK36" i="20"/>
  <c r="AI38" i="20"/>
  <c r="AM39" i="20"/>
  <c r="AP40" i="20"/>
  <c r="AO41" i="20"/>
  <c r="AN42" i="20"/>
  <c r="AM43" i="20"/>
  <c r="AL44" i="20"/>
  <c r="AK45" i="20"/>
  <c r="AJ46" i="20"/>
  <c r="AI47" i="20"/>
  <c r="AH48" i="20"/>
  <c r="AG49" i="20"/>
  <c r="AE50" i="20"/>
  <c r="AO50" i="20"/>
  <c r="AI51" i="20"/>
  <c r="AS51" i="20"/>
  <c r="AJ52" i="20"/>
  <c r="AR52" i="20"/>
  <c r="AI53" i="20"/>
  <c r="AQ53" i="20"/>
  <c r="AH54" i="20"/>
  <c r="AP54" i="20"/>
  <c r="AG55" i="20"/>
  <c r="AO55" i="20"/>
  <c r="AF56" i="20"/>
  <c r="AN56" i="20"/>
  <c r="AE57" i="20"/>
  <c r="AM57" i="20"/>
  <c r="AD58" i="20"/>
  <c r="AL58" i="20"/>
  <c r="AC59" i="20"/>
  <c r="AK59" i="20"/>
  <c r="AS59" i="20"/>
  <c r="AJ60" i="20"/>
  <c r="AR60" i="20"/>
  <c r="AI61" i="20"/>
  <c r="AQ61" i="20"/>
  <c r="AH62" i="20"/>
  <c r="AP62" i="20"/>
  <c r="AG63" i="20"/>
  <c r="AO63" i="20"/>
  <c r="AF64" i="20"/>
  <c r="AN64" i="20"/>
  <c r="AE65" i="20"/>
  <c r="AM65" i="20"/>
  <c r="AD66" i="20"/>
  <c r="AL66" i="20"/>
  <c r="AC67" i="20"/>
  <c r="AK67" i="20"/>
  <c r="AS67" i="20"/>
  <c r="AJ68" i="20"/>
  <c r="AR68" i="20"/>
  <c r="AI69" i="20"/>
  <c r="AQ69" i="20"/>
  <c r="AH70" i="20"/>
  <c r="AP70" i="20"/>
  <c r="AG71" i="20"/>
  <c r="AO71" i="20"/>
  <c r="AF72" i="20"/>
  <c r="AN72" i="20"/>
  <c r="AE73" i="20"/>
  <c r="AM73" i="20"/>
  <c r="AD74" i="20"/>
  <c r="AL74" i="20"/>
  <c r="AC75" i="20"/>
  <c r="AK75" i="20"/>
  <c r="AS75" i="20"/>
  <c r="AJ76" i="20"/>
  <c r="AR76" i="20"/>
  <c r="AT76" i="20" s="1"/>
  <c r="AU76" i="20" s="1"/>
  <c r="AI77" i="20"/>
  <c r="AQ77" i="20"/>
  <c r="AH78" i="20"/>
  <c r="AP78" i="20"/>
  <c r="AG79" i="20"/>
  <c r="AN79" i="20"/>
  <c r="AS79" i="20"/>
  <c r="AG80" i="20"/>
  <c r="AL80" i="20"/>
  <c r="AP80" i="20"/>
  <c r="AC81" i="20"/>
  <c r="AG81" i="20"/>
  <c r="AK81" i="20"/>
  <c r="AO81" i="20"/>
  <c r="AS81" i="20"/>
  <c r="AF82" i="20"/>
  <c r="AJ82" i="20"/>
  <c r="AN82" i="20"/>
  <c r="AR82" i="20"/>
  <c r="AE83" i="20"/>
  <c r="AI83" i="20"/>
  <c r="AM83" i="20"/>
  <c r="AQ83" i="20"/>
  <c r="AD84" i="20"/>
  <c r="AH84" i="20"/>
  <c r="AL84" i="20"/>
  <c r="AP84" i="20"/>
  <c r="AC85" i="20"/>
  <c r="AG85" i="20"/>
  <c r="AK85" i="20"/>
  <c r="AO85" i="20"/>
  <c r="AS85" i="20"/>
  <c r="AF86" i="20"/>
  <c r="AJ86" i="20"/>
  <c r="AN86" i="20"/>
  <c r="AR86" i="20"/>
  <c r="AE87" i="20"/>
  <c r="AI87" i="20"/>
  <c r="AM87" i="20"/>
  <c r="AQ87" i="20"/>
  <c r="AD88" i="20"/>
  <c r="AH88" i="20"/>
  <c r="AL88" i="20"/>
  <c r="AP88" i="20"/>
  <c r="AC89" i="20"/>
  <c r="AG89" i="20"/>
  <c r="AK89" i="20"/>
  <c r="AO89" i="20"/>
  <c r="AS89" i="20"/>
  <c r="AF90" i="20"/>
  <c r="AJ90" i="20"/>
  <c r="AN90" i="20"/>
  <c r="AR90" i="20"/>
  <c r="AE91" i="20"/>
  <c r="AI91" i="20"/>
  <c r="AM91" i="20"/>
  <c r="AQ91" i="20"/>
  <c r="AD92" i="20"/>
  <c r="AH92" i="20"/>
  <c r="AL92" i="20"/>
  <c r="AP92" i="20"/>
  <c r="AC93" i="20"/>
  <c r="AG93" i="20"/>
  <c r="AK93" i="20"/>
  <c r="AO93" i="20"/>
  <c r="AS93" i="20"/>
  <c r="AF94" i="20"/>
  <c r="AJ94" i="20"/>
  <c r="AN94" i="20"/>
  <c r="AR94" i="20"/>
  <c r="AE95" i="20"/>
  <c r="AI95" i="20"/>
  <c r="AM95" i="20"/>
  <c r="AQ95" i="20"/>
  <c r="AD96" i="20"/>
  <c r="AH96" i="20"/>
  <c r="AL96" i="20"/>
  <c r="AP96" i="20"/>
  <c r="AC97" i="20"/>
  <c r="AG97" i="20"/>
  <c r="AK97" i="20"/>
  <c r="AO97" i="20"/>
  <c r="AS97" i="20"/>
  <c r="AF98" i="20"/>
  <c r="AJ98" i="20"/>
  <c r="AN98" i="20"/>
  <c r="AR98" i="20"/>
  <c r="AE99" i="20"/>
  <c r="AI99" i="20"/>
  <c r="AM99" i="20"/>
  <c r="AQ99" i="20"/>
  <c r="AD100" i="20"/>
  <c r="AH100" i="20"/>
  <c r="AL100" i="20"/>
  <c r="AP100" i="20"/>
  <c r="AC101" i="20"/>
  <c r="AG101" i="20"/>
  <c r="AK101" i="20"/>
  <c r="AF6" i="20"/>
  <c r="AG21" i="20"/>
  <c r="AS27" i="20"/>
  <c r="AO31" i="20"/>
  <c r="AK35" i="20"/>
  <c r="AR38" i="20"/>
  <c r="AT38" i="20" s="1"/>
  <c r="AU38" i="20" s="1"/>
  <c r="AF41" i="20"/>
  <c r="AD43" i="20"/>
  <c r="AS44" i="20"/>
  <c r="AQ46" i="20"/>
  <c r="AO48" i="20"/>
  <c r="AI50" i="20"/>
  <c r="AM51" i="20"/>
  <c r="AM52" i="20"/>
  <c r="AL53" i="20"/>
  <c r="AK54" i="20"/>
  <c r="AJ55" i="20"/>
  <c r="AI56" i="20"/>
  <c r="AH57" i="20"/>
  <c r="AG58" i="20"/>
  <c r="AF59" i="20"/>
  <c r="AE60" i="20"/>
  <c r="AD61" i="20"/>
  <c r="AC62" i="20"/>
  <c r="AS62" i="20"/>
  <c r="AR63" i="20"/>
  <c r="AQ64" i="20"/>
  <c r="AP65" i="20"/>
  <c r="AO66" i="20"/>
  <c r="AN67" i="20"/>
  <c r="AM68" i="20"/>
  <c r="AL69" i="20"/>
  <c r="AK70" i="20"/>
  <c r="AJ71" i="20"/>
  <c r="AI72" i="20"/>
  <c r="AH73" i="20"/>
  <c r="AG74" i="20"/>
  <c r="AF75" i="20"/>
  <c r="AE76" i="20"/>
  <c r="AD77" i="20"/>
  <c r="AC78" i="20"/>
  <c r="AS78" i="20"/>
  <c r="AO79" i="20"/>
  <c r="AI80" i="20"/>
  <c r="AQ80" i="20"/>
  <c r="AH81" i="20"/>
  <c r="AP81" i="20"/>
  <c r="AG82" i="20"/>
  <c r="AO82" i="20"/>
  <c r="AF83" i="20"/>
  <c r="AN83" i="20"/>
  <c r="AE84" i="20"/>
  <c r="AM84" i="20"/>
  <c r="AD85" i="20"/>
  <c r="AL85" i="20"/>
  <c r="AC86" i="20"/>
  <c r="AK86" i="20"/>
  <c r="AS86" i="20"/>
  <c r="AJ87" i="20"/>
  <c r="AR87" i="20"/>
  <c r="AI88" i="20"/>
  <c r="AQ88" i="20"/>
  <c r="AH89" i="20"/>
  <c r="AP89" i="20"/>
  <c r="AG90" i="20"/>
  <c r="AO90" i="20"/>
  <c r="AF91" i="20"/>
  <c r="AN91" i="20"/>
  <c r="AE92" i="20"/>
  <c r="AM92" i="20"/>
  <c r="AD93" i="20"/>
  <c r="AL93" i="20"/>
  <c r="AC94" i="20"/>
  <c r="AK94" i="20"/>
  <c r="AS94" i="20"/>
  <c r="AJ95" i="20"/>
  <c r="AR95" i="20"/>
  <c r="AI96" i="20"/>
  <c r="AQ96" i="20"/>
  <c r="AH97" i="20"/>
  <c r="AP97" i="20"/>
  <c r="AG98" i="20"/>
  <c r="AO98" i="20"/>
  <c r="AF99" i="20"/>
  <c r="AN99" i="20"/>
  <c r="AJ6" i="20"/>
  <c r="AK21" i="20"/>
  <c r="AC28" i="20"/>
  <c r="AP31" i="20"/>
  <c r="AL35" i="20"/>
  <c r="AC39" i="20"/>
  <c r="AG41" i="20"/>
  <c r="AE43" i="20"/>
  <c r="AC45" i="20"/>
  <c r="AR46" i="20"/>
  <c r="AP48" i="20"/>
  <c r="AJ50" i="20"/>
  <c r="AN51" i="20"/>
  <c r="AN52" i="20"/>
  <c r="AM53" i="20"/>
  <c r="AL54" i="20"/>
  <c r="AK55" i="20"/>
  <c r="AJ56" i="20"/>
  <c r="AI57" i="20"/>
  <c r="AH58" i="20"/>
  <c r="AG59" i="20"/>
  <c r="AF60" i="20"/>
  <c r="AE61" i="20"/>
  <c r="AD62" i="20"/>
  <c r="AC63" i="20"/>
  <c r="AS63" i="20"/>
  <c r="AR64" i="20"/>
  <c r="AT64" i="20" s="1"/>
  <c r="AU64" i="20" s="1"/>
  <c r="AQ65" i="20"/>
  <c r="AP66" i="20"/>
  <c r="AO67" i="20"/>
  <c r="AN68" i="20"/>
  <c r="AM69" i="20"/>
  <c r="AL70" i="20"/>
  <c r="AK71" i="20"/>
  <c r="AJ72" i="20"/>
  <c r="AI73" i="20"/>
  <c r="AH74" i="20"/>
  <c r="AG75" i="20"/>
  <c r="AF76" i="20"/>
  <c r="AE77" i="20"/>
  <c r="AD78" i="20"/>
  <c r="AC79" i="20"/>
  <c r="AP79" i="20"/>
  <c r="AJ80" i="20"/>
  <c r="AR80" i="20"/>
  <c r="AI81" i="20"/>
  <c r="AQ81" i="20"/>
  <c r="AH82" i="20"/>
  <c r="AP82" i="20"/>
  <c r="AG83" i="20"/>
  <c r="AO83" i="20"/>
  <c r="AF84" i="20"/>
  <c r="AN84" i="20"/>
  <c r="AE85" i="20"/>
  <c r="AM85" i="20"/>
  <c r="AD86" i="20"/>
  <c r="AL86" i="20"/>
  <c r="AC87" i="20"/>
  <c r="AK87" i="20"/>
  <c r="AS87" i="20"/>
  <c r="AJ88" i="20"/>
  <c r="AR88" i="20"/>
  <c r="AI89" i="20"/>
  <c r="AQ89" i="20"/>
  <c r="AH90" i="20"/>
  <c r="AP90" i="20"/>
  <c r="AG91" i="20"/>
  <c r="AO91" i="20"/>
  <c r="AF92" i="20"/>
  <c r="AN92" i="20"/>
  <c r="AE93" i="20"/>
  <c r="AM93" i="20"/>
  <c r="AD94" i="20"/>
  <c r="AL94" i="20"/>
  <c r="AC95" i="20"/>
  <c r="AK95" i="20"/>
  <c r="AS95" i="20"/>
  <c r="AJ96" i="20"/>
  <c r="AR96" i="20"/>
  <c r="AT96" i="20" s="1"/>
  <c r="AU96" i="20" s="1"/>
  <c r="AI97" i="20"/>
  <c r="AQ97" i="20"/>
  <c r="AH98" i="20"/>
  <c r="AP98" i="20"/>
  <c r="AG99" i="20"/>
  <c r="AO99" i="20"/>
  <c r="AF100" i="20"/>
  <c r="AO13" i="20"/>
  <c r="AD26" i="20"/>
  <c r="AQ29" i="20"/>
  <c r="AM33" i="20"/>
  <c r="AI37" i="20"/>
  <c r="AF40" i="20"/>
  <c r="AE42" i="20"/>
  <c r="AC44" i="20"/>
  <c r="AR45" i="20"/>
  <c r="AP47" i="20"/>
  <c r="AN49" i="20"/>
  <c r="AS50" i="20"/>
  <c r="AE52" i="20"/>
  <c r="AD53" i="20"/>
  <c r="AC54" i="20"/>
  <c r="AS54" i="20"/>
  <c r="AR55" i="20"/>
  <c r="AQ56" i="20"/>
  <c r="AP57" i="20"/>
  <c r="AO58" i="20"/>
  <c r="AN59" i="20"/>
  <c r="AM60" i="20"/>
  <c r="AL61" i="20"/>
  <c r="AK62" i="20"/>
  <c r="AJ63" i="20"/>
  <c r="AI64" i="20"/>
  <c r="AH65" i="20"/>
  <c r="AG66" i="20"/>
  <c r="AF67" i="20"/>
  <c r="AE68" i="20"/>
  <c r="AD69" i="20"/>
  <c r="AC70" i="20"/>
  <c r="AS70" i="20"/>
  <c r="AR71" i="20"/>
  <c r="AQ72" i="20"/>
  <c r="AP73" i="20"/>
  <c r="AO74" i="20"/>
  <c r="AN75" i="20"/>
  <c r="AM76" i="20"/>
  <c r="AL77" i="20"/>
  <c r="AK78" i="20"/>
  <c r="AJ79" i="20"/>
  <c r="AC80" i="20"/>
  <c r="AM80" i="20"/>
  <c r="AD81" i="20"/>
  <c r="AL81" i="20"/>
  <c r="AC82" i="20"/>
  <c r="AK82" i="20"/>
  <c r="AS82" i="20"/>
  <c r="AJ83" i="20"/>
  <c r="AR83" i="20"/>
  <c r="AI84" i="20"/>
  <c r="AQ84" i="20"/>
  <c r="AH85" i="20"/>
  <c r="AP85" i="20"/>
  <c r="AG86" i="20"/>
  <c r="AO86" i="20"/>
  <c r="AF87" i="20"/>
  <c r="AN87" i="20"/>
  <c r="AE88" i="20"/>
  <c r="AM88" i="20"/>
  <c r="AD89" i="20"/>
  <c r="AL89" i="20"/>
  <c r="AC90" i="20"/>
  <c r="AK90" i="20"/>
  <c r="AS90" i="20"/>
  <c r="AJ91" i="20"/>
  <c r="AR91" i="20"/>
  <c r="AI92" i="20"/>
  <c r="AQ92" i="20"/>
  <c r="AH93" i="20"/>
  <c r="AP93" i="20"/>
  <c r="AG94" i="20"/>
  <c r="AO94" i="20"/>
  <c r="AF95" i="20"/>
  <c r="AN95" i="20"/>
  <c r="AE96" i="20"/>
  <c r="AM96" i="20"/>
  <c r="AD97" i="20"/>
  <c r="AL97" i="20"/>
  <c r="AC98" i="20"/>
  <c r="AK98" i="20"/>
  <c r="AS98" i="20"/>
  <c r="AJ99" i="20"/>
  <c r="AR99" i="20"/>
  <c r="AG100" i="20"/>
  <c r="AM100" i="20"/>
  <c r="AR100" i="20"/>
  <c r="AF101" i="20"/>
  <c r="AL101" i="20"/>
  <c r="AP101" i="20"/>
  <c r="AC102" i="20"/>
  <c r="AG102" i="20"/>
  <c r="AK102" i="20"/>
  <c r="AO102" i="20"/>
  <c r="AS102" i="20"/>
  <c r="AF103" i="20"/>
  <c r="AJ103" i="20"/>
  <c r="AN103" i="20"/>
  <c r="AR103" i="20"/>
  <c r="AE104" i="20"/>
  <c r="AI104" i="20"/>
  <c r="AM104" i="20"/>
  <c r="AQ104" i="20"/>
  <c r="AD105" i="20"/>
  <c r="AH105" i="20"/>
  <c r="AL105" i="20"/>
  <c r="AP105" i="20"/>
  <c r="AC106" i="20"/>
  <c r="AG106" i="20"/>
  <c r="AK106" i="20"/>
  <c r="AO106" i="20"/>
  <c r="AS106" i="20"/>
  <c r="AF107" i="20"/>
  <c r="AJ107" i="20"/>
  <c r="AN107" i="20"/>
  <c r="AR107" i="20"/>
  <c r="AE108" i="20"/>
  <c r="AI108" i="20"/>
  <c r="AM108" i="20"/>
  <c r="AQ108" i="20"/>
  <c r="AD109" i="20"/>
  <c r="AH109" i="20"/>
  <c r="AL109" i="20"/>
  <c r="AP109" i="20"/>
  <c r="AC110" i="20"/>
  <c r="AG110" i="20"/>
  <c r="AK110" i="20"/>
  <c r="AO110" i="20"/>
  <c r="AS110" i="20"/>
  <c r="AF111" i="20"/>
  <c r="AJ111" i="20"/>
  <c r="AN111" i="20"/>
  <c r="AR111" i="20"/>
  <c r="AE112" i="20"/>
  <c r="AI112" i="20"/>
  <c r="AM112" i="20"/>
  <c r="AQ112" i="20"/>
  <c r="AD113" i="20"/>
  <c r="AH113" i="20"/>
  <c r="AL113" i="20"/>
  <c r="AP113" i="20"/>
  <c r="AC114" i="20"/>
  <c r="AG114" i="20"/>
  <c r="AK114" i="20"/>
  <c r="AO114" i="20"/>
  <c r="AS114" i="20"/>
  <c r="AF115" i="20"/>
  <c r="AJ115" i="20"/>
  <c r="AN115" i="20"/>
  <c r="AR115" i="20"/>
  <c r="AE116" i="20"/>
  <c r="AI116" i="20"/>
  <c r="AM116" i="20"/>
  <c r="AQ116" i="20"/>
  <c r="AD117" i="20"/>
  <c r="AH117" i="20"/>
  <c r="AL117" i="20"/>
  <c r="AP117" i="20"/>
  <c r="AC118" i="20"/>
  <c r="AG118" i="20"/>
  <c r="AK118" i="20"/>
  <c r="AO118" i="20"/>
  <c r="AS118" i="20"/>
  <c r="AF119" i="20"/>
  <c r="AJ119" i="20"/>
  <c r="AN119" i="20"/>
  <c r="AR119" i="20"/>
  <c r="AE120" i="20"/>
  <c r="AI120" i="20"/>
  <c r="AM120" i="20"/>
  <c r="AQ120" i="20"/>
  <c r="AD121" i="20"/>
  <c r="AH121" i="20"/>
  <c r="AL121" i="20"/>
  <c r="AP121" i="20"/>
  <c r="AC122" i="20"/>
  <c r="AG122" i="20"/>
  <c r="AK122" i="20"/>
  <c r="AO122" i="20"/>
  <c r="AS122" i="20"/>
  <c r="AF123" i="20"/>
  <c r="AJ123" i="20"/>
  <c r="AN123" i="20"/>
  <c r="AR123" i="20"/>
  <c r="AE124" i="20"/>
  <c r="AI124" i="20"/>
  <c r="AM124" i="20"/>
  <c r="AQ124" i="20"/>
  <c r="AD125" i="20"/>
  <c r="AH125" i="20"/>
  <c r="AL125" i="20"/>
  <c r="AP125" i="20"/>
  <c r="AC126" i="20"/>
  <c r="AG126" i="20"/>
  <c r="AK126" i="20"/>
  <c r="AO126" i="20"/>
  <c r="AS126" i="20"/>
  <c r="AF127" i="20"/>
  <c r="AJ127" i="20"/>
  <c r="AN127" i="20"/>
  <c r="AR127" i="20"/>
  <c r="AE128" i="20"/>
  <c r="AI128" i="20"/>
  <c r="AM128" i="20"/>
  <c r="AQ128" i="20"/>
  <c r="AD129" i="20"/>
  <c r="AH129" i="20"/>
  <c r="AL129" i="20"/>
  <c r="AP129" i="20"/>
  <c r="AC130" i="20"/>
  <c r="AG130" i="20"/>
  <c r="AK130" i="20"/>
  <c r="AO130" i="20"/>
  <c r="AS130" i="20"/>
  <c r="AF131" i="20"/>
  <c r="AJ131" i="20"/>
  <c r="AN131" i="20"/>
  <c r="AR131" i="20"/>
  <c r="AE132" i="20"/>
  <c r="AI132" i="20"/>
  <c r="AM132" i="20"/>
  <c r="AQ132" i="20"/>
  <c r="AD133" i="20"/>
  <c r="AH133" i="20"/>
  <c r="AL133" i="20"/>
  <c r="AP133" i="20"/>
  <c r="AC134" i="20"/>
  <c r="AG134" i="20"/>
  <c r="AK134" i="20"/>
  <c r="AO134" i="20"/>
  <c r="AS134" i="20"/>
  <c r="AF135" i="20"/>
  <c r="AJ135" i="20"/>
  <c r="AN135" i="20"/>
  <c r="AR135" i="20"/>
  <c r="AE136" i="20"/>
  <c r="AI136" i="20"/>
  <c r="AM136" i="20"/>
  <c r="AQ136" i="20"/>
  <c r="AD137" i="20"/>
  <c r="AH137" i="20"/>
  <c r="AL137" i="20"/>
  <c r="AP137" i="20"/>
  <c r="AC138" i="20"/>
  <c r="AG138" i="20"/>
  <c r="AK138" i="20"/>
  <c r="AO138" i="20"/>
  <c r="AS138" i="20"/>
  <c r="AF139" i="20"/>
  <c r="AJ139" i="20"/>
  <c r="AN139" i="20"/>
  <c r="AR139" i="20"/>
  <c r="AE140" i="20"/>
  <c r="AI140" i="20"/>
  <c r="AM140" i="20"/>
  <c r="AQ140" i="20"/>
  <c r="AD141" i="20"/>
  <c r="AH141" i="20"/>
  <c r="AL141" i="20"/>
  <c r="AP141" i="20"/>
  <c r="AC142" i="20"/>
  <c r="AG142" i="20"/>
  <c r="AK142" i="20"/>
  <c r="AO142" i="20"/>
  <c r="AS142" i="20"/>
  <c r="AF143" i="20"/>
  <c r="AJ143" i="20"/>
  <c r="AN143" i="20"/>
  <c r="AR143" i="20"/>
  <c r="AE144" i="20"/>
  <c r="AI144" i="20"/>
  <c r="AM144" i="20"/>
  <c r="AQ144" i="20"/>
  <c r="AD145" i="20"/>
  <c r="AH145" i="20"/>
  <c r="AL145" i="20"/>
  <c r="AP145" i="20"/>
  <c r="AC146" i="20"/>
  <c r="AG146" i="20"/>
  <c r="AK146" i="20"/>
  <c r="AO146" i="20"/>
  <c r="AS146" i="20"/>
  <c r="AF147" i="20"/>
  <c r="AJ147" i="20"/>
  <c r="AN147" i="20"/>
  <c r="AR147" i="20"/>
  <c r="AS13" i="20"/>
  <c r="AE26" i="20"/>
  <c r="AR29" i="20"/>
  <c r="AN33" i="20"/>
  <c r="AJ37" i="20"/>
  <c r="AG40" i="20"/>
  <c r="AF42" i="20"/>
  <c r="AD44" i="20"/>
  <c r="AS45" i="20"/>
  <c r="AQ47" i="20"/>
  <c r="AO49" i="20"/>
  <c r="AD51" i="20"/>
  <c r="AF52" i="20"/>
  <c r="AE53" i="20"/>
  <c r="AD54" i="20"/>
  <c r="AC55" i="20"/>
  <c r="AS55" i="20"/>
  <c r="AR56" i="20"/>
  <c r="AQ57" i="20"/>
  <c r="AP58" i="20"/>
  <c r="AO59" i="20"/>
  <c r="AN60" i="20"/>
  <c r="AM61" i="20"/>
  <c r="AL62" i="20"/>
  <c r="AK63" i="20"/>
  <c r="AJ64" i="20"/>
  <c r="AI65" i="20"/>
  <c r="AH66" i="20"/>
  <c r="AG67" i="20"/>
  <c r="AF68" i="20"/>
  <c r="AE69" i="20"/>
  <c r="AD70" i="20"/>
  <c r="AC71" i="20"/>
  <c r="AS71" i="20"/>
  <c r="AR72" i="20"/>
  <c r="AT72" i="20" s="1"/>
  <c r="AU72" i="20" s="1"/>
  <c r="AQ73" i="20"/>
  <c r="AP74" i="20"/>
  <c r="AO75" i="20"/>
  <c r="AN76" i="20"/>
  <c r="AM77" i="20"/>
  <c r="AL78" i="20"/>
  <c r="AK79" i="20"/>
  <c r="AE80" i="20"/>
  <c r="AN80" i="20"/>
  <c r="AE81" i="20"/>
  <c r="AM81" i="20"/>
  <c r="AD82" i="20"/>
  <c r="AL82" i="20"/>
  <c r="AC83" i="20"/>
  <c r="AK83" i="20"/>
  <c r="AS83" i="20"/>
  <c r="AJ84" i="20"/>
  <c r="AR84" i="20"/>
  <c r="AI85" i="20"/>
  <c r="AQ85" i="20"/>
  <c r="AH86" i="20"/>
  <c r="AP86" i="20"/>
  <c r="AG87" i="20"/>
  <c r="AO87" i="20"/>
  <c r="AF88" i="20"/>
  <c r="AN88" i="20"/>
  <c r="AE89" i="20"/>
  <c r="AM89" i="20"/>
  <c r="AD90" i="20"/>
  <c r="AL90" i="20"/>
  <c r="AC91" i="20"/>
  <c r="AK91" i="20"/>
  <c r="AS91" i="20"/>
  <c r="AJ92" i="20"/>
  <c r="AR92" i="20"/>
  <c r="AI93" i="20"/>
  <c r="AQ93" i="20"/>
  <c r="AH94" i="20"/>
  <c r="AP94" i="20"/>
  <c r="AG95" i="20"/>
  <c r="AO95" i="20"/>
  <c r="AF96" i="20"/>
  <c r="AN96" i="20"/>
  <c r="AE97" i="20"/>
  <c r="AM97" i="20"/>
  <c r="AD98" i="20"/>
  <c r="AL98" i="20"/>
  <c r="AC99" i="20"/>
  <c r="AK99" i="20"/>
  <c r="AS99" i="20"/>
  <c r="AI100" i="20"/>
  <c r="AN100" i="20"/>
  <c r="AS100" i="20"/>
  <c r="AH101" i="20"/>
  <c r="AM101" i="20"/>
  <c r="AQ101" i="20"/>
  <c r="AD102" i="20"/>
  <c r="AH102" i="20"/>
  <c r="AL102" i="20"/>
  <c r="AP102" i="20"/>
  <c r="AC103" i="20"/>
  <c r="AG103" i="20"/>
  <c r="AK103" i="20"/>
  <c r="AO103" i="20"/>
  <c r="AS103" i="20"/>
  <c r="AF104" i="20"/>
  <c r="AJ104" i="20"/>
  <c r="AN104" i="20"/>
  <c r="AR104" i="20"/>
  <c r="AE105" i="20"/>
  <c r="AI105" i="20"/>
  <c r="AM105" i="20"/>
  <c r="AQ105" i="20"/>
  <c r="AD106" i="20"/>
  <c r="AH106" i="20"/>
  <c r="AL106" i="20"/>
  <c r="AP106" i="20"/>
  <c r="AC107" i="20"/>
  <c r="AG107" i="20"/>
  <c r="AK107" i="20"/>
  <c r="AO107" i="20"/>
  <c r="AS107" i="20"/>
  <c r="AF108" i="20"/>
  <c r="AJ108" i="20"/>
  <c r="AN108" i="20"/>
  <c r="AR108" i="20"/>
  <c r="AE109" i="20"/>
  <c r="AI109" i="20"/>
  <c r="AM109" i="20"/>
  <c r="AQ109" i="20"/>
  <c r="AD110" i="20"/>
  <c r="AH110" i="20"/>
  <c r="AL110" i="20"/>
  <c r="AP110" i="20"/>
  <c r="AC111" i="20"/>
  <c r="AG111" i="20"/>
  <c r="AK111" i="20"/>
  <c r="AO111" i="20"/>
  <c r="AS111" i="20"/>
  <c r="AF112" i="20"/>
  <c r="AJ112" i="20"/>
  <c r="AN112" i="20"/>
  <c r="AR112" i="20"/>
  <c r="AE113" i="20"/>
  <c r="AI113" i="20"/>
  <c r="AM113" i="20"/>
  <c r="AQ113" i="20"/>
  <c r="AD114" i="20"/>
  <c r="AH114" i="20"/>
  <c r="AL114" i="20"/>
  <c r="AP114" i="20"/>
  <c r="AC115" i="20"/>
  <c r="AG115" i="20"/>
  <c r="AK115" i="20"/>
  <c r="AO115" i="20"/>
  <c r="AS115" i="20"/>
  <c r="AF116" i="20"/>
  <c r="AJ116" i="20"/>
  <c r="AN116" i="20"/>
  <c r="AR116" i="20"/>
  <c r="AE117" i="20"/>
  <c r="AI117" i="20"/>
  <c r="AM117" i="20"/>
  <c r="AQ117" i="20"/>
  <c r="AD118" i="20"/>
  <c r="AH118" i="20"/>
  <c r="AL118" i="20"/>
  <c r="AP118" i="20"/>
  <c r="AC119" i="20"/>
  <c r="AG119" i="20"/>
  <c r="AK119" i="20"/>
  <c r="AO119" i="20"/>
  <c r="AS119" i="20"/>
  <c r="AF120" i="20"/>
  <c r="AJ120" i="20"/>
  <c r="AN120" i="20"/>
  <c r="AR120" i="20"/>
  <c r="AE121" i="20"/>
  <c r="AI121" i="20"/>
  <c r="AM121" i="20"/>
  <c r="AQ121" i="20"/>
  <c r="AD122" i="20"/>
  <c r="AH122" i="20"/>
  <c r="AL122" i="20"/>
  <c r="AP122" i="20"/>
  <c r="AC123" i="20"/>
  <c r="AG123" i="20"/>
  <c r="AK123" i="20"/>
  <c r="AO123" i="20"/>
  <c r="AS123" i="20"/>
  <c r="AF124" i="20"/>
  <c r="AJ124" i="20"/>
  <c r="AN124" i="20"/>
  <c r="AR124" i="20"/>
  <c r="AE125" i="20"/>
  <c r="AI125" i="20"/>
  <c r="AM125" i="20"/>
  <c r="AQ125" i="20"/>
  <c r="AD126" i="20"/>
  <c r="AH126" i="20"/>
  <c r="AL126" i="20"/>
  <c r="AP126" i="20"/>
  <c r="AC127" i="20"/>
  <c r="AG127" i="20"/>
  <c r="AK127" i="20"/>
  <c r="AO127" i="20"/>
  <c r="AS127" i="20"/>
  <c r="AF128" i="20"/>
  <c r="AJ128" i="20"/>
  <c r="AN128" i="20"/>
  <c r="AR128" i="20"/>
  <c r="AE129" i="20"/>
  <c r="AI129" i="20"/>
  <c r="AM129" i="20"/>
  <c r="AQ129" i="20"/>
  <c r="AD130" i="20"/>
  <c r="AH130" i="20"/>
  <c r="AL130" i="20"/>
  <c r="AP130" i="20"/>
  <c r="AC131" i="20"/>
  <c r="AG131" i="20"/>
  <c r="AK131" i="20"/>
  <c r="AO131" i="20"/>
  <c r="AS131" i="20"/>
  <c r="AF132" i="20"/>
  <c r="AJ132" i="20"/>
  <c r="AN132" i="20"/>
  <c r="AR132" i="20"/>
  <c r="AE133" i="20"/>
  <c r="AI133" i="20"/>
  <c r="AM133" i="20"/>
  <c r="AQ133" i="20"/>
  <c r="AD134" i="20"/>
  <c r="AH134" i="20"/>
  <c r="AL134" i="20"/>
  <c r="AP134" i="20"/>
  <c r="AC135" i="20"/>
  <c r="AG135" i="20"/>
  <c r="AK135" i="20"/>
  <c r="AO135" i="20"/>
  <c r="AS135" i="20"/>
  <c r="AF136" i="20"/>
  <c r="AJ136" i="20"/>
  <c r="AN136" i="20"/>
  <c r="AR136" i="20"/>
  <c r="AE137" i="20"/>
  <c r="AI137" i="20"/>
  <c r="AM137" i="20"/>
  <c r="AQ137" i="20"/>
  <c r="AD138" i="20"/>
  <c r="AH138" i="20"/>
  <c r="AL138" i="20"/>
  <c r="AP138" i="20"/>
  <c r="AC139" i="20"/>
  <c r="AG139" i="20"/>
  <c r="AK139" i="20"/>
  <c r="AO139" i="20"/>
  <c r="AS139" i="20"/>
  <c r="AF140" i="20"/>
  <c r="AJ140" i="20"/>
  <c r="AN140" i="20"/>
  <c r="AR140" i="20"/>
  <c r="AE141" i="20"/>
  <c r="AI141" i="20"/>
  <c r="AM141" i="20"/>
  <c r="AQ141" i="20"/>
  <c r="AD142" i="20"/>
  <c r="AH142" i="20"/>
  <c r="AL142" i="20"/>
  <c r="AP142" i="20"/>
  <c r="AC143" i="20"/>
  <c r="AG143" i="20"/>
  <c r="AK143" i="20"/>
  <c r="AO143" i="20"/>
  <c r="AS143" i="20"/>
  <c r="AF144" i="20"/>
  <c r="AJ144" i="20"/>
  <c r="AN144" i="20"/>
  <c r="AR144" i="20"/>
  <c r="AT144" i="20" s="1"/>
  <c r="AU144" i="20" s="1"/>
  <c r="AE145" i="20"/>
  <c r="AI145" i="20"/>
  <c r="AM145" i="20"/>
  <c r="AQ145" i="20"/>
  <c r="AD146" i="20"/>
  <c r="AH146" i="20"/>
  <c r="AL146" i="20"/>
  <c r="AP146" i="20"/>
  <c r="AC147" i="20"/>
  <c r="AG147" i="20"/>
  <c r="AK147" i="20"/>
  <c r="AO147" i="20"/>
  <c r="AS147" i="20"/>
  <c r="AF148" i="20"/>
  <c r="AJ148" i="20"/>
  <c r="AN148" i="20"/>
  <c r="AR148" i="20"/>
  <c r="AE149" i="20"/>
  <c r="AI149" i="20"/>
  <c r="AM149" i="20"/>
  <c r="AQ149" i="20"/>
  <c r="AE100" i="20"/>
  <c r="AQ100" i="20"/>
  <c r="AJ101" i="20"/>
  <c r="AS101" i="20"/>
  <c r="AJ102" i="20"/>
  <c r="AR102" i="20"/>
  <c r="AT102" i="20" s="1"/>
  <c r="AU102" i="20" s="1"/>
  <c r="AI103" i="20"/>
  <c r="AQ103" i="20"/>
  <c r="AH104" i="20"/>
  <c r="AP104" i="20"/>
  <c r="AG105" i="20"/>
  <c r="AO105" i="20"/>
  <c r="AF106" i="20"/>
  <c r="AN106" i="20"/>
  <c r="AE107" i="20"/>
  <c r="AM107" i="20"/>
  <c r="AD108" i="20"/>
  <c r="AL108" i="20"/>
  <c r="AC109" i="20"/>
  <c r="AK109" i="20"/>
  <c r="AS109" i="20"/>
  <c r="AJ110" i="20"/>
  <c r="AR110" i="20"/>
  <c r="AI111" i="20"/>
  <c r="AQ111" i="20"/>
  <c r="AH112" i="20"/>
  <c r="AP112" i="20"/>
  <c r="AG113" i="20"/>
  <c r="AN114" i="20"/>
  <c r="AE115" i="20"/>
  <c r="AM115" i="20"/>
  <c r="AD116" i="20"/>
  <c r="AL116" i="20"/>
  <c r="AC117" i="20"/>
  <c r="AK117" i="20"/>
  <c r="AS117" i="20"/>
  <c r="AJ118" i="20"/>
  <c r="AR118" i="20"/>
  <c r="AT118" i="20" s="1"/>
  <c r="AU118" i="20" s="1"/>
  <c r="AI119" i="20"/>
  <c r="AQ119" i="20"/>
  <c r="AH120" i="20"/>
  <c r="AP120" i="20"/>
  <c r="AG121" i="20"/>
  <c r="AO121" i="20"/>
  <c r="AE123" i="20"/>
  <c r="AL124" i="20"/>
  <c r="AS125" i="20"/>
  <c r="AP128" i="20"/>
  <c r="AS133" i="20"/>
  <c r="AJ142" i="20"/>
  <c r="AE151" i="20"/>
  <c r="AJ151" i="20"/>
  <c r="AC154" i="20"/>
  <c r="AF155" i="20"/>
  <c r="AR155" i="20"/>
  <c r="AJ100" i="20"/>
  <c r="AD101" i="20"/>
  <c r="AN101" i="20"/>
  <c r="AE102" i="20"/>
  <c r="AM102" i="20"/>
  <c r="AD103" i="20"/>
  <c r="AL103" i="20"/>
  <c r="AC104" i="20"/>
  <c r="AK104" i="20"/>
  <c r="AS104" i="20"/>
  <c r="AJ105" i="20"/>
  <c r="AR105" i="20"/>
  <c r="AT105" i="20" s="1"/>
  <c r="AU105" i="20" s="1"/>
  <c r="AI106" i="20"/>
  <c r="AQ106" i="20"/>
  <c r="AH107" i="20"/>
  <c r="AP107" i="20"/>
  <c r="AG108" i="20"/>
  <c r="AO108" i="20"/>
  <c r="AF109" i="20"/>
  <c r="AN109" i="20"/>
  <c r="AE110" i="20"/>
  <c r="AM110" i="20"/>
  <c r="AD111" i="20"/>
  <c r="AL111" i="20"/>
  <c r="AC112" i="20"/>
  <c r="AK112" i="20"/>
  <c r="AS112" i="20"/>
  <c r="AJ113" i="20"/>
  <c r="AR113" i="20"/>
  <c r="AI114" i="20"/>
  <c r="AQ114" i="20"/>
  <c r="AH115" i="20"/>
  <c r="AP115" i="20"/>
  <c r="AG116" i="20"/>
  <c r="AO116" i="20"/>
  <c r="AF117" i="20"/>
  <c r="AN117" i="20"/>
  <c r="AE118" i="20"/>
  <c r="AM118" i="20"/>
  <c r="AD119" i="20"/>
  <c r="AL119" i="20"/>
  <c r="AC120" i="20"/>
  <c r="AK120" i="20"/>
  <c r="AS120" i="20"/>
  <c r="AJ121" i="20"/>
  <c r="AR121" i="20"/>
  <c r="AI122" i="20"/>
  <c r="AQ122" i="20"/>
  <c r="AH123" i="20"/>
  <c r="AP123" i="20"/>
  <c r="AG124" i="20"/>
  <c r="AO124" i="20"/>
  <c r="AF125" i="20"/>
  <c r="AN125" i="20"/>
  <c r="AE126" i="20"/>
  <c r="AM126" i="20"/>
  <c r="AD127" i="20"/>
  <c r="AL127" i="20"/>
  <c r="AC128" i="20"/>
  <c r="AK128" i="20"/>
  <c r="AS128" i="20"/>
  <c r="AJ129" i="20"/>
  <c r="AR129" i="20"/>
  <c r="AI130" i="20"/>
  <c r="AQ130" i="20"/>
  <c r="AH131" i="20"/>
  <c r="AP131" i="20"/>
  <c r="AG132" i="20"/>
  <c r="AO132" i="20"/>
  <c r="AF133" i="20"/>
  <c r="AN133" i="20"/>
  <c r="AE134" i="20"/>
  <c r="AM134" i="20"/>
  <c r="AD135" i="20"/>
  <c r="AL135" i="20"/>
  <c r="AC136" i="20"/>
  <c r="AK136" i="20"/>
  <c r="AS136" i="20"/>
  <c r="AJ137" i="20"/>
  <c r="AR137" i="20"/>
  <c r="AT137" i="20" s="1"/>
  <c r="AU137" i="20" s="1"/>
  <c r="AI138" i="20"/>
  <c r="AQ138" i="20"/>
  <c r="AH139" i="20"/>
  <c r="AP139" i="20"/>
  <c r="AG140" i="20"/>
  <c r="AO140" i="20"/>
  <c r="AF141" i="20"/>
  <c r="AN141" i="20"/>
  <c r="AE142" i="20"/>
  <c r="AM142" i="20"/>
  <c r="AD143" i="20"/>
  <c r="AL143" i="20"/>
  <c r="AC144" i="20"/>
  <c r="AK144" i="20"/>
  <c r="AS144" i="20"/>
  <c r="AJ145" i="20"/>
  <c r="AR145" i="20"/>
  <c r="AH147" i="20"/>
  <c r="AP147" i="20"/>
  <c r="AE148" i="20"/>
  <c r="AK148" i="20"/>
  <c r="AP148" i="20"/>
  <c r="AO149" i="20"/>
  <c r="AK150" i="20"/>
  <c r="AR151" i="20"/>
  <c r="AD153" i="20"/>
  <c r="AO154" i="20"/>
  <c r="AK100" i="20"/>
  <c r="AE101" i="20"/>
  <c r="AO101" i="20"/>
  <c r="AF102" i="20"/>
  <c r="AN102" i="20"/>
  <c r="AE103" i="20"/>
  <c r="AM103" i="20"/>
  <c r="AD104" i="20"/>
  <c r="AL104" i="20"/>
  <c r="AC105" i="20"/>
  <c r="AK105" i="20"/>
  <c r="AS105" i="20"/>
  <c r="AJ106" i="20"/>
  <c r="AR106" i="20"/>
  <c r="AI107" i="20"/>
  <c r="AQ107" i="20"/>
  <c r="AH108" i="20"/>
  <c r="AP108" i="20"/>
  <c r="AG109" i="20"/>
  <c r="AO109" i="20"/>
  <c r="AF110" i="20"/>
  <c r="AN110" i="20"/>
  <c r="AE111" i="20"/>
  <c r="AM111" i="20"/>
  <c r="AD112" i="20"/>
  <c r="AL112" i="20"/>
  <c r="AC113" i="20"/>
  <c r="AK113" i="20"/>
  <c r="AS113" i="20"/>
  <c r="AJ114" i="20"/>
  <c r="AR114" i="20"/>
  <c r="AT114" i="20" s="1"/>
  <c r="AU114" i="20" s="1"/>
  <c r="AI115" i="20"/>
  <c r="AQ115" i="20"/>
  <c r="AH116" i="20"/>
  <c r="AP116" i="20"/>
  <c r="AG117" i="20"/>
  <c r="AO117" i="20"/>
  <c r="AF118" i="20"/>
  <c r="AN118" i="20"/>
  <c r="AE119" i="20"/>
  <c r="AM119" i="20"/>
  <c r="AD120" i="20"/>
  <c r="AL120" i="20"/>
  <c r="AC121" i="20"/>
  <c r="AK121" i="20"/>
  <c r="AS121" i="20"/>
  <c r="AJ122" i="20"/>
  <c r="AR122" i="20"/>
  <c r="AI123" i="20"/>
  <c r="AQ123" i="20"/>
  <c r="AH124" i="20"/>
  <c r="AP124" i="20"/>
  <c r="AG125" i="20"/>
  <c r="AO125" i="20"/>
  <c r="AF126" i="20"/>
  <c r="AN126" i="20"/>
  <c r="AE127" i="20"/>
  <c r="AM127" i="20"/>
  <c r="AD128" i="20"/>
  <c r="AL128" i="20"/>
  <c r="AC129" i="20"/>
  <c r="AK129" i="20"/>
  <c r="AS129" i="20"/>
  <c r="AJ130" i="20"/>
  <c r="AR130" i="20"/>
  <c r="AI131" i="20"/>
  <c r="AQ131" i="20"/>
  <c r="AH132" i="20"/>
  <c r="AP132" i="20"/>
  <c r="AG133" i="20"/>
  <c r="AO133" i="20"/>
  <c r="AF134" i="20"/>
  <c r="AN134" i="20"/>
  <c r="AE135" i="20"/>
  <c r="AM135" i="20"/>
  <c r="AD136" i="20"/>
  <c r="AL136" i="20"/>
  <c r="AC137" i="20"/>
  <c r="AK137" i="20"/>
  <c r="AS137" i="20"/>
  <c r="AJ138" i="20"/>
  <c r="AR138" i="20"/>
  <c r="AI139" i="20"/>
  <c r="AQ139" i="20"/>
  <c r="AH140" i="20"/>
  <c r="AP140" i="20"/>
  <c r="AG141" i="20"/>
  <c r="AO141" i="20"/>
  <c r="AF142" i="20"/>
  <c r="AN142" i="20"/>
  <c r="AE143" i="20"/>
  <c r="AM143" i="20"/>
  <c r="AD144" i="20"/>
  <c r="AL144" i="20"/>
  <c r="AC145" i="20"/>
  <c r="AK145" i="20"/>
  <c r="AS145" i="20"/>
  <c r="AJ146" i="20"/>
  <c r="AR146" i="20"/>
  <c r="AT146" i="20" s="1"/>
  <c r="AU146" i="20" s="1"/>
  <c r="AI147" i="20"/>
  <c r="AQ147" i="20"/>
  <c r="AG148" i="20"/>
  <c r="AL148" i="20"/>
  <c r="AQ148" i="20"/>
  <c r="AF149" i="20"/>
  <c r="AK149" i="20"/>
  <c r="AP149" i="20"/>
  <c r="AD150" i="20"/>
  <c r="AH150" i="20"/>
  <c r="AL150" i="20"/>
  <c r="AP150" i="20"/>
  <c r="AC151" i="20"/>
  <c r="AG151" i="20"/>
  <c r="AK151" i="20"/>
  <c r="AO151" i="20"/>
  <c r="AS151" i="20"/>
  <c r="AF152" i="20"/>
  <c r="AJ152" i="20"/>
  <c r="AN152" i="20"/>
  <c r="AR152" i="20"/>
  <c r="AE153" i="20"/>
  <c r="AI153" i="20"/>
  <c r="AM153" i="20"/>
  <c r="AQ153" i="20"/>
  <c r="AD154" i="20"/>
  <c r="AH154" i="20"/>
  <c r="AL154" i="20"/>
  <c r="AP154" i="20"/>
  <c r="AC155" i="20"/>
  <c r="AG155" i="20"/>
  <c r="AK155" i="20"/>
  <c r="AO155" i="20"/>
  <c r="AS155" i="20"/>
  <c r="AO113" i="20"/>
  <c r="AN122" i="20"/>
  <c r="AM123" i="20"/>
  <c r="AC125" i="20"/>
  <c r="AJ126" i="20"/>
  <c r="AI127" i="20"/>
  <c r="AH128" i="20"/>
  <c r="AO129" i="20"/>
  <c r="AN130" i="20"/>
  <c r="AM131" i="20"/>
  <c r="AL132" i="20"/>
  <c r="AK133" i="20"/>
  <c r="AJ134" i="20"/>
  <c r="AI135" i="20"/>
  <c r="AH136" i="20"/>
  <c r="AG137" i="20"/>
  <c r="AF138" i="20"/>
  <c r="AE139" i="20"/>
  <c r="AD140" i="20"/>
  <c r="AC141" i="20"/>
  <c r="AS141" i="20"/>
  <c r="AI143" i="20"/>
  <c r="AH144" i="20"/>
  <c r="AG145" i="20"/>
  <c r="AF146" i="20"/>
  <c r="AE147" i="20"/>
  <c r="AD148" i="20"/>
  <c r="AO148" i="20"/>
  <c r="AH149" i="20"/>
  <c r="AS149" i="20"/>
  <c r="AJ150" i="20"/>
  <c r="AR150" i="20"/>
  <c r="AI151" i="20"/>
  <c r="AQ151" i="20"/>
  <c r="AH152" i="20"/>
  <c r="AP152" i="20"/>
  <c r="AG153" i="20"/>
  <c r="AO153" i="20"/>
  <c r="AF154" i="20"/>
  <c r="AN154" i="20"/>
  <c r="AE155" i="20"/>
  <c r="AM155" i="20"/>
  <c r="AQ146" i="20"/>
  <c r="AJ149" i="20"/>
  <c r="AG150" i="20"/>
  <c r="AS150" i="20"/>
  <c r="AN151" i="20"/>
  <c r="AI152" i="20"/>
  <c r="AQ152" i="20"/>
  <c r="AL153" i="20"/>
  <c r="AG154" i="20"/>
  <c r="AS154" i="20"/>
  <c r="AN155" i="20"/>
  <c r="AO100" i="20"/>
  <c r="AI101" i="20"/>
  <c r="AR101" i="20"/>
  <c r="AI102" i="20"/>
  <c r="AQ102" i="20"/>
  <c r="AH103" i="20"/>
  <c r="AP103" i="20"/>
  <c r="AG104" i="20"/>
  <c r="AO104" i="20"/>
  <c r="AF105" i="20"/>
  <c r="AN105" i="20"/>
  <c r="AE106" i="20"/>
  <c r="AM106" i="20"/>
  <c r="AD107" i="20"/>
  <c r="AL107" i="20"/>
  <c r="AC108" i="20"/>
  <c r="AK108" i="20"/>
  <c r="AS108" i="20"/>
  <c r="AJ109" i="20"/>
  <c r="AR109" i="20"/>
  <c r="AI110" i="20"/>
  <c r="AQ110" i="20"/>
  <c r="AH111" i="20"/>
  <c r="AP111" i="20"/>
  <c r="AG112" i="20"/>
  <c r="AO112" i="20"/>
  <c r="AF113" i="20"/>
  <c r="AN113" i="20"/>
  <c r="AE114" i="20"/>
  <c r="AM114" i="20"/>
  <c r="AD115" i="20"/>
  <c r="AL115" i="20"/>
  <c r="AC116" i="20"/>
  <c r="AK116" i="20"/>
  <c r="AS116" i="20"/>
  <c r="AJ117" i="20"/>
  <c r="AR117" i="20"/>
  <c r="AI118" i="20"/>
  <c r="AQ118" i="20"/>
  <c r="AH119" i="20"/>
  <c r="AP119" i="20"/>
  <c r="AG120" i="20"/>
  <c r="AO120" i="20"/>
  <c r="AF121" i="20"/>
  <c r="AN121" i="20"/>
  <c r="AE122" i="20"/>
  <c r="AM122" i="20"/>
  <c r="AD123" i="20"/>
  <c r="AL123" i="20"/>
  <c r="AC124" i="20"/>
  <c r="AK124" i="20"/>
  <c r="AS124" i="20"/>
  <c r="AJ125" i="20"/>
  <c r="AR125" i="20"/>
  <c r="AI126" i="20"/>
  <c r="AQ126" i="20"/>
  <c r="AH127" i="20"/>
  <c r="AP127" i="20"/>
  <c r="AG128" i="20"/>
  <c r="AO128" i="20"/>
  <c r="AF129" i="20"/>
  <c r="AN129" i="20"/>
  <c r="AE130" i="20"/>
  <c r="AM130" i="20"/>
  <c r="AD131" i="20"/>
  <c r="AL131" i="20"/>
  <c r="AC132" i="20"/>
  <c r="AK132" i="20"/>
  <c r="AS132" i="20"/>
  <c r="AJ133" i="20"/>
  <c r="AR133" i="20"/>
  <c r="AI134" i="20"/>
  <c r="AQ134" i="20"/>
  <c r="AH135" i="20"/>
  <c r="AP135" i="20"/>
  <c r="AG136" i="20"/>
  <c r="AO136" i="20"/>
  <c r="AF137" i="20"/>
  <c r="AN137" i="20"/>
  <c r="AE138" i="20"/>
  <c r="AM138" i="20"/>
  <c r="AD139" i="20"/>
  <c r="AL139" i="20"/>
  <c r="AC140" i="20"/>
  <c r="AK140" i="20"/>
  <c r="AS140" i="20"/>
  <c r="AJ141" i="20"/>
  <c r="AR141" i="20"/>
  <c r="AT141" i="20" s="1"/>
  <c r="AU141" i="20" s="1"/>
  <c r="AI142" i="20"/>
  <c r="AQ142" i="20"/>
  <c r="AH143" i="20"/>
  <c r="AP143" i="20"/>
  <c r="AG144" i="20"/>
  <c r="AO144" i="20"/>
  <c r="AF145" i="20"/>
  <c r="AN145" i="20"/>
  <c r="AE146" i="20"/>
  <c r="AM146" i="20"/>
  <c r="AD147" i="20"/>
  <c r="AL147" i="20"/>
  <c r="AC148" i="20"/>
  <c r="AH148" i="20"/>
  <c r="AM148" i="20"/>
  <c r="AS148" i="20"/>
  <c r="AG149" i="20"/>
  <c r="AL149" i="20"/>
  <c r="AR149" i="20"/>
  <c r="AE150" i="20"/>
  <c r="AI150" i="20"/>
  <c r="AM150" i="20"/>
  <c r="AQ150" i="20"/>
  <c r="AD151" i="20"/>
  <c r="AH151" i="20"/>
  <c r="AL151" i="20"/>
  <c r="AP151" i="20"/>
  <c r="AC152" i="20"/>
  <c r="AG152" i="20"/>
  <c r="AK152" i="20"/>
  <c r="AO152" i="20"/>
  <c r="AS152" i="20"/>
  <c r="AF153" i="20"/>
  <c r="AJ153" i="20"/>
  <c r="AN153" i="20"/>
  <c r="AR153" i="20"/>
  <c r="AE154" i="20"/>
  <c r="AI154" i="20"/>
  <c r="AM154" i="20"/>
  <c r="AQ154" i="20"/>
  <c r="AD155" i="20"/>
  <c r="AH155" i="20"/>
  <c r="AL155" i="20"/>
  <c r="AP155" i="20"/>
  <c r="AF114" i="20"/>
  <c r="AF122" i="20"/>
  <c r="AD124" i="20"/>
  <c r="AK125" i="20"/>
  <c r="AR126" i="20"/>
  <c r="AQ127" i="20"/>
  <c r="AG129" i="20"/>
  <c r="AF130" i="20"/>
  <c r="AE131" i="20"/>
  <c r="AD132" i="20"/>
  <c r="AC133" i="20"/>
  <c r="AR134" i="20"/>
  <c r="AQ135" i="20"/>
  <c r="AP136" i="20"/>
  <c r="AO137" i="20"/>
  <c r="AN138" i="20"/>
  <c r="AM139" i="20"/>
  <c r="AL140" i="20"/>
  <c r="AK141" i="20"/>
  <c r="AR142" i="20"/>
  <c r="AT142" i="20" s="1"/>
  <c r="AU142" i="20" s="1"/>
  <c r="AQ143" i="20"/>
  <c r="AP144" i="20"/>
  <c r="AO145" i="20"/>
  <c r="AN146" i="20"/>
  <c r="AM147" i="20"/>
  <c r="AI148" i="20"/>
  <c r="AC149" i="20"/>
  <c r="AN149" i="20"/>
  <c r="AF150" i="20"/>
  <c r="AN150" i="20"/>
  <c r="AM151" i="20"/>
  <c r="AD152" i="20"/>
  <c r="AL152" i="20"/>
  <c r="AC153" i="20"/>
  <c r="AK153" i="20"/>
  <c r="AS153" i="20"/>
  <c r="AJ154" i="20"/>
  <c r="AR154" i="20"/>
  <c r="AI155" i="20"/>
  <c r="AQ155" i="20"/>
  <c r="AI146" i="20"/>
  <c r="AD149" i="20"/>
  <c r="AC150" i="20"/>
  <c r="AO150" i="20"/>
  <c r="AF151" i="20"/>
  <c r="AE152" i="20"/>
  <c r="AM152" i="20"/>
  <c r="AH153" i="20"/>
  <c r="AP153" i="20"/>
  <c r="AK154" i="20"/>
  <c r="AJ155" i="20"/>
  <c r="D17" i="6"/>
  <c r="D16" i="5"/>
  <c r="G19" i="4"/>
  <c r="J5" i="4"/>
  <c r="J6" i="4" s="1"/>
  <c r="Z134" i="24" l="1"/>
  <c r="AA134" i="24" s="1"/>
  <c r="AF154" i="23"/>
  <c r="AG154" i="23" s="1"/>
  <c r="AF150" i="23"/>
  <c r="AG150" i="23" s="1"/>
  <c r="AF134" i="23"/>
  <c r="AG134" i="23" s="1"/>
  <c r="AF149" i="23"/>
  <c r="AG149" i="23" s="1"/>
  <c r="AF141" i="23"/>
  <c r="AG141" i="23" s="1"/>
  <c r="AF133" i="23"/>
  <c r="AG133" i="23" s="1"/>
  <c r="Z126" i="24"/>
  <c r="AA126" i="24" s="1"/>
  <c r="Z122" i="24"/>
  <c r="AA122" i="24" s="1"/>
  <c r="Z118" i="24"/>
  <c r="AA118" i="24" s="1"/>
  <c r="Z114" i="24"/>
  <c r="AA114" i="24" s="1"/>
  <c r="Z110" i="24"/>
  <c r="AA110" i="24" s="1"/>
  <c r="Z106" i="24"/>
  <c r="AA106" i="24" s="1"/>
  <c r="Z102" i="24"/>
  <c r="AA102" i="24" s="1"/>
  <c r="Z98" i="24"/>
  <c r="AA98" i="24" s="1"/>
  <c r="Z42" i="24"/>
  <c r="AA42" i="24" s="1"/>
  <c r="Z34" i="24"/>
  <c r="AA34" i="24" s="1"/>
  <c r="AB153" i="26"/>
  <c r="AC153" i="26" s="1"/>
  <c r="AB108" i="26"/>
  <c r="AC108" i="26" s="1"/>
  <c r="AB156" i="26"/>
  <c r="AC156" i="26" s="1"/>
  <c r="AB63" i="26"/>
  <c r="AC63" i="26" s="1"/>
  <c r="AB20" i="26"/>
  <c r="AC20" i="26" s="1"/>
  <c r="Z157" i="28"/>
  <c r="AA157" i="28" s="1"/>
  <c r="Z153" i="28"/>
  <c r="AA153" i="28" s="1"/>
  <c r="Z156" i="28"/>
  <c r="AA156" i="28" s="1"/>
  <c r="Z75" i="28"/>
  <c r="AA75" i="28" s="1"/>
  <c r="Z73" i="28"/>
  <c r="AA73" i="28" s="1"/>
  <c r="AT126" i="20"/>
  <c r="AU126" i="20" s="1"/>
  <c r="AT117" i="20"/>
  <c r="AU117" i="20" s="1"/>
  <c r="W66" i="30"/>
  <c r="X66" i="30" s="1"/>
  <c r="AT112" i="20"/>
  <c r="AU112" i="20" s="1"/>
  <c r="AT139" i="20"/>
  <c r="AU139" i="20" s="1"/>
  <c r="AT123" i="20"/>
  <c r="AU123" i="20" s="1"/>
  <c r="AT107" i="20"/>
  <c r="AU107" i="20" s="1"/>
  <c r="AT99" i="20"/>
  <c r="AU99" i="20" s="1"/>
  <c r="AT55" i="20"/>
  <c r="AU55" i="20" s="1"/>
  <c r="AT45" i="20"/>
  <c r="AU45" i="20" s="1"/>
  <c r="AT94" i="20"/>
  <c r="AU94" i="20" s="1"/>
  <c r="AT13" i="20"/>
  <c r="AU13" i="20" s="1"/>
  <c r="AT8" i="20"/>
  <c r="AU8" i="20" s="1"/>
  <c r="AI155" i="21"/>
  <c r="AJ155" i="21" s="1"/>
  <c r="AI154" i="21"/>
  <c r="AJ154" i="21" s="1"/>
  <c r="AI153" i="21"/>
  <c r="AJ153" i="21" s="1"/>
  <c r="Z142" i="28"/>
  <c r="AA142" i="28" s="1"/>
  <c r="Z98" i="28"/>
  <c r="AA98" i="28" s="1"/>
  <c r="Z77" i="28"/>
  <c r="AA77" i="28" s="1"/>
  <c r="Z43" i="28"/>
  <c r="AA43" i="28" s="1"/>
  <c r="W82" i="29"/>
  <c r="X82" i="29" s="1"/>
  <c r="W60" i="30"/>
  <c r="X60" i="30" s="1"/>
  <c r="AT121" i="20"/>
  <c r="AU121" i="20" s="1"/>
  <c r="AT147" i="20"/>
  <c r="AU147" i="20" s="1"/>
  <c r="AT131" i="20"/>
  <c r="AU131" i="20" s="1"/>
  <c r="AT115" i="20"/>
  <c r="AU115" i="20" s="1"/>
  <c r="AT83" i="20"/>
  <c r="AU83" i="20" s="1"/>
  <c r="AT80" i="20"/>
  <c r="AU80" i="20" s="1"/>
  <c r="AT63" i="20"/>
  <c r="AU63" i="20" s="1"/>
  <c r="AT54" i="20"/>
  <c r="AU54" i="20" s="1"/>
  <c r="AT50" i="20"/>
  <c r="AU50" i="20" s="1"/>
  <c r="AT48" i="20"/>
  <c r="AU48" i="20" s="1"/>
  <c r="AT33" i="20"/>
  <c r="AU33" i="20" s="1"/>
  <c r="AT14" i="20"/>
  <c r="AU14" i="20" s="1"/>
  <c r="AT16" i="20"/>
  <c r="AU16" i="20" s="1"/>
  <c r="AT19" i="20"/>
  <c r="AU19" i="20" s="1"/>
  <c r="AI152" i="21"/>
  <c r="AJ152" i="21" s="1"/>
  <c r="AI116" i="21"/>
  <c r="AJ116" i="21" s="1"/>
  <c r="AI115" i="21"/>
  <c r="AJ115" i="21" s="1"/>
  <c r="AI114" i="21"/>
  <c r="AJ114" i="21" s="1"/>
  <c r="AI113" i="21"/>
  <c r="AJ113" i="21" s="1"/>
  <c r="AI24" i="21"/>
  <c r="AJ24" i="21" s="1"/>
  <c r="AI23" i="21"/>
  <c r="AJ23" i="21" s="1"/>
  <c r="AI22" i="21"/>
  <c r="AJ22" i="21" s="1"/>
  <c r="AI17" i="21"/>
  <c r="AJ17" i="21" s="1"/>
  <c r="AI16" i="21"/>
  <c r="AJ16" i="21" s="1"/>
  <c r="AI15" i="21"/>
  <c r="AJ15" i="21" s="1"/>
  <c r="AI14" i="21"/>
  <c r="AJ14" i="21" s="1"/>
  <c r="AI9" i="21"/>
  <c r="AJ9" i="21" s="1"/>
  <c r="AI8" i="21"/>
  <c r="AJ8" i="21" s="1"/>
  <c r="AI7" i="21"/>
  <c r="AJ7" i="21" s="1"/>
  <c r="Z130" i="24"/>
  <c r="AA130" i="24" s="1"/>
  <c r="Z143" i="28"/>
  <c r="AA143" i="28" s="1"/>
  <c r="AT134" i="20"/>
  <c r="AU134" i="20" s="1"/>
  <c r="AT66" i="20"/>
  <c r="AU66" i="20" s="1"/>
  <c r="AT73" i="20"/>
  <c r="AU73" i="20" s="1"/>
  <c r="AT57" i="20"/>
  <c r="AU57" i="20" s="1"/>
  <c r="AT22" i="20"/>
  <c r="AU22" i="20" s="1"/>
  <c r="AH27" i="22"/>
  <c r="AI27" i="22" s="1"/>
  <c r="AF119" i="23"/>
  <c r="AG119" i="23" s="1"/>
  <c r="AF103" i="23"/>
  <c r="AG103" i="23" s="1"/>
  <c r="AF118" i="23"/>
  <c r="AG118" i="23" s="1"/>
  <c r="AF102" i="23"/>
  <c r="AG102" i="23" s="1"/>
  <c r="AF86" i="23"/>
  <c r="AG86" i="23" s="1"/>
  <c r="AF57" i="23"/>
  <c r="AG57" i="23" s="1"/>
  <c r="AF42" i="23"/>
  <c r="AG42" i="23" s="1"/>
  <c r="AH42" i="22"/>
  <c r="AI42" i="22" s="1"/>
  <c r="AH45" i="22"/>
  <c r="AI45" i="22" s="1"/>
  <c r="AF144" i="23"/>
  <c r="AG144" i="23" s="1"/>
  <c r="AF73" i="23"/>
  <c r="AG73" i="23" s="1"/>
  <c r="AF54" i="23"/>
  <c r="AG54" i="23" s="1"/>
  <c r="AF20" i="23"/>
  <c r="AG20" i="23" s="1"/>
  <c r="AH118" i="22"/>
  <c r="AI118" i="22" s="1"/>
  <c r="AH102" i="22"/>
  <c r="AI102" i="22" s="1"/>
  <c r="AH86" i="22"/>
  <c r="AI86" i="22" s="1"/>
  <c r="AH73" i="22"/>
  <c r="AI73" i="22" s="1"/>
  <c r="AF87" i="23"/>
  <c r="AG87" i="23" s="1"/>
  <c r="AF70" i="23"/>
  <c r="AG70" i="23" s="1"/>
  <c r="AT133" i="20"/>
  <c r="AU133" i="20" s="1"/>
  <c r="AT101" i="20"/>
  <c r="AU101" i="20" s="1"/>
  <c r="AT130" i="20"/>
  <c r="AU130" i="20" s="1"/>
  <c r="AT110" i="20"/>
  <c r="AU110" i="20" s="1"/>
  <c r="AT128" i="20"/>
  <c r="AU128" i="20" s="1"/>
  <c r="AT92" i="20"/>
  <c r="AU92" i="20" s="1"/>
  <c r="AT56" i="20"/>
  <c r="AU56" i="20" s="1"/>
  <c r="AT87" i="20"/>
  <c r="AU87" i="20" s="1"/>
  <c r="AT62" i="20"/>
  <c r="AU62" i="20" s="1"/>
  <c r="AT43" i="20"/>
  <c r="AU43" i="20" s="1"/>
  <c r="AT31" i="20"/>
  <c r="AU31" i="20" s="1"/>
  <c r="AT11" i="20"/>
  <c r="AU11" i="20" s="1"/>
  <c r="AB144" i="26"/>
  <c r="AC144" i="26" s="1"/>
  <c r="AB98" i="26"/>
  <c r="AC98" i="26" s="1"/>
  <c r="AB95" i="26"/>
  <c r="AC95" i="26" s="1"/>
  <c r="AB74" i="26"/>
  <c r="AC74" i="26" s="1"/>
  <c r="AB71" i="26"/>
  <c r="AC71" i="26" s="1"/>
  <c r="AB69" i="26"/>
  <c r="AC69" i="26" s="1"/>
  <c r="AB46" i="26"/>
  <c r="AC46" i="26" s="1"/>
  <c r="AB47" i="26"/>
  <c r="AC47" i="26" s="1"/>
  <c r="AB18" i="26"/>
  <c r="AC18" i="26" s="1"/>
  <c r="AB154" i="27"/>
  <c r="AC154" i="27" s="1"/>
  <c r="AB146" i="27"/>
  <c r="AC146" i="27" s="1"/>
  <c r="AB149" i="27"/>
  <c r="AC149" i="27" s="1"/>
  <c r="AB133" i="27"/>
  <c r="AC133" i="27" s="1"/>
  <c r="AB117" i="27"/>
  <c r="AC117" i="27" s="1"/>
  <c r="AB101" i="27"/>
  <c r="AC101" i="27" s="1"/>
  <c r="AB78" i="27"/>
  <c r="AC78" i="27" s="1"/>
  <c r="AB130" i="27"/>
  <c r="AC130" i="27" s="1"/>
  <c r="AB114" i="27"/>
  <c r="AC114" i="27" s="1"/>
  <c r="AB98" i="27"/>
  <c r="AC98" i="27" s="1"/>
  <c r="AB71" i="27"/>
  <c r="AC71" i="27" s="1"/>
  <c r="AB63" i="27"/>
  <c r="AC63" i="27" s="1"/>
  <c r="AB70" i="27"/>
  <c r="AC70" i="27" s="1"/>
  <c r="AB62" i="27"/>
  <c r="AC62" i="27" s="1"/>
  <c r="AB28" i="27"/>
  <c r="AC28" i="27" s="1"/>
  <c r="AB12" i="27"/>
  <c r="AC12" i="27" s="1"/>
  <c r="W113" i="30"/>
  <c r="X113" i="30" s="1"/>
  <c r="W81" i="30"/>
  <c r="X81" i="30" s="1"/>
  <c r="W134" i="30"/>
  <c r="X134" i="30" s="1"/>
  <c r="W95" i="30"/>
  <c r="X95" i="30" s="1"/>
  <c r="W58" i="30"/>
  <c r="X58" i="30" s="1"/>
  <c r="W51" i="30"/>
  <c r="X51" i="30" s="1"/>
  <c r="AH24" i="22"/>
  <c r="AI24" i="22" s="1"/>
  <c r="AH30" i="22"/>
  <c r="AI30" i="22" s="1"/>
  <c r="Z135" i="24"/>
  <c r="AA135" i="24" s="1"/>
  <c r="Z127" i="24"/>
  <c r="AA127" i="24" s="1"/>
  <c r="Z123" i="24"/>
  <c r="AA123" i="24" s="1"/>
  <c r="Z119" i="24"/>
  <c r="AA119" i="24" s="1"/>
  <c r="Z115" i="24"/>
  <c r="AA115" i="24" s="1"/>
  <c r="Z111" i="24"/>
  <c r="AA111" i="24" s="1"/>
  <c r="Z107" i="24"/>
  <c r="AA107" i="24" s="1"/>
  <c r="Z103" i="24"/>
  <c r="AA103" i="24" s="1"/>
  <c r="Z99" i="24"/>
  <c r="AA99" i="24" s="1"/>
  <c r="Z70" i="24"/>
  <c r="AA70" i="24" s="1"/>
  <c r="Z47" i="24"/>
  <c r="AA47" i="24" s="1"/>
  <c r="Z39" i="24"/>
  <c r="AA39" i="24" s="1"/>
  <c r="AB83" i="26"/>
  <c r="AC83" i="26" s="1"/>
  <c r="AB40" i="26"/>
  <c r="AC40" i="26" s="1"/>
  <c r="AB59" i="26"/>
  <c r="AC59" i="26" s="1"/>
  <c r="AB24" i="26"/>
  <c r="AC24" i="26" s="1"/>
  <c r="AB53" i="27"/>
  <c r="AC53" i="27" s="1"/>
  <c r="Z145" i="28"/>
  <c r="AA145" i="28" s="1"/>
  <c r="Z106" i="28"/>
  <c r="AA106" i="28" s="1"/>
  <c r="Z90" i="28"/>
  <c r="AA90" i="28" s="1"/>
  <c r="Z70" i="28"/>
  <c r="AA70" i="28" s="1"/>
  <c r="Z54" i="28"/>
  <c r="AA54" i="28" s="1"/>
  <c r="Z19" i="28"/>
  <c r="AA19" i="28" s="1"/>
  <c r="Z15" i="28"/>
  <c r="AA15" i="28" s="1"/>
  <c r="W103" i="29"/>
  <c r="X103" i="29" s="1"/>
  <c r="W101" i="29"/>
  <c r="X101" i="29" s="1"/>
  <c r="W99" i="29"/>
  <c r="X99" i="29" s="1"/>
  <c r="W97" i="29"/>
  <c r="X97" i="29" s="1"/>
  <c r="W95" i="29"/>
  <c r="X95" i="29" s="1"/>
  <c r="W93" i="29"/>
  <c r="X93" i="29" s="1"/>
  <c r="W91" i="29"/>
  <c r="X91" i="29" s="1"/>
  <c r="W89" i="29"/>
  <c r="X89" i="29" s="1"/>
  <c r="W87" i="29"/>
  <c r="X87" i="29" s="1"/>
  <c r="W85" i="29"/>
  <c r="X85" i="29" s="1"/>
  <c r="W83" i="29"/>
  <c r="X83" i="29" s="1"/>
  <c r="W52" i="30"/>
  <c r="X52" i="30" s="1"/>
  <c r="AT88" i="20"/>
  <c r="AU88" i="20" s="1"/>
  <c r="AT46" i="20"/>
  <c r="AU46" i="20" s="1"/>
  <c r="AI111" i="21"/>
  <c r="AJ111" i="21" s="1"/>
  <c r="AI109" i="21"/>
  <c r="AJ109" i="21" s="1"/>
  <c r="AI107" i="21"/>
  <c r="AJ107" i="21" s="1"/>
  <c r="AI105" i="21"/>
  <c r="AJ105" i="21" s="1"/>
  <c r="AI103" i="21"/>
  <c r="AJ103" i="21" s="1"/>
  <c r="AI101" i="21"/>
  <c r="AJ101" i="21" s="1"/>
  <c r="AI99" i="21"/>
  <c r="AJ99" i="21" s="1"/>
  <c r="AI97" i="21"/>
  <c r="AJ97" i="21" s="1"/>
  <c r="AH147" i="22"/>
  <c r="AI147" i="22" s="1"/>
  <c r="AH131" i="22"/>
  <c r="AI131" i="22" s="1"/>
  <c r="AH152" i="22"/>
  <c r="AI152" i="22" s="1"/>
  <c r="AH136" i="22"/>
  <c r="AI136" i="22" s="1"/>
  <c r="AH157" i="22"/>
  <c r="AI157" i="22" s="1"/>
  <c r="AH141" i="22"/>
  <c r="AI141" i="22" s="1"/>
  <c r="AH125" i="22"/>
  <c r="AI125" i="22" s="1"/>
  <c r="AH110" i="22"/>
  <c r="AI110" i="22" s="1"/>
  <c r="AH94" i="22"/>
  <c r="AI94" i="22" s="1"/>
  <c r="AH74" i="22"/>
  <c r="AI74" i="22" s="1"/>
  <c r="AH103" i="22"/>
  <c r="AI103" i="22" s="1"/>
  <c r="AH87" i="22"/>
  <c r="AI87" i="22" s="1"/>
  <c r="AH75" i="22"/>
  <c r="AI75" i="22" s="1"/>
  <c r="AH62" i="22"/>
  <c r="AI62" i="22" s="1"/>
  <c r="AH108" i="22"/>
  <c r="AI108" i="22" s="1"/>
  <c r="AH92" i="22"/>
  <c r="AI92" i="22" s="1"/>
  <c r="AH70" i="22"/>
  <c r="AI70" i="22" s="1"/>
  <c r="AH113" i="22"/>
  <c r="AI113" i="22" s="1"/>
  <c r="AH97" i="22"/>
  <c r="AI97" i="22" s="1"/>
  <c r="AH84" i="22"/>
  <c r="AI84" i="22" s="1"/>
  <c r="AH68" i="22"/>
  <c r="AI68" i="22" s="1"/>
  <c r="AH81" i="22"/>
  <c r="AI81" i="22" s="1"/>
  <c r="AH32" i="22"/>
  <c r="AI32" i="22" s="1"/>
  <c r="AH28" i="22"/>
  <c r="AI28" i="22" s="1"/>
  <c r="AH58" i="22"/>
  <c r="AI58" i="22" s="1"/>
  <c r="AH16" i="22"/>
  <c r="AI16" i="22" s="1"/>
  <c r="AH53" i="22"/>
  <c r="AI53" i="22" s="1"/>
  <c r="AH51" i="22"/>
  <c r="AI51" i="22" s="1"/>
  <c r="AH35" i="22"/>
  <c r="AI35" i="22" s="1"/>
  <c r="AF155" i="23"/>
  <c r="AG155" i="23" s="1"/>
  <c r="AF152" i="23"/>
  <c r="AG152" i="23" s="1"/>
  <c r="AF136" i="23"/>
  <c r="AG136" i="23" s="1"/>
  <c r="AF38" i="23"/>
  <c r="AG38" i="23" s="1"/>
  <c r="AF37" i="23"/>
  <c r="AG37" i="23" s="1"/>
  <c r="AF29" i="23"/>
  <c r="AG29" i="23" s="1"/>
  <c r="AF21" i="23"/>
  <c r="AG21" i="23" s="1"/>
  <c r="AF13" i="23"/>
  <c r="AG13" i="23" s="1"/>
  <c r="Z132" i="24"/>
  <c r="AA132" i="24" s="1"/>
  <c r="Z128" i="24"/>
  <c r="AA128" i="24" s="1"/>
  <c r="Z124" i="24"/>
  <c r="AA124" i="24" s="1"/>
  <c r="Z120" i="24"/>
  <c r="AA120" i="24" s="1"/>
  <c r="Z116" i="24"/>
  <c r="AA116" i="24" s="1"/>
  <c r="Z112" i="24"/>
  <c r="AA112" i="24" s="1"/>
  <c r="Z108" i="24"/>
  <c r="AA108" i="24" s="1"/>
  <c r="Z104" i="24"/>
  <c r="AA104" i="24" s="1"/>
  <c r="Z100" i="24"/>
  <c r="AA100" i="24" s="1"/>
  <c r="Z96" i="24"/>
  <c r="AA96" i="24" s="1"/>
  <c r="Z48" i="24"/>
  <c r="AA48" i="24" s="1"/>
  <c r="AB116" i="26"/>
  <c r="AC116" i="26" s="1"/>
  <c r="AB154" i="26"/>
  <c r="AC154" i="26" s="1"/>
  <c r="AB148" i="26"/>
  <c r="AC148" i="26" s="1"/>
  <c r="AB157" i="26"/>
  <c r="AC157" i="26" s="1"/>
  <c r="AB112" i="26"/>
  <c r="AC112" i="26" s="1"/>
  <c r="AB133" i="26"/>
  <c r="AC133" i="26" s="1"/>
  <c r="AB89" i="26"/>
  <c r="AC89" i="26" s="1"/>
  <c r="AB79" i="26"/>
  <c r="AC79" i="26" s="1"/>
  <c r="AB94" i="26"/>
  <c r="AC94" i="26" s="1"/>
  <c r="AB100" i="26"/>
  <c r="AC100" i="26" s="1"/>
  <c r="AB84" i="26"/>
  <c r="AC84" i="26" s="1"/>
  <c r="AB45" i="26"/>
  <c r="AC45" i="26" s="1"/>
  <c r="AB34" i="26"/>
  <c r="AC34" i="26" s="1"/>
  <c r="AB23" i="26"/>
  <c r="AC23" i="26" s="1"/>
  <c r="Z66" i="28"/>
  <c r="AA66" i="28" s="1"/>
  <c r="Z50" i="28"/>
  <c r="AA50" i="28" s="1"/>
  <c r="Z46" i="28"/>
  <c r="AA46" i="28" s="1"/>
  <c r="W97" i="30"/>
  <c r="X97" i="30" s="1"/>
  <c r="W20" i="30"/>
  <c r="X20" i="30" s="1"/>
  <c r="W142" i="30"/>
  <c r="X142" i="30" s="1"/>
  <c r="W111" i="30"/>
  <c r="X111" i="30" s="1"/>
  <c r="W36" i="30"/>
  <c r="X36" i="30" s="1"/>
  <c r="W123" i="30"/>
  <c r="X123" i="30" s="1"/>
  <c r="W91" i="30"/>
  <c r="X91" i="30" s="1"/>
  <c r="W68" i="30"/>
  <c r="X68" i="30" s="1"/>
  <c r="W16" i="30"/>
  <c r="X16" i="30" s="1"/>
  <c r="AT85" i="20"/>
  <c r="AU85" i="20" s="1"/>
  <c r="AT78" i="20"/>
  <c r="AU78" i="20" s="1"/>
  <c r="AT69" i="20"/>
  <c r="AU69" i="20" s="1"/>
  <c r="AT53" i="20"/>
  <c r="AU53" i="20" s="1"/>
  <c r="AT41" i="20"/>
  <c r="AU41" i="20" s="1"/>
  <c r="AT36" i="20"/>
  <c r="AU36" i="20" s="1"/>
  <c r="AT40" i="20"/>
  <c r="AU40" i="20" s="1"/>
  <c r="AI53" i="21"/>
  <c r="AJ53" i="21" s="1"/>
  <c r="AI51" i="21"/>
  <c r="AJ51" i="21" s="1"/>
  <c r="AI49" i="21"/>
  <c r="AJ49" i="21" s="1"/>
  <c r="AI47" i="21"/>
  <c r="AJ47" i="21" s="1"/>
  <c r="AI26" i="21"/>
  <c r="AJ26" i="21" s="1"/>
  <c r="AF8" i="23"/>
  <c r="AG8" i="23" s="1"/>
  <c r="AB44" i="27"/>
  <c r="AC44" i="27" s="1"/>
  <c r="AB29" i="27"/>
  <c r="AC29" i="27" s="1"/>
  <c r="AB13" i="27"/>
  <c r="AC13" i="27" s="1"/>
  <c r="AB20" i="27"/>
  <c r="AC20" i="27" s="1"/>
  <c r="W145" i="30"/>
  <c r="X145" i="30" s="1"/>
  <c r="W128" i="30"/>
  <c r="X128" i="30" s="1"/>
  <c r="W140" i="30"/>
  <c r="X140" i="30" s="1"/>
  <c r="W122" i="30"/>
  <c r="X122" i="30" s="1"/>
  <c r="W106" i="30"/>
  <c r="X106" i="30" s="1"/>
  <c r="W90" i="30"/>
  <c r="X90" i="30" s="1"/>
  <c r="W67" i="30"/>
  <c r="X67" i="30" s="1"/>
  <c r="W19" i="30"/>
  <c r="X19" i="30" s="1"/>
  <c r="W61" i="30"/>
  <c r="X61" i="30" s="1"/>
  <c r="W45" i="30"/>
  <c r="X45" i="30" s="1"/>
  <c r="W29" i="30"/>
  <c r="X29" i="30" s="1"/>
  <c r="W13" i="30"/>
  <c r="X13" i="30" s="1"/>
  <c r="AT149" i="20"/>
  <c r="AU149" i="20" s="1"/>
  <c r="AT150" i="20"/>
  <c r="AU150" i="20" s="1"/>
  <c r="AT60" i="20"/>
  <c r="AU60" i="20" s="1"/>
  <c r="AT59" i="20"/>
  <c r="AU59" i="20" s="1"/>
  <c r="Z68" i="24"/>
  <c r="AA68" i="24" s="1"/>
  <c r="Z60" i="24"/>
  <c r="AA60" i="24" s="1"/>
  <c r="Z56" i="24"/>
  <c r="AA56" i="24" s="1"/>
  <c r="Z52" i="24"/>
  <c r="AA52" i="24" s="1"/>
  <c r="Z40" i="24"/>
  <c r="AA40" i="24" s="1"/>
  <c r="Z29" i="24"/>
  <c r="AA29" i="24" s="1"/>
  <c r="Z21" i="24"/>
  <c r="AA21" i="24" s="1"/>
  <c r="Z13" i="24"/>
  <c r="AA13" i="24" s="1"/>
  <c r="AB99" i="26"/>
  <c r="AC99" i="26" s="1"/>
  <c r="Z154" i="28"/>
  <c r="AA154" i="28" s="1"/>
  <c r="Z129" i="28"/>
  <c r="AA129" i="28" s="1"/>
  <c r="Z113" i="28"/>
  <c r="AA113" i="28" s="1"/>
  <c r="Z140" i="28"/>
  <c r="AA140" i="28" s="1"/>
  <c r="Z124" i="28"/>
  <c r="AA124" i="28" s="1"/>
  <c r="Z127" i="28"/>
  <c r="AA127" i="28" s="1"/>
  <c r="Z84" i="28"/>
  <c r="AA84" i="28" s="1"/>
  <c r="Z82" i="28"/>
  <c r="AA82" i="28" s="1"/>
  <c r="Z111" i="28"/>
  <c r="AA111" i="28" s="1"/>
  <c r="Z95" i="28"/>
  <c r="AA95" i="28" s="1"/>
  <c r="Z56" i="28"/>
  <c r="AA56" i="28" s="1"/>
  <c r="Z37" i="28"/>
  <c r="AA37" i="28" s="1"/>
  <c r="Z32" i="28"/>
  <c r="AA32" i="28" s="1"/>
  <c r="Z16" i="28"/>
  <c r="AA16" i="28" s="1"/>
  <c r="W81" i="29"/>
  <c r="X81" i="29" s="1"/>
  <c r="W79" i="29"/>
  <c r="X79" i="29" s="1"/>
  <c r="W77" i="29"/>
  <c r="X77" i="29" s="1"/>
  <c r="W75" i="29"/>
  <c r="X75" i="29" s="1"/>
  <c r="W73" i="29"/>
  <c r="X73" i="29" s="1"/>
  <c r="W71" i="29"/>
  <c r="X71" i="29" s="1"/>
  <c r="W69" i="29"/>
  <c r="X69" i="29" s="1"/>
  <c r="W67" i="29"/>
  <c r="X67" i="29" s="1"/>
  <c r="W65" i="29"/>
  <c r="X65" i="29" s="1"/>
  <c r="W63" i="29"/>
  <c r="X63" i="29" s="1"/>
  <c r="W61" i="29"/>
  <c r="X61" i="29" s="1"/>
  <c r="W59" i="29"/>
  <c r="X59" i="29" s="1"/>
  <c r="W57" i="29"/>
  <c r="X57" i="29" s="1"/>
  <c r="W55" i="29"/>
  <c r="X55" i="29" s="1"/>
  <c r="W51" i="29"/>
  <c r="X51" i="29" s="1"/>
  <c r="W47" i="29"/>
  <c r="X47" i="29" s="1"/>
  <c r="W43" i="29"/>
  <c r="X43" i="29" s="1"/>
  <c r="W39" i="29"/>
  <c r="X39" i="29" s="1"/>
  <c r="W35" i="29"/>
  <c r="X35" i="29" s="1"/>
  <c r="W33" i="29"/>
  <c r="X33" i="29" s="1"/>
  <c r="W27" i="29"/>
  <c r="X27" i="29" s="1"/>
  <c r="W25" i="29"/>
  <c r="X25" i="29" s="1"/>
  <c r="W19" i="29"/>
  <c r="X19" i="29" s="1"/>
  <c r="W17" i="29"/>
  <c r="X17" i="29" s="1"/>
  <c r="AH25" i="22"/>
  <c r="AI25" i="22" s="1"/>
  <c r="AF34" i="23"/>
  <c r="AG34" i="23" s="1"/>
  <c r="AF33" i="23"/>
  <c r="AG33" i="23" s="1"/>
  <c r="AF28" i="23"/>
  <c r="AG28" i="23" s="1"/>
  <c r="AF12" i="23"/>
  <c r="AG12" i="23" s="1"/>
  <c r="AF25" i="23"/>
  <c r="AG25" i="23" s="1"/>
  <c r="AF9" i="23"/>
  <c r="AG9" i="23" s="1"/>
  <c r="AB55" i="26"/>
  <c r="AC55" i="26" s="1"/>
  <c r="AB76" i="26"/>
  <c r="AC76" i="26" s="1"/>
  <c r="AB60" i="26"/>
  <c r="AC60" i="26" s="1"/>
  <c r="AB30" i="26"/>
  <c r="AC30" i="26" s="1"/>
  <c r="AB25" i="26"/>
  <c r="AC25" i="26" s="1"/>
  <c r="AB150" i="27"/>
  <c r="AC150" i="27" s="1"/>
  <c r="AB145" i="27"/>
  <c r="AC145" i="27" s="1"/>
  <c r="AB77" i="27"/>
  <c r="AC77" i="27" s="1"/>
  <c r="AB67" i="27"/>
  <c r="AC67" i="27" s="1"/>
  <c r="AB59" i="27"/>
  <c r="AC59" i="27" s="1"/>
  <c r="AB55" i="27"/>
  <c r="AC55" i="27" s="1"/>
  <c r="AB66" i="27"/>
  <c r="AC66" i="27" s="1"/>
  <c r="AB51" i="27"/>
  <c r="AC51" i="27" s="1"/>
  <c r="AB43" i="27"/>
  <c r="AC43" i="27" s="1"/>
  <c r="AB41" i="27"/>
  <c r="AC41" i="27" s="1"/>
  <c r="AB25" i="27"/>
  <c r="AC25" i="27" s="1"/>
  <c r="AB9" i="27"/>
  <c r="AC9" i="27" s="1"/>
  <c r="W112" i="30"/>
  <c r="X112" i="30" s="1"/>
  <c r="W96" i="30"/>
  <c r="X96" i="30" s="1"/>
  <c r="W80" i="30"/>
  <c r="X80" i="30" s="1"/>
  <c r="W27" i="30"/>
  <c r="X27" i="30" s="1"/>
  <c r="W53" i="30"/>
  <c r="X53" i="30" s="1"/>
  <c r="W37" i="30"/>
  <c r="X37" i="30" s="1"/>
  <c r="W21" i="30"/>
  <c r="X21" i="30" s="1"/>
  <c r="AT35" i="20"/>
  <c r="AU35" i="20" s="1"/>
  <c r="AI86" i="21"/>
  <c r="AJ86" i="21" s="1"/>
  <c r="AI84" i="21"/>
  <c r="AJ84" i="21" s="1"/>
  <c r="AI82" i="21"/>
  <c r="AJ82" i="21" s="1"/>
  <c r="AI80" i="21"/>
  <c r="AJ80" i="21" s="1"/>
  <c r="AI78" i="21"/>
  <c r="AJ78" i="21" s="1"/>
  <c r="AI76" i="21"/>
  <c r="AJ76" i="21" s="1"/>
  <c r="AI74" i="21"/>
  <c r="AJ74" i="21" s="1"/>
  <c r="Z93" i="24"/>
  <c r="AA93" i="24" s="1"/>
  <c r="Z89" i="24"/>
  <c r="AA89" i="24" s="1"/>
  <c r="Z85" i="24"/>
  <c r="AA85" i="24" s="1"/>
  <c r="Z81" i="24"/>
  <c r="AA81" i="24" s="1"/>
  <c r="Z77" i="24"/>
  <c r="AA77" i="24" s="1"/>
  <c r="Z73" i="24"/>
  <c r="AA73" i="24" s="1"/>
  <c r="Z62" i="24"/>
  <c r="AA62" i="24" s="1"/>
  <c r="Z58" i="24"/>
  <c r="AA58" i="24" s="1"/>
  <c r="Z54" i="24"/>
  <c r="AA54" i="24" s="1"/>
  <c r="Z50" i="24"/>
  <c r="AA50" i="24" s="1"/>
  <c r="Z44" i="24"/>
  <c r="AA44" i="24" s="1"/>
  <c r="Z36" i="24"/>
  <c r="AA36" i="24" s="1"/>
  <c r="Z31" i="24"/>
  <c r="AA31" i="24" s="1"/>
  <c r="Z23" i="24"/>
  <c r="AA23" i="24" s="1"/>
  <c r="Z15" i="24"/>
  <c r="AA15" i="24" s="1"/>
  <c r="Z7" i="24"/>
  <c r="AA7" i="24" s="1"/>
  <c r="Z137" i="28"/>
  <c r="AA137" i="28" s="1"/>
  <c r="Z121" i="28"/>
  <c r="AA121" i="28" s="1"/>
  <c r="Z132" i="28"/>
  <c r="AA132" i="28" s="1"/>
  <c r="Z116" i="28"/>
  <c r="AA116" i="28" s="1"/>
  <c r="Z135" i="28"/>
  <c r="AA135" i="28" s="1"/>
  <c r="Z119" i="28"/>
  <c r="AA119" i="28" s="1"/>
  <c r="Z105" i="28"/>
  <c r="AA105" i="28" s="1"/>
  <c r="Z92" i="28"/>
  <c r="AA92" i="28" s="1"/>
  <c r="Z87" i="28"/>
  <c r="AA87" i="28" s="1"/>
  <c r="Z64" i="28"/>
  <c r="AA64" i="28" s="1"/>
  <c r="Z48" i="28"/>
  <c r="AA48" i="28" s="1"/>
  <c r="Z30" i="28"/>
  <c r="AA30" i="28" s="1"/>
  <c r="Z14" i="28"/>
  <c r="AA14" i="28" s="1"/>
  <c r="Z40" i="28"/>
  <c r="AA40" i="28" s="1"/>
  <c r="Z24" i="28"/>
  <c r="AA24" i="28" s="1"/>
  <c r="W80" i="29"/>
  <c r="X80" i="29" s="1"/>
  <c r="W78" i="29"/>
  <c r="X78" i="29" s="1"/>
  <c r="W76" i="29"/>
  <c r="X76" i="29" s="1"/>
  <c r="W74" i="29"/>
  <c r="X74" i="29" s="1"/>
  <c r="W72" i="29"/>
  <c r="X72" i="29" s="1"/>
  <c r="W70" i="29"/>
  <c r="X70" i="29" s="1"/>
  <c r="W68" i="29"/>
  <c r="X68" i="29" s="1"/>
  <c r="W66" i="29"/>
  <c r="X66" i="29" s="1"/>
  <c r="W64" i="29"/>
  <c r="X64" i="29" s="1"/>
  <c r="W62" i="29"/>
  <c r="X62" i="29" s="1"/>
  <c r="W60" i="29"/>
  <c r="X60" i="29" s="1"/>
  <c r="W58" i="29"/>
  <c r="X58" i="29" s="1"/>
  <c r="W54" i="29"/>
  <c r="X54" i="29" s="1"/>
  <c r="W50" i="29"/>
  <c r="X50" i="29" s="1"/>
  <c r="W46" i="29"/>
  <c r="X46" i="29" s="1"/>
  <c r="W42" i="29"/>
  <c r="X42" i="29" s="1"/>
  <c r="W38" i="29"/>
  <c r="X38" i="29" s="1"/>
  <c r="W32" i="29"/>
  <c r="X32" i="29" s="1"/>
  <c r="W28" i="29"/>
  <c r="X28" i="29" s="1"/>
  <c r="W24" i="29"/>
  <c r="X24" i="29" s="1"/>
  <c r="W20" i="29"/>
  <c r="X20" i="29" s="1"/>
  <c r="W16" i="29"/>
  <c r="X16" i="29" s="1"/>
  <c r="AR156" i="20"/>
  <c r="AT6" i="20"/>
  <c r="AH19" i="22"/>
  <c r="AI19" i="22" s="1"/>
  <c r="AF41" i="23"/>
  <c r="AG41" i="23" s="1"/>
  <c r="AF17" i="23"/>
  <c r="AG17" i="23" s="1"/>
  <c r="BS9" i="23"/>
  <c r="AT154" i="20"/>
  <c r="AU154" i="20" s="1"/>
  <c r="AT125" i="20"/>
  <c r="AU125" i="20" s="1"/>
  <c r="AT152" i="20"/>
  <c r="AU152" i="20" s="1"/>
  <c r="AT122" i="20"/>
  <c r="AU122" i="20" s="1"/>
  <c r="AT129" i="20"/>
  <c r="AU129" i="20" s="1"/>
  <c r="AT140" i="20"/>
  <c r="AU140" i="20" s="1"/>
  <c r="AT124" i="20"/>
  <c r="AU124" i="20" s="1"/>
  <c r="AT108" i="20"/>
  <c r="AU108" i="20" s="1"/>
  <c r="AT84" i="20"/>
  <c r="AU84" i="20" s="1"/>
  <c r="AT135" i="20"/>
  <c r="AU135" i="20" s="1"/>
  <c r="AT119" i="20"/>
  <c r="AU119" i="20" s="1"/>
  <c r="AT103" i="20"/>
  <c r="AU103" i="20" s="1"/>
  <c r="AT100" i="20"/>
  <c r="AU100" i="20" s="1"/>
  <c r="AT91" i="20"/>
  <c r="AU91" i="20" s="1"/>
  <c r="AT90" i="20"/>
  <c r="AU90" i="20" s="1"/>
  <c r="AT52" i="20"/>
  <c r="AU52" i="20" s="1"/>
  <c r="AT97" i="20"/>
  <c r="AU97" i="20" s="1"/>
  <c r="AT81" i="20"/>
  <c r="AU81" i="20" s="1"/>
  <c r="AT79" i="20"/>
  <c r="AU79" i="20" s="1"/>
  <c r="AT51" i="20"/>
  <c r="AU51" i="20" s="1"/>
  <c r="AT28" i="20"/>
  <c r="AU28" i="20" s="1"/>
  <c r="AT74" i="20"/>
  <c r="AU74" i="20" s="1"/>
  <c r="AT58" i="20"/>
  <c r="AU58" i="20" s="1"/>
  <c r="AT37" i="20"/>
  <c r="AU37" i="20" s="1"/>
  <c r="AT65" i="20"/>
  <c r="AU65" i="20" s="1"/>
  <c r="AT32" i="20"/>
  <c r="AU32" i="20" s="1"/>
  <c r="AT10" i="20"/>
  <c r="AU10" i="20" s="1"/>
  <c r="AT27" i="20"/>
  <c r="AU27" i="20" s="1"/>
  <c r="AT26" i="20"/>
  <c r="AU26" i="20" s="1"/>
  <c r="AT25" i="20"/>
  <c r="AU25" i="20" s="1"/>
  <c r="AT9" i="20"/>
  <c r="AU9" i="20" s="1"/>
  <c r="AT20" i="20"/>
  <c r="AU20" i="20" s="1"/>
  <c r="AT23" i="20"/>
  <c r="AU23" i="20" s="1"/>
  <c r="AT7" i="20"/>
  <c r="AU7" i="20" s="1"/>
  <c r="BF9" i="20"/>
  <c r="CJ8" i="20"/>
  <c r="AI95" i="21"/>
  <c r="AJ95" i="21" s="1"/>
  <c r="AI93" i="21"/>
  <c r="AJ93" i="21" s="1"/>
  <c r="AI91" i="21"/>
  <c r="AJ91" i="21" s="1"/>
  <c r="AI89" i="21"/>
  <c r="AJ89" i="21" s="1"/>
  <c r="AI35" i="21"/>
  <c r="AJ35" i="21" s="1"/>
  <c r="AI33" i="21"/>
  <c r="AJ33" i="21" s="1"/>
  <c r="AI31" i="21"/>
  <c r="AJ31" i="21" s="1"/>
  <c r="AI29" i="21"/>
  <c r="AJ29" i="21" s="1"/>
  <c r="AI27" i="21"/>
  <c r="AJ27" i="21" s="1"/>
  <c r="BW8" i="21"/>
  <c r="AH151" i="22"/>
  <c r="AI151" i="22" s="1"/>
  <c r="AH135" i="22"/>
  <c r="AI135" i="22" s="1"/>
  <c r="AH156" i="22"/>
  <c r="AI156" i="22" s="1"/>
  <c r="AH140" i="22"/>
  <c r="AI140" i="22" s="1"/>
  <c r="AH124" i="22"/>
  <c r="AI124" i="22" s="1"/>
  <c r="AH119" i="22"/>
  <c r="AI119" i="22" s="1"/>
  <c r="AH145" i="22"/>
  <c r="AI145" i="22" s="1"/>
  <c r="AH129" i="22"/>
  <c r="AI129" i="22" s="1"/>
  <c r="AH120" i="22"/>
  <c r="AI120" i="22" s="1"/>
  <c r="AH114" i="22"/>
  <c r="AI114" i="22" s="1"/>
  <c r="AH98" i="22"/>
  <c r="AI98" i="22" s="1"/>
  <c r="AH82" i="22"/>
  <c r="AI82" i="22" s="1"/>
  <c r="AH107" i="22"/>
  <c r="AI107" i="22" s="1"/>
  <c r="AH91" i="22"/>
  <c r="AI91" i="22" s="1"/>
  <c r="AH83" i="22"/>
  <c r="AI83" i="22" s="1"/>
  <c r="AH112" i="22"/>
  <c r="AI112" i="22" s="1"/>
  <c r="AH96" i="22"/>
  <c r="AI96" i="22" s="1"/>
  <c r="AH101" i="22"/>
  <c r="AI101" i="22" s="1"/>
  <c r="AH85" i="22"/>
  <c r="AI85" i="22" s="1"/>
  <c r="AH71" i="22"/>
  <c r="AI71" i="22" s="1"/>
  <c r="AH72" i="22"/>
  <c r="AI72" i="22" s="1"/>
  <c r="AH69" i="22"/>
  <c r="AI69" i="22" s="1"/>
  <c r="AH46" i="22"/>
  <c r="AI46" i="22" s="1"/>
  <c r="AH60" i="22"/>
  <c r="AI60" i="22" s="1"/>
  <c r="AH20" i="22"/>
  <c r="AI20" i="22" s="1"/>
  <c r="AH57" i="22"/>
  <c r="AI57" i="22" s="1"/>
  <c r="AH41" i="22"/>
  <c r="AI41" i="22" s="1"/>
  <c r="AH55" i="22"/>
  <c r="AI55" i="22" s="1"/>
  <c r="AH39" i="22"/>
  <c r="AI39" i="22" s="1"/>
  <c r="AF160" i="22"/>
  <c r="AH10" i="22"/>
  <c r="AH29" i="22"/>
  <c r="AI29" i="22" s="1"/>
  <c r="AH13" i="22"/>
  <c r="AI13" i="22" s="1"/>
  <c r="AH23" i="22"/>
  <c r="AI23" i="22" s="1"/>
  <c r="AT13" i="22"/>
  <c r="BU12" i="22"/>
  <c r="AF148" i="23"/>
  <c r="AG148" i="23" s="1"/>
  <c r="AF132" i="23"/>
  <c r="AG132" i="23" s="1"/>
  <c r="AF138" i="23"/>
  <c r="AG138" i="23" s="1"/>
  <c r="AF151" i="23"/>
  <c r="AG151" i="23" s="1"/>
  <c r="AF143" i="23"/>
  <c r="AG143" i="23" s="1"/>
  <c r="AF135" i="23"/>
  <c r="AG135" i="23" s="1"/>
  <c r="AF129" i="23"/>
  <c r="AG129" i="23" s="1"/>
  <c r="AF121" i="23"/>
  <c r="AG121" i="23" s="1"/>
  <c r="AF113" i="23"/>
  <c r="AG113" i="23" s="1"/>
  <c r="AF105" i="23"/>
  <c r="AG105" i="23" s="1"/>
  <c r="AF97" i="23"/>
  <c r="AG97" i="23" s="1"/>
  <c r="AF89" i="23"/>
  <c r="AG89" i="23" s="1"/>
  <c r="AF81" i="23"/>
  <c r="AG81" i="23" s="1"/>
  <c r="AF128" i="23"/>
  <c r="AG128" i="23" s="1"/>
  <c r="AF120" i="23"/>
  <c r="AG120" i="23" s="1"/>
  <c r="AF112" i="23"/>
  <c r="AG112" i="23" s="1"/>
  <c r="AF104" i="23"/>
  <c r="AG104" i="23" s="1"/>
  <c r="AF96" i="23"/>
  <c r="AG96" i="23" s="1"/>
  <c r="AF88" i="23"/>
  <c r="AG88" i="23" s="1"/>
  <c r="AF80" i="23"/>
  <c r="AG80" i="23" s="1"/>
  <c r="AF75" i="23"/>
  <c r="AG75" i="23" s="1"/>
  <c r="AF67" i="23"/>
  <c r="AG67" i="23" s="1"/>
  <c r="AF59" i="23"/>
  <c r="AG59" i="23" s="1"/>
  <c r="AF51" i="23"/>
  <c r="AG51" i="23" s="1"/>
  <c r="AF72" i="23"/>
  <c r="AG72" i="23" s="1"/>
  <c r="AF64" i="23"/>
  <c r="AG64" i="23" s="1"/>
  <c r="AF56" i="23"/>
  <c r="AG56" i="23" s="1"/>
  <c r="AF48" i="23"/>
  <c r="AG48" i="23" s="1"/>
  <c r="AF36" i="23"/>
  <c r="AG36" i="23" s="1"/>
  <c r="AF43" i="23"/>
  <c r="AG43" i="23" s="1"/>
  <c r="AF35" i="23"/>
  <c r="AG35" i="23" s="1"/>
  <c r="AF30" i="23"/>
  <c r="AG30" i="23" s="1"/>
  <c r="AF22" i="23"/>
  <c r="AG22" i="23" s="1"/>
  <c r="AF14" i="23"/>
  <c r="AG14" i="23" s="1"/>
  <c r="AF27" i="23"/>
  <c r="AG27" i="23" s="1"/>
  <c r="AF19" i="23"/>
  <c r="AG19" i="23" s="1"/>
  <c r="AF11" i="23"/>
  <c r="AG11" i="23" s="1"/>
  <c r="BX8" i="21"/>
  <c r="AT136" i="20"/>
  <c r="AU136" i="20" s="1"/>
  <c r="AT120" i="20"/>
  <c r="AU120" i="20" s="1"/>
  <c r="AT21" i="20"/>
  <c r="AU21" i="20" s="1"/>
  <c r="AI151" i="21"/>
  <c r="AJ151" i="21" s="1"/>
  <c r="AI149" i="21"/>
  <c r="AJ149" i="21" s="1"/>
  <c r="AI147" i="21"/>
  <c r="AJ147" i="21" s="1"/>
  <c r="AI145" i="21"/>
  <c r="AJ145" i="21" s="1"/>
  <c r="AI143" i="21"/>
  <c r="AJ143" i="21" s="1"/>
  <c r="AI141" i="21"/>
  <c r="AJ141" i="21" s="1"/>
  <c r="AI139" i="21"/>
  <c r="AJ139" i="21" s="1"/>
  <c r="AI138" i="21"/>
  <c r="AJ138" i="21" s="1"/>
  <c r="AI136" i="21"/>
  <c r="AJ136" i="21" s="1"/>
  <c r="AI134" i="21"/>
  <c r="AJ134" i="21" s="1"/>
  <c r="AI132" i="21"/>
  <c r="AJ132" i="21" s="1"/>
  <c r="AI129" i="21"/>
  <c r="AJ129" i="21" s="1"/>
  <c r="AI124" i="21"/>
  <c r="AJ124" i="21" s="1"/>
  <c r="AI119" i="21"/>
  <c r="AJ119" i="21" s="1"/>
  <c r="AI21" i="21"/>
  <c r="AJ21" i="21" s="1"/>
  <c r="AI20" i="21"/>
  <c r="AJ20" i="21" s="1"/>
  <c r="AI19" i="21"/>
  <c r="AJ19" i="21" s="1"/>
  <c r="AI18" i="21"/>
  <c r="AJ18" i="21" s="1"/>
  <c r="AI13" i="21"/>
  <c r="AJ13" i="21" s="1"/>
  <c r="AI12" i="21"/>
  <c r="AJ12" i="21" s="1"/>
  <c r="AI11" i="21"/>
  <c r="AJ11" i="21" s="1"/>
  <c r="AI10" i="21"/>
  <c r="AJ10" i="21" s="1"/>
  <c r="AG156" i="21"/>
  <c r="AI6" i="21"/>
  <c r="AU9" i="21"/>
  <c r="AH111" i="22"/>
  <c r="AI111" i="22" s="1"/>
  <c r="AH95" i="22"/>
  <c r="AI95" i="22" s="1"/>
  <c r="AH76" i="22"/>
  <c r="AI76" i="22" s="1"/>
  <c r="AH54" i="22"/>
  <c r="AI54" i="22" s="1"/>
  <c r="AH36" i="22"/>
  <c r="AI36" i="22" s="1"/>
  <c r="AH59" i="22"/>
  <c r="AI59" i="22" s="1"/>
  <c r="AH43" i="22"/>
  <c r="AI43" i="22" s="1"/>
  <c r="AF142" i="23"/>
  <c r="AG142" i="23" s="1"/>
  <c r="AF145" i="23"/>
  <c r="AG145" i="23" s="1"/>
  <c r="AF137" i="23"/>
  <c r="AG137" i="23" s="1"/>
  <c r="AF123" i="23"/>
  <c r="AG123" i="23" s="1"/>
  <c r="AF115" i="23"/>
  <c r="AG115" i="23" s="1"/>
  <c r="AF107" i="23"/>
  <c r="AG107" i="23" s="1"/>
  <c r="AF99" i="23"/>
  <c r="AG99" i="23" s="1"/>
  <c r="AF91" i="23"/>
  <c r="AG91" i="23" s="1"/>
  <c r="AF83" i="23"/>
  <c r="AG83" i="23" s="1"/>
  <c r="AF122" i="23"/>
  <c r="AG122" i="23" s="1"/>
  <c r="AF114" i="23"/>
  <c r="AG114" i="23" s="1"/>
  <c r="AF106" i="23"/>
  <c r="AG106" i="23" s="1"/>
  <c r="AF98" i="23"/>
  <c r="AG98" i="23" s="1"/>
  <c r="AF90" i="23"/>
  <c r="AG90" i="23" s="1"/>
  <c r="AF82" i="23"/>
  <c r="AG82" i="23" s="1"/>
  <c r="AF77" i="23"/>
  <c r="AG77" i="23" s="1"/>
  <c r="AF69" i="23"/>
  <c r="AG69" i="23" s="1"/>
  <c r="AF61" i="23"/>
  <c r="AG61" i="23" s="1"/>
  <c r="AF53" i="23"/>
  <c r="AG53" i="23" s="1"/>
  <c r="AF45" i="23"/>
  <c r="AG45" i="23" s="1"/>
  <c r="AF74" i="23"/>
  <c r="AG74" i="23" s="1"/>
  <c r="AF66" i="23"/>
  <c r="AG66" i="23" s="1"/>
  <c r="AF58" i="23"/>
  <c r="AG58" i="23" s="1"/>
  <c r="AF50" i="23"/>
  <c r="AG50" i="23" s="1"/>
  <c r="AF24" i="23"/>
  <c r="AG24" i="23" s="1"/>
  <c r="AF16" i="23"/>
  <c r="AG16" i="23" s="1"/>
  <c r="AR10" i="23"/>
  <c r="S160" i="23" a="1"/>
  <c r="S163" i="23" s="1"/>
  <c r="W163" i="23" s="1"/>
  <c r="AT155" i="20"/>
  <c r="AU155" i="20" s="1"/>
  <c r="AT30" i="20"/>
  <c r="AU30" i="20" s="1"/>
  <c r="AH37" i="22"/>
  <c r="AI37" i="22" s="1"/>
  <c r="AT104" i="20"/>
  <c r="AU104" i="20" s="1"/>
  <c r="AT86" i="20"/>
  <c r="AU86" i="20" s="1"/>
  <c r="AT93" i="20"/>
  <c r="AU93" i="20" s="1"/>
  <c r="AT75" i="20"/>
  <c r="AU75" i="20" s="1"/>
  <c r="AT70" i="20"/>
  <c r="AU70" i="20" s="1"/>
  <c r="AT77" i="20"/>
  <c r="AU77" i="20" s="1"/>
  <c r="AT61" i="20"/>
  <c r="AU61" i="20" s="1"/>
  <c r="AT39" i="20"/>
  <c r="AU39" i="20" s="1"/>
  <c r="AD159" i="20" a="1"/>
  <c r="AD167" i="20" s="1"/>
  <c r="AH167" i="20" s="1"/>
  <c r="CI8" i="20"/>
  <c r="AI150" i="21"/>
  <c r="AJ150" i="21" s="1"/>
  <c r="AI148" i="21"/>
  <c r="AJ148" i="21" s="1"/>
  <c r="AI146" i="21"/>
  <c r="AJ146" i="21" s="1"/>
  <c r="AI144" i="21"/>
  <c r="AJ144" i="21" s="1"/>
  <c r="AI142" i="21"/>
  <c r="AJ142" i="21" s="1"/>
  <c r="AI140" i="21"/>
  <c r="AJ140" i="21" s="1"/>
  <c r="AI137" i="21"/>
  <c r="AJ137" i="21" s="1"/>
  <c r="AI135" i="21"/>
  <c r="AJ135" i="21" s="1"/>
  <c r="AI133" i="21"/>
  <c r="AJ133" i="21" s="1"/>
  <c r="AI131" i="21"/>
  <c r="AJ131" i="21" s="1"/>
  <c r="AI130" i="21"/>
  <c r="AJ130" i="21" s="1"/>
  <c r="AI128" i="21"/>
  <c r="AJ128" i="21" s="1"/>
  <c r="AI127" i="21"/>
  <c r="AJ127" i="21" s="1"/>
  <c r="AI126" i="21"/>
  <c r="AJ126" i="21" s="1"/>
  <c r="AI125" i="21"/>
  <c r="AJ125" i="21" s="1"/>
  <c r="AI123" i="21"/>
  <c r="AJ123" i="21" s="1"/>
  <c r="AI122" i="21"/>
  <c r="AJ122" i="21" s="1"/>
  <c r="AI121" i="21"/>
  <c r="AJ121" i="21" s="1"/>
  <c r="AI120" i="21"/>
  <c r="AJ120" i="21" s="1"/>
  <c r="AI118" i="21"/>
  <c r="AJ118" i="21" s="1"/>
  <c r="AI117" i="21"/>
  <c r="AJ117" i="21" s="1"/>
  <c r="AT153" i="20"/>
  <c r="AU153" i="20" s="1"/>
  <c r="AT109" i="20"/>
  <c r="AU109" i="20" s="1"/>
  <c r="AT138" i="20"/>
  <c r="AU138" i="20" s="1"/>
  <c r="AT106" i="20"/>
  <c r="AU106" i="20" s="1"/>
  <c r="AT151" i="20"/>
  <c r="AU151" i="20" s="1"/>
  <c r="AT145" i="20"/>
  <c r="AU145" i="20" s="1"/>
  <c r="AT113" i="20"/>
  <c r="AU113" i="20" s="1"/>
  <c r="AT148" i="20"/>
  <c r="AU148" i="20" s="1"/>
  <c r="AT132" i="20"/>
  <c r="AU132" i="20" s="1"/>
  <c r="AT116" i="20"/>
  <c r="AU116" i="20" s="1"/>
  <c r="AT29" i="20"/>
  <c r="AU29" i="20" s="1"/>
  <c r="AT143" i="20"/>
  <c r="AU143" i="20" s="1"/>
  <c r="AT127" i="20"/>
  <c r="AU127" i="20" s="1"/>
  <c r="AT111" i="20"/>
  <c r="AU111" i="20" s="1"/>
  <c r="AT71" i="20"/>
  <c r="AU71" i="20" s="1"/>
  <c r="AT95" i="20"/>
  <c r="AU95" i="20" s="1"/>
  <c r="AT98" i="20"/>
  <c r="AU98" i="20" s="1"/>
  <c r="AT82" i="20"/>
  <c r="AU82" i="20" s="1"/>
  <c r="AT68" i="20"/>
  <c r="AU68" i="20" s="1"/>
  <c r="AT89" i="20"/>
  <c r="AU89" i="20" s="1"/>
  <c r="AT67" i="20"/>
  <c r="AU67" i="20" s="1"/>
  <c r="AT49" i="20"/>
  <c r="AU49" i="20" s="1"/>
  <c r="AT44" i="20"/>
  <c r="AU44" i="20" s="1"/>
  <c r="AT47" i="20"/>
  <c r="AU47" i="20" s="1"/>
  <c r="AT34" i="20"/>
  <c r="AU34" i="20" s="1"/>
  <c r="AT18" i="20"/>
  <c r="AU18" i="20" s="1"/>
  <c r="AT17" i="20"/>
  <c r="AU17" i="20" s="1"/>
  <c r="AT12" i="20"/>
  <c r="AU12" i="20" s="1"/>
  <c r="AT15" i="20"/>
  <c r="AU15" i="20" s="1"/>
  <c r="AI87" i="21"/>
  <c r="AJ87" i="21" s="1"/>
  <c r="AI85" i="21"/>
  <c r="AJ85" i="21" s="1"/>
  <c r="AI83" i="21"/>
  <c r="AJ83" i="21" s="1"/>
  <c r="AI81" i="21"/>
  <c r="AJ81" i="21" s="1"/>
  <c r="AI79" i="21"/>
  <c r="AJ79" i="21" s="1"/>
  <c r="AI77" i="21"/>
  <c r="AJ77" i="21" s="1"/>
  <c r="AI75" i="21"/>
  <c r="AJ75" i="21" s="1"/>
  <c r="AI73" i="21"/>
  <c r="AJ73" i="21" s="1"/>
  <c r="AI72" i="21"/>
  <c r="AJ72" i="21" s="1"/>
  <c r="AI71" i="21"/>
  <c r="AJ71" i="21" s="1"/>
  <c r="AI70" i="21"/>
  <c r="AJ70" i="21" s="1"/>
  <c r="AI69" i="21"/>
  <c r="AJ69" i="21" s="1"/>
  <c r="AI68" i="21"/>
  <c r="AJ68" i="21" s="1"/>
  <c r="AI67" i="21"/>
  <c r="AJ67" i="21" s="1"/>
  <c r="AI66" i="21"/>
  <c r="AJ66" i="21" s="1"/>
  <c r="AI65" i="21"/>
  <c r="AJ65" i="21" s="1"/>
  <c r="AI64" i="21"/>
  <c r="AJ64" i="21" s="1"/>
  <c r="AI63" i="21"/>
  <c r="AJ63" i="21" s="1"/>
  <c r="AI62" i="21"/>
  <c r="AJ62" i="21" s="1"/>
  <c r="AI61" i="21"/>
  <c r="AJ61" i="21" s="1"/>
  <c r="AI60" i="21"/>
  <c r="AJ60" i="21" s="1"/>
  <c r="AI59" i="21"/>
  <c r="AJ59" i="21" s="1"/>
  <c r="AI58" i="21"/>
  <c r="AJ58" i="21" s="1"/>
  <c r="AI57" i="21"/>
  <c r="AJ57" i="21" s="1"/>
  <c r="AI56" i="21"/>
  <c r="AJ56" i="21" s="1"/>
  <c r="AI55" i="21"/>
  <c r="AJ55" i="21" s="1"/>
  <c r="AI46" i="21"/>
  <c r="AJ46" i="21" s="1"/>
  <c r="AI45" i="21"/>
  <c r="AJ45" i="21" s="1"/>
  <c r="AI44" i="21"/>
  <c r="AJ44" i="21" s="1"/>
  <c r="AI43" i="21"/>
  <c r="AJ43" i="21" s="1"/>
  <c r="AI42" i="21"/>
  <c r="AJ42" i="21" s="1"/>
  <c r="AI41" i="21"/>
  <c r="AJ41" i="21" s="1"/>
  <c r="AI40" i="21"/>
  <c r="AJ40" i="21" s="1"/>
  <c r="AI39" i="21"/>
  <c r="AJ39" i="21" s="1"/>
  <c r="AI38" i="21"/>
  <c r="AJ38" i="21" s="1"/>
  <c r="AI37" i="21"/>
  <c r="AJ37" i="21" s="1"/>
  <c r="AI34" i="21"/>
  <c r="AJ34" i="21" s="1"/>
  <c r="AI32" i="21"/>
  <c r="AJ32" i="21" s="1"/>
  <c r="AI30" i="21"/>
  <c r="AJ30" i="21" s="1"/>
  <c r="AI28" i="21"/>
  <c r="AJ28" i="21" s="1"/>
  <c r="AI25" i="21"/>
  <c r="AJ25" i="21" s="1"/>
  <c r="T159" i="21" a="1"/>
  <c r="T162" i="21" s="1"/>
  <c r="X162" i="21" s="1"/>
  <c r="AH159" i="22"/>
  <c r="AI159" i="22" s="1"/>
  <c r="AH143" i="22"/>
  <c r="AI143" i="22" s="1"/>
  <c r="AH127" i="22"/>
  <c r="AI127" i="22" s="1"/>
  <c r="AH117" i="22"/>
  <c r="AI117" i="22" s="1"/>
  <c r="AH148" i="22"/>
  <c r="AI148" i="22" s="1"/>
  <c r="AH132" i="22"/>
  <c r="AI132" i="22" s="1"/>
  <c r="AH153" i="22"/>
  <c r="AI153" i="22" s="1"/>
  <c r="AH137" i="22"/>
  <c r="AI137" i="22" s="1"/>
  <c r="AH106" i="22"/>
  <c r="AI106" i="22" s="1"/>
  <c r="AH90" i="22"/>
  <c r="AI90" i="22" s="1"/>
  <c r="AH66" i="22"/>
  <c r="AI66" i="22" s="1"/>
  <c r="AH115" i="22"/>
  <c r="AI115" i="22" s="1"/>
  <c r="AH99" i="22"/>
  <c r="AI99" i="22" s="1"/>
  <c r="AH67" i="22"/>
  <c r="AI67" i="22" s="1"/>
  <c r="AH104" i="22"/>
  <c r="AI104" i="22" s="1"/>
  <c r="AH88" i="22"/>
  <c r="AI88" i="22" s="1"/>
  <c r="AH109" i="22"/>
  <c r="AI109" i="22" s="1"/>
  <c r="AH93" i="22"/>
  <c r="AI93" i="22" s="1"/>
  <c r="AH80" i="22"/>
  <c r="AI80" i="22" s="1"/>
  <c r="AH77" i="22"/>
  <c r="AI77" i="22" s="1"/>
  <c r="AH12" i="22"/>
  <c r="AI12" i="22" s="1"/>
  <c r="AH44" i="22"/>
  <c r="AI44" i="22" s="1"/>
  <c r="AH65" i="22"/>
  <c r="AI65" i="22" s="1"/>
  <c r="AH49" i="22"/>
  <c r="AI49" i="22" s="1"/>
  <c r="AH33" i="22"/>
  <c r="AI33" i="22" s="1"/>
  <c r="AH63" i="22"/>
  <c r="AI63" i="22" s="1"/>
  <c r="AH47" i="22"/>
  <c r="AI47" i="22" s="1"/>
  <c r="AH26" i="22"/>
  <c r="AI26" i="22" s="1"/>
  <c r="AH21" i="22"/>
  <c r="AI21" i="22" s="1"/>
  <c r="AH31" i="22"/>
  <c r="AI31" i="22" s="1"/>
  <c r="AH15" i="22"/>
  <c r="AI15" i="22" s="1"/>
  <c r="T163" i="22" a="1"/>
  <c r="T171" i="22" s="1"/>
  <c r="X171" i="22" s="1"/>
  <c r="BV12" i="22"/>
  <c r="AF156" i="23"/>
  <c r="AG156" i="23" s="1"/>
  <c r="AF140" i="23"/>
  <c r="AG140" i="23" s="1"/>
  <c r="AF146" i="23"/>
  <c r="AG146" i="23" s="1"/>
  <c r="AF130" i="23"/>
  <c r="AG130" i="23" s="1"/>
  <c r="AF147" i="23"/>
  <c r="AG147" i="23" s="1"/>
  <c r="AF139" i="23"/>
  <c r="AG139" i="23" s="1"/>
  <c r="AF131" i="23"/>
  <c r="AG131" i="23" s="1"/>
  <c r="AF125" i="23"/>
  <c r="AG125" i="23" s="1"/>
  <c r="AF117" i="23"/>
  <c r="AG117" i="23" s="1"/>
  <c r="AF109" i="23"/>
  <c r="AG109" i="23" s="1"/>
  <c r="AF101" i="23"/>
  <c r="AG101" i="23" s="1"/>
  <c r="AF93" i="23"/>
  <c r="AG93" i="23" s="1"/>
  <c r="AF85" i="23"/>
  <c r="AG85" i="23" s="1"/>
  <c r="AF124" i="23"/>
  <c r="AG124" i="23" s="1"/>
  <c r="AF116" i="23"/>
  <c r="AG116" i="23" s="1"/>
  <c r="AF108" i="23"/>
  <c r="AG108" i="23" s="1"/>
  <c r="AF100" i="23"/>
  <c r="AG100" i="23" s="1"/>
  <c r="AF92" i="23"/>
  <c r="AG92" i="23" s="1"/>
  <c r="AF84" i="23"/>
  <c r="AG84" i="23" s="1"/>
  <c r="AF79" i="23"/>
  <c r="AG79" i="23" s="1"/>
  <c r="AF71" i="23"/>
  <c r="AG71" i="23" s="1"/>
  <c r="AF63" i="23"/>
  <c r="AG63" i="23" s="1"/>
  <c r="AF55" i="23"/>
  <c r="AG55" i="23" s="1"/>
  <c r="AF47" i="23"/>
  <c r="AG47" i="23" s="1"/>
  <c r="AF76" i="23"/>
  <c r="AG76" i="23" s="1"/>
  <c r="AF68" i="23"/>
  <c r="AG68" i="23" s="1"/>
  <c r="AF60" i="23"/>
  <c r="AG60" i="23" s="1"/>
  <c r="AF52" i="23"/>
  <c r="AG52" i="23" s="1"/>
  <c r="AF44" i="23"/>
  <c r="AG44" i="23" s="1"/>
  <c r="AF40" i="23"/>
  <c r="AG40" i="23" s="1"/>
  <c r="AF32" i="23"/>
  <c r="AG32" i="23" s="1"/>
  <c r="AF39" i="23"/>
  <c r="AG39" i="23" s="1"/>
  <c r="AF31" i="23"/>
  <c r="AG31" i="23" s="1"/>
  <c r="AF26" i="23"/>
  <c r="AG26" i="23" s="1"/>
  <c r="AF18" i="23"/>
  <c r="AG18" i="23" s="1"/>
  <c r="AF10" i="23"/>
  <c r="AG10" i="23" s="1"/>
  <c r="AF23" i="23"/>
  <c r="AG23" i="23" s="1"/>
  <c r="AF15" i="23"/>
  <c r="AG15" i="23" s="1"/>
  <c r="AD157" i="23"/>
  <c r="AF7" i="23"/>
  <c r="S162" i="23"/>
  <c r="S172" i="23"/>
  <c r="Z154" i="24"/>
  <c r="AA154" i="24" s="1"/>
  <c r="Z150" i="24"/>
  <c r="AA150" i="24" s="1"/>
  <c r="Z146" i="24"/>
  <c r="AA146" i="24" s="1"/>
  <c r="Z142" i="24"/>
  <c r="AA142" i="24" s="1"/>
  <c r="Z138" i="24"/>
  <c r="AA138" i="24" s="1"/>
  <c r="Z133" i="24"/>
  <c r="AA133" i="24" s="1"/>
  <c r="Z92" i="24"/>
  <c r="AA92" i="24" s="1"/>
  <c r="Z88" i="24"/>
  <c r="AA88" i="24" s="1"/>
  <c r="Z84" i="24"/>
  <c r="AA84" i="24" s="1"/>
  <c r="Z80" i="24"/>
  <c r="AA80" i="24" s="1"/>
  <c r="Z76" i="24"/>
  <c r="AA76" i="24" s="1"/>
  <c r="Z72" i="24"/>
  <c r="AA72" i="24" s="1"/>
  <c r="Z65" i="24"/>
  <c r="AA65" i="24" s="1"/>
  <c r="Z45" i="24"/>
  <c r="AA45" i="24" s="1"/>
  <c r="Z37" i="24"/>
  <c r="AA37" i="24" s="1"/>
  <c r="Z61" i="24"/>
  <c r="AA61" i="24" s="1"/>
  <c r="Z57" i="24"/>
  <c r="AA57" i="24" s="1"/>
  <c r="Z53" i="24"/>
  <c r="AA53" i="24" s="1"/>
  <c r="Z49" i="24"/>
  <c r="AA49" i="24" s="1"/>
  <c r="Z30" i="24"/>
  <c r="AA30" i="24" s="1"/>
  <c r="Z26" i="24"/>
  <c r="AA26" i="24" s="1"/>
  <c r="Z22" i="24"/>
  <c r="AA22" i="24" s="1"/>
  <c r="Z18" i="24"/>
  <c r="AA18" i="24" s="1"/>
  <c r="Z14" i="24"/>
  <c r="AA14" i="24" s="1"/>
  <c r="Z10" i="24"/>
  <c r="AA10" i="24" s="1"/>
  <c r="X156" i="24"/>
  <c r="Z6" i="24"/>
  <c r="AL9" i="24"/>
  <c r="AB124" i="26"/>
  <c r="AC124" i="26" s="1"/>
  <c r="AB145" i="26"/>
  <c r="AC145" i="26" s="1"/>
  <c r="AB129" i="26"/>
  <c r="AC129" i="26" s="1"/>
  <c r="AB113" i="26"/>
  <c r="AC113" i="26" s="1"/>
  <c r="AB107" i="26"/>
  <c r="AC107" i="26" s="1"/>
  <c r="AB105" i="26"/>
  <c r="AC105" i="26" s="1"/>
  <c r="AB150" i="26"/>
  <c r="AC150" i="26" s="1"/>
  <c r="AB134" i="26"/>
  <c r="AC134" i="26" s="1"/>
  <c r="AB118" i="26"/>
  <c r="AC118" i="26" s="1"/>
  <c r="AB102" i="26"/>
  <c r="AC102" i="26" s="1"/>
  <c r="AB155" i="26"/>
  <c r="AC155" i="26" s="1"/>
  <c r="AB139" i="26"/>
  <c r="AC139" i="26" s="1"/>
  <c r="AB123" i="26"/>
  <c r="AC123" i="26" s="1"/>
  <c r="AB97" i="26"/>
  <c r="AC97" i="26" s="1"/>
  <c r="AB91" i="26"/>
  <c r="AC91" i="26" s="1"/>
  <c r="AB73" i="26"/>
  <c r="AC73" i="26" s="1"/>
  <c r="AB86" i="26"/>
  <c r="AC86" i="26" s="1"/>
  <c r="AB81" i="26"/>
  <c r="AC81" i="26" s="1"/>
  <c r="AB96" i="26"/>
  <c r="AC96" i="26" s="1"/>
  <c r="AB80" i="26"/>
  <c r="AC80" i="26" s="1"/>
  <c r="AB64" i="26"/>
  <c r="AC64" i="26" s="1"/>
  <c r="AB41" i="26"/>
  <c r="AC41" i="26" s="1"/>
  <c r="AB51" i="26"/>
  <c r="AC51" i="26" s="1"/>
  <c r="AB29" i="26"/>
  <c r="AC29" i="26" s="1"/>
  <c r="AB13" i="26"/>
  <c r="AC13" i="26" s="1"/>
  <c r="AB35" i="26"/>
  <c r="AC35" i="26" s="1"/>
  <c r="AB19" i="26"/>
  <c r="AC19" i="26" s="1"/>
  <c r="BL12" i="26"/>
  <c r="AB156" i="27"/>
  <c r="AC156" i="27" s="1"/>
  <c r="AB155" i="27"/>
  <c r="AC155" i="27" s="1"/>
  <c r="AB148" i="27"/>
  <c r="AC148" i="27" s="1"/>
  <c r="AB151" i="27"/>
  <c r="AC151" i="27" s="1"/>
  <c r="AB143" i="27"/>
  <c r="AC143" i="27" s="1"/>
  <c r="AB135" i="27"/>
  <c r="AC135" i="27" s="1"/>
  <c r="AB127" i="27"/>
  <c r="AC127" i="27" s="1"/>
  <c r="AB119" i="27"/>
  <c r="AC119" i="27" s="1"/>
  <c r="AB111" i="27"/>
  <c r="AC111" i="27" s="1"/>
  <c r="AB103" i="27"/>
  <c r="AC103" i="27" s="1"/>
  <c r="AB95" i="27"/>
  <c r="AC95" i="27" s="1"/>
  <c r="AB140" i="27"/>
  <c r="AC140" i="27" s="1"/>
  <c r="AB132" i="27"/>
  <c r="AC132" i="27" s="1"/>
  <c r="AB124" i="27"/>
  <c r="AC124" i="27" s="1"/>
  <c r="AB116" i="27"/>
  <c r="AC116" i="27" s="1"/>
  <c r="AB108" i="27"/>
  <c r="AC108" i="27" s="1"/>
  <c r="AB100" i="27"/>
  <c r="AC100" i="27" s="1"/>
  <c r="AB92" i="27"/>
  <c r="AC92" i="27" s="1"/>
  <c r="AB84" i="27"/>
  <c r="AC84" i="27" s="1"/>
  <c r="AB73" i="27"/>
  <c r="AC73" i="27" s="1"/>
  <c r="AB65" i="27"/>
  <c r="AC65" i="27" s="1"/>
  <c r="AB57" i="27"/>
  <c r="AC57" i="27" s="1"/>
  <c r="AB72" i="27"/>
  <c r="AC72" i="27" s="1"/>
  <c r="AB64" i="27"/>
  <c r="AC64" i="27" s="1"/>
  <c r="AB49" i="27"/>
  <c r="AC49" i="27" s="1"/>
  <c r="AB54" i="27"/>
  <c r="AC54" i="27" s="1"/>
  <c r="AB46" i="27"/>
  <c r="AC46" i="27" s="1"/>
  <c r="AB39" i="27"/>
  <c r="AC39" i="27" s="1"/>
  <c r="AB31" i="27"/>
  <c r="AC31" i="27" s="1"/>
  <c r="AB23" i="27"/>
  <c r="AC23" i="27" s="1"/>
  <c r="AB15" i="27"/>
  <c r="AC15" i="27" s="1"/>
  <c r="AB38" i="27"/>
  <c r="AC38" i="27" s="1"/>
  <c r="AB30" i="27"/>
  <c r="AC30" i="27" s="1"/>
  <c r="AB22" i="27"/>
  <c r="AC22" i="27" s="1"/>
  <c r="AB14" i="27"/>
  <c r="AC14" i="27" s="1"/>
  <c r="BK10" i="27"/>
  <c r="Z149" i="28"/>
  <c r="AA149" i="28" s="1"/>
  <c r="Z146" i="28"/>
  <c r="AA146" i="28" s="1"/>
  <c r="Z125" i="28"/>
  <c r="AA125" i="28" s="1"/>
  <c r="Z152" i="28"/>
  <c r="AA152" i="28" s="1"/>
  <c r="Z136" i="28"/>
  <c r="AA136" i="28" s="1"/>
  <c r="Z120" i="28"/>
  <c r="AA120" i="28" s="1"/>
  <c r="Z104" i="28"/>
  <c r="AA104" i="28" s="1"/>
  <c r="Z139" i="28"/>
  <c r="AA139" i="28" s="1"/>
  <c r="Z123" i="28"/>
  <c r="AA123" i="28" s="1"/>
  <c r="Z108" i="28"/>
  <c r="AA108" i="28" s="1"/>
  <c r="Z102" i="28"/>
  <c r="AA102" i="28" s="1"/>
  <c r="Z86" i="28"/>
  <c r="AA86" i="28" s="1"/>
  <c r="Z85" i="28"/>
  <c r="AA85" i="28" s="1"/>
  <c r="Z81" i="28"/>
  <c r="AA81" i="28" s="1"/>
  <c r="Z96" i="28"/>
  <c r="AA96" i="28" s="1"/>
  <c r="Z79" i="28"/>
  <c r="AA79" i="28" s="1"/>
  <c r="Z107" i="28"/>
  <c r="AA107" i="28" s="1"/>
  <c r="Z91" i="28"/>
  <c r="AA91" i="28" s="1"/>
  <c r="Z65" i="28"/>
  <c r="AA65" i="28" s="1"/>
  <c r="Z49" i="28"/>
  <c r="AA49" i="28" s="1"/>
  <c r="Z47" i="28"/>
  <c r="AA47" i="28" s="1"/>
  <c r="Z42" i="28"/>
  <c r="AA42" i="28" s="1"/>
  <c r="Z68" i="28"/>
  <c r="AA68" i="28" s="1"/>
  <c r="Z52" i="28"/>
  <c r="AA52" i="28" s="1"/>
  <c r="Z67" i="28"/>
  <c r="AA67" i="28" s="1"/>
  <c r="Z51" i="28"/>
  <c r="AA51" i="28" s="1"/>
  <c r="Z45" i="28"/>
  <c r="AA45" i="28" s="1"/>
  <c r="Z34" i="28"/>
  <c r="AA34" i="28" s="1"/>
  <c r="Z18" i="28"/>
  <c r="AA18" i="28" s="1"/>
  <c r="Z33" i="28"/>
  <c r="AA33" i="28" s="1"/>
  <c r="Z17" i="28"/>
  <c r="AA17" i="28" s="1"/>
  <c r="Z44" i="28"/>
  <c r="AA44" i="28" s="1"/>
  <c r="Z28" i="28"/>
  <c r="AA28" i="28" s="1"/>
  <c r="Z12" i="28"/>
  <c r="AA12" i="28" s="1"/>
  <c r="AL14" i="28"/>
  <c r="BD17" i="29"/>
  <c r="W146" i="30"/>
  <c r="X146" i="30" s="1"/>
  <c r="W125" i="30"/>
  <c r="X125" i="30" s="1"/>
  <c r="W141" i="30"/>
  <c r="X141" i="30" s="1"/>
  <c r="W127" i="30"/>
  <c r="X127" i="30" s="1"/>
  <c r="W109" i="30"/>
  <c r="X109" i="30" s="1"/>
  <c r="W136" i="30"/>
  <c r="X136" i="30" s="1"/>
  <c r="W99" i="30"/>
  <c r="X99" i="30" s="1"/>
  <c r="W118" i="30"/>
  <c r="X118" i="30" s="1"/>
  <c r="W102" i="30"/>
  <c r="X102" i="30" s="1"/>
  <c r="W86" i="30"/>
  <c r="X86" i="30" s="1"/>
  <c r="W116" i="30"/>
  <c r="X116" i="30" s="1"/>
  <c r="W100" i="30"/>
  <c r="X100" i="30" s="1"/>
  <c r="W84" i="30"/>
  <c r="X84" i="30" s="1"/>
  <c r="W32" i="30"/>
  <c r="X32" i="30" s="1"/>
  <c r="W79" i="30"/>
  <c r="X79" i="30" s="1"/>
  <c r="W63" i="30"/>
  <c r="X63" i="30" s="1"/>
  <c r="W47" i="30"/>
  <c r="X47" i="30" s="1"/>
  <c r="W31" i="30"/>
  <c r="X31" i="30" s="1"/>
  <c r="W15" i="30"/>
  <c r="X15" i="30" s="1"/>
  <c r="W50" i="30"/>
  <c r="X50" i="30" s="1"/>
  <c r="W34" i="30"/>
  <c r="X34" i="30" s="1"/>
  <c r="W18" i="30"/>
  <c r="X18" i="30" s="1"/>
  <c r="W73" i="30"/>
  <c r="X73" i="30" s="1"/>
  <c r="W57" i="30"/>
  <c r="X57" i="30" s="1"/>
  <c r="W41" i="30"/>
  <c r="X41" i="30" s="1"/>
  <c r="W25" i="30"/>
  <c r="X25" i="30" s="1"/>
  <c r="S152" i="30" a="1"/>
  <c r="R162" i="27"/>
  <c r="R169" i="27"/>
  <c r="R165" i="27"/>
  <c r="R164" i="27"/>
  <c r="R168" i="27"/>
  <c r="Z155" i="24"/>
  <c r="AA155" i="24" s="1"/>
  <c r="Z151" i="24"/>
  <c r="AA151" i="24" s="1"/>
  <c r="Z147" i="24"/>
  <c r="AA147" i="24" s="1"/>
  <c r="Z143" i="24"/>
  <c r="AA143" i="24" s="1"/>
  <c r="Z139" i="24"/>
  <c r="AA139" i="24" s="1"/>
  <c r="Z27" i="24"/>
  <c r="AA27" i="24" s="1"/>
  <c r="Z19" i="24"/>
  <c r="AA19" i="24" s="1"/>
  <c r="Z11" i="24"/>
  <c r="AA11" i="24" s="1"/>
  <c r="O159" i="24" a="1"/>
  <c r="O169" i="24" s="1"/>
  <c r="S169" i="24" s="1"/>
  <c r="AB149" i="26"/>
  <c r="AC149" i="26" s="1"/>
  <c r="AB117" i="26"/>
  <c r="AC117" i="26" s="1"/>
  <c r="AB138" i="26"/>
  <c r="AC138" i="26" s="1"/>
  <c r="AB122" i="26"/>
  <c r="AC122" i="26" s="1"/>
  <c r="AB143" i="26"/>
  <c r="AC143" i="26" s="1"/>
  <c r="AB127" i="26"/>
  <c r="AC127" i="26" s="1"/>
  <c r="AB111" i="26"/>
  <c r="AC111" i="26" s="1"/>
  <c r="AB70" i="26"/>
  <c r="AC70" i="26" s="1"/>
  <c r="AB67" i="26"/>
  <c r="AC67" i="26" s="1"/>
  <c r="AB68" i="26"/>
  <c r="AC68" i="26" s="1"/>
  <c r="AB58" i="26"/>
  <c r="AC58" i="26" s="1"/>
  <c r="AB37" i="26"/>
  <c r="AC37" i="26" s="1"/>
  <c r="AB33" i="26"/>
  <c r="AC33" i="26" s="1"/>
  <c r="AB17" i="26"/>
  <c r="AC17" i="26" s="1"/>
  <c r="AB39" i="26"/>
  <c r="AC39" i="26" s="1"/>
  <c r="AB90" i="27"/>
  <c r="AC90" i="27" s="1"/>
  <c r="AB82" i="27"/>
  <c r="AC82" i="27" s="1"/>
  <c r="AB47" i="27"/>
  <c r="AC47" i="27" s="1"/>
  <c r="AB37" i="27"/>
  <c r="AC37" i="27" s="1"/>
  <c r="AB21" i="27"/>
  <c r="AC21" i="27" s="1"/>
  <c r="AN11" i="27"/>
  <c r="BJ10" i="27"/>
  <c r="Z160" i="28"/>
  <c r="AA160" i="28" s="1"/>
  <c r="Z148" i="28"/>
  <c r="AA148" i="28" s="1"/>
  <c r="Z78" i="28"/>
  <c r="AA78" i="28" s="1"/>
  <c r="Z103" i="28"/>
  <c r="AA103" i="28" s="1"/>
  <c r="Z61" i="28"/>
  <c r="AA61" i="28" s="1"/>
  <c r="Z80" i="28"/>
  <c r="AA80" i="28" s="1"/>
  <c r="Z63" i="28"/>
  <c r="AA63" i="28" s="1"/>
  <c r="Z38" i="28"/>
  <c r="AA38" i="28" s="1"/>
  <c r="Z29" i="28"/>
  <c r="AA29" i="28" s="1"/>
  <c r="Z13" i="28"/>
  <c r="AA13" i="28" s="1"/>
  <c r="X161" i="28"/>
  <c r="Z11" i="28"/>
  <c r="W111" i="29"/>
  <c r="X111" i="29" s="1"/>
  <c r="W109" i="29"/>
  <c r="X109" i="29" s="1"/>
  <c r="W107" i="29"/>
  <c r="X107" i="29" s="1"/>
  <c r="W105" i="29"/>
  <c r="X105" i="29" s="1"/>
  <c r="W53" i="29"/>
  <c r="X53" i="29" s="1"/>
  <c r="W49" i="29"/>
  <c r="X49" i="29" s="1"/>
  <c r="W45" i="29"/>
  <c r="X45" i="29" s="1"/>
  <c r="W41" i="29"/>
  <c r="X41" i="29" s="1"/>
  <c r="W37" i="29"/>
  <c r="X37" i="29" s="1"/>
  <c r="W31" i="29"/>
  <c r="X31" i="29" s="1"/>
  <c r="W29" i="29"/>
  <c r="X29" i="29" s="1"/>
  <c r="W23" i="29"/>
  <c r="X23" i="29" s="1"/>
  <c r="W21" i="29"/>
  <c r="X21" i="29" s="1"/>
  <c r="U165" i="29"/>
  <c r="W15" i="29"/>
  <c r="AI18" i="29"/>
  <c r="W137" i="30"/>
  <c r="X137" i="30" s="1"/>
  <c r="W148" i="30"/>
  <c r="X148" i="30" s="1"/>
  <c r="W132" i="30"/>
  <c r="X132" i="30" s="1"/>
  <c r="W130" i="30"/>
  <c r="X130" i="30" s="1"/>
  <c r="W114" i="30"/>
  <c r="X114" i="30" s="1"/>
  <c r="W98" i="30"/>
  <c r="X98" i="30" s="1"/>
  <c r="W82" i="30"/>
  <c r="X82" i="30" s="1"/>
  <c r="W75" i="30"/>
  <c r="X75" i="30" s="1"/>
  <c r="W59" i="30"/>
  <c r="X59" i="30" s="1"/>
  <c r="W43" i="30"/>
  <c r="X43" i="30" s="1"/>
  <c r="W46" i="30"/>
  <c r="X46" i="30" s="1"/>
  <c r="W30" i="30"/>
  <c r="X30" i="30" s="1"/>
  <c r="W14" i="30"/>
  <c r="X14" i="30" s="1"/>
  <c r="W69" i="30"/>
  <c r="X69" i="30" s="1"/>
  <c r="AI15" i="30"/>
  <c r="S155" i="30"/>
  <c r="BR9" i="23"/>
  <c r="Z152" i="24"/>
  <c r="AA152" i="24" s="1"/>
  <c r="Z148" i="24"/>
  <c r="AA148" i="24" s="1"/>
  <c r="Z144" i="24"/>
  <c r="AA144" i="24" s="1"/>
  <c r="Z140" i="24"/>
  <c r="AA140" i="24" s="1"/>
  <c r="Z137" i="24"/>
  <c r="AA137" i="24" s="1"/>
  <c r="Z94" i="24"/>
  <c r="AA94" i="24" s="1"/>
  <c r="Z90" i="24"/>
  <c r="AA90" i="24" s="1"/>
  <c r="Z86" i="24"/>
  <c r="AA86" i="24" s="1"/>
  <c r="Z82" i="24"/>
  <c r="AA82" i="24" s="1"/>
  <c r="Z78" i="24"/>
  <c r="AA78" i="24" s="1"/>
  <c r="Z74" i="24"/>
  <c r="AA74" i="24" s="1"/>
  <c r="Z69" i="24"/>
  <c r="AA69" i="24" s="1"/>
  <c r="Z41" i="24"/>
  <c r="AA41" i="24" s="1"/>
  <c r="Z59" i="24"/>
  <c r="AA59" i="24" s="1"/>
  <c r="Z55" i="24"/>
  <c r="AA55" i="24" s="1"/>
  <c r="Z51" i="24"/>
  <c r="AA51" i="24" s="1"/>
  <c r="Z32" i="24"/>
  <c r="AA32" i="24" s="1"/>
  <c r="Z28" i="24"/>
  <c r="AA28" i="24" s="1"/>
  <c r="Z24" i="24"/>
  <c r="AA24" i="24" s="1"/>
  <c r="Z20" i="24"/>
  <c r="AA20" i="24" s="1"/>
  <c r="Z16" i="24"/>
  <c r="AA16" i="24" s="1"/>
  <c r="Z12" i="24"/>
  <c r="AA12" i="24" s="1"/>
  <c r="Z8" i="24"/>
  <c r="AA8" i="24" s="1"/>
  <c r="BK8" i="24"/>
  <c r="BJ8" i="24"/>
  <c r="AB158" i="26"/>
  <c r="AC158" i="26" s="1"/>
  <c r="AB137" i="26"/>
  <c r="AC137" i="26" s="1"/>
  <c r="AB121" i="26"/>
  <c r="AC121" i="26" s="1"/>
  <c r="AB106" i="26"/>
  <c r="AC106" i="26" s="1"/>
  <c r="AB142" i="26"/>
  <c r="AC142" i="26" s="1"/>
  <c r="AB126" i="26"/>
  <c r="AC126" i="26" s="1"/>
  <c r="AB110" i="26"/>
  <c r="AC110" i="26" s="1"/>
  <c r="AB103" i="26"/>
  <c r="AC103" i="26" s="1"/>
  <c r="AB147" i="26"/>
  <c r="AC147" i="26" s="1"/>
  <c r="AB131" i="26"/>
  <c r="AC131" i="26" s="1"/>
  <c r="AB115" i="26"/>
  <c r="AC115" i="26" s="1"/>
  <c r="AB104" i="26"/>
  <c r="AC104" i="26" s="1"/>
  <c r="AB75" i="26"/>
  <c r="AC75" i="26" s="1"/>
  <c r="AB87" i="26"/>
  <c r="AC87" i="26" s="1"/>
  <c r="AB52" i="26"/>
  <c r="AC52" i="26" s="1"/>
  <c r="AB82" i="26"/>
  <c r="AC82" i="26" s="1"/>
  <c r="AB57" i="26"/>
  <c r="AC57" i="26" s="1"/>
  <c r="AB36" i="26"/>
  <c r="AC36" i="26" s="1"/>
  <c r="AB44" i="26"/>
  <c r="AC44" i="26" s="1"/>
  <c r="AB88" i="26"/>
  <c r="AC88" i="26" s="1"/>
  <c r="AB72" i="26"/>
  <c r="AC72" i="26" s="1"/>
  <c r="AB56" i="26"/>
  <c r="AC56" i="26" s="1"/>
  <c r="AB62" i="26"/>
  <c r="AC62" i="26" s="1"/>
  <c r="AB50" i="26"/>
  <c r="AC50" i="26" s="1"/>
  <c r="AB49" i="26"/>
  <c r="AC49" i="26" s="1"/>
  <c r="AB22" i="26"/>
  <c r="AC22" i="26" s="1"/>
  <c r="AB43" i="26"/>
  <c r="AC43" i="26" s="1"/>
  <c r="AB10" i="26"/>
  <c r="Z160" i="26"/>
  <c r="AB21" i="26"/>
  <c r="AC21" i="26" s="1"/>
  <c r="AB27" i="26"/>
  <c r="AC27" i="26" s="1"/>
  <c r="AB11" i="26"/>
  <c r="AC11" i="26" s="1"/>
  <c r="AB144" i="27"/>
  <c r="AC144" i="27" s="1"/>
  <c r="AB147" i="27"/>
  <c r="AC147" i="27" s="1"/>
  <c r="AB139" i="27"/>
  <c r="AC139" i="27" s="1"/>
  <c r="AB131" i="27"/>
  <c r="AC131" i="27" s="1"/>
  <c r="AB123" i="27"/>
  <c r="AC123" i="27" s="1"/>
  <c r="AB115" i="27"/>
  <c r="AC115" i="27" s="1"/>
  <c r="AB107" i="27"/>
  <c r="AC107" i="27" s="1"/>
  <c r="AB99" i="27"/>
  <c r="AC99" i="27" s="1"/>
  <c r="AB76" i="27"/>
  <c r="AC76" i="27" s="1"/>
  <c r="AB136" i="27"/>
  <c r="AC136" i="27" s="1"/>
  <c r="AB128" i="27"/>
  <c r="AC128" i="27" s="1"/>
  <c r="AB120" i="27"/>
  <c r="AC120" i="27" s="1"/>
  <c r="AB112" i="27"/>
  <c r="AC112" i="27" s="1"/>
  <c r="AB104" i="27"/>
  <c r="AC104" i="27" s="1"/>
  <c r="AB96" i="27"/>
  <c r="AC96" i="27" s="1"/>
  <c r="AB88" i="27"/>
  <c r="AC88" i="27" s="1"/>
  <c r="AB80" i="27"/>
  <c r="AC80" i="27" s="1"/>
  <c r="AB69" i="27"/>
  <c r="AC69" i="27" s="1"/>
  <c r="AB61" i="27"/>
  <c r="AC61" i="27" s="1"/>
  <c r="AB68" i="27"/>
  <c r="AC68" i="27" s="1"/>
  <c r="AB60" i="27"/>
  <c r="AC60" i="27" s="1"/>
  <c r="AB45" i="27"/>
  <c r="AC45" i="27" s="1"/>
  <c r="AB58" i="27"/>
  <c r="AC58" i="27" s="1"/>
  <c r="AB50" i="27"/>
  <c r="AC50" i="27" s="1"/>
  <c r="AB42" i="27"/>
  <c r="AC42" i="27" s="1"/>
  <c r="AB35" i="27"/>
  <c r="AC35" i="27" s="1"/>
  <c r="AB27" i="27"/>
  <c r="AC27" i="27" s="1"/>
  <c r="AB19" i="27"/>
  <c r="AC19" i="27" s="1"/>
  <c r="AB11" i="27"/>
  <c r="AC11" i="27" s="1"/>
  <c r="AB34" i="27"/>
  <c r="AC34" i="27" s="1"/>
  <c r="AB26" i="27"/>
  <c r="AC26" i="27" s="1"/>
  <c r="AB18" i="27"/>
  <c r="AC18" i="27" s="1"/>
  <c r="AB10" i="27"/>
  <c r="AC10" i="27" s="1"/>
  <c r="S161" i="27" a="1"/>
  <c r="Z158" i="28"/>
  <c r="AA158" i="28" s="1"/>
  <c r="Z133" i="28"/>
  <c r="AA133" i="28" s="1"/>
  <c r="Z117" i="28"/>
  <c r="AA117" i="28" s="1"/>
  <c r="Z144" i="28"/>
  <c r="AA144" i="28" s="1"/>
  <c r="Z128" i="28"/>
  <c r="AA128" i="28" s="1"/>
  <c r="Z112" i="28"/>
  <c r="AA112" i="28" s="1"/>
  <c r="Z131" i="28"/>
  <c r="AA131" i="28" s="1"/>
  <c r="Z115" i="28"/>
  <c r="AA115" i="28" s="1"/>
  <c r="Z94" i="28"/>
  <c r="AA94" i="28" s="1"/>
  <c r="Z74" i="28"/>
  <c r="AA74" i="28" s="1"/>
  <c r="Z93" i="28"/>
  <c r="AA93" i="28" s="1"/>
  <c r="Z88" i="28"/>
  <c r="AA88" i="28" s="1"/>
  <c r="Z99" i="28"/>
  <c r="AA99" i="28" s="1"/>
  <c r="Z83" i="28"/>
  <c r="AA83" i="28" s="1"/>
  <c r="Z57" i="28"/>
  <c r="AA57" i="28" s="1"/>
  <c r="Z23" i="28"/>
  <c r="AA23" i="28" s="1"/>
  <c r="Z76" i="28"/>
  <c r="AA76" i="28" s="1"/>
  <c r="Z60" i="28"/>
  <c r="AA60" i="28" s="1"/>
  <c r="Z39" i="28"/>
  <c r="AA39" i="28" s="1"/>
  <c r="Z59" i="28"/>
  <c r="AA59" i="28" s="1"/>
  <c r="Z31" i="28"/>
  <c r="AA31" i="28" s="1"/>
  <c r="Z26" i="28"/>
  <c r="AA26" i="28" s="1"/>
  <c r="Z41" i="28"/>
  <c r="AA41" i="28" s="1"/>
  <c r="Z25" i="28"/>
  <c r="AA25" i="28" s="1"/>
  <c r="Z36" i="28"/>
  <c r="AA36" i="28" s="1"/>
  <c r="Z20" i="28"/>
  <c r="AA20" i="28" s="1"/>
  <c r="R164" i="28" a="1"/>
  <c r="W138" i="30"/>
  <c r="X138" i="30" s="1"/>
  <c r="W133" i="30"/>
  <c r="X133" i="30" s="1"/>
  <c r="W93" i="30"/>
  <c r="X93" i="30" s="1"/>
  <c r="W144" i="30"/>
  <c r="X144" i="30" s="1"/>
  <c r="W131" i="30"/>
  <c r="X131" i="30" s="1"/>
  <c r="W115" i="30"/>
  <c r="X115" i="30" s="1"/>
  <c r="W83" i="30"/>
  <c r="X83" i="30" s="1"/>
  <c r="W126" i="30"/>
  <c r="X126" i="30" s="1"/>
  <c r="W110" i="30"/>
  <c r="X110" i="30" s="1"/>
  <c r="W94" i="30"/>
  <c r="X94" i="30" s="1"/>
  <c r="W64" i="30"/>
  <c r="X64" i="30" s="1"/>
  <c r="W124" i="30"/>
  <c r="X124" i="30" s="1"/>
  <c r="W108" i="30"/>
  <c r="X108" i="30" s="1"/>
  <c r="W92" i="30"/>
  <c r="X92" i="30" s="1"/>
  <c r="W71" i="30"/>
  <c r="X71" i="30" s="1"/>
  <c r="W55" i="30"/>
  <c r="X55" i="30" s="1"/>
  <c r="W39" i="30"/>
  <c r="X39" i="30" s="1"/>
  <c r="W23" i="30"/>
  <c r="X23" i="30" s="1"/>
  <c r="W42" i="30"/>
  <c r="X42" i="30" s="1"/>
  <c r="W26" i="30"/>
  <c r="X26" i="30" s="1"/>
  <c r="W65" i="30"/>
  <c r="X65" i="30" s="1"/>
  <c r="W49" i="30"/>
  <c r="X49" i="30" s="1"/>
  <c r="W33" i="30"/>
  <c r="X33" i="30" s="1"/>
  <c r="W17" i="30"/>
  <c r="X17" i="30" s="1"/>
  <c r="BA14" i="30"/>
  <c r="AZ14" i="30"/>
  <c r="Q165" i="28"/>
  <c r="Q171" i="28"/>
  <c r="Q167" i="28"/>
  <c r="Q168" i="28"/>
  <c r="Z153" i="24"/>
  <c r="AA153" i="24" s="1"/>
  <c r="Z149" i="24"/>
  <c r="AA149" i="24" s="1"/>
  <c r="Z145" i="24"/>
  <c r="AA145" i="24" s="1"/>
  <c r="Z141" i="24"/>
  <c r="AA141" i="24" s="1"/>
  <c r="Z95" i="24"/>
  <c r="AA95" i="24" s="1"/>
  <c r="Z91" i="24"/>
  <c r="AA91" i="24" s="1"/>
  <c r="Z87" i="24"/>
  <c r="AA87" i="24" s="1"/>
  <c r="Z83" i="24"/>
  <c r="AA83" i="24" s="1"/>
  <c r="Z79" i="24"/>
  <c r="AA79" i="24" s="1"/>
  <c r="Z75" i="24"/>
  <c r="AA75" i="24" s="1"/>
  <c r="Z33" i="24"/>
  <c r="AA33" i="24" s="1"/>
  <c r="Z25" i="24"/>
  <c r="AA25" i="24" s="1"/>
  <c r="Z17" i="24"/>
  <c r="AA17" i="24" s="1"/>
  <c r="Z9" i="24"/>
  <c r="AA9" i="24" s="1"/>
  <c r="AB159" i="26"/>
  <c r="AC159" i="26" s="1"/>
  <c r="AB141" i="26"/>
  <c r="AC141" i="26" s="1"/>
  <c r="AB109" i="26"/>
  <c r="AC109" i="26" s="1"/>
  <c r="AB146" i="26"/>
  <c r="AC146" i="26" s="1"/>
  <c r="AB130" i="26"/>
  <c r="AC130" i="26" s="1"/>
  <c r="AB114" i="26"/>
  <c r="AC114" i="26" s="1"/>
  <c r="AB151" i="26"/>
  <c r="AC151" i="26" s="1"/>
  <c r="AB135" i="26"/>
  <c r="AC135" i="26" s="1"/>
  <c r="AB119" i="26"/>
  <c r="AC119" i="26" s="1"/>
  <c r="AB66" i="26"/>
  <c r="AC66" i="26" s="1"/>
  <c r="AB92" i="26"/>
  <c r="AC92" i="26" s="1"/>
  <c r="AB53" i="26"/>
  <c r="AC53" i="26" s="1"/>
  <c r="AB38" i="26"/>
  <c r="AC38" i="26" s="1"/>
  <c r="AB31" i="26"/>
  <c r="AC31" i="26" s="1"/>
  <c r="AB15" i="26"/>
  <c r="AC15" i="26" s="1"/>
  <c r="AN13" i="26"/>
  <c r="R163" i="26" a="1"/>
  <c r="BK12" i="26"/>
  <c r="AB137" i="27"/>
  <c r="AC137" i="27" s="1"/>
  <c r="AB129" i="27"/>
  <c r="AC129" i="27" s="1"/>
  <c r="AB121" i="27"/>
  <c r="AC121" i="27" s="1"/>
  <c r="AB113" i="27"/>
  <c r="AC113" i="27" s="1"/>
  <c r="AB105" i="27"/>
  <c r="AC105" i="27" s="1"/>
  <c r="AB97" i="27"/>
  <c r="AC97" i="27" s="1"/>
  <c r="AB142" i="27"/>
  <c r="AC142" i="27" s="1"/>
  <c r="AB134" i="27"/>
  <c r="AC134" i="27" s="1"/>
  <c r="AB126" i="27"/>
  <c r="AC126" i="27" s="1"/>
  <c r="AB118" i="27"/>
  <c r="AC118" i="27" s="1"/>
  <c r="AB110" i="27"/>
  <c r="AC110" i="27" s="1"/>
  <c r="AB102" i="27"/>
  <c r="AC102" i="27" s="1"/>
  <c r="AB94" i="27"/>
  <c r="AC94" i="27" s="1"/>
  <c r="AB86" i="27"/>
  <c r="AC86" i="27" s="1"/>
  <c r="AB56" i="27"/>
  <c r="AC56" i="27" s="1"/>
  <c r="AB48" i="27"/>
  <c r="AC48" i="27" s="1"/>
  <c r="AB33" i="27"/>
  <c r="AC33" i="27" s="1"/>
  <c r="AB17" i="27"/>
  <c r="AC17" i="27" s="1"/>
  <c r="AB40" i="27"/>
  <c r="AC40" i="27" s="1"/>
  <c r="AB32" i="27"/>
  <c r="AC32" i="27" s="1"/>
  <c r="AB24" i="27"/>
  <c r="AC24" i="27" s="1"/>
  <c r="AB16" i="27"/>
  <c r="AC16" i="27" s="1"/>
  <c r="Z158" i="27"/>
  <c r="AB8" i="27"/>
  <c r="Z150" i="28"/>
  <c r="AA150" i="28" s="1"/>
  <c r="Z89" i="28"/>
  <c r="AA89" i="28" s="1"/>
  <c r="Z53" i="28"/>
  <c r="AA53" i="28" s="1"/>
  <c r="Z72" i="28"/>
  <c r="AA72" i="28" s="1"/>
  <c r="Z71" i="28"/>
  <c r="AA71" i="28" s="1"/>
  <c r="Z55" i="28"/>
  <c r="AA55" i="28" s="1"/>
  <c r="Z22" i="28"/>
  <c r="AA22" i="28" s="1"/>
  <c r="Z21" i="28"/>
  <c r="AA21" i="28" s="1"/>
  <c r="R165" i="28"/>
  <c r="V165" i="28" s="1"/>
  <c r="BH13" i="28"/>
  <c r="BG13" i="28"/>
  <c r="W56" i="29"/>
  <c r="X56" i="29" s="1"/>
  <c r="W52" i="29"/>
  <c r="X52" i="29" s="1"/>
  <c r="W48" i="29"/>
  <c r="X48" i="29" s="1"/>
  <c r="W44" i="29"/>
  <c r="X44" i="29" s="1"/>
  <c r="W40" i="29"/>
  <c r="X40" i="29" s="1"/>
  <c r="W36" i="29"/>
  <c r="X36" i="29" s="1"/>
  <c r="W34" i="29"/>
  <c r="X34" i="29" s="1"/>
  <c r="W30" i="29"/>
  <c r="X30" i="29" s="1"/>
  <c r="W26" i="29"/>
  <c r="X26" i="29" s="1"/>
  <c r="W22" i="29"/>
  <c r="X22" i="29" s="1"/>
  <c r="W18" i="29"/>
  <c r="X18" i="29" s="1"/>
  <c r="P168" i="29" a="1"/>
  <c r="P173" i="29" s="1"/>
  <c r="T173" i="29" s="1"/>
  <c r="BC17" i="29"/>
  <c r="W120" i="30"/>
  <c r="X120" i="30" s="1"/>
  <c r="W104" i="30"/>
  <c r="X104" i="30" s="1"/>
  <c r="W88" i="30"/>
  <c r="X88" i="30" s="1"/>
  <c r="U149" i="30"/>
  <c r="W12" i="30"/>
  <c r="W35" i="30"/>
  <c r="X35" i="30" s="1"/>
  <c r="W54" i="30"/>
  <c r="X54" i="30" s="1"/>
  <c r="W38" i="30"/>
  <c r="X38" i="30" s="1"/>
  <c r="W22" i="30"/>
  <c r="X22" i="30" s="1"/>
  <c r="W77" i="30"/>
  <c r="X77" i="30" s="1"/>
  <c r="O169" i="29"/>
  <c r="O172" i="29"/>
  <c r="O171" i="29"/>
  <c r="AC160" i="20"/>
  <c r="AC167" i="20"/>
  <c r="AC162" i="20"/>
  <c r="AC170" i="20"/>
  <c r="AC163" i="20"/>
  <c r="AC171" i="20"/>
  <c r="AC166" i="20"/>
  <c r="AC174" i="20"/>
  <c r="Y14" i="30"/>
  <c r="Y16" i="30"/>
  <c r="Y18" i="30"/>
  <c r="Y20" i="30"/>
  <c r="Y22" i="30"/>
  <c r="Y51" i="30"/>
  <c r="Y53" i="30"/>
  <c r="Y56" i="30"/>
  <c r="Y60" i="30"/>
  <c r="Y80" i="30"/>
  <c r="Y83" i="30"/>
  <c r="Y112" i="30"/>
  <c r="Y114" i="30"/>
  <c r="Y121" i="30"/>
  <c r="Y123" i="30"/>
  <c r="Y128" i="30"/>
  <c r="Y130" i="30"/>
  <c r="Y137" i="30"/>
  <c r="Y139" i="30"/>
  <c r="Y146" i="30"/>
  <c r="Y148" i="30"/>
  <c r="Y24" i="30"/>
  <c r="Y26" i="30"/>
  <c r="Y28" i="30"/>
  <c r="Y30" i="30"/>
  <c r="Y32" i="30"/>
  <c r="Y34" i="30"/>
  <c r="Y36" i="30"/>
  <c r="Y38" i="30"/>
  <c r="Y40" i="30"/>
  <c r="AB40" i="30" s="1"/>
  <c r="Y42" i="30"/>
  <c r="Y44" i="30"/>
  <c r="Y46" i="30"/>
  <c r="Y48" i="30"/>
  <c r="Y50" i="30"/>
  <c r="Y55" i="30"/>
  <c r="AB55" i="30" s="1"/>
  <c r="Y59" i="30"/>
  <c r="Y65" i="30"/>
  <c r="Y67" i="30"/>
  <c r="Y69" i="30"/>
  <c r="Y71" i="30"/>
  <c r="Y73" i="30"/>
  <c r="AB73" i="30" s="1"/>
  <c r="Y75" i="30"/>
  <c r="Y77" i="30"/>
  <c r="Y82" i="30"/>
  <c r="Y85" i="30"/>
  <c r="Y87" i="30"/>
  <c r="Y89" i="30"/>
  <c r="Y91" i="30"/>
  <c r="Y93" i="30"/>
  <c r="Y95" i="30"/>
  <c r="AB95" i="30" s="1"/>
  <c r="Y97" i="30"/>
  <c r="Y99" i="30"/>
  <c r="Y101" i="30"/>
  <c r="AB101" i="30" s="1"/>
  <c r="Y103" i="30"/>
  <c r="Y105" i="30"/>
  <c r="Y107" i="30"/>
  <c r="Y109" i="30"/>
  <c r="Y111" i="30"/>
  <c r="Y116" i="30"/>
  <c r="Y118" i="30"/>
  <c r="Y125" i="30"/>
  <c r="Y127" i="30"/>
  <c r="Y132" i="30"/>
  <c r="Y134" i="30"/>
  <c r="Y141" i="30"/>
  <c r="Y143" i="30"/>
  <c r="Y13" i="30"/>
  <c r="Y15" i="30"/>
  <c r="Y17" i="30"/>
  <c r="Y19" i="30"/>
  <c r="Y21" i="30"/>
  <c r="Y52" i="30"/>
  <c r="Y54" i="30"/>
  <c r="Y58" i="30"/>
  <c r="Y62" i="30"/>
  <c r="Y63" i="30"/>
  <c r="Y64" i="30"/>
  <c r="Y79" i="30"/>
  <c r="Y84" i="30"/>
  <c r="Y113" i="30"/>
  <c r="Y115" i="30"/>
  <c r="Y120" i="30"/>
  <c r="Y122" i="30"/>
  <c r="Y129" i="30"/>
  <c r="Y131" i="30"/>
  <c r="Y136" i="30"/>
  <c r="Y138" i="30"/>
  <c r="Y145" i="30"/>
  <c r="Y147" i="30"/>
  <c r="Y12" i="30"/>
  <c r="Y23" i="30"/>
  <c r="Y25" i="30"/>
  <c r="Y27" i="30"/>
  <c r="Y29" i="30"/>
  <c r="Y31" i="30"/>
  <c r="Y33" i="30"/>
  <c r="Y35" i="30"/>
  <c r="Y37" i="30"/>
  <c r="Y39" i="30"/>
  <c r="Y41" i="30"/>
  <c r="Y43" i="30"/>
  <c r="Y45" i="30"/>
  <c r="Y47" i="30"/>
  <c r="Y49" i="30"/>
  <c r="Y57" i="30"/>
  <c r="Y61" i="30"/>
  <c r="Y66" i="30"/>
  <c r="AB66" i="30" s="1"/>
  <c r="Y68" i="30"/>
  <c r="Y70" i="30"/>
  <c r="AB70" i="30" s="1"/>
  <c r="Y72" i="30"/>
  <c r="Y74" i="30"/>
  <c r="AB74" i="30" s="1"/>
  <c r="Y76" i="30"/>
  <c r="Y78" i="30"/>
  <c r="AB78" i="30" s="1"/>
  <c r="Y81" i="30"/>
  <c r="Y86" i="30"/>
  <c r="Y88" i="30"/>
  <c r="Y90" i="30"/>
  <c r="Y92" i="30"/>
  <c r="Y94" i="30"/>
  <c r="Y96" i="30"/>
  <c r="Y98" i="30"/>
  <c r="Y100" i="30"/>
  <c r="Y102" i="30"/>
  <c r="Y104" i="30"/>
  <c r="Y106" i="30"/>
  <c r="AB106" i="30" s="1"/>
  <c r="Y108" i="30"/>
  <c r="Y110" i="30"/>
  <c r="Y117" i="30"/>
  <c r="Y119" i="30"/>
  <c r="Y124" i="30"/>
  <c r="Y126" i="30"/>
  <c r="Y133" i="30"/>
  <c r="Y135" i="30"/>
  <c r="Y140" i="30"/>
  <c r="Y142" i="30"/>
  <c r="Y144" i="30"/>
  <c r="AB65" i="30"/>
  <c r="AB72" i="30"/>
  <c r="W155" i="30"/>
  <c r="Y17" i="29"/>
  <c r="Y19" i="29"/>
  <c r="Y21" i="29"/>
  <c r="Y23" i="29"/>
  <c r="Y25" i="29"/>
  <c r="Y27" i="29"/>
  <c r="Y29" i="29"/>
  <c r="Y31" i="29"/>
  <c r="Y33" i="29"/>
  <c r="AB33" i="29" s="1"/>
  <c r="Y35" i="29"/>
  <c r="Y37" i="29"/>
  <c r="Y39" i="29"/>
  <c r="Y41" i="29"/>
  <c r="Y43" i="29"/>
  <c r="Y45" i="29"/>
  <c r="Y47" i="29"/>
  <c r="Y49" i="29"/>
  <c r="Y66" i="29"/>
  <c r="Y68" i="29"/>
  <c r="Y77" i="29"/>
  <c r="Y79" i="29"/>
  <c r="Y81" i="29"/>
  <c r="Y83" i="29"/>
  <c r="Y94" i="29"/>
  <c r="Y96" i="29"/>
  <c r="AB96" i="29" s="1"/>
  <c r="Y98" i="29"/>
  <c r="Y100" i="29"/>
  <c r="Y102" i="29"/>
  <c r="Y104" i="29"/>
  <c r="Y106" i="29"/>
  <c r="Y108" i="29"/>
  <c r="AB108" i="29" s="1"/>
  <c r="Y110" i="29"/>
  <c r="Y112" i="29"/>
  <c r="AB112" i="29" s="1"/>
  <c r="Y114" i="29"/>
  <c r="Y116" i="29"/>
  <c r="Y118" i="29"/>
  <c r="Y120" i="29"/>
  <c r="AB120" i="29" s="1"/>
  <c r="Y122" i="29"/>
  <c r="Y127" i="29"/>
  <c r="Y129" i="29"/>
  <c r="AB129" i="29" s="1"/>
  <c r="Y151" i="29"/>
  <c r="Y158" i="29"/>
  <c r="Y51" i="29"/>
  <c r="Y53" i="29"/>
  <c r="Y55" i="29"/>
  <c r="Y57" i="29"/>
  <c r="Y59" i="29"/>
  <c r="Y61" i="29"/>
  <c r="Y63" i="29"/>
  <c r="Y70" i="29"/>
  <c r="Y72" i="29"/>
  <c r="Y74" i="29"/>
  <c r="Y85" i="29"/>
  <c r="Y87" i="29"/>
  <c r="AB87" i="29" s="1"/>
  <c r="Y89" i="29"/>
  <c r="Y91" i="29"/>
  <c r="Y93" i="29"/>
  <c r="Y124" i="29"/>
  <c r="Y126" i="29"/>
  <c r="Y131" i="29"/>
  <c r="Y133" i="29"/>
  <c r="AB133" i="29" s="1"/>
  <c r="Y135" i="29"/>
  <c r="Y137" i="29"/>
  <c r="AB137" i="29" s="1"/>
  <c r="Y139" i="29"/>
  <c r="Y141" i="29"/>
  <c r="AB141" i="29" s="1"/>
  <c r="Y143" i="29"/>
  <c r="AB143" i="29" s="1"/>
  <c r="Y144" i="29"/>
  <c r="Y146" i="29"/>
  <c r="Y148" i="29"/>
  <c r="AB148" i="29" s="1"/>
  <c r="Y153" i="29"/>
  <c r="Y155" i="29"/>
  <c r="Y157" i="29"/>
  <c r="Y160" i="29"/>
  <c r="Y162" i="29"/>
  <c r="Y164" i="29"/>
  <c r="Y16" i="29"/>
  <c r="Y18" i="29"/>
  <c r="Y20" i="29"/>
  <c r="Y22" i="29"/>
  <c r="Y24" i="29"/>
  <c r="Y26" i="29"/>
  <c r="AB26" i="29" s="1"/>
  <c r="Y28" i="29"/>
  <c r="Y30" i="29"/>
  <c r="Y32" i="29"/>
  <c r="Y34" i="29"/>
  <c r="Y36" i="29"/>
  <c r="Y38" i="29"/>
  <c r="Y40" i="29"/>
  <c r="Y42" i="29"/>
  <c r="Y44" i="29"/>
  <c r="Y46" i="29"/>
  <c r="Y48" i="29"/>
  <c r="Y65" i="29"/>
  <c r="Y67" i="29"/>
  <c r="AB67" i="29" s="1"/>
  <c r="Y76" i="29"/>
  <c r="Y78" i="29"/>
  <c r="Y80" i="29"/>
  <c r="Y82" i="29"/>
  <c r="Y95" i="29"/>
  <c r="Y97" i="29"/>
  <c r="Y99" i="29"/>
  <c r="Y101" i="29"/>
  <c r="Y103" i="29"/>
  <c r="Y105" i="29"/>
  <c r="Y107" i="29"/>
  <c r="Y109" i="29"/>
  <c r="Y111" i="29"/>
  <c r="Y113" i="29"/>
  <c r="Y115" i="29"/>
  <c r="AB115" i="29" s="1"/>
  <c r="Y117" i="29"/>
  <c r="Y119" i="29"/>
  <c r="Y121" i="29"/>
  <c r="Y128" i="29"/>
  <c r="Y130" i="29"/>
  <c r="Y150" i="29"/>
  <c r="Y159" i="29"/>
  <c r="Y15" i="29"/>
  <c r="Y50" i="29"/>
  <c r="Y52" i="29"/>
  <c r="Y54" i="29"/>
  <c r="Y56" i="29"/>
  <c r="Y58" i="29"/>
  <c r="Y60" i="29"/>
  <c r="Y62" i="29"/>
  <c r="Y64" i="29"/>
  <c r="Y69" i="29"/>
  <c r="Y71" i="29"/>
  <c r="Y73" i="29"/>
  <c r="Y75" i="29"/>
  <c r="AB75" i="29" s="1"/>
  <c r="Y84" i="29"/>
  <c r="AB84" i="29" s="1"/>
  <c r="Y86" i="29"/>
  <c r="Y88" i="29"/>
  <c r="Y90" i="29"/>
  <c r="Y92" i="29"/>
  <c r="AB92" i="29" s="1"/>
  <c r="Y123" i="29"/>
  <c r="Y125" i="29"/>
  <c r="Y132" i="29"/>
  <c r="AB132" i="29" s="1"/>
  <c r="Y134" i="29"/>
  <c r="Y136" i="29"/>
  <c r="Y138" i="29"/>
  <c r="Y140" i="29"/>
  <c r="AB140" i="29" s="1"/>
  <c r="Y142" i="29"/>
  <c r="Y145" i="29"/>
  <c r="AB145" i="29" s="1"/>
  <c r="Y147" i="29"/>
  <c r="Y149" i="29"/>
  <c r="Y152" i="29"/>
  <c r="Y154" i="29"/>
  <c r="Y156" i="29"/>
  <c r="Y161" i="29"/>
  <c r="Y163" i="29"/>
  <c r="AB18" i="28"/>
  <c r="AB20" i="28"/>
  <c r="AB22" i="28"/>
  <c r="AB24" i="28"/>
  <c r="AB26" i="28"/>
  <c r="AB28" i="28"/>
  <c r="AB30" i="28"/>
  <c r="AB32" i="28"/>
  <c r="AB34" i="28"/>
  <c r="AB36" i="28"/>
  <c r="AB38" i="28"/>
  <c r="AB40" i="28"/>
  <c r="AE40" i="28" s="1"/>
  <c r="AB42" i="28"/>
  <c r="AB85" i="28"/>
  <c r="AB89" i="28"/>
  <c r="AB95" i="28"/>
  <c r="AB102" i="28"/>
  <c r="AB106" i="28"/>
  <c r="AB107" i="28"/>
  <c r="AB108" i="28"/>
  <c r="AB112" i="28"/>
  <c r="AB114" i="28"/>
  <c r="AB115" i="28"/>
  <c r="AB117" i="28"/>
  <c r="AB121" i="28"/>
  <c r="AB127" i="28"/>
  <c r="AB132" i="28"/>
  <c r="AB136" i="28"/>
  <c r="AB140" i="28"/>
  <c r="AB144" i="28"/>
  <c r="AB148" i="28"/>
  <c r="AB152" i="28"/>
  <c r="AB156" i="28"/>
  <c r="AB160" i="28"/>
  <c r="AB12" i="28"/>
  <c r="AB16" i="28"/>
  <c r="AB45" i="28"/>
  <c r="AB47" i="28"/>
  <c r="AB51" i="28"/>
  <c r="AB55" i="28"/>
  <c r="AB59" i="28"/>
  <c r="AB63" i="28"/>
  <c r="AB67" i="28"/>
  <c r="AB75" i="28"/>
  <c r="AB79" i="28"/>
  <c r="AE79" i="28" s="1"/>
  <c r="AB83" i="28"/>
  <c r="AB91" i="28"/>
  <c r="AB96" i="28"/>
  <c r="AB103" i="28"/>
  <c r="AB109" i="28"/>
  <c r="AB122" i="28"/>
  <c r="AB124" i="28"/>
  <c r="AB129" i="28"/>
  <c r="AB133" i="28"/>
  <c r="AB13" i="28"/>
  <c r="AB15" i="28"/>
  <c r="AB17" i="28"/>
  <c r="AB44" i="28"/>
  <c r="AB46" i="28"/>
  <c r="AB48" i="28"/>
  <c r="AB50" i="28"/>
  <c r="AB52" i="28"/>
  <c r="AB54" i="28"/>
  <c r="AB56" i="28"/>
  <c r="AB58" i="28"/>
  <c r="AE58" i="28" s="1"/>
  <c r="AB60" i="28"/>
  <c r="AB62" i="28"/>
  <c r="AB64" i="28"/>
  <c r="AB66" i="28"/>
  <c r="AB68" i="28"/>
  <c r="AE68" i="28" s="1"/>
  <c r="AB70" i="28"/>
  <c r="AB72" i="28"/>
  <c r="AB74" i="28"/>
  <c r="AB76" i="28"/>
  <c r="AE76" i="28" s="1"/>
  <c r="AB78" i="28"/>
  <c r="AB80" i="28"/>
  <c r="AB82" i="28"/>
  <c r="AB84" i="28"/>
  <c r="AE84" i="28" s="1"/>
  <c r="AB88" i="28"/>
  <c r="AB94" i="28"/>
  <c r="AB101" i="28"/>
  <c r="AB105" i="28"/>
  <c r="AB111" i="28"/>
  <c r="AB113" i="28"/>
  <c r="AB116" i="28"/>
  <c r="AB120" i="28"/>
  <c r="AB126" i="28"/>
  <c r="AB131" i="28"/>
  <c r="AB135" i="28"/>
  <c r="AB139" i="28"/>
  <c r="AB143" i="28"/>
  <c r="AB147" i="28"/>
  <c r="AB151" i="28"/>
  <c r="AB155" i="28"/>
  <c r="AB159" i="28"/>
  <c r="AB11" i="28"/>
  <c r="AB69" i="28"/>
  <c r="AB19" i="28"/>
  <c r="AB21" i="28"/>
  <c r="AB23" i="28"/>
  <c r="AB25" i="28"/>
  <c r="AB27" i="28"/>
  <c r="AB29" i="28"/>
  <c r="AB31" i="28"/>
  <c r="AB33" i="28"/>
  <c r="AB35" i="28"/>
  <c r="AB37" i="28"/>
  <c r="AB39" i="28"/>
  <c r="AB41" i="28"/>
  <c r="AB43" i="28"/>
  <c r="AB86" i="28"/>
  <c r="AB87" i="28"/>
  <c r="AB93" i="28"/>
  <c r="AB98" i="28"/>
  <c r="AB99" i="28"/>
  <c r="AB100" i="28"/>
  <c r="AB104" i="28"/>
  <c r="AB110" i="28"/>
  <c r="AB119" i="28"/>
  <c r="AB125" i="28"/>
  <c r="AB130" i="28"/>
  <c r="AB134" i="28"/>
  <c r="AB138" i="28"/>
  <c r="AB142" i="28"/>
  <c r="AB146" i="28"/>
  <c r="AB150" i="28"/>
  <c r="AB154" i="28"/>
  <c r="AB158" i="28"/>
  <c r="AB14" i="28"/>
  <c r="AB49" i="28"/>
  <c r="AB53" i="28"/>
  <c r="AB57" i="28"/>
  <c r="AE57" i="28" s="1"/>
  <c r="AB61" i="28"/>
  <c r="AB65" i="28"/>
  <c r="AB71" i="28"/>
  <c r="AB73" i="28"/>
  <c r="AE73" i="28" s="1"/>
  <c r="AB77" i="28"/>
  <c r="AB81" i="28"/>
  <c r="AB90" i="28"/>
  <c r="AB92" i="28"/>
  <c r="AB97" i="28"/>
  <c r="AB118" i="28"/>
  <c r="AB123" i="28"/>
  <c r="AB128" i="28"/>
  <c r="AB137" i="28"/>
  <c r="AB153" i="28"/>
  <c r="AB141" i="28"/>
  <c r="AB157" i="28"/>
  <c r="AB145" i="28"/>
  <c r="AB149" i="28"/>
  <c r="AD17" i="27"/>
  <c r="AD19" i="27"/>
  <c r="AD21" i="27"/>
  <c r="AD23" i="27"/>
  <c r="AD25" i="27"/>
  <c r="AD27" i="27"/>
  <c r="AD29" i="27"/>
  <c r="AD31" i="27"/>
  <c r="AD33" i="27"/>
  <c r="AD35" i="27"/>
  <c r="AD37" i="27"/>
  <c r="AD39" i="27"/>
  <c r="AD41" i="27"/>
  <c r="AD43" i="27"/>
  <c r="AD45" i="27"/>
  <c r="AD47" i="27"/>
  <c r="AD49" i="27"/>
  <c r="AD51" i="27"/>
  <c r="AD53" i="27"/>
  <c r="AD55" i="27"/>
  <c r="AD57" i="27"/>
  <c r="AD59" i="27"/>
  <c r="AG59" i="27" s="1"/>
  <c r="AD61" i="27"/>
  <c r="AD63" i="27"/>
  <c r="AD74" i="27"/>
  <c r="AD76" i="27"/>
  <c r="AD78" i="27"/>
  <c r="AD80" i="27"/>
  <c r="AD85" i="27"/>
  <c r="AD90" i="27"/>
  <c r="AD93" i="27"/>
  <c r="AD98" i="27"/>
  <c r="AG98" i="27" s="1"/>
  <c r="AD101" i="27"/>
  <c r="AD106" i="27"/>
  <c r="AG106" i="27" s="1"/>
  <c r="AD108" i="27"/>
  <c r="AG108" i="27" s="1"/>
  <c r="AD110" i="27"/>
  <c r="AD112" i="27"/>
  <c r="AG112" i="27" s="1"/>
  <c r="AD114" i="27"/>
  <c r="AD116" i="27"/>
  <c r="AD118" i="27"/>
  <c r="AD120" i="27"/>
  <c r="AD122" i="27"/>
  <c r="AD124" i="27"/>
  <c r="AD126" i="27"/>
  <c r="AD128" i="27"/>
  <c r="AD130" i="27"/>
  <c r="AD132" i="27"/>
  <c r="AD134" i="27"/>
  <c r="AG134" i="27" s="1"/>
  <c r="AD136" i="27"/>
  <c r="AD138" i="27"/>
  <c r="AD141" i="27"/>
  <c r="AD143" i="27"/>
  <c r="AD149" i="27"/>
  <c r="AD151" i="27"/>
  <c r="AG151" i="27" s="1"/>
  <c r="AD156" i="27"/>
  <c r="AD8" i="27"/>
  <c r="AD10" i="27"/>
  <c r="AD12" i="27"/>
  <c r="AD14" i="27"/>
  <c r="AD65" i="27"/>
  <c r="AD67" i="27"/>
  <c r="AD69" i="27"/>
  <c r="AG69" i="27" s="1"/>
  <c r="AD71" i="27"/>
  <c r="AD82" i="27"/>
  <c r="AD84" i="27"/>
  <c r="AD87" i="27"/>
  <c r="AD92" i="27"/>
  <c r="AD95" i="27"/>
  <c r="AD100" i="27"/>
  <c r="AD103" i="27"/>
  <c r="AD105" i="27"/>
  <c r="AD140" i="27"/>
  <c r="AD145" i="27"/>
  <c r="AD147" i="27"/>
  <c r="AD148" i="27"/>
  <c r="AD153" i="27"/>
  <c r="AG153" i="27" s="1"/>
  <c r="AD155" i="27"/>
  <c r="AD16" i="27"/>
  <c r="AD18" i="27"/>
  <c r="AD20" i="27"/>
  <c r="AG20" i="27" s="1"/>
  <c r="AD22" i="27"/>
  <c r="AD24" i="27"/>
  <c r="AD26" i="27"/>
  <c r="AD28" i="27"/>
  <c r="AD30" i="27"/>
  <c r="AD32" i="27"/>
  <c r="AD34" i="27"/>
  <c r="AD36" i="27"/>
  <c r="AD38" i="27"/>
  <c r="AG38" i="27" s="1"/>
  <c r="AD40" i="27"/>
  <c r="AD42" i="27"/>
  <c r="AD44" i="27"/>
  <c r="AD46" i="27"/>
  <c r="AD48" i="27"/>
  <c r="AD50" i="27"/>
  <c r="AD52" i="27"/>
  <c r="AD54" i="27"/>
  <c r="AD56" i="27"/>
  <c r="AD58" i="27"/>
  <c r="AD60" i="27"/>
  <c r="AD62" i="27"/>
  <c r="AD64" i="27"/>
  <c r="AD73" i="27"/>
  <c r="AD75" i="27"/>
  <c r="AG75" i="27" s="1"/>
  <c r="AD77" i="27"/>
  <c r="AD79" i="27"/>
  <c r="AD86" i="27"/>
  <c r="AD89" i="27"/>
  <c r="AD94" i="27"/>
  <c r="AD97" i="27"/>
  <c r="AD102" i="27"/>
  <c r="AG102" i="27" s="1"/>
  <c r="AD107" i="27"/>
  <c r="AD109" i="27"/>
  <c r="AD111" i="27"/>
  <c r="AD113" i="27"/>
  <c r="AD115" i="27"/>
  <c r="AD117" i="27"/>
  <c r="AD119" i="27"/>
  <c r="AD121" i="27"/>
  <c r="AD123" i="27"/>
  <c r="AD125" i="27"/>
  <c r="AD127" i="27"/>
  <c r="AD129" i="27"/>
  <c r="AD131" i="27"/>
  <c r="AD133" i="27"/>
  <c r="AD135" i="27"/>
  <c r="AD137" i="27"/>
  <c r="AD139" i="27"/>
  <c r="AD142" i="27"/>
  <c r="AD144" i="27"/>
  <c r="AD150" i="27"/>
  <c r="AD152" i="27"/>
  <c r="AD9" i="27"/>
  <c r="AD11" i="27"/>
  <c r="AD13" i="27"/>
  <c r="AD15" i="27"/>
  <c r="AD66" i="27"/>
  <c r="AD68" i="27"/>
  <c r="AD70" i="27"/>
  <c r="AD72" i="27"/>
  <c r="AD81" i="27"/>
  <c r="AG81" i="27" s="1"/>
  <c r="AD83" i="27"/>
  <c r="AD88" i="27"/>
  <c r="AD91" i="27"/>
  <c r="AD96" i="27"/>
  <c r="AD99" i="27"/>
  <c r="AD104" i="27"/>
  <c r="AD146" i="27"/>
  <c r="AD154" i="27"/>
  <c r="AD157" i="27"/>
  <c r="AG157" i="27" s="1"/>
  <c r="AG116" i="27"/>
  <c r="AG118" i="27"/>
  <c r="AD70" i="26"/>
  <c r="AD72" i="26"/>
  <c r="AD81" i="26"/>
  <c r="AD83" i="26"/>
  <c r="AD87" i="26"/>
  <c r="AD92" i="26"/>
  <c r="AD97" i="26"/>
  <c r="AD100" i="26"/>
  <c r="AD102" i="26"/>
  <c r="AD104" i="26"/>
  <c r="AD108" i="26"/>
  <c r="AD113" i="26"/>
  <c r="AD118" i="26"/>
  <c r="AD122" i="26"/>
  <c r="AD126" i="26"/>
  <c r="AD130" i="26"/>
  <c r="AD134" i="26"/>
  <c r="AD138" i="26"/>
  <c r="AD142" i="26"/>
  <c r="AD146" i="26"/>
  <c r="AD150" i="26"/>
  <c r="AD154" i="26"/>
  <c r="AD158" i="26"/>
  <c r="AD10" i="26"/>
  <c r="AD11" i="26"/>
  <c r="AD13" i="26"/>
  <c r="AD15" i="26"/>
  <c r="AD17" i="26"/>
  <c r="AD19" i="26"/>
  <c r="AD21" i="26"/>
  <c r="AD23" i="26"/>
  <c r="AD25" i="26"/>
  <c r="AD27" i="26"/>
  <c r="AD29" i="26"/>
  <c r="AD31" i="26"/>
  <c r="AD33" i="26"/>
  <c r="AD35" i="26"/>
  <c r="AD37" i="26"/>
  <c r="AD39" i="26"/>
  <c r="AD41" i="26"/>
  <c r="AD43" i="26"/>
  <c r="AD45" i="26"/>
  <c r="AD47" i="26"/>
  <c r="AD49" i="26"/>
  <c r="AD51" i="26"/>
  <c r="AD53" i="26"/>
  <c r="AD55" i="26"/>
  <c r="AD57" i="26"/>
  <c r="AD59" i="26"/>
  <c r="AD61" i="26"/>
  <c r="AD63" i="26"/>
  <c r="AD65" i="26"/>
  <c r="AD67" i="26"/>
  <c r="AD74" i="26"/>
  <c r="AD76" i="26"/>
  <c r="AD78" i="26"/>
  <c r="AD86" i="26"/>
  <c r="AD90" i="26"/>
  <c r="AD91" i="26"/>
  <c r="AD96" i="26"/>
  <c r="AD99" i="26"/>
  <c r="AD106" i="26"/>
  <c r="AD107" i="26"/>
  <c r="AD112" i="26"/>
  <c r="AD117" i="26"/>
  <c r="AD121" i="26"/>
  <c r="AD125" i="26"/>
  <c r="AD129" i="26"/>
  <c r="AD133" i="26"/>
  <c r="AD137" i="26"/>
  <c r="AD141" i="26"/>
  <c r="AD145" i="26"/>
  <c r="AD149" i="26"/>
  <c r="AD153" i="26"/>
  <c r="AD157" i="26"/>
  <c r="AD69" i="26"/>
  <c r="AD71" i="26"/>
  <c r="AD80" i="26"/>
  <c r="AD82" i="26"/>
  <c r="AD85" i="26"/>
  <c r="AD89" i="26"/>
  <c r="AD95" i="26"/>
  <c r="AG95" i="26" s="1"/>
  <c r="AD101" i="26"/>
  <c r="AG101" i="26" s="1"/>
  <c r="AD103" i="26"/>
  <c r="AD105" i="26"/>
  <c r="AD110" i="26"/>
  <c r="AD111" i="26"/>
  <c r="AD116" i="26"/>
  <c r="AD120" i="26"/>
  <c r="AD124" i="26"/>
  <c r="AD128" i="26"/>
  <c r="AD132" i="26"/>
  <c r="AD136" i="26"/>
  <c r="AD140" i="26"/>
  <c r="AD144" i="26"/>
  <c r="AD148" i="26"/>
  <c r="AD152" i="26"/>
  <c r="AD156" i="26"/>
  <c r="AD12" i="26"/>
  <c r="AD14" i="26"/>
  <c r="AD16" i="26"/>
  <c r="AD18" i="26"/>
  <c r="AD20" i="26"/>
  <c r="AD22" i="26"/>
  <c r="AD24" i="26"/>
  <c r="AD26" i="26"/>
  <c r="AD28" i="26"/>
  <c r="AD30" i="26"/>
  <c r="AD32" i="26"/>
  <c r="AD34" i="26"/>
  <c r="AD36" i="26"/>
  <c r="AD38" i="26"/>
  <c r="AD40" i="26"/>
  <c r="AD42" i="26"/>
  <c r="AD44" i="26"/>
  <c r="AD46" i="26"/>
  <c r="AD48" i="26"/>
  <c r="AD50" i="26"/>
  <c r="AD52" i="26"/>
  <c r="AD54" i="26"/>
  <c r="AD56" i="26"/>
  <c r="AD58" i="26"/>
  <c r="AD60" i="26"/>
  <c r="AD62" i="26"/>
  <c r="AD64" i="26"/>
  <c r="AD66" i="26"/>
  <c r="AD68" i="26"/>
  <c r="AD73" i="26"/>
  <c r="AG73" i="26" s="1"/>
  <c r="AD75" i="26"/>
  <c r="AD77" i="26"/>
  <c r="AD79" i="26"/>
  <c r="AD84" i="26"/>
  <c r="AD88" i="26"/>
  <c r="AD93" i="26"/>
  <c r="AD94" i="26"/>
  <c r="AD98" i="26"/>
  <c r="AD109" i="26"/>
  <c r="AD114" i="26"/>
  <c r="AD115" i="26"/>
  <c r="AD119" i="26"/>
  <c r="AD123" i="26"/>
  <c r="AD127" i="26"/>
  <c r="AD131" i="26"/>
  <c r="AD135" i="26"/>
  <c r="AD139" i="26"/>
  <c r="AD143" i="26"/>
  <c r="AD147" i="26"/>
  <c r="AD151" i="26"/>
  <c r="AD155" i="26"/>
  <c r="AD159" i="26"/>
  <c r="AG79" i="26"/>
  <c r="AG67" i="26"/>
  <c r="AB41" i="24"/>
  <c r="AB43" i="24"/>
  <c r="AB51" i="24"/>
  <c r="AB55" i="24"/>
  <c r="AB59" i="24"/>
  <c r="AB67" i="24"/>
  <c r="AB74" i="24"/>
  <c r="AB76" i="24"/>
  <c r="AB83" i="24"/>
  <c r="AB85" i="24"/>
  <c r="AB90" i="24"/>
  <c r="AB92" i="24"/>
  <c r="AB102" i="24"/>
  <c r="AB104" i="24"/>
  <c r="AB108" i="24"/>
  <c r="AB115" i="24"/>
  <c r="AB122" i="24"/>
  <c r="AB126" i="24"/>
  <c r="AB131" i="24"/>
  <c r="AB135" i="24"/>
  <c r="AB139" i="24"/>
  <c r="AB143" i="24"/>
  <c r="AB147" i="24"/>
  <c r="AB148" i="24"/>
  <c r="AB154" i="24"/>
  <c r="AB8" i="24"/>
  <c r="AB10" i="24"/>
  <c r="AB12" i="24"/>
  <c r="AB14" i="24"/>
  <c r="AB16" i="24"/>
  <c r="AB18" i="24"/>
  <c r="AB20" i="24"/>
  <c r="AB22" i="24"/>
  <c r="AB24" i="24"/>
  <c r="AB26" i="24"/>
  <c r="AB28" i="24"/>
  <c r="AB30" i="24"/>
  <c r="AB32" i="24"/>
  <c r="AB34" i="24"/>
  <c r="AB36" i="24"/>
  <c r="AB38" i="24"/>
  <c r="AB40" i="24"/>
  <c r="AB45" i="24"/>
  <c r="AB47" i="24"/>
  <c r="AB50" i="24"/>
  <c r="AB54" i="24"/>
  <c r="AB58" i="24"/>
  <c r="AB63" i="24"/>
  <c r="AB64" i="24"/>
  <c r="AB66" i="24"/>
  <c r="AB70" i="24"/>
  <c r="AB73" i="24"/>
  <c r="AB78" i="24"/>
  <c r="AB80" i="24"/>
  <c r="AB87" i="24"/>
  <c r="AE87" i="24" s="1"/>
  <c r="AB89" i="24"/>
  <c r="AE89" i="24" s="1"/>
  <c r="AB94" i="24"/>
  <c r="AB96" i="24"/>
  <c r="AB99" i="24"/>
  <c r="AB101" i="24"/>
  <c r="AB110" i="24"/>
  <c r="AB112" i="24"/>
  <c r="AB121" i="24"/>
  <c r="AB125" i="24"/>
  <c r="AB130" i="24"/>
  <c r="AB134" i="24"/>
  <c r="AB138" i="24"/>
  <c r="AB142" i="24"/>
  <c r="AB146" i="24"/>
  <c r="AB153" i="24"/>
  <c r="AB6" i="24"/>
  <c r="AB42" i="24"/>
  <c r="AB44" i="24"/>
  <c r="AB49" i="24"/>
  <c r="AB53" i="24"/>
  <c r="AB57" i="24"/>
  <c r="AB62" i="24"/>
  <c r="AB65" i="24"/>
  <c r="AB69" i="24"/>
  <c r="AB72" i="24"/>
  <c r="AB75" i="24"/>
  <c r="AB77" i="24"/>
  <c r="AB82" i="24"/>
  <c r="AB84" i="24"/>
  <c r="AB91" i="24"/>
  <c r="AB93" i="24"/>
  <c r="AB98" i="24"/>
  <c r="AB103" i="24"/>
  <c r="AE103" i="24" s="1"/>
  <c r="AB106" i="24"/>
  <c r="AB107" i="24"/>
  <c r="AB109" i="24"/>
  <c r="AE109" i="24" s="1"/>
  <c r="AB114" i="24"/>
  <c r="AB117" i="24"/>
  <c r="AB118" i="24"/>
  <c r="AB119" i="24"/>
  <c r="AB120" i="24"/>
  <c r="AB124" i="24"/>
  <c r="AB129" i="24"/>
  <c r="AB133" i="24"/>
  <c r="AB137" i="24"/>
  <c r="AB141" i="24"/>
  <c r="AB145" i="24"/>
  <c r="AB151" i="24"/>
  <c r="AB152" i="24"/>
  <c r="AB7" i="24"/>
  <c r="AB9" i="24"/>
  <c r="AB11" i="24"/>
  <c r="AB13" i="24"/>
  <c r="AB15" i="24"/>
  <c r="AB17" i="24"/>
  <c r="AB19" i="24"/>
  <c r="AB21" i="24"/>
  <c r="AB23" i="24"/>
  <c r="AB25" i="24"/>
  <c r="AB27" i="24"/>
  <c r="AB29" i="24"/>
  <c r="AB31" i="24"/>
  <c r="AB33" i="24"/>
  <c r="AB35" i="24"/>
  <c r="AE35" i="24" s="1"/>
  <c r="AB37" i="24"/>
  <c r="AB39" i="24"/>
  <c r="AB46" i="24"/>
  <c r="AB48" i="24"/>
  <c r="AB52" i="24"/>
  <c r="AB56" i="24"/>
  <c r="AB60" i="24"/>
  <c r="AB61" i="24"/>
  <c r="AB68" i="24"/>
  <c r="AB71" i="24"/>
  <c r="AB79" i="24"/>
  <c r="AB81" i="24"/>
  <c r="AB86" i="24"/>
  <c r="AB88" i="24"/>
  <c r="AB95" i="24"/>
  <c r="AB97" i="24"/>
  <c r="AE97" i="24" s="1"/>
  <c r="AB100" i="24"/>
  <c r="AB105" i="24"/>
  <c r="AB111" i="24"/>
  <c r="AB113" i="24"/>
  <c r="AE113" i="24" s="1"/>
  <c r="AB116" i="24"/>
  <c r="AB123" i="24"/>
  <c r="AB127" i="24"/>
  <c r="AB128" i="24"/>
  <c r="AB132" i="24"/>
  <c r="AB136" i="24"/>
  <c r="AB140" i="24"/>
  <c r="AB144" i="24"/>
  <c r="AB149" i="24"/>
  <c r="AB150" i="24"/>
  <c r="AB155" i="24"/>
  <c r="W162" i="23"/>
  <c r="W172" i="23"/>
  <c r="AH45" i="23"/>
  <c r="AK45" i="23" s="1"/>
  <c r="AH47" i="23"/>
  <c r="AH148" i="23"/>
  <c r="AH151" i="23"/>
  <c r="AH155" i="23"/>
  <c r="AH7" i="23"/>
  <c r="AH8" i="23"/>
  <c r="AH10" i="23"/>
  <c r="AH12" i="23"/>
  <c r="AH14" i="23"/>
  <c r="AH16" i="23"/>
  <c r="AH18" i="23"/>
  <c r="AH20" i="23"/>
  <c r="AH22" i="23"/>
  <c r="AH24" i="23"/>
  <c r="AH26" i="23"/>
  <c r="AK26" i="23" s="1"/>
  <c r="AH28" i="23"/>
  <c r="AH30" i="23"/>
  <c r="AK30" i="23" s="1"/>
  <c r="AH32" i="23"/>
  <c r="AH34" i="23"/>
  <c r="AH36" i="23"/>
  <c r="AH38" i="23"/>
  <c r="AH40" i="23"/>
  <c r="AH42" i="23"/>
  <c r="AH44" i="23"/>
  <c r="AH49" i="23"/>
  <c r="AH51" i="23"/>
  <c r="AH53" i="23"/>
  <c r="AH55" i="23"/>
  <c r="AH57" i="23"/>
  <c r="AH59" i="23"/>
  <c r="AH61" i="23"/>
  <c r="AH63" i="23"/>
  <c r="AH65" i="23"/>
  <c r="AH67" i="23"/>
  <c r="AH69" i="23"/>
  <c r="AH71" i="23"/>
  <c r="AH73" i="23"/>
  <c r="AH75" i="23"/>
  <c r="AH77" i="23"/>
  <c r="AH79" i="23"/>
  <c r="AH81" i="23"/>
  <c r="AH83" i="23"/>
  <c r="AH85" i="23"/>
  <c r="AH87" i="23"/>
  <c r="AH89" i="23"/>
  <c r="AH91" i="23"/>
  <c r="AH93" i="23"/>
  <c r="AH95" i="23"/>
  <c r="AH97" i="23"/>
  <c r="AH99" i="23"/>
  <c r="AH101" i="23"/>
  <c r="AH103" i="23"/>
  <c r="AH105" i="23"/>
  <c r="AK105" i="23" s="1"/>
  <c r="AH107" i="23"/>
  <c r="AH109" i="23"/>
  <c r="AH111" i="23"/>
  <c r="AH113" i="23"/>
  <c r="AH115" i="23"/>
  <c r="AH117" i="23"/>
  <c r="AH119" i="23"/>
  <c r="AH121" i="23"/>
  <c r="AK121" i="23" s="1"/>
  <c r="AH123" i="23"/>
  <c r="AH125" i="23"/>
  <c r="AH127" i="23"/>
  <c r="AH129" i="23"/>
  <c r="AH131" i="23"/>
  <c r="AH133" i="23"/>
  <c r="AK133" i="23" s="1"/>
  <c r="AH135" i="23"/>
  <c r="AH137" i="23"/>
  <c r="AK137" i="23" s="1"/>
  <c r="AH46" i="23"/>
  <c r="AH48" i="23"/>
  <c r="AH153" i="23"/>
  <c r="AH9" i="23"/>
  <c r="AH11" i="23"/>
  <c r="AH13" i="23"/>
  <c r="AH15" i="23"/>
  <c r="AH17" i="23"/>
  <c r="AH19" i="23"/>
  <c r="AH21" i="23"/>
  <c r="AH23" i="23"/>
  <c r="AH25" i="23"/>
  <c r="AH27" i="23"/>
  <c r="AH29" i="23"/>
  <c r="AH31" i="23"/>
  <c r="AH33" i="23"/>
  <c r="AH35" i="23"/>
  <c r="AH37" i="23"/>
  <c r="AH39" i="23"/>
  <c r="AH41" i="23"/>
  <c r="AH43" i="23"/>
  <c r="AH50" i="23"/>
  <c r="AH52" i="23"/>
  <c r="AH54" i="23"/>
  <c r="AK54" i="23" s="1"/>
  <c r="AH56" i="23"/>
  <c r="AH58" i="23"/>
  <c r="AH60" i="23"/>
  <c r="AH62" i="23"/>
  <c r="AH64" i="23"/>
  <c r="AH66" i="23"/>
  <c r="AH68" i="23"/>
  <c r="AH70" i="23"/>
  <c r="AH72" i="23"/>
  <c r="AH74" i="23"/>
  <c r="AH76" i="23"/>
  <c r="AH78" i="23"/>
  <c r="AH80" i="23"/>
  <c r="AH82" i="23"/>
  <c r="AH84" i="23"/>
  <c r="AH86" i="23"/>
  <c r="AK86" i="23" s="1"/>
  <c r="AH88" i="23"/>
  <c r="AH90" i="23"/>
  <c r="AH92" i="23"/>
  <c r="AH94" i="23"/>
  <c r="AH96" i="23"/>
  <c r="AH98" i="23"/>
  <c r="AH100" i="23"/>
  <c r="AH102" i="23"/>
  <c r="AK102" i="23" s="1"/>
  <c r="AH104" i="23"/>
  <c r="AK104" i="23" s="1"/>
  <c r="AH106" i="23"/>
  <c r="AK106" i="23" s="1"/>
  <c r="AH108" i="23"/>
  <c r="AH110" i="23"/>
  <c r="AH112" i="23"/>
  <c r="AK112" i="23" s="1"/>
  <c r="AH114" i="23"/>
  <c r="AK114" i="23" s="1"/>
  <c r="AH116" i="23"/>
  <c r="AH118" i="23"/>
  <c r="AH120" i="23"/>
  <c r="AH122" i="23"/>
  <c r="AH124" i="23"/>
  <c r="AH126" i="23"/>
  <c r="AK126" i="23" s="1"/>
  <c r="AH128" i="23"/>
  <c r="AH130" i="23"/>
  <c r="AH132" i="23"/>
  <c r="AH134" i="23"/>
  <c r="AK134" i="23" s="1"/>
  <c r="AH136" i="23"/>
  <c r="AH138" i="23"/>
  <c r="AH139" i="23"/>
  <c r="AH141" i="23"/>
  <c r="AK141" i="23" s="1"/>
  <c r="AH143" i="23"/>
  <c r="AH145" i="23"/>
  <c r="AH147" i="23"/>
  <c r="AH156" i="23"/>
  <c r="AH149" i="23"/>
  <c r="AH150" i="23"/>
  <c r="AH140" i="23"/>
  <c r="AH142" i="23"/>
  <c r="AK142" i="23" s="1"/>
  <c r="AH144" i="23"/>
  <c r="AH146" i="23"/>
  <c r="AH152" i="23"/>
  <c r="AH154" i="23"/>
  <c r="AJ12" i="22"/>
  <c r="AJ14" i="22"/>
  <c r="AJ16" i="22"/>
  <c r="AJ43" i="22"/>
  <c r="AJ45" i="22"/>
  <c r="AJ46" i="22"/>
  <c r="AJ51" i="22"/>
  <c r="AJ53" i="22"/>
  <c r="AJ56" i="22"/>
  <c r="AJ57" i="22"/>
  <c r="AJ64" i="22"/>
  <c r="AJ69" i="22"/>
  <c r="AJ73" i="22"/>
  <c r="AJ78" i="22"/>
  <c r="AJ83" i="22"/>
  <c r="AJ87" i="22"/>
  <c r="AJ91" i="22"/>
  <c r="AJ92" i="22"/>
  <c r="AJ97" i="22"/>
  <c r="AJ108" i="22"/>
  <c r="AJ110" i="22"/>
  <c r="AJ112" i="22"/>
  <c r="AJ114" i="22"/>
  <c r="AJ10" i="22"/>
  <c r="AJ18" i="22"/>
  <c r="AJ20" i="22"/>
  <c r="AJ22" i="22"/>
  <c r="AJ24" i="22"/>
  <c r="AJ26" i="22"/>
  <c r="AM26" i="22" s="1"/>
  <c r="AJ28" i="22"/>
  <c r="AJ30" i="22"/>
  <c r="AM30" i="22" s="1"/>
  <c r="AJ32" i="22"/>
  <c r="AJ34" i="22"/>
  <c r="AJ36" i="22"/>
  <c r="AJ38" i="22"/>
  <c r="AJ40" i="22"/>
  <c r="AJ42" i="22"/>
  <c r="AM42" i="22" s="1"/>
  <c r="AJ48" i="22"/>
  <c r="AJ50" i="22"/>
  <c r="AJ54" i="22"/>
  <c r="AJ55" i="22"/>
  <c r="AJ61" i="22"/>
  <c r="AJ62" i="22"/>
  <c r="AJ63" i="22"/>
  <c r="AJ68" i="22"/>
  <c r="AJ72" i="22"/>
  <c r="AJ77" i="22"/>
  <c r="AJ82" i="22"/>
  <c r="AJ86" i="22"/>
  <c r="AJ90" i="22"/>
  <c r="AJ95" i="22"/>
  <c r="AJ96" i="22"/>
  <c r="AJ101" i="22"/>
  <c r="AJ103" i="22"/>
  <c r="AM103" i="22" s="1"/>
  <c r="AJ105" i="22"/>
  <c r="AM105" i="22" s="1"/>
  <c r="AJ107" i="22"/>
  <c r="AJ116" i="22"/>
  <c r="AJ118" i="22"/>
  <c r="AJ120" i="22"/>
  <c r="AJ122" i="22"/>
  <c r="AJ124" i="22"/>
  <c r="AJ126" i="22"/>
  <c r="AJ128" i="22"/>
  <c r="AJ130" i="22"/>
  <c r="AJ132" i="22"/>
  <c r="AJ134" i="22"/>
  <c r="AJ136" i="22"/>
  <c r="AJ138" i="22"/>
  <c r="AJ140" i="22"/>
  <c r="AJ142" i="22"/>
  <c r="AJ144" i="22"/>
  <c r="AJ146" i="22"/>
  <c r="AJ148" i="22"/>
  <c r="AJ150" i="22"/>
  <c r="AJ152" i="22"/>
  <c r="AJ154" i="22"/>
  <c r="AJ156" i="22"/>
  <c r="AJ158" i="22"/>
  <c r="AJ11" i="22"/>
  <c r="AJ13" i="22"/>
  <c r="AJ15" i="22"/>
  <c r="AJ17" i="22"/>
  <c r="AJ44" i="22"/>
  <c r="AJ52" i="22"/>
  <c r="AJ59" i="22"/>
  <c r="AJ60" i="22"/>
  <c r="AJ66" i="22"/>
  <c r="AJ67" i="22"/>
  <c r="AJ71" i="22"/>
  <c r="AJ76" i="22"/>
  <c r="AJ81" i="22"/>
  <c r="AJ85" i="22"/>
  <c r="AJ89" i="22"/>
  <c r="AJ94" i="22"/>
  <c r="AJ99" i="22"/>
  <c r="AJ100" i="22"/>
  <c r="AJ109" i="22"/>
  <c r="AM109" i="22" s="1"/>
  <c r="AJ111" i="22"/>
  <c r="AJ113" i="22"/>
  <c r="AJ115" i="22"/>
  <c r="AJ23" i="22"/>
  <c r="AM23" i="22" s="1"/>
  <c r="AJ31" i="22"/>
  <c r="AM31" i="22" s="1"/>
  <c r="AJ39" i="22"/>
  <c r="AJ58" i="22"/>
  <c r="AJ65" i="22"/>
  <c r="AJ70" i="22"/>
  <c r="AJ75" i="22"/>
  <c r="AJ80" i="22"/>
  <c r="AJ98" i="22"/>
  <c r="AJ104" i="22"/>
  <c r="AJ117" i="22"/>
  <c r="AJ125" i="22"/>
  <c r="AJ133" i="22"/>
  <c r="AJ141" i="22"/>
  <c r="AJ149" i="22"/>
  <c r="AJ157" i="22"/>
  <c r="AJ21" i="22"/>
  <c r="AJ29" i="22"/>
  <c r="AJ37" i="22"/>
  <c r="AJ49" i="22"/>
  <c r="AJ74" i="22"/>
  <c r="AJ79" i="22"/>
  <c r="AJ84" i="22"/>
  <c r="AJ93" i="22"/>
  <c r="AJ102" i="22"/>
  <c r="AJ123" i="22"/>
  <c r="AJ131" i="22"/>
  <c r="AJ139" i="22"/>
  <c r="AJ147" i="22"/>
  <c r="AM147" i="22" s="1"/>
  <c r="AJ155" i="22"/>
  <c r="AJ33" i="22"/>
  <c r="AJ106" i="22"/>
  <c r="AJ127" i="22"/>
  <c r="AJ135" i="22"/>
  <c r="AM135" i="22" s="1"/>
  <c r="AJ159" i="22"/>
  <c r="AJ19" i="22"/>
  <c r="AJ27" i="22"/>
  <c r="AM27" i="22" s="1"/>
  <c r="AJ35" i="22"/>
  <c r="AJ47" i="22"/>
  <c r="AM47" i="22" s="1"/>
  <c r="AJ88" i="22"/>
  <c r="AJ121" i="22"/>
  <c r="AM121" i="22" s="1"/>
  <c r="AJ129" i="22"/>
  <c r="AM129" i="22" s="1"/>
  <c r="AJ137" i="22"/>
  <c r="AJ145" i="22"/>
  <c r="AJ153" i="22"/>
  <c r="AM153" i="22" s="1"/>
  <c r="AJ25" i="22"/>
  <c r="AJ41" i="22"/>
  <c r="AJ119" i="22"/>
  <c r="AJ143" i="22"/>
  <c r="AM143" i="22" s="1"/>
  <c r="AJ151" i="22"/>
  <c r="AM151" i="22" s="1"/>
  <c r="AK7" i="21"/>
  <c r="AK9" i="21"/>
  <c r="AK11" i="21"/>
  <c r="AK13" i="21"/>
  <c r="AK15" i="21"/>
  <c r="AK17" i="21"/>
  <c r="AK19" i="21"/>
  <c r="AK21" i="21"/>
  <c r="AK23" i="21"/>
  <c r="AK25" i="21"/>
  <c r="AK27" i="21"/>
  <c r="AK29" i="21"/>
  <c r="AK31" i="21"/>
  <c r="AK33" i="21"/>
  <c r="AK35" i="21"/>
  <c r="AK37" i="21"/>
  <c r="AK39" i="21"/>
  <c r="AK41" i="21"/>
  <c r="AK43" i="21"/>
  <c r="AK45" i="21"/>
  <c r="AN45" i="21" s="1"/>
  <c r="AK47" i="21"/>
  <c r="AK49" i="21"/>
  <c r="AK54" i="21"/>
  <c r="AK56" i="21"/>
  <c r="AK58" i="21"/>
  <c r="AK60" i="21"/>
  <c r="AK62" i="21"/>
  <c r="AK64" i="21"/>
  <c r="AK66" i="21"/>
  <c r="AK68" i="21"/>
  <c r="AK70" i="21"/>
  <c r="AK72" i="21"/>
  <c r="AK74" i="21"/>
  <c r="AK76" i="21"/>
  <c r="AK81" i="21"/>
  <c r="AN81" i="21" s="1"/>
  <c r="AK83" i="21"/>
  <c r="AK85" i="21"/>
  <c r="AK87" i="21"/>
  <c r="AK89" i="21"/>
  <c r="AN89" i="21" s="1"/>
  <c r="AK91" i="21"/>
  <c r="AK93" i="21"/>
  <c r="AN93" i="21" s="1"/>
  <c r="AK95" i="21"/>
  <c r="AK97" i="21"/>
  <c r="AN97" i="21" s="1"/>
  <c r="AK99" i="21"/>
  <c r="AK101" i="21"/>
  <c r="AK103" i="21"/>
  <c r="AK105" i="21"/>
  <c r="AN105" i="21" s="1"/>
  <c r="AK107" i="21"/>
  <c r="AN107" i="21" s="1"/>
  <c r="AK109" i="21"/>
  <c r="AK111" i="21"/>
  <c r="AK113" i="21"/>
  <c r="AK115" i="21"/>
  <c r="AK117" i="21"/>
  <c r="AK123" i="21"/>
  <c r="AK142" i="21"/>
  <c r="AK144" i="21"/>
  <c r="AK146" i="21"/>
  <c r="AK148" i="21"/>
  <c r="AK6" i="21"/>
  <c r="AK51" i="21"/>
  <c r="AN51" i="21" s="1"/>
  <c r="AK78" i="21"/>
  <c r="AK125" i="21"/>
  <c r="AK127" i="21"/>
  <c r="AK129" i="21"/>
  <c r="AK131" i="21"/>
  <c r="AK133" i="21"/>
  <c r="AK135" i="21"/>
  <c r="AK137" i="21"/>
  <c r="AK139" i="21"/>
  <c r="AK150" i="21"/>
  <c r="AK152" i="21"/>
  <c r="AK154" i="21"/>
  <c r="AK8" i="21"/>
  <c r="AK10" i="21"/>
  <c r="AK12" i="21"/>
  <c r="AK14" i="21"/>
  <c r="AK16" i="21"/>
  <c r="AK18" i="21"/>
  <c r="AK20" i="21"/>
  <c r="AK22" i="21"/>
  <c r="AK24" i="21"/>
  <c r="AK26" i="21"/>
  <c r="AK28" i="21"/>
  <c r="AN28" i="21" s="1"/>
  <c r="AK30" i="21"/>
  <c r="AK32" i="21"/>
  <c r="AK34" i="21"/>
  <c r="AK36" i="21"/>
  <c r="AK38" i="21"/>
  <c r="AK40" i="21"/>
  <c r="AK42" i="21"/>
  <c r="AK44" i="21"/>
  <c r="AK46" i="21"/>
  <c r="AK48" i="21"/>
  <c r="AK53" i="21"/>
  <c r="AK55" i="21"/>
  <c r="AK57" i="21"/>
  <c r="AN57" i="21" s="1"/>
  <c r="AK59" i="21"/>
  <c r="AK61" i="21"/>
  <c r="AK63" i="21"/>
  <c r="AN63" i="21" s="1"/>
  <c r="AK65" i="21"/>
  <c r="AN65" i="21" s="1"/>
  <c r="AK67" i="21"/>
  <c r="AK69" i="21"/>
  <c r="AK71" i="21"/>
  <c r="AN71" i="21" s="1"/>
  <c r="AK73" i="21"/>
  <c r="AK75" i="21"/>
  <c r="AK77" i="21"/>
  <c r="AK80" i="21"/>
  <c r="AK82" i="21"/>
  <c r="AK84" i="21"/>
  <c r="AK86" i="21"/>
  <c r="AK88" i="21"/>
  <c r="AK90" i="21"/>
  <c r="AK92" i="21"/>
  <c r="AK94" i="21"/>
  <c r="AK96" i="21"/>
  <c r="AK98" i="21"/>
  <c r="AK100" i="21"/>
  <c r="AK102" i="21"/>
  <c r="AK104" i="21"/>
  <c r="AK106" i="21"/>
  <c r="AK108" i="21"/>
  <c r="AK110" i="21"/>
  <c r="AK112" i="21"/>
  <c r="AK114" i="21"/>
  <c r="AK116" i="21"/>
  <c r="AK118" i="21"/>
  <c r="AK120" i="21"/>
  <c r="AK122" i="21"/>
  <c r="AK124" i="21"/>
  <c r="AK141" i="21"/>
  <c r="AK143" i="21"/>
  <c r="AK145" i="21"/>
  <c r="AK147" i="21"/>
  <c r="AK50" i="21"/>
  <c r="AK52" i="21"/>
  <c r="AK79" i="21"/>
  <c r="AK126" i="21"/>
  <c r="AK128" i="21"/>
  <c r="AK130" i="21"/>
  <c r="AK132" i="21"/>
  <c r="AK134" i="21"/>
  <c r="AK136" i="21"/>
  <c r="AK138" i="21"/>
  <c r="AK140" i="21"/>
  <c r="AK149" i="21"/>
  <c r="AK151" i="21"/>
  <c r="AK153" i="21"/>
  <c r="AK155" i="21"/>
  <c r="AK121" i="21"/>
  <c r="AK119" i="21"/>
  <c r="AV7" i="20"/>
  <c r="AV12" i="20"/>
  <c r="AV13" i="20"/>
  <c r="AV14" i="20"/>
  <c r="AV15" i="20"/>
  <c r="AV16" i="20"/>
  <c r="AV21" i="20"/>
  <c r="AV22" i="20"/>
  <c r="AV26" i="20"/>
  <c r="AV10" i="20"/>
  <c r="AV11" i="20"/>
  <c r="AV20" i="20"/>
  <c r="AV25" i="20"/>
  <c r="AV29" i="20"/>
  <c r="AV33" i="20"/>
  <c r="AV38" i="20"/>
  <c r="AV43" i="20"/>
  <c r="AV47" i="20"/>
  <c r="AV51" i="20"/>
  <c r="AV52" i="20"/>
  <c r="AV58" i="20"/>
  <c r="AV62" i="20"/>
  <c r="AV66" i="20"/>
  <c r="AV75" i="20"/>
  <c r="AV79" i="20"/>
  <c r="AV86" i="20"/>
  <c r="AV90" i="20"/>
  <c r="AV97" i="20"/>
  <c r="AV100" i="20"/>
  <c r="AV129" i="20"/>
  <c r="AV139" i="20"/>
  <c r="AV140" i="20"/>
  <c r="AV146" i="20"/>
  <c r="AV150" i="20"/>
  <c r="AV154" i="20"/>
  <c r="AV6" i="20"/>
  <c r="AV9" i="20"/>
  <c r="AV18" i="20"/>
  <c r="AV19" i="20"/>
  <c r="AV24" i="20"/>
  <c r="AV28" i="20"/>
  <c r="AV32" i="20"/>
  <c r="AV37" i="20"/>
  <c r="AV41" i="20"/>
  <c r="AV42" i="20"/>
  <c r="AV46" i="20"/>
  <c r="AV50" i="20"/>
  <c r="AV57" i="20"/>
  <c r="AV61" i="20"/>
  <c r="AV65" i="20"/>
  <c r="AV74" i="20"/>
  <c r="AV78" i="20"/>
  <c r="AV85" i="20"/>
  <c r="AV89" i="20"/>
  <c r="AV92" i="20"/>
  <c r="AV94" i="20"/>
  <c r="AV99" i="20"/>
  <c r="AV102" i="20"/>
  <c r="AV104" i="20"/>
  <c r="AV106" i="20"/>
  <c r="AV108" i="20"/>
  <c r="AY108" i="20" s="1"/>
  <c r="AV110" i="20"/>
  <c r="AV112" i="20"/>
  <c r="AV114" i="20"/>
  <c r="AV116" i="20"/>
  <c r="AV118" i="20"/>
  <c r="AV120" i="20"/>
  <c r="AV122" i="20"/>
  <c r="AV124" i="20"/>
  <c r="AV126" i="20"/>
  <c r="AV128" i="20"/>
  <c r="AV134" i="20"/>
  <c r="AV135" i="20"/>
  <c r="AV136" i="20"/>
  <c r="AV137" i="20"/>
  <c r="AV138" i="20"/>
  <c r="AV144" i="20"/>
  <c r="AV145" i="20"/>
  <c r="AV149" i="20"/>
  <c r="AV153" i="20"/>
  <c r="AV17" i="20"/>
  <c r="AV34" i="20"/>
  <c r="AV49" i="20"/>
  <c r="AV54" i="20"/>
  <c r="AV60" i="20"/>
  <c r="AV68" i="20"/>
  <c r="AV77" i="20"/>
  <c r="AV88" i="20"/>
  <c r="AV103" i="20"/>
  <c r="AV111" i="20"/>
  <c r="AV119" i="20"/>
  <c r="AV127" i="20"/>
  <c r="AV130" i="20"/>
  <c r="AV131" i="20"/>
  <c r="AV132" i="20"/>
  <c r="AV142" i="20"/>
  <c r="AV143" i="20"/>
  <c r="AV151" i="20"/>
  <c r="AV23" i="20"/>
  <c r="AV30" i="20"/>
  <c r="AV39" i="20"/>
  <c r="AV45" i="20"/>
  <c r="AV64" i="20"/>
  <c r="AV82" i="20"/>
  <c r="AV83" i="20"/>
  <c r="AV93" i="20"/>
  <c r="AV107" i="20"/>
  <c r="AV123" i="20"/>
  <c r="AV147" i="20"/>
  <c r="AV27" i="20"/>
  <c r="AV35" i="20"/>
  <c r="AV36" i="20"/>
  <c r="AV44" i="20"/>
  <c r="AV55" i="20"/>
  <c r="AV63" i="20"/>
  <c r="AV69" i="20"/>
  <c r="AV70" i="20"/>
  <c r="AV71" i="20"/>
  <c r="AV72" i="20"/>
  <c r="AV80" i="20"/>
  <c r="AV91" i="20"/>
  <c r="AV96" i="20"/>
  <c r="AV105" i="20"/>
  <c r="AV113" i="20"/>
  <c r="AV121" i="20"/>
  <c r="AV133" i="20"/>
  <c r="AV152" i="20"/>
  <c r="AV8" i="20"/>
  <c r="AV31" i="20"/>
  <c r="AV40" i="20"/>
  <c r="AV48" i="20"/>
  <c r="AV53" i="20"/>
  <c r="AV59" i="20"/>
  <c r="AV67" i="20"/>
  <c r="AV76" i="20"/>
  <c r="AV87" i="20"/>
  <c r="AV95" i="20"/>
  <c r="AV101" i="20"/>
  <c r="AV109" i="20"/>
  <c r="AV117" i="20"/>
  <c r="AV125" i="20"/>
  <c r="AY125" i="20" s="1"/>
  <c r="AV141" i="20"/>
  <c r="AV148" i="20"/>
  <c r="AV56" i="20"/>
  <c r="AV73" i="20"/>
  <c r="AV81" i="20"/>
  <c r="AV84" i="20"/>
  <c r="AV98" i="20"/>
  <c r="AV115" i="20"/>
  <c r="AV155" i="20"/>
  <c r="D19" i="6"/>
  <c r="D20" i="6" s="1"/>
  <c r="D24" i="6" s="1"/>
  <c r="D18" i="5"/>
  <c r="D19" i="5" s="1"/>
  <c r="D23" i="5" s="1"/>
  <c r="J7" i="4"/>
  <c r="AG45" i="26" l="1"/>
  <c r="AG104" i="26"/>
  <c r="AG110" i="27"/>
  <c r="AG145" i="27"/>
  <c r="AB42" i="29"/>
  <c r="AB63" i="29"/>
  <c r="AB79" i="29"/>
  <c r="AB41" i="29"/>
  <c r="O162" i="24"/>
  <c r="S162" i="24" s="1"/>
  <c r="AE60" i="28"/>
  <c r="AB102" i="30"/>
  <c r="AB84" i="30"/>
  <c r="O167" i="24"/>
  <c r="S167" i="24" s="1"/>
  <c r="AG55" i="27"/>
  <c r="AN59" i="21"/>
  <c r="AN32" i="21"/>
  <c r="AK144" i="23"/>
  <c r="AK128" i="23"/>
  <c r="AK67" i="23"/>
  <c r="AK24" i="23"/>
  <c r="AG84" i="27"/>
  <c r="AE82" i="28"/>
  <c r="AB71" i="29"/>
  <c r="AB100" i="30"/>
  <c r="AG155" i="27"/>
  <c r="AG120" i="27"/>
  <c r="AE74" i="28"/>
  <c r="AB82" i="30"/>
  <c r="AB86" i="30"/>
  <c r="AB77" i="30"/>
  <c r="AN47" i="21"/>
  <c r="AK130" i="23"/>
  <c r="AK118" i="23"/>
  <c r="AK129" i="23"/>
  <c r="AG97" i="26"/>
  <c r="AG143" i="27"/>
  <c r="AG28" i="27"/>
  <c r="AG65" i="27"/>
  <c r="AE63" i="28"/>
  <c r="AE55" i="28"/>
  <c r="AB34" i="30"/>
  <c r="O161" i="24"/>
  <c r="S161" i="24" s="1"/>
  <c r="O166" i="24"/>
  <c r="S166" i="24" s="1"/>
  <c r="AK88" i="23"/>
  <c r="AG77" i="27"/>
  <c r="AG149" i="27"/>
  <c r="AG57" i="27"/>
  <c r="AB83" i="29"/>
  <c r="AB45" i="29"/>
  <c r="AB29" i="29"/>
  <c r="AY93" i="20"/>
  <c r="AY110" i="20"/>
  <c r="AN30" i="21"/>
  <c r="AN83" i="21"/>
  <c r="AM111" i="22"/>
  <c r="AE27" i="24"/>
  <c r="AG126" i="27"/>
  <c r="AG100" i="27"/>
  <c r="AG92" i="27"/>
  <c r="AG132" i="27"/>
  <c r="AG124" i="27"/>
  <c r="AB64" i="29"/>
  <c r="AB107" i="29"/>
  <c r="AB99" i="29"/>
  <c r="AB80" i="29"/>
  <c r="AB98" i="30"/>
  <c r="AB90" i="30"/>
  <c r="AB93" i="30"/>
  <c r="AB32" i="30"/>
  <c r="O159" i="24"/>
  <c r="S159" i="24" s="1"/>
  <c r="AD162" i="20"/>
  <c r="AH162" i="20" s="1"/>
  <c r="O164" i="24"/>
  <c r="S164" i="24" s="1"/>
  <c r="T166" i="22"/>
  <c r="X166" i="22" s="1"/>
  <c r="P171" i="29"/>
  <c r="T171" i="29" s="1"/>
  <c r="BE10" i="26"/>
  <c r="BE11" i="26" s="1"/>
  <c r="BE14" i="26" s="1"/>
  <c r="BD10" i="26"/>
  <c r="AI25" i="30"/>
  <c r="X12" i="30"/>
  <c r="W149" i="30"/>
  <c r="AI11" i="30" s="1"/>
  <c r="R163" i="26"/>
  <c r="V163" i="26" s="1"/>
  <c r="R167" i="26"/>
  <c r="V167" i="26" s="1"/>
  <c r="R169" i="26"/>
  <c r="V169" i="26" s="1"/>
  <c r="R172" i="26"/>
  <c r="V172" i="26" s="1"/>
  <c r="R164" i="26"/>
  <c r="V164" i="26" s="1"/>
  <c r="R170" i="28"/>
  <c r="V170" i="28" s="1"/>
  <c r="R166" i="28"/>
  <c r="V166" i="28" s="1"/>
  <c r="R164" i="28"/>
  <c r="V164" i="28" s="1"/>
  <c r="S161" i="27"/>
  <c r="W161" i="27" s="1"/>
  <c r="S162" i="27"/>
  <c r="W162" i="27" s="1"/>
  <c r="S167" i="27"/>
  <c r="W167" i="27" s="1"/>
  <c r="S169" i="27"/>
  <c r="W169" i="27" s="1"/>
  <c r="S163" i="27"/>
  <c r="W163" i="27" s="1"/>
  <c r="S165" i="27"/>
  <c r="W165" i="27" s="1"/>
  <c r="S166" i="27"/>
  <c r="W166" i="27" s="1"/>
  <c r="BK9" i="24"/>
  <c r="R168" i="28"/>
  <c r="V168" i="28" s="1"/>
  <c r="S153" i="30"/>
  <c r="W153" i="30" s="1"/>
  <c r="S152" i="30"/>
  <c r="W152" i="30" s="1"/>
  <c r="S154" i="30"/>
  <c r="W154" i="30" s="1"/>
  <c r="Z156" i="24"/>
  <c r="AL5" i="24" s="1"/>
  <c r="AL19" i="24"/>
  <c r="AA6" i="24"/>
  <c r="BP8" i="21"/>
  <c r="CJ9" i="20"/>
  <c r="CC6" i="20"/>
  <c r="CC7" i="20" s="1"/>
  <c r="CC10" i="20" s="1"/>
  <c r="CB6" i="20"/>
  <c r="BO10" i="22"/>
  <c r="BO11" i="22" s="1"/>
  <c r="BO14" i="22" s="1"/>
  <c r="BN10" i="22"/>
  <c r="BQ6" i="21"/>
  <c r="BQ7" i="21" s="1"/>
  <c r="BQ10" i="21" s="1"/>
  <c r="BP6" i="21"/>
  <c r="BD8" i="27"/>
  <c r="BD9" i="27" s="1"/>
  <c r="BD12" i="27" s="1"/>
  <c r="BC8" i="27"/>
  <c r="AS14" i="30"/>
  <c r="BC18" i="29"/>
  <c r="S168" i="27"/>
  <c r="W168" i="27" s="1"/>
  <c r="R168" i="26"/>
  <c r="V168" i="26" s="1"/>
  <c r="BA15" i="30"/>
  <c r="R169" i="28"/>
  <c r="V169" i="28" s="1"/>
  <c r="BD12" i="26"/>
  <c r="X15" i="29"/>
  <c r="AI28" i="29"/>
  <c r="W165" i="29"/>
  <c r="AL24" i="28"/>
  <c r="AA11" i="28"/>
  <c r="AE11" i="28" s="1"/>
  <c r="Z161" i="28"/>
  <c r="BJ11" i="27"/>
  <c r="R166" i="26"/>
  <c r="V166" i="26" s="1"/>
  <c r="S164" i="27"/>
  <c r="W164" i="27" s="1"/>
  <c r="BL13" i="26"/>
  <c r="BC8" i="24"/>
  <c r="T169" i="22"/>
  <c r="X169" i="22" s="1"/>
  <c r="T164" i="22"/>
  <c r="X164" i="22" s="1"/>
  <c r="T168" i="22"/>
  <c r="X168" i="22" s="1"/>
  <c r="T176" i="22"/>
  <c r="X176" i="22" s="1"/>
  <c r="T175" i="22"/>
  <c r="X175" i="22" s="1"/>
  <c r="T163" i="22"/>
  <c r="X163" i="22" s="1"/>
  <c r="T172" i="22"/>
  <c r="X172" i="22" s="1"/>
  <c r="T167" i="22"/>
  <c r="X167" i="22" s="1"/>
  <c r="T173" i="22"/>
  <c r="X173" i="22" s="1"/>
  <c r="AD169" i="20"/>
  <c r="AH169" i="20" s="1"/>
  <c r="AD171" i="20"/>
  <c r="AH171" i="20" s="1"/>
  <c r="AD165" i="20"/>
  <c r="AH165" i="20" s="1"/>
  <c r="AD163" i="20"/>
  <c r="AH163" i="20" s="1"/>
  <c r="AD173" i="20"/>
  <c r="AH173" i="20" s="1"/>
  <c r="AD174" i="20"/>
  <c r="AH174" i="20" s="1"/>
  <c r="AD166" i="20"/>
  <c r="AH166" i="20" s="1"/>
  <c r="AD172" i="20"/>
  <c r="AH172" i="20" s="1"/>
  <c r="AD164" i="20"/>
  <c r="AH164" i="20" s="1"/>
  <c r="AD170" i="20"/>
  <c r="AH170" i="20" s="1"/>
  <c r="S166" i="23"/>
  <c r="W166" i="23" s="1"/>
  <c r="S169" i="23"/>
  <c r="W169" i="23" s="1"/>
  <c r="S161" i="23"/>
  <c r="W161" i="23" s="1"/>
  <c r="S160" i="23"/>
  <c r="W160" i="23" s="1"/>
  <c r="S168" i="23"/>
  <c r="W168" i="23" s="1"/>
  <c r="T170" i="22"/>
  <c r="X170" i="22" s="1"/>
  <c r="S164" i="23"/>
  <c r="W164" i="23" s="1"/>
  <c r="BU13" i="22"/>
  <c r="AT23" i="22"/>
  <c r="AI10" i="22"/>
  <c r="AH160" i="22"/>
  <c r="AT9" i="22" s="1"/>
  <c r="BW9" i="21"/>
  <c r="BS10" i="23"/>
  <c r="AD161" i="20"/>
  <c r="AH161" i="20" s="1"/>
  <c r="BA11" i="28"/>
  <c r="BA12" i="28" s="1"/>
  <c r="BA15" i="28" s="1"/>
  <c r="AZ11" i="28"/>
  <c r="AS12" i="30"/>
  <c r="AT12" i="30"/>
  <c r="AT13" i="30" s="1"/>
  <c r="AT16" i="30" s="1"/>
  <c r="AB75" i="30"/>
  <c r="AB42" i="30"/>
  <c r="BH14" i="28"/>
  <c r="AN21" i="27"/>
  <c r="AC8" i="27"/>
  <c r="AB158" i="27"/>
  <c r="BK13" i="26"/>
  <c r="AB160" i="26"/>
  <c r="AN9" i="26" s="1"/>
  <c r="AN23" i="26"/>
  <c r="AC10" i="26"/>
  <c r="BJ9" i="24"/>
  <c r="BR10" i="23"/>
  <c r="AI14" i="29"/>
  <c r="AV17" i="29"/>
  <c r="AL10" i="28"/>
  <c r="AZ13" i="28"/>
  <c r="R171" i="26"/>
  <c r="V171" i="26" s="1"/>
  <c r="AF157" i="23"/>
  <c r="AR20" i="23"/>
  <c r="AG7" i="23"/>
  <c r="AK7" i="23" s="1"/>
  <c r="BV13" i="22"/>
  <c r="T165" i="22"/>
  <c r="X165" i="22" s="1"/>
  <c r="T159" i="21"/>
  <c r="X159" i="21" s="1"/>
  <c r="T161" i="21"/>
  <c r="X161" i="21" s="1"/>
  <c r="T160" i="21"/>
  <c r="X160" i="21" s="1"/>
  <c r="T165" i="21"/>
  <c r="X165" i="21" s="1"/>
  <c r="T173" i="21"/>
  <c r="X173" i="21" s="1"/>
  <c r="T172" i="21"/>
  <c r="X172" i="21" s="1"/>
  <c r="T171" i="21"/>
  <c r="X171" i="21" s="1"/>
  <c r="T163" i="21"/>
  <c r="X163" i="21" s="1"/>
  <c r="T169" i="21"/>
  <c r="X169" i="21" s="1"/>
  <c r="T168" i="21"/>
  <c r="X168" i="21" s="1"/>
  <c r="T167" i="21"/>
  <c r="X167" i="21" s="1"/>
  <c r="T164" i="21"/>
  <c r="X164" i="21" s="1"/>
  <c r="CI9" i="20"/>
  <c r="AD159" i="20"/>
  <c r="AH159" i="20" s="1"/>
  <c r="AD160" i="20"/>
  <c r="AH160" i="20" s="1"/>
  <c r="BX9" i="21"/>
  <c r="S165" i="23"/>
  <c r="W165" i="23" s="1"/>
  <c r="BN12" i="22"/>
  <c r="T166" i="21"/>
  <c r="X166" i="21" s="1"/>
  <c r="AT156" i="20"/>
  <c r="BF19" i="20"/>
  <c r="AU6" i="20"/>
  <c r="AY6" i="20" s="1"/>
  <c r="BD6" i="24"/>
  <c r="BD7" i="24" s="1"/>
  <c r="BD10" i="24" s="1"/>
  <c r="BC6" i="24"/>
  <c r="BK7" i="23"/>
  <c r="BL7" i="23"/>
  <c r="BL8" i="23" s="1"/>
  <c r="BL11" i="23" s="1"/>
  <c r="AV15" i="29"/>
  <c r="AW15" i="29"/>
  <c r="AW16" i="29" s="1"/>
  <c r="AW19" i="29" s="1"/>
  <c r="P169" i="29"/>
  <c r="T169" i="29" s="1"/>
  <c r="P172" i="29"/>
  <c r="T172" i="29" s="1"/>
  <c r="P168" i="29"/>
  <c r="T168" i="29" s="1"/>
  <c r="P170" i="29"/>
  <c r="T170" i="29" s="1"/>
  <c r="BG14" i="28"/>
  <c r="R171" i="28"/>
  <c r="V171" i="28" s="1"/>
  <c r="BC10" i="27"/>
  <c r="AN7" i="27"/>
  <c r="AZ15" i="30"/>
  <c r="P174" i="29"/>
  <c r="T174" i="29" s="1"/>
  <c r="R165" i="26"/>
  <c r="V165" i="26" s="1"/>
  <c r="O168" i="24"/>
  <c r="S168" i="24" s="1"/>
  <c r="O160" i="24"/>
  <c r="S160" i="24" s="1"/>
  <c r="O163" i="24"/>
  <c r="S163" i="24" s="1"/>
  <c r="O165" i="24"/>
  <c r="S165" i="24" s="1"/>
  <c r="BD18" i="29"/>
  <c r="R167" i="28"/>
  <c r="V167" i="28" s="1"/>
  <c r="BK11" i="27"/>
  <c r="R170" i="26"/>
  <c r="V170" i="26" s="1"/>
  <c r="S171" i="23"/>
  <c r="W171" i="23" s="1"/>
  <c r="AR6" i="23"/>
  <c r="BK9" i="23"/>
  <c r="AD168" i="20"/>
  <c r="AH168" i="20" s="1"/>
  <c r="AU19" i="21"/>
  <c r="AJ6" i="21"/>
  <c r="AI156" i="21"/>
  <c r="AU5" i="21" s="1"/>
  <c r="S170" i="23"/>
  <c r="W170" i="23" s="1"/>
  <c r="T174" i="22"/>
  <c r="X174" i="22" s="1"/>
  <c r="S167" i="23"/>
  <c r="W167" i="23" s="1"/>
  <c r="T170" i="21"/>
  <c r="X170" i="21" s="1"/>
  <c r="CB8" i="20"/>
  <c r="BF5" i="20"/>
  <c r="AC144" i="30"/>
  <c r="AB144" i="30"/>
  <c r="Z144" i="30"/>
  <c r="AA144" i="30" s="1"/>
  <c r="AD144" i="30" s="1"/>
  <c r="AC133" i="30"/>
  <c r="AB133" i="30"/>
  <c r="Z133" i="30"/>
  <c r="AA133" i="30" s="1"/>
  <c r="AD133" i="30" s="1"/>
  <c r="AC117" i="30"/>
  <c r="AB117" i="30"/>
  <c r="Z117" i="30"/>
  <c r="AA117" i="30" s="1"/>
  <c r="AD117" i="30" s="1"/>
  <c r="AC104" i="30"/>
  <c r="Z104" i="30"/>
  <c r="AA104" i="30" s="1"/>
  <c r="AD104" i="30" s="1"/>
  <c r="AC96" i="30"/>
  <c r="Z96" i="30"/>
  <c r="AA96" i="30" s="1"/>
  <c r="AD96" i="30" s="1"/>
  <c r="AC88" i="30"/>
  <c r="Z88" i="30"/>
  <c r="AA88" i="30" s="1"/>
  <c r="AD88" i="30" s="1"/>
  <c r="AC76" i="30"/>
  <c r="Z76" i="30"/>
  <c r="AC68" i="30"/>
  <c r="Z68" i="30"/>
  <c r="AC49" i="30"/>
  <c r="Z49" i="30"/>
  <c r="AB49" i="30"/>
  <c r="AC41" i="30"/>
  <c r="Z41" i="30"/>
  <c r="AA41" i="30" s="1"/>
  <c r="AD41" i="30" s="1"/>
  <c r="AB41" i="30"/>
  <c r="AC33" i="30"/>
  <c r="Z33" i="30"/>
  <c r="AA33" i="30" s="1"/>
  <c r="AD33" i="30" s="1"/>
  <c r="AB33" i="30"/>
  <c r="AC25" i="30"/>
  <c r="Z25" i="30"/>
  <c r="AB25" i="30"/>
  <c r="AC145" i="30"/>
  <c r="AB145" i="30"/>
  <c r="Z145" i="30"/>
  <c r="AA145" i="30" s="1"/>
  <c r="AD145" i="30" s="1"/>
  <c r="AC129" i="30"/>
  <c r="Z129" i="30"/>
  <c r="AA129" i="30" s="1"/>
  <c r="AD129" i="30" s="1"/>
  <c r="AB129" i="30"/>
  <c r="AC113" i="30"/>
  <c r="AB113" i="30"/>
  <c r="Z113" i="30"/>
  <c r="AA113" i="30" s="1"/>
  <c r="AD113" i="30" s="1"/>
  <c r="AB63" i="30"/>
  <c r="AC63" i="30"/>
  <c r="Z63" i="30"/>
  <c r="AA63" i="30" s="1"/>
  <c r="AD63" i="30" s="1"/>
  <c r="AC52" i="30"/>
  <c r="Z52" i="30"/>
  <c r="AA52" i="30" s="1"/>
  <c r="AD52" i="30" s="1"/>
  <c r="AB52" i="30"/>
  <c r="AC15" i="30"/>
  <c r="AB15" i="30"/>
  <c r="Z15" i="30"/>
  <c r="AA15" i="30" s="1"/>
  <c r="AD15" i="30" s="1"/>
  <c r="AC134" i="30"/>
  <c r="Z134" i="30"/>
  <c r="AA134" i="30" s="1"/>
  <c r="AD134" i="30" s="1"/>
  <c r="AB134" i="30"/>
  <c r="AC118" i="30"/>
  <c r="Z118" i="30"/>
  <c r="AA118" i="30" s="1"/>
  <c r="AD118" i="30" s="1"/>
  <c r="AB118" i="30"/>
  <c r="AC107" i="30"/>
  <c r="Z107" i="30"/>
  <c r="AC99" i="30"/>
  <c r="Z99" i="30"/>
  <c r="AC91" i="30"/>
  <c r="Z91" i="30"/>
  <c r="AC82" i="30"/>
  <c r="Z82" i="30"/>
  <c r="AC71" i="30"/>
  <c r="Z71" i="30"/>
  <c r="AB59" i="30"/>
  <c r="Z59" i="30"/>
  <c r="AA59" i="30" s="1"/>
  <c r="AD59" i="30" s="1"/>
  <c r="AC59" i="30"/>
  <c r="AC46" i="30"/>
  <c r="Z46" i="30"/>
  <c r="AC38" i="30"/>
  <c r="Z38" i="30"/>
  <c r="AA38" i="30" s="1"/>
  <c r="AD38" i="30" s="1"/>
  <c r="AC30" i="30"/>
  <c r="Z30" i="30"/>
  <c r="AA30" i="30" s="1"/>
  <c r="AD30" i="30" s="1"/>
  <c r="AC148" i="30"/>
  <c r="Z148" i="30"/>
  <c r="AA148" i="30" s="1"/>
  <c r="AD148" i="30" s="1"/>
  <c r="AB148" i="30"/>
  <c r="AC130" i="30"/>
  <c r="Z130" i="30"/>
  <c r="AA130" i="30" s="1"/>
  <c r="AD130" i="30" s="1"/>
  <c r="AB130" i="30"/>
  <c r="AC114" i="30"/>
  <c r="Z114" i="30"/>
  <c r="AA114" i="30" s="1"/>
  <c r="AD114" i="30" s="1"/>
  <c r="AB114" i="30"/>
  <c r="AC60" i="30"/>
  <c r="AB60" i="30"/>
  <c r="Z60" i="30"/>
  <c r="AA60" i="30" s="1"/>
  <c r="AD60" i="30" s="1"/>
  <c r="AC22" i="30"/>
  <c r="Z22" i="30"/>
  <c r="AA22" i="30" s="1"/>
  <c r="AD22" i="30" s="1"/>
  <c r="AB22" i="30"/>
  <c r="AC14" i="30"/>
  <c r="Z14" i="30"/>
  <c r="AA14" i="30" s="1"/>
  <c r="AD14" i="30" s="1"/>
  <c r="AB14" i="30"/>
  <c r="AB99" i="30"/>
  <c r="AC142" i="30"/>
  <c r="AB142" i="30"/>
  <c r="Z142" i="30"/>
  <c r="AA142" i="30" s="1"/>
  <c r="AD142" i="30" s="1"/>
  <c r="AC126" i="30"/>
  <c r="AB126" i="30"/>
  <c r="Z126" i="30"/>
  <c r="AA126" i="30" s="1"/>
  <c r="AD126" i="30" s="1"/>
  <c r="AC110" i="30"/>
  <c r="AB110" i="30"/>
  <c r="Z110" i="30"/>
  <c r="AA110" i="30" s="1"/>
  <c r="AD110" i="30" s="1"/>
  <c r="AC102" i="30"/>
  <c r="Z102" i="30"/>
  <c r="AA102" i="30" s="1"/>
  <c r="AD102" i="30" s="1"/>
  <c r="AC94" i="30"/>
  <c r="Z94" i="30"/>
  <c r="AA94" i="30" s="1"/>
  <c r="AD94" i="30" s="1"/>
  <c r="AC86" i="30"/>
  <c r="Z86" i="30"/>
  <c r="AA86" i="30" s="1"/>
  <c r="AD86" i="30" s="1"/>
  <c r="AC74" i="30"/>
  <c r="Z74" i="30"/>
  <c r="AC66" i="30"/>
  <c r="Z66" i="30"/>
  <c r="AC47" i="30"/>
  <c r="Z47" i="30"/>
  <c r="AB47" i="30"/>
  <c r="AC39" i="30"/>
  <c r="AB39" i="30"/>
  <c r="Z39" i="30"/>
  <c r="AA39" i="30" s="1"/>
  <c r="AD39" i="30" s="1"/>
  <c r="AC31" i="30"/>
  <c r="AB31" i="30"/>
  <c r="Z31" i="30"/>
  <c r="AA31" i="30" s="1"/>
  <c r="AD31" i="30" s="1"/>
  <c r="AC23" i="30"/>
  <c r="AB23" i="30"/>
  <c r="Z23" i="30"/>
  <c r="AA23" i="30" s="1"/>
  <c r="AD23" i="30" s="1"/>
  <c r="AC138" i="30"/>
  <c r="Z138" i="30"/>
  <c r="AA138" i="30" s="1"/>
  <c r="AD138" i="30" s="1"/>
  <c r="AB138" i="30"/>
  <c r="AC122" i="30"/>
  <c r="Z122" i="30"/>
  <c r="AA122" i="30" s="1"/>
  <c r="AD122" i="30" s="1"/>
  <c r="AB122" i="30"/>
  <c r="AC84" i="30"/>
  <c r="Z84" i="30"/>
  <c r="AC62" i="30"/>
  <c r="Z62" i="30"/>
  <c r="AA62" i="30" s="1"/>
  <c r="AD62" i="30" s="1"/>
  <c r="AB62" i="30"/>
  <c r="AC21" i="30"/>
  <c r="AB21" i="30"/>
  <c r="Z21" i="30"/>
  <c r="AA21" i="30" s="1"/>
  <c r="AD21" i="30" s="1"/>
  <c r="AC13" i="30"/>
  <c r="AB13" i="30"/>
  <c r="Z13" i="30"/>
  <c r="AC132" i="30"/>
  <c r="Z132" i="30"/>
  <c r="AB132" i="30"/>
  <c r="AC116" i="30"/>
  <c r="Z116" i="30"/>
  <c r="AB116" i="30"/>
  <c r="AC105" i="30"/>
  <c r="Z105" i="30"/>
  <c r="AC97" i="30"/>
  <c r="Z97" i="30"/>
  <c r="AC89" i="30"/>
  <c r="Z89" i="30"/>
  <c r="AC77" i="30"/>
  <c r="Z77" i="30"/>
  <c r="AC69" i="30"/>
  <c r="Z69" i="30"/>
  <c r="AC55" i="30"/>
  <c r="Z55" i="30"/>
  <c r="AC44" i="30"/>
  <c r="Z44" i="30"/>
  <c r="AA44" i="30" s="1"/>
  <c r="AD44" i="30" s="1"/>
  <c r="AC36" i="30"/>
  <c r="Z36" i="30"/>
  <c r="AA36" i="30" s="1"/>
  <c r="AD36" i="30" s="1"/>
  <c r="AC28" i="30"/>
  <c r="Z28" i="30"/>
  <c r="AA28" i="30" s="1"/>
  <c r="AD28" i="30" s="1"/>
  <c r="AC146" i="30"/>
  <c r="AB146" i="30"/>
  <c r="Z146" i="30"/>
  <c r="AA146" i="30" s="1"/>
  <c r="AD146" i="30" s="1"/>
  <c r="AC128" i="30"/>
  <c r="Z128" i="30"/>
  <c r="AA128" i="30" s="1"/>
  <c r="AD128" i="30" s="1"/>
  <c r="AB128" i="30"/>
  <c r="AC112" i="30"/>
  <c r="Z112" i="30"/>
  <c r="AA112" i="30" s="1"/>
  <c r="AD112" i="30" s="1"/>
  <c r="AB112" i="30"/>
  <c r="AB56" i="30"/>
  <c r="AC56" i="30"/>
  <c r="Z56" i="30"/>
  <c r="AA56" i="30" s="1"/>
  <c r="AD56" i="30" s="1"/>
  <c r="AC20" i="30"/>
  <c r="Z20" i="30"/>
  <c r="AA20" i="30" s="1"/>
  <c r="AD20" i="30" s="1"/>
  <c r="AB20" i="30"/>
  <c r="AB97" i="30"/>
  <c r="AB46" i="30"/>
  <c r="AB69" i="30"/>
  <c r="AB71" i="30"/>
  <c r="AB36" i="30"/>
  <c r="AC140" i="30"/>
  <c r="AB140" i="30"/>
  <c r="Z140" i="30"/>
  <c r="AC124" i="30"/>
  <c r="AB124" i="30"/>
  <c r="Z124" i="30"/>
  <c r="AC108" i="30"/>
  <c r="AB108" i="30"/>
  <c r="Z108" i="30"/>
  <c r="AC100" i="30"/>
  <c r="Z100" i="30"/>
  <c r="AA100" i="30" s="1"/>
  <c r="AD100" i="30" s="1"/>
  <c r="AC92" i="30"/>
  <c r="Z92" i="30"/>
  <c r="AA92" i="30" s="1"/>
  <c r="AD92" i="30" s="1"/>
  <c r="AC81" i="30"/>
  <c r="Z81" i="30"/>
  <c r="AB81" i="30"/>
  <c r="AC72" i="30"/>
  <c r="Z72" i="30"/>
  <c r="AC61" i="30"/>
  <c r="AB61" i="30"/>
  <c r="Z61" i="30"/>
  <c r="AA61" i="30" s="1"/>
  <c r="AD61" i="30" s="1"/>
  <c r="AC45" i="30"/>
  <c r="Z45" i="30"/>
  <c r="AA45" i="30" s="1"/>
  <c r="AD45" i="30" s="1"/>
  <c r="AB45" i="30"/>
  <c r="AC37" i="30"/>
  <c r="Z37" i="30"/>
  <c r="AA37" i="30" s="1"/>
  <c r="AD37" i="30" s="1"/>
  <c r="AB37" i="30"/>
  <c r="AC29" i="30"/>
  <c r="Z29" i="30"/>
  <c r="AA29" i="30" s="1"/>
  <c r="AD29" i="30" s="1"/>
  <c r="AB29" i="30"/>
  <c r="Z12" i="30"/>
  <c r="AB12" i="30"/>
  <c r="AC12" i="30"/>
  <c r="AC136" i="30"/>
  <c r="Z136" i="30"/>
  <c r="AA136" i="30" s="1"/>
  <c r="AD136" i="30" s="1"/>
  <c r="AB136" i="30"/>
  <c r="AC120" i="30"/>
  <c r="Z120" i="30"/>
  <c r="AA120" i="30" s="1"/>
  <c r="AD120" i="30" s="1"/>
  <c r="AB120" i="30"/>
  <c r="AB79" i="30"/>
  <c r="AC79" i="30"/>
  <c r="Z79" i="30"/>
  <c r="AC58" i="30"/>
  <c r="AB58" i="30"/>
  <c r="Z58" i="30"/>
  <c r="AA58" i="30" s="1"/>
  <c r="AD58" i="30" s="1"/>
  <c r="AC19" i="30"/>
  <c r="AB19" i="30"/>
  <c r="Z19" i="30"/>
  <c r="AA19" i="30" s="1"/>
  <c r="AD19" i="30" s="1"/>
  <c r="AC143" i="30"/>
  <c r="AB143" i="30"/>
  <c r="Z143" i="30"/>
  <c r="AA143" i="30" s="1"/>
  <c r="AD143" i="30" s="1"/>
  <c r="AC127" i="30"/>
  <c r="AB127" i="30"/>
  <c r="Z127" i="30"/>
  <c r="AA127" i="30" s="1"/>
  <c r="AD127" i="30" s="1"/>
  <c r="AC111" i="30"/>
  <c r="AB111" i="30"/>
  <c r="Z111" i="30"/>
  <c r="AA111" i="30" s="1"/>
  <c r="AD111" i="30" s="1"/>
  <c r="AC103" i="30"/>
  <c r="Z103" i="30"/>
  <c r="AC95" i="30"/>
  <c r="Z95" i="30"/>
  <c r="AC87" i="30"/>
  <c r="Z87" i="30"/>
  <c r="AC75" i="30"/>
  <c r="Z75" i="30"/>
  <c r="AC67" i="30"/>
  <c r="Z67" i="30"/>
  <c r="AA67" i="30" s="1"/>
  <c r="AD67" i="30" s="1"/>
  <c r="AC50" i="30"/>
  <c r="Z50" i="30"/>
  <c r="AA50" i="30" s="1"/>
  <c r="AD50" i="30" s="1"/>
  <c r="AB50" i="30"/>
  <c r="AC42" i="30"/>
  <c r="Z42" i="30"/>
  <c r="AC34" i="30"/>
  <c r="Z34" i="30"/>
  <c r="AC26" i="30"/>
  <c r="Z26" i="30"/>
  <c r="AC139" i="30"/>
  <c r="AB139" i="30"/>
  <c r="Z139" i="30"/>
  <c r="AA139" i="30" s="1"/>
  <c r="AD139" i="30" s="1"/>
  <c r="AC123" i="30"/>
  <c r="AB123" i="30"/>
  <c r="Z123" i="30"/>
  <c r="AA123" i="30" s="1"/>
  <c r="AD123" i="30" s="1"/>
  <c r="AC83" i="30"/>
  <c r="Z83" i="30"/>
  <c r="AB83" i="30"/>
  <c r="AC53" i="30"/>
  <c r="AB53" i="30"/>
  <c r="Z53" i="30"/>
  <c r="AC18" i="30"/>
  <c r="Z18" i="30"/>
  <c r="AA18" i="30" s="1"/>
  <c r="AD18" i="30" s="1"/>
  <c r="AB18" i="30"/>
  <c r="AB96" i="30"/>
  <c r="AB67" i="30"/>
  <c r="AB38" i="30"/>
  <c r="AB76" i="30"/>
  <c r="AB44" i="30"/>
  <c r="AB94" i="30"/>
  <c r="AB107" i="30"/>
  <c r="AB91" i="30"/>
  <c r="AB26" i="30"/>
  <c r="AC135" i="30"/>
  <c r="Z135" i="30"/>
  <c r="AA135" i="30" s="1"/>
  <c r="AD135" i="30" s="1"/>
  <c r="AB135" i="30"/>
  <c r="AC119" i="30"/>
  <c r="AB119" i="30"/>
  <c r="Z119" i="30"/>
  <c r="AA119" i="30" s="1"/>
  <c r="AD119" i="30" s="1"/>
  <c r="AC106" i="30"/>
  <c r="Z106" i="30"/>
  <c r="AA106" i="30" s="1"/>
  <c r="AD106" i="30" s="1"/>
  <c r="AC98" i="30"/>
  <c r="Z98" i="30"/>
  <c r="AA98" i="30" s="1"/>
  <c r="AD98" i="30" s="1"/>
  <c r="AC90" i="30"/>
  <c r="Z90" i="30"/>
  <c r="AA90" i="30" s="1"/>
  <c r="AD90" i="30" s="1"/>
  <c r="AC78" i="30"/>
  <c r="Z78" i="30"/>
  <c r="AC70" i="30"/>
  <c r="Z70" i="30"/>
  <c r="AC57" i="30"/>
  <c r="AB57" i="30"/>
  <c r="Z57" i="30"/>
  <c r="AA57" i="30" s="1"/>
  <c r="AD57" i="30" s="1"/>
  <c r="AC43" i="30"/>
  <c r="AB43" i="30"/>
  <c r="Z43" i="30"/>
  <c r="AC35" i="30"/>
  <c r="AB35" i="30"/>
  <c r="Z35" i="30"/>
  <c r="AC27" i="30"/>
  <c r="AB27" i="30"/>
  <c r="Z27" i="30"/>
  <c r="AC147" i="30"/>
  <c r="AB147" i="30"/>
  <c r="Z147" i="30"/>
  <c r="AC131" i="30"/>
  <c r="AB131" i="30"/>
  <c r="Z131" i="30"/>
  <c r="AA131" i="30" s="1"/>
  <c r="AD131" i="30" s="1"/>
  <c r="AC115" i="30"/>
  <c r="Z115" i="30"/>
  <c r="AA115" i="30" s="1"/>
  <c r="AD115" i="30" s="1"/>
  <c r="AB115" i="30"/>
  <c r="AC64" i="30"/>
  <c r="AB64" i="30"/>
  <c r="Z64" i="30"/>
  <c r="AA64" i="30" s="1"/>
  <c r="AD64" i="30" s="1"/>
  <c r="AC54" i="30"/>
  <c r="Z54" i="30"/>
  <c r="AA54" i="30" s="1"/>
  <c r="AD54" i="30" s="1"/>
  <c r="AB54" i="30"/>
  <c r="AC17" i="30"/>
  <c r="AB17" i="30"/>
  <c r="Z17" i="30"/>
  <c r="AA17" i="30" s="1"/>
  <c r="AD17" i="30" s="1"/>
  <c r="AC141" i="30"/>
  <c r="Z141" i="30"/>
  <c r="AA141" i="30" s="1"/>
  <c r="AD141" i="30" s="1"/>
  <c r="AB141" i="30"/>
  <c r="AC125" i="30"/>
  <c r="AB125" i="30"/>
  <c r="Z125" i="30"/>
  <c r="AA125" i="30" s="1"/>
  <c r="AD125" i="30" s="1"/>
  <c r="AC109" i="30"/>
  <c r="Z109" i="30"/>
  <c r="AA109" i="30" s="1"/>
  <c r="AD109" i="30" s="1"/>
  <c r="AB109" i="30"/>
  <c r="AC101" i="30"/>
  <c r="Z101" i="30"/>
  <c r="AC93" i="30"/>
  <c r="Z93" i="30"/>
  <c r="AC85" i="30"/>
  <c r="AB85" i="30"/>
  <c r="Z85" i="30"/>
  <c r="AC73" i="30"/>
  <c r="Z73" i="30"/>
  <c r="AC65" i="30"/>
  <c r="Z65" i="30"/>
  <c r="AA65" i="30" s="1"/>
  <c r="AD65" i="30" s="1"/>
  <c r="AC48" i="30"/>
  <c r="AB48" i="30"/>
  <c r="Z48" i="30"/>
  <c r="AA48" i="30" s="1"/>
  <c r="AD48" i="30" s="1"/>
  <c r="AC40" i="30"/>
  <c r="Z40" i="30"/>
  <c r="AA40" i="30" s="1"/>
  <c r="AD40" i="30" s="1"/>
  <c r="AC32" i="30"/>
  <c r="Z32" i="30"/>
  <c r="AA32" i="30" s="1"/>
  <c r="AD32" i="30" s="1"/>
  <c r="AC24" i="30"/>
  <c r="Z24" i="30"/>
  <c r="AA24" i="30" s="1"/>
  <c r="AD24" i="30" s="1"/>
  <c r="AC137" i="30"/>
  <c r="AB137" i="30"/>
  <c r="Z137" i="30"/>
  <c r="AA137" i="30" s="1"/>
  <c r="AD137" i="30" s="1"/>
  <c r="AC121" i="30"/>
  <c r="AB121" i="30"/>
  <c r="Z121" i="30"/>
  <c r="AA121" i="30" s="1"/>
  <c r="AD121" i="30" s="1"/>
  <c r="AC80" i="30"/>
  <c r="Z80" i="30"/>
  <c r="AA80" i="30" s="1"/>
  <c r="AD80" i="30" s="1"/>
  <c r="AC51" i="30"/>
  <c r="AB51" i="30"/>
  <c r="Z51" i="30"/>
  <c r="AC16" i="30"/>
  <c r="Z16" i="30"/>
  <c r="AA16" i="30" s="1"/>
  <c r="AD16" i="30" s="1"/>
  <c r="AB16" i="30"/>
  <c r="AB92" i="30"/>
  <c r="AB105" i="30"/>
  <c r="AB89" i="30"/>
  <c r="AB30" i="30"/>
  <c r="AB104" i="30"/>
  <c r="AB68" i="30"/>
  <c r="AB80" i="30"/>
  <c r="AB88" i="30"/>
  <c r="AB103" i="30"/>
  <c r="AB87" i="30"/>
  <c r="AB28" i="30"/>
  <c r="AB24" i="30"/>
  <c r="AC156" i="29"/>
  <c r="AB156" i="29"/>
  <c r="Z156" i="29"/>
  <c r="AA156" i="29" s="1"/>
  <c r="AD156" i="29" s="1"/>
  <c r="AC147" i="29"/>
  <c r="Z147" i="29"/>
  <c r="AB147" i="29"/>
  <c r="AC138" i="29"/>
  <c r="Z138" i="29"/>
  <c r="AB138" i="29"/>
  <c r="AC125" i="29"/>
  <c r="Z125" i="29"/>
  <c r="AA125" i="29" s="1"/>
  <c r="AD125" i="29" s="1"/>
  <c r="AC88" i="29"/>
  <c r="Z88" i="29"/>
  <c r="AC73" i="29"/>
  <c r="AB73" i="29"/>
  <c r="Z73" i="29"/>
  <c r="AA73" i="29" s="1"/>
  <c r="AD73" i="29" s="1"/>
  <c r="AC62" i="29"/>
  <c r="Z62" i="29"/>
  <c r="AA62" i="29" s="1"/>
  <c r="AD62" i="29" s="1"/>
  <c r="AB62" i="29"/>
  <c r="AC54" i="29"/>
  <c r="Z54" i="29"/>
  <c r="AA54" i="29" s="1"/>
  <c r="AD54" i="29" s="1"/>
  <c r="AC159" i="29"/>
  <c r="Z159" i="29"/>
  <c r="AA159" i="29" s="1"/>
  <c r="AD159" i="29" s="1"/>
  <c r="AB159" i="29"/>
  <c r="AC121" i="29"/>
  <c r="AB121" i="29"/>
  <c r="Z121" i="29"/>
  <c r="AC113" i="29"/>
  <c r="AB113" i="29"/>
  <c r="Z113" i="29"/>
  <c r="AC105" i="29"/>
  <c r="AB105" i="29"/>
  <c r="Z105" i="29"/>
  <c r="AC97" i="29"/>
  <c r="AB97" i="29"/>
  <c r="Z97" i="29"/>
  <c r="AC78" i="29"/>
  <c r="AB78" i="29"/>
  <c r="Z78" i="29"/>
  <c r="AC48" i="29"/>
  <c r="Z48" i="29"/>
  <c r="AC40" i="29"/>
  <c r="Z40" i="29"/>
  <c r="AB40" i="29"/>
  <c r="AC32" i="29"/>
  <c r="Z32" i="29"/>
  <c r="AB32" i="29"/>
  <c r="AC24" i="29"/>
  <c r="AB24" i="29"/>
  <c r="Z24" i="29"/>
  <c r="AA24" i="29" s="1"/>
  <c r="AD24" i="29" s="1"/>
  <c r="AC16" i="29"/>
  <c r="AB16" i="29"/>
  <c r="Z16" i="29"/>
  <c r="AA16" i="29" s="1"/>
  <c r="AD16" i="29" s="1"/>
  <c r="AC157" i="29"/>
  <c r="AB157" i="29"/>
  <c r="Z157" i="29"/>
  <c r="AA157" i="29" s="1"/>
  <c r="AD157" i="29" s="1"/>
  <c r="AC146" i="29"/>
  <c r="Z146" i="29"/>
  <c r="AB146" i="29"/>
  <c r="AC139" i="29"/>
  <c r="Z139" i="29"/>
  <c r="AB139" i="29"/>
  <c r="AC131" i="29"/>
  <c r="Z131" i="29"/>
  <c r="AB131" i="29"/>
  <c r="AC91" i="29"/>
  <c r="Z91" i="29"/>
  <c r="AC74" i="29"/>
  <c r="Z74" i="29"/>
  <c r="AA74" i="29" s="1"/>
  <c r="AD74" i="29" s="1"/>
  <c r="AB74" i="29"/>
  <c r="AC61" i="29"/>
  <c r="Z61" i="29"/>
  <c r="AA61" i="29" s="1"/>
  <c r="AD61" i="29" s="1"/>
  <c r="AC53" i="29"/>
  <c r="Z53" i="29"/>
  <c r="AA53" i="29" s="1"/>
  <c r="AD53" i="29" s="1"/>
  <c r="AB53" i="29"/>
  <c r="AC129" i="29"/>
  <c r="Z129" i="29"/>
  <c r="AC118" i="29"/>
  <c r="AB118" i="29"/>
  <c r="Z118" i="29"/>
  <c r="AC110" i="29"/>
  <c r="AB110" i="29"/>
  <c r="Z110" i="29"/>
  <c r="AC102" i="29"/>
  <c r="AB102" i="29"/>
  <c r="Z102" i="29"/>
  <c r="AC94" i="29"/>
  <c r="AB94" i="29"/>
  <c r="Z94" i="29"/>
  <c r="AC77" i="29"/>
  <c r="Z77" i="29"/>
  <c r="AA77" i="29" s="1"/>
  <c r="AD77" i="29" s="1"/>
  <c r="AB77" i="29"/>
  <c r="Z47" i="29"/>
  <c r="AC47" i="29"/>
  <c r="AB47" i="29"/>
  <c r="AC39" i="29"/>
  <c r="AB39" i="29"/>
  <c r="Z39" i="29"/>
  <c r="AC31" i="29"/>
  <c r="AB31" i="29"/>
  <c r="Z31" i="29"/>
  <c r="AC23" i="29"/>
  <c r="AB23" i="29"/>
  <c r="Z23" i="29"/>
  <c r="AA23" i="29" s="1"/>
  <c r="AD23" i="29" s="1"/>
  <c r="AB125" i="29"/>
  <c r="AB61" i="29"/>
  <c r="AC154" i="29"/>
  <c r="Z154" i="29"/>
  <c r="AA154" i="29" s="1"/>
  <c r="AD154" i="29" s="1"/>
  <c r="AB154" i="29"/>
  <c r="AC145" i="29"/>
  <c r="Z145" i="29"/>
  <c r="AA145" i="29" s="1"/>
  <c r="AD145" i="29" s="1"/>
  <c r="AC136" i="29"/>
  <c r="Z136" i="29"/>
  <c r="AC123" i="29"/>
  <c r="Z123" i="29"/>
  <c r="AC86" i="29"/>
  <c r="AB86" i="29"/>
  <c r="Z86" i="29"/>
  <c r="AC71" i="29"/>
  <c r="Z71" i="29"/>
  <c r="AA71" i="29" s="1"/>
  <c r="AD71" i="29" s="1"/>
  <c r="AC60" i="29"/>
  <c r="AB60" i="29"/>
  <c r="Z60" i="29"/>
  <c r="AA60" i="29" s="1"/>
  <c r="AD60" i="29" s="1"/>
  <c r="AC52" i="29"/>
  <c r="Z52" i="29"/>
  <c r="AA52" i="29" s="1"/>
  <c r="AD52" i="29" s="1"/>
  <c r="AB52" i="29"/>
  <c r="AC150" i="29"/>
  <c r="AB150" i="29"/>
  <c r="Z150" i="29"/>
  <c r="AC119" i="29"/>
  <c r="Z119" i="29"/>
  <c r="AC111" i="29"/>
  <c r="Z111" i="29"/>
  <c r="AC103" i="29"/>
  <c r="Z103" i="29"/>
  <c r="AC95" i="29"/>
  <c r="Z95" i="29"/>
  <c r="AA95" i="29" s="1"/>
  <c r="AD95" i="29" s="1"/>
  <c r="AC76" i="29"/>
  <c r="Z76" i="29"/>
  <c r="AA76" i="29" s="1"/>
  <c r="AD76" i="29" s="1"/>
  <c r="AC46" i="29"/>
  <c r="AB46" i="29"/>
  <c r="Z46" i="29"/>
  <c r="AC38" i="29"/>
  <c r="Z38" i="29"/>
  <c r="AA38" i="29" s="1"/>
  <c r="AD38" i="29" s="1"/>
  <c r="AC30" i="29"/>
  <c r="Z30" i="29"/>
  <c r="AA30" i="29" s="1"/>
  <c r="AD30" i="29" s="1"/>
  <c r="AC22" i="29"/>
  <c r="Z22" i="29"/>
  <c r="AA22" i="29" s="1"/>
  <c r="AD22" i="29" s="1"/>
  <c r="AB22" i="29"/>
  <c r="AC164" i="29"/>
  <c r="AB164" i="29"/>
  <c r="Z164" i="29"/>
  <c r="AA164" i="29" s="1"/>
  <c r="AD164" i="29" s="1"/>
  <c r="AC155" i="29"/>
  <c r="Z155" i="29"/>
  <c r="AA155" i="29" s="1"/>
  <c r="AD155" i="29" s="1"/>
  <c r="AB155" i="29"/>
  <c r="AC144" i="29"/>
  <c r="Z144" i="29"/>
  <c r="AA144" i="29" s="1"/>
  <c r="AD144" i="29" s="1"/>
  <c r="AC137" i="29"/>
  <c r="Z137" i="29"/>
  <c r="AC126" i="29"/>
  <c r="AB126" i="29"/>
  <c r="Z126" i="29"/>
  <c r="AA126" i="29" s="1"/>
  <c r="AD126" i="29" s="1"/>
  <c r="AC89" i="29"/>
  <c r="AB89" i="29"/>
  <c r="Z89" i="29"/>
  <c r="AC72" i="29"/>
  <c r="Z72" i="29"/>
  <c r="AA72" i="29" s="1"/>
  <c r="AD72" i="29" s="1"/>
  <c r="AC59" i="29"/>
  <c r="Z59" i="29"/>
  <c r="AA59" i="29" s="1"/>
  <c r="AD59" i="29" s="1"/>
  <c r="AC51" i="29"/>
  <c r="Z51" i="29"/>
  <c r="AA51" i="29" s="1"/>
  <c r="AD51" i="29" s="1"/>
  <c r="AC127" i="29"/>
  <c r="AB127" i="29"/>
  <c r="Z127" i="29"/>
  <c r="AA127" i="29" s="1"/>
  <c r="AD127" i="29" s="1"/>
  <c r="AC116" i="29"/>
  <c r="Z116" i="29"/>
  <c r="AA116" i="29" s="1"/>
  <c r="AD116" i="29" s="1"/>
  <c r="AC108" i="29"/>
  <c r="Z108" i="29"/>
  <c r="AA108" i="29" s="1"/>
  <c r="AD108" i="29" s="1"/>
  <c r="AC100" i="29"/>
  <c r="Z100" i="29"/>
  <c r="AA100" i="29" s="1"/>
  <c r="AD100" i="29" s="1"/>
  <c r="AC83" i="29"/>
  <c r="Z83" i="29"/>
  <c r="AC68" i="29"/>
  <c r="Z68" i="29"/>
  <c r="AA68" i="29" s="1"/>
  <c r="AD68" i="29" s="1"/>
  <c r="AC45" i="29"/>
  <c r="Z45" i="29"/>
  <c r="AC37" i="29"/>
  <c r="Z37" i="29"/>
  <c r="AC29" i="29"/>
  <c r="Z29" i="29"/>
  <c r="AC21" i="29"/>
  <c r="Z21" i="29"/>
  <c r="AA21" i="29" s="1"/>
  <c r="AD21" i="29" s="1"/>
  <c r="AB21" i="29"/>
  <c r="AB119" i="29"/>
  <c r="AB103" i="29"/>
  <c r="AB68" i="29"/>
  <c r="AB38" i="29"/>
  <c r="AB136" i="29"/>
  <c r="AB30" i="29"/>
  <c r="AC163" i="29"/>
  <c r="Z163" i="29"/>
  <c r="AA163" i="29" s="1"/>
  <c r="AD163" i="29" s="1"/>
  <c r="AB163" i="29"/>
  <c r="AC152" i="29"/>
  <c r="AB152" i="29"/>
  <c r="Z152" i="29"/>
  <c r="AA152" i="29" s="1"/>
  <c r="AD152" i="29" s="1"/>
  <c r="AC142" i="29"/>
  <c r="AB142" i="29"/>
  <c r="Z142" i="29"/>
  <c r="AC134" i="29"/>
  <c r="AB134" i="29"/>
  <c r="Z134" i="29"/>
  <c r="AC92" i="29"/>
  <c r="Z92" i="29"/>
  <c r="AC84" i="29"/>
  <c r="Z84" i="29"/>
  <c r="AC69" i="29"/>
  <c r="Z69" i="29"/>
  <c r="AA69" i="29" s="1"/>
  <c r="AD69" i="29" s="1"/>
  <c r="AB69" i="29"/>
  <c r="AB58" i="29"/>
  <c r="AC58" i="29"/>
  <c r="Z58" i="29"/>
  <c r="AA58" i="29" s="1"/>
  <c r="AD58" i="29" s="1"/>
  <c r="AC50" i="29"/>
  <c r="AB50" i="29"/>
  <c r="Z50" i="29"/>
  <c r="AC130" i="29"/>
  <c r="Z130" i="29"/>
  <c r="AB130" i="29"/>
  <c r="AC117" i="29"/>
  <c r="Z117" i="29"/>
  <c r="AA117" i="29" s="1"/>
  <c r="AD117" i="29" s="1"/>
  <c r="AB117" i="29"/>
  <c r="AC109" i="29"/>
  <c r="Z109" i="29"/>
  <c r="AA109" i="29" s="1"/>
  <c r="AD109" i="29" s="1"/>
  <c r="AB109" i="29"/>
  <c r="AC101" i="29"/>
  <c r="Z101" i="29"/>
  <c r="AA101" i="29" s="1"/>
  <c r="AD101" i="29" s="1"/>
  <c r="AB101" i="29"/>
  <c r="AC82" i="29"/>
  <c r="Z82" i="29"/>
  <c r="AB82" i="29"/>
  <c r="AC67" i="29"/>
  <c r="Z67" i="29"/>
  <c r="AA67" i="29" s="1"/>
  <c r="AD67" i="29" s="1"/>
  <c r="AC44" i="29"/>
  <c r="Z44" i="29"/>
  <c r="AB44" i="29"/>
  <c r="AC36" i="29"/>
  <c r="Z36" i="29"/>
  <c r="AB36" i="29"/>
  <c r="AC28" i="29"/>
  <c r="AB28" i="29"/>
  <c r="Z28" i="29"/>
  <c r="AC20" i="29"/>
  <c r="AB20" i="29"/>
  <c r="Z20" i="29"/>
  <c r="AA20" i="29" s="1"/>
  <c r="AD20" i="29" s="1"/>
  <c r="AC162" i="29"/>
  <c r="Z162" i="29"/>
  <c r="AA162" i="29" s="1"/>
  <c r="AD162" i="29" s="1"/>
  <c r="AB162" i="29"/>
  <c r="AC153" i="29"/>
  <c r="AB153" i="29"/>
  <c r="Z153" i="29"/>
  <c r="AA153" i="29" s="1"/>
  <c r="AD153" i="29" s="1"/>
  <c r="Z143" i="29"/>
  <c r="AC143" i="29"/>
  <c r="AC135" i="29"/>
  <c r="AB135" i="29"/>
  <c r="Z135" i="29"/>
  <c r="AC124" i="29"/>
  <c r="Z124" i="29"/>
  <c r="AA124" i="29" s="1"/>
  <c r="AD124" i="29" s="1"/>
  <c r="AC87" i="29"/>
  <c r="Z87" i="29"/>
  <c r="AC70" i="29"/>
  <c r="Z70" i="29"/>
  <c r="AA70" i="29" s="1"/>
  <c r="AD70" i="29" s="1"/>
  <c r="AB70" i="29"/>
  <c r="AC57" i="29"/>
  <c r="Z57" i="29"/>
  <c r="AA57" i="29" s="1"/>
  <c r="AD57" i="29" s="1"/>
  <c r="AC158" i="29"/>
  <c r="Z158" i="29"/>
  <c r="AA158" i="29" s="1"/>
  <c r="AD158" i="29" s="1"/>
  <c r="AB158" i="29"/>
  <c r="AC122" i="29"/>
  <c r="Z122" i="29"/>
  <c r="AA122" i="29" s="1"/>
  <c r="AD122" i="29" s="1"/>
  <c r="AB122" i="29"/>
  <c r="AC114" i="29"/>
  <c r="Z114" i="29"/>
  <c r="AB114" i="29"/>
  <c r="AC106" i="29"/>
  <c r="Z106" i="29"/>
  <c r="AA106" i="29" s="1"/>
  <c r="AD106" i="29" s="1"/>
  <c r="AB106" i="29"/>
  <c r="AC98" i="29"/>
  <c r="Z98" i="29"/>
  <c r="AA98" i="29" s="1"/>
  <c r="AD98" i="29" s="1"/>
  <c r="AB98" i="29"/>
  <c r="AC81" i="29"/>
  <c r="AB81" i="29"/>
  <c r="Z81" i="29"/>
  <c r="AC66" i="29"/>
  <c r="Z66" i="29"/>
  <c r="AA66" i="29" s="1"/>
  <c r="AD66" i="29" s="1"/>
  <c r="AB66" i="29"/>
  <c r="AC43" i="29"/>
  <c r="AB43" i="29"/>
  <c r="Z43" i="29"/>
  <c r="AC35" i="29"/>
  <c r="AB35" i="29"/>
  <c r="Z35" i="29"/>
  <c r="AC27" i="29"/>
  <c r="AB27" i="29"/>
  <c r="Z27" i="29"/>
  <c r="AC19" i="29"/>
  <c r="AB19" i="29"/>
  <c r="Z19" i="29"/>
  <c r="AA19" i="29" s="1"/>
  <c r="AD19" i="29" s="1"/>
  <c r="AB116" i="29"/>
  <c r="AB100" i="29"/>
  <c r="AB59" i="29"/>
  <c r="AB123" i="29"/>
  <c r="AB91" i="29"/>
  <c r="AB37" i="29"/>
  <c r="AB57" i="29"/>
  <c r="AB48" i="29"/>
  <c r="AC161" i="29"/>
  <c r="AB161" i="29"/>
  <c r="Z161" i="29"/>
  <c r="AA161" i="29" s="1"/>
  <c r="AD161" i="29" s="1"/>
  <c r="AC149" i="29"/>
  <c r="Z149" i="29"/>
  <c r="AB149" i="29"/>
  <c r="AC140" i="29"/>
  <c r="Z140" i="29"/>
  <c r="AC132" i="29"/>
  <c r="Z132" i="29"/>
  <c r="AC90" i="29"/>
  <c r="Z90" i="29"/>
  <c r="AB90" i="29"/>
  <c r="AC75" i="29"/>
  <c r="Z75" i="29"/>
  <c r="AA75" i="29" s="1"/>
  <c r="AD75" i="29" s="1"/>
  <c r="AC64" i="29"/>
  <c r="Z64" i="29"/>
  <c r="AA64" i="29" s="1"/>
  <c r="AD64" i="29" s="1"/>
  <c r="AC56" i="29"/>
  <c r="Z56" i="29"/>
  <c r="AA56" i="29" s="1"/>
  <c r="AD56" i="29" s="1"/>
  <c r="AC15" i="29"/>
  <c r="Z15" i="29"/>
  <c r="AB15" i="29"/>
  <c r="AC128" i="29"/>
  <c r="Z128" i="29"/>
  <c r="AC115" i="29"/>
  <c r="Z115" i="29"/>
  <c r="AA115" i="29" s="1"/>
  <c r="AD115" i="29" s="1"/>
  <c r="AC107" i="29"/>
  <c r="Z107" i="29"/>
  <c r="AA107" i="29" s="1"/>
  <c r="AD107" i="29" s="1"/>
  <c r="AC99" i="29"/>
  <c r="Z99" i="29"/>
  <c r="AA99" i="29" s="1"/>
  <c r="AD99" i="29" s="1"/>
  <c r="AC80" i="29"/>
  <c r="Z80" i="29"/>
  <c r="AC65" i="29"/>
  <c r="AB65" i="29"/>
  <c r="Z65" i="29"/>
  <c r="AA65" i="29" s="1"/>
  <c r="AD65" i="29" s="1"/>
  <c r="AC42" i="29"/>
  <c r="Z42" i="29"/>
  <c r="AA42" i="29" s="1"/>
  <c r="AD42" i="29" s="1"/>
  <c r="AC34" i="29"/>
  <c r="Z34" i="29"/>
  <c r="AA34" i="29" s="1"/>
  <c r="AD34" i="29" s="1"/>
  <c r="AC26" i="29"/>
  <c r="Z26" i="29"/>
  <c r="AA26" i="29" s="1"/>
  <c r="AD26" i="29" s="1"/>
  <c r="AC18" i="29"/>
  <c r="Z18" i="29"/>
  <c r="AA18" i="29" s="1"/>
  <c r="AD18" i="29" s="1"/>
  <c r="AB18" i="29"/>
  <c r="AC160" i="29"/>
  <c r="AB160" i="29"/>
  <c r="Z160" i="29"/>
  <c r="AA160" i="29" s="1"/>
  <c r="AD160" i="29" s="1"/>
  <c r="AC148" i="29"/>
  <c r="Z148" i="29"/>
  <c r="AA148" i="29" s="1"/>
  <c r="AD148" i="29" s="1"/>
  <c r="AC141" i="29"/>
  <c r="Z141" i="29"/>
  <c r="AC133" i="29"/>
  <c r="Z133" i="29"/>
  <c r="AC93" i="29"/>
  <c r="Z93" i="29"/>
  <c r="AB93" i="29"/>
  <c r="AC85" i="29"/>
  <c r="Z85" i="29"/>
  <c r="AB85" i="29"/>
  <c r="AC63" i="29"/>
  <c r="Z63" i="29"/>
  <c r="AA63" i="29" s="1"/>
  <c r="AD63" i="29" s="1"/>
  <c r="AC55" i="29"/>
  <c r="AB55" i="29"/>
  <c r="Z55" i="29"/>
  <c r="AA55" i="29" s="1"/>
  <c r="AD55" i="29" s="1"/>
  <c r="AB151" i="29"/>
  <c r="AC151" i="29"/>
  <c r="Z151" i="29"/>
  <c r="AA151" i="29" s="1"/>
  <c r="AD151" i="29" s="1"/>
  <c r="AC120" i="29"/>
  <c r="Z120" i="29"/>
  <c r="AA120" i="29" s="1"/>
  <c r="AD120" i="29" s="1"/>
  <c r="AC112" i="29"/>
  <c r="Z112" i="29"/>
  <c r="AC104" i="29"/>
  <c r="Z104" i="29"/>
  <c r="AC96" i="29"/>
  <c r="Z96" i="29"/>
  <c r="AC79" i="29"/>
  <c r="Z79" i="29"/>
  <c r="Z49" i="29"/>
  <c r="AC49" i="29"/>
  <c r="AC41" i="29"/>
  <c r="Z41" i="29"/>
  <c r="AC33" i="29"/>
  <c r="Z33" i="29"/>
  <c r="AC25" i="29"/>
  <c r="Z25" i="29"/>
  <c r="AA25" i="29" s="1"/>
  <c r="AD25" i="29" s="1"/>
  <c r="AB25" i="29"/>
  <c r="AC17" i="29"/>
  <c r="Z17" i="29"/>
  <c r="AA17" i="29" s="1"/>
  <c r="AD17" i="29" s="1"/>
  <c r="AB17" i="29"/>
  <c r="AB111" i="29"/>
  <c r="AB95" i="29"/>
  <c r="AB76" i="29"/>
  <c r="AB54" i="29"/>
  <c r="AB144" i="29"/>
  <c r="AB128" i="29"/>
  <c r="AB124" i="29"/>
  <c r="AB104" i="29"/>
  <c r="AB88" i="29"/>
  <c r="AB72" i="29"/>
  <c r="AB56" i="29"/>
  <c r="AB34" i="29"/>
  <c r="AB51" i="29"/>
  <c r="AB49" i="29"/>
  <c r="AE141" i="28"/>
  <c r="AC141" i="28"/>
  <c r="AD141" i="28" s="1"/>
  <c r="AG141" i="28" s="1"/>
  <c r="AF141" i="28"/>
  <c r="AF123" i="28"/>
  <c r="AC123" i="28"/>
  <c r="AE123" i="28"/>
  <c r="AC90" i="28"/>
  <c r="AF90" i="28"/>
  <c r="AE90" i="28"/>
  <c r="AF71" i="28"/>
  <c r="AC71" i="28"/>
  <c r="AD71" i="28" s="1"/>
  <c r="AG71" i="28" s="1"/>
  <c r="AF53" i="28"/>
  <c r="AC53" i="28"/>
  <c r="AD53" i="28" s="1"/>
  <c r="AG53" i="28" s="1"/>
  <c r="AE154" i="28"/>
  <c r="AC154" i="28"/>
  <c r="AD154" i="28" s="1"/>
  <c r="AG154" i="28" s="1"/>
  <c r="AF154" i="28"/>
  <c r="AE138" i="28"/>
  <c r="AC138" i="28"/>
  <c r="AF138" i="28"/>
  <c r="AF119" i="28"/>
  <c r="AE119" i="28"/>
  <c r="AC119" i="28"/>
  <c r="AF99" i="28"/>
  <c r="AC99" i="28"/>
  <c r="AE99" i="28"/>
  <c r="AF86" i="28"/>
  <c r="AC86" i="28"/>
  <c r="AE86" i="28"/>
  <c r="AF37" i="28"/>
  <c r="AC37" i="28"/>
  <c r="AD37" i="28" s="1"/>
  <c r="AG37" i="28" s="1"/>
  <c r="AF29" i="28"/>
  <c r="AE29" i="28"/>
  <c r="AC29" i="28"/>
  <c r="AD29" i="28" s="1"/>
  <c r="AG29" i="28" s="1"/>
  <c r="AF21" i="28"/>
  <c r="AE21" i="28"/>
  <c r="AC21" i="28"/>
  <c r="AD21" i="28" s="1"/>
  <c r="AG21" i="28" s="1"/>
  <c r="AE159" i="28"/>
  <c r="AC159" i="28"/>
  <c r="AD159" i="28" s="1"/>
  <c r="AG159" i="28" s="1"/>
  <c r="AF159" i="28"/>
  <c r="AE143" i="28"/>
  <c r="AC143" i="28"/>
  <c r="AD143" i="28" s="1"/>
  <c r="AG143" i="28" s="1"/>
  <c r="AF143" i="28"/>
  <c r="AF126" i="28"/>
  <c r="AE126" i="28"/>
  <c r="AC126" i="28"/>
  <c r="AF111" i="28"/>
  <c r="AC111" i="28"/>
  <c r="AE111" i="28"/>
  <c r="AC88" i="28"/>
  <c r="AE88" i="28"/>
  <c r="AF88" i="28"/>
  <c r="AC78" i="28"/>
  <c r="AD78" i="28" s="1"/>
  <c r="AG78" i="28" s="1"/>
  <c r="AF78" i="28"/>
  <c r="AE78" i="28"/>
  <c r="AF70" i="28"/>
  <c r="AC70" i="28"/>
  <c r="AD70" i="28" s="1"/>
  <c r="AG70" i="28" s="1"/>
  <c r="AE70" i="28"/>
  <c r="AF62" i="28"/>
  <c r="AC62" i="28"/>
  <c r="AD62" i="28" s="1"/>
  <c r="AG62" i="28" s="1"/>
  <c r="AE62" i="28"/>
  <c r="AE54" i="28"/>
  <c r="AC54" i="28"/>
  <c r="AD54" i="28" s="1"/>
  <c r="AG54" i="28" s="1"/>
  <c r="AF54" i="28"/>
  <c r="AF46" i="28"/>
  <c r="AC46" i="28"/>
  <c r="AD46" i="28" s="1"/>
  <c r="AG46" i="28" s="1"/>
  <c r="AF13" i="28"/>
  <c r="AE13" i="28"/>
  <c r="AC13" i="28"/>
  <c r="AD13" i="28" s="1"/>
  <c r="AG13" i="28" s="1"/>
  <c r="AF122" i="28"/>
  <c r="AC122" i="28"/>
  <c r="AE122" i="28"/>
  <c r="AC91" i="28"/>
  <c r="AE91" i="28"/>
  <c r="AF91" i="28"/>
  <c r="AF67" i="28"/>
  <c r="AE67" i="28"/>
  <c r="AC67" i="28"/>
  <c r="AD67" i="28" s="1"/>
  <c r="AG67" i="28" s="1"/>
  <c r="AF51" i="28"/>
  <c r="AE51" i="28"/>
  <c r="AC51" i="28"/>
  <c r="AF12" i="28"/>
  <c r="AC12" i="28"/>
  <c r="AD12" i="28" s="1"/>
  <c r="AG12" i="28" s="1"/>
  <c r="AE12" i="28"/>
  <c r="AE148" i="28"/>
  <c r="AC148" i="28"/>
  <c r="AD148" i="28" s="1"/>
  <c r="AG148" i="28" s="1"/>
  <c r="AF148" i="28"/>
  <c r="AE132" i="28"/>
  <c r="AF132" i="28"/>
  <c r="AC132" i="28"/>
  <c r="AD132" i="28" s="1"/>
  <c r="AG132" i="28" s="1"/>
  <c r="AF115" i="28"/>
  <c r="AC115" i="28"/>
  <c r="AE115" i="28"/>
  <c r="AF107" i="28"/>
  <c r="AC107" i="28"/>
  <c r="AE107" i="28"/>
  <c r="AF89" i="28"/>
  <c r="AE89" i="28"/>
  <c r="AC89" i="28"/>
  <c r="AF38" i="28"/>
  <c r="AE38" i="28"/>
  <c r="AC38" i="28"/>
  <c r="AD38" i="28" s="1"/>
  <c r="AG38" i="28" s="1"/>
  <c r="AF30" i="28"/>
  <c r="AC30" i="28"/>
  <c r="AD30" i="28" s="1"/>
  <c r="AG30" i="28" s="1"/>
  <c r="AE30" i="28"/>
  <c r="AF22" i="28"/>
  <c r="AC22" i="28"/>
  <c r="AD22" i="28" s="1"/>
  <c r="AG22" i="28" s="1"/>
  <c r="AE22" i="28"/>
  <c r="AE46" i="28"/>
  <c r="AE149" i="28"/>
  <c r="AC149" i="28"/>
  <c r="AD149" i="28" s="1"/>
  <c r="AG149" i="28" s="1"/>
  <c r="AF149" i="28"/>
  <c r="AE153" i="28"/>
  <c r="AF153" i="28"/>
  <c r="AC153" i="28"/>
  <c r="AF118" i="28"/>
  <c r="AC118" i="28"/>
  <c r="AE118" i="28"/>
  <c r="AF81" i="28"/>
  <c r="AE81" i="28"/>
  <c r="AC81" i="28"/>
  <c r="AD81" i="28" s="1"/>
  <c r="AG81" i="28" s="1"/>
  <c r="AF65" i="28"/>
  <c r="AC65" i="28"/>
  <c r="AD65" i="28" s="1"/>
  <c r="AG65" i="28" s="1"/>
  <c r="AF49" i="28"/>
  <c r="AE49" i="28"/>
  <c r="AC49" i="28"/>
  <c r="AD49" i="28" s="1"/>
  <c r="AG49" i="28" s="1"/>
  <c r="AE150" i="28"/>
  <c r="AC150" i="28"/>
  <c r="AD150" i="28" s="1"/>
  <c r="AG150" i="28" s="1"/>
  <c r="AF150" i="28"/>
  <c r="AE134" i="28"/>
  <c r="AC134" i="28"/>
  <c r="AD134" i="28" s="1"/>
  <c r="AG134" i="28" s="1"/>
  <c r="AF134" i="28"/>
  <c r="AF110" i="28"/>
  <c r="AC110" i="28"/>
  <c r="AE110" i="28"/>
  <c r="AF98" i="28"/>
  <c r="AC98" i="28"/>
  <c r="AE98" i="28"/>
  <c r="AF43" i="28"/>
  <c r="AC43" i="28"/>
  <c r="AD43" i="28" s="1"/>
  <c r="AG43" i="28" s="1"/>
  <c r="AF35" i="28"/>
  <c r="AE35" i="28"/>
  <c r="AC35" i="28"/>
  <c r="AD35" i="28" s="1"/>
  <c r="AG35" i="28" s="1"/>
  <c r="AF27" i="28"/>
  <c r="AC27" i="28"/>
  <c r="AE27" i="28"/>
  <c r="AF19" i="28"/>
  <c r="AC19" i="28"/>
  <c r="AD19" i="28" s="1"/>
  <c r="AG19" i="28" s="1"/>
  <c r="AE19" i="28"/>
  <c r="AE155" i="28"/>
  <c r="AC155" i="28"/>
  <c r="AD155" i="28" s="1"/>
  <c r="AG155" i="28" s="1"/>
  <c r="AF155" i="28"/>
  <c r="AE139" i="28"/>
  <c r="AC139" i="28"/>
  <c r="AD139" i="28" s="1"/>
  <c r="AG139" i="28" s="1"/>
  <c r="AF139" i="28"/>
  <c r="AF120" i="28"/>
  <c r="AC120" i="28"/>
  <c r="AE120" i="28"/>
  <c r="AF105" i="28"/>
  <c r="AC105" i="28"/>
  <c r="AD105" i="28" s="1"/>
  <c r="AG105" i="28" s="1"/>
  <c r="AE105" i="28"/>
  <c r="AF84" i="28"/>
  <c r="AC84" i="28"/>
  <c r="AD84" i="28" s="1"/>
  <c r="AG84" i="28" s="1"/>
  <c r="AF76" i="28"/>
  <c r="AC76" i="28"/>
  <c r="AD76" i="28" s="1"/>
  <c r="AG76" i="28" s="1"/>
  <c r="AF68" i="28"/>
  <c r="AC68" i="28"/>
  <c r="AD68" i="28" s="1"/>
  <c r="AG68" i="28" s="1"/>
  <c r="AF60" i="28"/>
  <c r="AC60" i="28"/>
  <c r="AD60" i="28" s="1"/>
  <c r="AG60" i="28" s="1"/>
  <c r="AF52" i="28"/>
  <c r="AC52" i="28"/>
  <c r="AD52" i="28" s="1"/>
  <c r="AG52" i="28" s="1"/>
  <c r="AF44" i="28"/>
  <c r="AE44" i="28"/>
  <c r="AC44" i="28"/>
  <c r="AD44" i="28" s="1"/>
  <c r="AG44" i="28" s="1"/>
  <c r="AE133" i="28"/>
  <c r="AC133" i="28"/>
  <c r="AD133" i="28" s="1"/>
  <c r="AG133" i="28" s="1"/>
  <c r="AF133" i="28"/>
  <c r="AF109" i="28"/>
  <c r="AC109" i="28"/>
  <c r="AD109" i="28" s="1"/>
  <c r="AG109" i="28" s="1"/>
  <c r="AE109" i="28"/>
  <c r="AF83" i="28"/>
  <c r="AC83" i="28"/>
  <c r="AD83" i="28" s="1"/>
  <c r="AG83" i="28" s="1"/>
  <c r="AF63" i="28"/>
  <c r="AC63" i="28"/>
  <c r="AD63" i="28" s="1"/>
  <c r="AG63" i="28" s="1"/>
  <c r="AF47" i="28"/>
  <c r="AC47" i="28"/>
  <c r="AD47" i="28" s="1"/>
  <c r="AG47" i="28" s="1"/>
  <c r="AE160" i="28"/>
  <c r="AF160" i="28"/>
  <c r="AC160" i="28"/>
  <c r="AD160" i="28" s="1"/>
  <c r="AG160" i="28" s="1"/>
  <c r="AE144" i="28"/>
  <c r="AC144" i="28"/>
  <c r="AD144" i="28" s="1"/>
  <c r="AG144" i="28" s="1"/>
  <c r="AF144" i="28"/>
  <c r="AF127" i="28"/>
  <c r="AE127" i="28"/>
  <c r="AC127" i="28"/>
  <c r="AF114" i="28"/>
  <c r="AC114" i="28"/>
  <c r="AE114" i="28"/>
  <c r="AF106" i="28"/>
  <c r="AC106" i="28"/>
  <c r="AE106" i="28"/>
  <c r="AC85" i="28"/>
  <c r="AF85" i="28"/>
  <c r="AE85" i="28"/>
  <c r="AF36" i="28"/>
  <c r="AC36" i="28"/>
  <c r="AD36" i="28" s="1"/>
  <c r="AG36" i="28" s="1"/>
  <c r="AF28" i="28"/>
  <c r="AC28" i="28"/>
  <c r="AD28" i="28" s="1"/>
  <c r="AG28" i="28" s="1"/>
  <c r="AE28" i="28"/>
  <c r="AF20" i="28"/>
  <c r="AC20" i="28"/>
  <c r="AD20" i="28" s="1"/>
  <c r="AG20" i="28" s="1"/>
  <c r="AE20" i="28"/>
  <c r="AE65" i="28"/>
  <c r="AE43" i="28"/>
  <c r="AE145" i="28"/>
  <c r="AC145" i="28"/>
  <c r="AD145" i="28" s="1"/>
  <c r="AG145" i="28" s="1"/>
  <c r="AF145" i="28"/>
  <c r="AE137" i="28"/>
  <c r="AC137" i="28"/>
  <c r="AD137" i="28" s="1"/>
  <c r="AG137" i="28" s="1"/>
  <c r="AF137" i="28"/>
  <c r="AF97" i="28"/>
  <c r="AE97" i="28"/>
  <c r="AC97" i="28"/>
  <c r="AD97" i="28" s="1"/>
  <c r="AG97" i="28" s="1"/>
  <c r="AF77" i="28"/>
  <c r="AE77" i="28"/>
  <c r="AC77" i="28"/>
  <c r="AD77" i="28" s="1"/>
  <c r="AG77" i="28" s="1"/>
  <c r="AF61" i="28"/>
  <c r="AE61" i="28"/>
  <c r="AC61" i="28"/>
  <c r="AD61" i="28" s="1"/>
  <c r="AG61" i="28" s="1"/>
  <c r="AF14" i="28"/>
  <c r="AC14" i="28"/>
  <c r="AD14" i="28" s="1"/>
  <c r="AG14" i="28" s="1"/>
  <c r="AE14" i="28"/>
  <c r="AE146" i="28"/>
  <c r="AC146" i="28"/>
  <c r="AD146" i="28" s="1"/>
  <c r="AG146" i="28" s="1"/>
  <c r="AF146" i="28"/>
  <c r="AE130" i="28"/>
  <c r="AC130" i="28"/>
  <c r="AD130" i="28" s="1"/>
  <c r="AG130" i="28" s="1"/>
  <c r="AF130" i="28"/>
  <c r="AF104" i="28"/>
  <c r="AC104" i="28"/>
  <c r="AE104" i="28"/>
  <c r="AC93" i="28"/>
  <c r="AD93" i="28" s="1"/>
  <c r="AG93" i="28" s="1"/>
  <c r="AF93" i="28"/>
  <c r="AE93" i="28"/>
  <c r="AF41" i="28"/>
  <c r="AC41" i="28"/>
  <c r="AD41" i="28" s="1"/>
  <c r="AG41" i="28" s="1"/>
  <c r="AE41" i="28"/>
  <c r="AF33" i="28"/>
  <c r="AC33" i="28"/>
  <c r="AF25" i="28"/>
  <c r="AE25" i="28"/>
  <c r="AC25" i="28"/>
  <c r="AD25" i="28" s="1"/>
  <c r="AG25" i="28" s="1"/>
  <c r="AF69" i="28"/>
  <c r="AE69" i="28"/>
  <c r="AC69" i="28"/>
  <c r="AE151" i="28"/>
  <c r="AC151" i="28"/>
  <c r="AD151" i="28" s="1"/>
  <c r="AG151" i="28" s="1"/>
  <c r="AF151" i="28"/>
  <c r="AE135" i="28"/>
  <c r="AC135" i="28"/>
  <c r="AD135" i="28" s="1"/>
  <c r="AG135" i="28" s="1"/>
  <c r="AF135" i="28"/>
  <c r="AC116" i="28"/>
  <c r="AF116" i="28"/>
  <c r="AE116" i="28"/>
  <c r="AF101" i="28"/>
  <c r="AE101" i="28"/>
  <c r="AC101" i="28"/>
  <c r="AD101" i="28" s="1"/>
  <c r="AG101" i="28" s="1"/>
  <c r="AC82" i="28"/>
  <c r="AF82" i="28"/>
  <c r="AF74" i="28"/>
  <c r="AC74" i="28"/>
  <c r="AF66" i="28"/>
  <c r="AC66" i="28"/>
  <c r="AD66" i="28" s="1"/>
  <c r="AG66" i="28" s="1"/>
  <c r="AF58" i="28"/>
  <c r="AC58" i="28"/>
  <c r="AF50" i="28"/>
  <c r="AC50" i="28"/>
  <c r="AD50" i="28" s="1"/>
  <c r="AG50" i="28" s="1"/>
  <c r="AE50" i="28"/>
  <c r="AF17" i="28"/>
  <c r="AE17" i="28"/>
  <c r="AC17" i="28"/>
  <c r="AD17" i="28" s="1"/>
  <c r="AG17" i="28" s="1"/>
  <c r="AE129" i="28"/>
  <c r="AC129" i="28"/>
  <c r="AD129" i="28" s="1"/>
  <c r="AG129" i="28" s="1"/>
  <c r="AF129" i="28"/>
  <c r="AF103" i="28"/>
  <c r="AC103" i="28"/>
  <c r="AE103" i="28"/>
  <c r="AF79" i="28"/>
  <c r="AC79" i="28"/>
  <c r="AD79" i="28" s="1"/>
  <c r="AG79" i="28" s="1"/>
  <c r="AF59" i="28"/>
  <c r="AE59" i="28"/>
  <c r="AC59" i="28"/>
  <c r="AD59" i="28" s="1"/>
  <c r="AG59" i="28" s="1"/>
  <c r="AF45" i="28"/>
  <c r="AC45" i="28"/>
  <c r="AE45" i="28"/>
  <c r="AE156" i="28"/>
  <c r="AC156" i="28"/>
  <c r="AD156" i="28" s="1"/>
  <c r="AG156" i="28" s="1"/>
  <c r="AF156" i="28"/>
  <c r="AE140" i="28"/>
  <c r="AC140" i="28"/>
  <c r="AD140" i="28" s="1"/>
  <c r="AG140" i="28" s="1"/>
  <c r="AF140" i="28"/>
  <c r="AF121" i="28"/>
  <c r="AE121" i="28"/>
  <c r="AC121" i="28"/>
  <c r="AD121" i="28" s="1"/>
  <c r="AG121" i="28" s="1"/>
  <c r="AC112" i="28"/>
  <c r="AF112" i="28"/>
  <c r="AE112" i="28"/>
  <c r="AF102" i="28"/>
  <c r="AE102" i="28"/>
  <c r="AC102" i="28"/>
  <c r="AF42" i="28"/>
  <c r="AC42" i="28"/>
  <c r="AD42" i="28" s="1"/>
  <c r="AG42" i="28" s="1"/>
  <c r="AE42" i="28"/>
  <c r="AF34" i="28"/>
  <c r="AE34" i="28"/>
  <c r="AC34" i="28"/>
  <c r="AD34" i="28" s="1"/>
  <c r="AG34" i="28" s="1"/>
  <c r="AF26" i="28"/>
  <c r="AC26" i="28"/>
  <c r="AD26" i="28" s="1"/>
  <c r="AG26" i="28" s="1"/>
  <c r="AE26" i="28"/>
  <c r="AF18" i="28"/>
  <c r="AC18" i="28"/>
  <c r="AD18" i="28" s="1"/>
  <c r="AG18" i="28" s="1"/>
  <c r="AE18" i="28"/>
  <c r="AE37" i="28"/>
  <c r="AE83" i="28"/>
  <c r="AE36" i="28"/>
  <c r="AE52" i="28"/>
  <c r="AE157" i="28"/>
  <c r="AF157" i="28"/>
  <c r="AC157" i="28"/>
  <c r="AF128" i="28"/>
  <c r="AC128" i="28"/>
  <c r="AE128" i="28"/>
  <c r="AF92" i="28"/>
  <c r="AC92" i="28"/>
  <c r="AE92" i="28"/>
  <c r="AF73" i="28"/>
  <c r="AC73" i="28"/>
  <c r="AD73" i="28" s="1"/>
  <c r="AG73" i="28" s="1"/>
  <c r="AF57" i="28"/>
  <c r="AC57" i="28"/>
  <c r="AD57" i="28" s="1"/>
  <c r="AG57" i="28" s="1"/>
  <c r="AE158" i="28"/>
  <c r="AC158" i="28"/>
  <c r="AD158" i="28" s="1"/>
  <c r="AG158" i="28" s="1"/>
  <c r="AF158" i="28"/>
  <c r="AE142" i="28"/>
  <c r="AC142" i="28"/>
  <c r="AF142" i="28"/>
  <c r="AF125" i="28"/>
  <c r="AC125" i="28"/>
  <c r="AD125" i="28" s="1"/>
  <c r="AG125" i="28" s="1"/>
  <c r="AE125" i="28"/>
  <c r="AC100" i="28"/>
  <c r="AF100" i="28"/>
  <c r="AE100" i="28"/>
  <c r="AE87" i="28"/>
  <c r="AC87" i="28"/>
  <c r="AF87" i="28"/>
  <c r="AF39" i="28"/>
  <c r="AC39" i="28"/>
  <c r="AD39" i="28" s="1"/>
  <c r="AG39" i="28" s="1"/>
  <c r="AE39" i="28"/>
  <c r="AF31" i="28"/>
  <c r="AC31" i="28"/>
  <c r="AD31" i="28" s="1"/>
  <c r="AG31" i="28" s="1"/>
  <c r="AE31" i="28"/>
  <c r="AF23" i="28"/>
  <c r="AC23" i="28"/>
  <c r="AD23" i="28" s="1"/>
  <c r="AG23" i="28" s="1"/>
  <c r="AE23" i="28"/>
  <c r="AF11" i="28"/>
  <c r="AC11" i="28"/>
  <c r="AE147" i="28"/>
  <c r="AC147" i="28"/>
  <c r="AD147" i="28" s="1"/>
  <c r="AG147" i="28" s="1"/>
  <c r="AF147" i="28"/>
  <c r="AE131" i="28"/>
  <c r="AC131" i="28"/>
  <c r="AD131" i="28" s="1"/>
  <c r="AG131" i="28" s="1"/>
  <c r="AF131" i="28"/>
  <c r="AF113" i="28"/>
  <c r="AC113" i="28"/>
  <c r="AD113" i="28" s="1"/>
  <c r="AG113" i="28" s="1"/>
  <c r="AE113" i="28"/>
  <c r="AF94" i="28"/>
  <c r="AE94" i="28"/>
  <c r="AC94" i="28"/>
  <c r="AF80" i="28"/>
  <c r="AE80" i="28"/>
  <c r="AC80" i="28"/>
  <c r="AD80" i="28" s="1"/>
  <c r="AG80" i="28" s="1"/>
  <c r="AF72" i="28"/>
  <c r="AC72" i="28"/>
  <c r="AD72" i="28" s="1"/>
  <c r="AG72" i="28" s="1"/>
  <c r="AE72" i="28"/>
  <c r="AF64" i="28"/>
  <c r="AC64" i="28"/>
  <c r="AE64" i="28"/>
  <c r="AF56" i="28"/>
  <c r="AE56" i="28"/>
  <c r="AC56" i="28"/>
  <c r="AD56" i="28" s="1"/>
  <c r="AG56" i="28" s="1"/>
  <c r="AC48" i="28"/>
  <c r="AD48" i="28" s="1"/>
  <c r="AG48" i="28" s="1"/>
  <c r="AF48" i="28"/>
  <c r="AF15" i="28"/>
  <c r="AC15" i="28"/>
  <c r="AD15" i="28" s="1"/>
  <c r="AG15" i="28" s="1"/>
  <c r="AE15" i="28"/>
  <c r="AF124" i="28"/>
  <c r="AE124" i="28"/>
  <c r="AC124" i="28"/>
  <c r="AF96" i="28"/>
  <c r="AC96" i="28"/>
  <c r="AE96" i="28"/>
  <c r="AF75" i="28"/>
  <c r="AC75" i="28"/>
  <c r="AD75" i="28" s="1"/>
  <c r="AG75" i="28" s="1"/>
  <c r="AE75" i="28"/>
  <c r="AF55" i="28"/>
  <c r="AC55" i="28"/>
  <c r="AD55" i="28" s="1"/>
  <c r="AG55" i="28" s="1"/>
  <c r="AF16" i="28"/>
  <c r="AC16" i="28"/>
  <c r="AD16" i="28" s="1"/>
  <c r="AG16" i="28" s="1"/>
  <c r="AE16" i="28"/>
  <c r="AE152" i="28"/>
  <c r="AC152" i="28"/>
  <c r="AD152" i="28" s="1"/>
  <c r="AG152" i="28" s="1"/>
  <c r="AF152" i="28"/>
  <c r="AE136" i="28"/>
  <c r="AF136" i="28"/>
  <c r="AC136" i="28"/>
  <c r="AD136" i="28" s="1"/>
  <c r="AG136" i="28" s="1"/>
  <c r="AF117" i="28"/>
  <c r="AC117" i="28"/>
  <c r="AD117" i="28" s="1"/>
  <c r="AG117" i="28" s="1"/>
  <c r="AE117" i="28"/>
  <c r="AF108" i="28"/>
  <c r="AC108" i="28"/>
  <c r="AE108" i="28"/>
  <c r="AF95" i="28"/>
  <c r="AE95" i="28"/>
  <c r="AC95" i="28"/>
  <c r="AF40" i="28"/>
  <c r="AC40" i="28"/>
  <c r="AF32" i="28"/>
  <c r="AC32" i="28"/>
  <c r="AD32" i="28" s="1"/>
  <c r="AG32" i="28" s="1"/>
  <c r="AE32" i="28"/>
  <c r="AF24" i="28"/>
  <c r="AC24" i="28"/>
  <c r="AD24" i="28" s="1"/>
  <c r="AG24" i="28" s="1"/>
  <c r="AE24" i="28"/>
  <c r="AE53" i="28"/>
  <c r="AE66" i="28"/>
  <c r="AE47" i="28"/>
  <c r="AE71" i="28"/>
  <c r="AE33" i="28"/>
  <c r="AE48" i="28"/>
  <c r="AH104" i="27"/>
  <c r="AE104" i="27"/>
  <c r="AF104" i="27" s="1"/>
  <c r="AI104" i="27" s="1"/>
  <c r="AH88" i="27"/>
  <c r="AE88" i="27"/>
  <c r="AF88" i="27" s="1"/>
  <c r="AI88" i="27" s="1"/>
  <c r="AH70" i="27"/>
  <c r="AG70" i="27"/>
  <c r="AE70" i="27"/>
  <c r="AH13" i="27"/>
  <c r="AE13" i="27"/>
  <c r="AF13" i="27" s="1"/>
  <c r="AI13" i="27" s="1"/>
  <c r="AG13" i="27"/>
  <c r="AH150" i="27"/>
  <c r="AE150" i="27"/>
  <c r="AF150" i="27" s="1"/>
  <c r="AI150" i="27" s="1"/>
  <c r="AG150" i="27"/>
  <c r="AH137" i="27"/>
  <c r="AG137" i="27"/>
  <c r="AE137" i="27"/>
  <c r="AF137" i="27" s="1"/>
  <c r="AI137" i="27" s="1"/>
  <c r="AH129" i="27"/>
  <c r="AG129" i="27"/>
  <c r="AE129" i="27"/>
  <c r="AH121" i="27"/>
  <c r="AG121" i="27"/>
  <c r="AE121" i="27"/>
  <c r="AF121" i="27" s="1"/>
  <c r="AI121" i="27" s="1"/>
  <c r="AH113" i="27"/>
  <c r="AG113" i="27"/>
  <c r="AE113" i="27"/>
  <c r="AH102" i="27"/>
  <c r="AE102" i="27"/>
  <c r="AF102" i="27" s="1"/>
  <c r="AI102" i="27" s="1"/>
  <c r="AH86" i="27"/>
  <c r="AE86" i="27"/>
  <c r="AF86" i="27" s="1"/>
  <c r="AI86" i="27" s="1"/>
  <c r="AH73" i="27"/>
  <c r="AE73" i="27"/>
  <c r="AH58" i="27"/>
  <c r="AG58" i="27"/>
  <c r="AE58" i="27"/>
  <c r="AF58" i="27" s="1"/>
  <c r="AI58" i="27" s="1"/>
  <c r="AH50" i="27"/>
  <c r="AG50" i="27"/>
  <c r="AE50" i="27"/>
  <c r="AH42" i="27"/>
  <c r="AE42" i="27"/>
  <c r="AH34" i="27"/>
  <c r="AE34" i="27"/>
  <c r="AH26" i="27"/>
  <c r="AE26" i="27"/>
  <c r="AH18" i="27"/>
  <c r="AE18" i="27"/>
  <c r="AH148" i="27"/>
  <c r="AE148" i="27"/>
  <c r="AF148" i="27" s="1"/>
  <c r="AI148" i="27" s="1"/>
  <c r="AG148" i="27"/>
  <c r="AH105" i="27"/>
  <c r="AG105" i="27"/>
  <c r="AE105" i="27"/>
  <c r="AF105" i="27" s="1"/>
  <c r="AI105" i="27" s="1"/>
  <c r="AH92" i="27"/>
  <c r="AE92" i="27"/>
  <c r="AF92" i="27" s="1"/>
  <c r="AI92" i="27" s="1"/>
  <c r="AH71" i="27"/>
  <c r="AE71" i="27"/>
  <c r="AH14" i="27"/>
  <c r="AE14" i="27"/>
  <c r="AF14" i="27" s="1"/>
  <c r="AI14" i="27" s="1"/>
  <c r="AG14" i="27"/>
  <c r="AH156" i="27"/>
  <c r="AE156" i="27"/>
  <c r="AF156" i="27" s="1"/>
  <c r="AI156" i="27" s="1"/>
  <c r="AG156" i="27"/>
  <c r="AE141" i="27"/>
  <c r="AF141" i="27" s="1"/>
  <c r="AI141" i="27" s="1"/>
  <c r="AH141" i="27"/>
  <c r="AH132" i="27"/>
  <c r="AE132" i="27"/>
  <c r="AF132" i="27" s="1"/>
  <c r="AI132" i="27" s="1"/>
  <c r="AH124" i="27"/>
  <c r="AE124" i="27"/>
  <c r="AF124" i="27" s="1"/>
  <c r="AI124" i="27" s="1"/>
  <c r="AH116" i="27"/>
  <c r="AE116" i="27"/>
  <c r="AF116" i="27" s="1"/>
  <c r="AI116" i="27" s="1"/>
  <c r="AH108" i="27"/>
  <c r="AE108" i="27"/>
  <c r="AF108" i="27" s="1"/>
  <c r="AI108" i="27" s="1"/>
  <c r="AH93" i="27"/>
  <c r="AE93" i="27"/>
  <c r="AG93" i="27"/>
  <c r="AH78" i="27"/>
  <c r="AG78" i="27"/>
  <c r="AE78" i="27"/>
  <c r="AH61" i="27"/>
  <c r="AE61" i="27"/>
  <c r="AF61" i="27" s="1"/>
  <c r="AI61" i="27" s="1"/>
  <c r="AH53" i="27"/>
  <c r="AE53" i="27"/>
  <c r="AF53" i="27" s="1"/>
  <c r="AI53" i="27" s="1"/>
  <c r="AH45" i="27"/>
  <c r="AE45" i="27"/>
  <c r="AF45" i="27" s="1"/>
  <c r="AI45" i="27" s="1"/>
  <c r="AH37" i="27"/>
  <c r="AG37" i="27"/>
  <c r="AE37" i="27"/>
  <c r="AH29" i="27"/>
  <c r="AG29" i="27"/>
  <c r="AE29" i="27"/>
  <c r="AH21" i="27"/>
  <c r="AG21" i="27"/>
  <c r="AE21" i="27"/>
  <c r="AG88" i="27"/>
  <c r="AG61" i="27"/>
  <c r="AG18" i="27"/>
  <c r="AE157" i="27"/>
  <c r="AF157" i="27" s="1"/>
  <c r="AI157" i="27" s="1"/>
  <c r="AH157" i="27"/>
  <c r="AH99" i="27"/>
  <c r="AE99" i="27"/>
  <c r="AG99" i="27"/>
  <c r="AH83" i="27"/>
  <c r="AE83" i="27"/>
  <c r="AG83" i="27"/>
  <c r="AH68" i="27"/>
  <c r="AE68" i="27"/>
  <c r="AG68" i="27"/>
  <c r="AH11" i="27"/>
  <c r="AE11" i="27"/>
  <c r="AG11" i="27"/>
  <c r="AH144" i="27"/>
  <c r="AG144" i="27"/>
  <c r="AE144" i="27"/>
  <c r="AF144" i="27" s="1"/>
  <c r="AI144" i="27" s="1"/>
  <c r="AH135" i="27"/>
  <c r="AG135" i="27"/>
  <c r="AE135" i="27"/>
  <c r="AF135" i="27" s="1"/>
  <c r="AI135" i="27" s="1"/>
  <c r="AH127" i="27"/>
  <c r="AG127" i="27"/>
  <c r="AE127" i="27"/>
  <c r="AF127" i="27" s="1"/>
  <c r="AI127" i="27" s="1"/>
  <c r="AH119" i="27"/>
  <c r="AG119" i="27"/>
  <c r="AE119" i="27"/>
  <c r="AF119" i="27" s="1"/>
  <c r="AI119" i="27" s="1"/>
  <c r="AH111" i="27"/>
  <c r="AG111" i="27"/>
  <c r="AE111" i="27"/>
  <c r="AF111" i="27" s="1"/>
  <c r="AI111" i="27" s="1"/>
  <c r="AH97" i="27"/>
  <c r="AE97" i="27"/>
  <c r="AF97" i="27" s="1"/>
  <c r="AI97" i="27" s="1"/>
  <c r="AG97" i="27"/>
  <c r="AH79" i="27"/>
  <c r="AE79" i="27"/>
  <c r="AH64" i="27"/>
  <c r="AE64" i="27"/>
  <c r="AG64" i="27"/>
  <c r="AH56" i="27"/>
  <c r="AG56" i="27"/>
  <c r="AE56" i="27"/>
  <c r="AF56" i="27" s="1"/>
  <c r="AI56" i="27" s="1"/>
  <c r="AH48" i="27"/>
  <c r="AE48" i="27"/>
  <c r="AF48" i="27" s="1"/>
  <c r="AI48" i="27" s="1"/>
  <c r="AG48" i="27"/>
  <c r="AH40" i="27"/>
  <c r="AG40" i="27"/>
  <c r="AE40" i="27"/>
  <c r="AF40" i="27" s="1"/>
  <c r="AI40" i="27" s="1"/>
  <c r="AH32" i="27"/>
  <c r="AE32" i="27"/>
  <c r="AH24" i="27"/>
  <c r="AE24" i="27"/>
  <c r="AH16" i="27"/>
  <c r="AG16" i="27"/>
  <c r="AE16" i="27"/>
  <c r="AF16" i="27" s="1"/>
  <c r="AI16" i="27" s="1"/>
  <c r="AE147" i="27"/>
  <c r="AF147" i="27" s="1"/>
  <c r="AI147" i="27" s="1"/>
  <c r="AH147" i="27"/>
  <c r="AH103" i="27"/>
  <c r="AG103" i="27"/>
  <c r="AE103" i="27"/>
  <c r="AF103" i="27" s="1"/>
  <c r="AI103" i="27" s="1"/>
  <c r="AH87" i="27"/>
  <c r="AE87" i="27"/>
  <c r="AG87" i="27"/>
  <c r="AH69" i="27"/>
  <c r="AE69" i="27"/>
  <c r="AH12" i="27"/>
  <c r="AG12" i="27"/>
  <c r="AE12" i="27"/>
  <c r="AF12" i="27" s="1"/>
  <c r="AI12" i="27" s="1"/>
  <c r="AH151" i="27"/>
  <c r="AE151" i="27"/>
  <c r="AF151" i="27" s="1"/>
  <c r="AI151" i="27" s="1"/>
  <c r="AH138" i="27"/>
  <c r="AE138" i="27"/>
  <c r="AF138" i="27" s="1"/>
  <c r="AI138" i="27" s="1"/>
  <c r="AG138" i="27"/>
  <c r="AH130" i="27"/>
  <c r="AE130" i="27"/>
  <c r="AF130" i="27" s="1"/>
  <c r="AI130" i="27" s="1"/>
  <c r="AH122" i="27"/>
  <c r="AE122" i="27"/>
  <c r="AF122" i="27" s="1"/>
  <c r="AI122" i="27" s="1"/>
  <c r="AH114" i="27"/>
  <c r="AE114" i="27"/>
  <c r="AF114" i="27" s="1"/>
  <c r="AI114" i="27" s="1"/>
  <c r="AH106" i="27"/>
  <c r="AE106" i="27"/>
  <c r="AF106" i="27" s="1"/>
  <c r="AI106" i="27" s="1"/>
  <c r="AH90" i="27"/>
  <c r="AE90" i="27"/>
  <c r="AF90" i="27" s="1"/>
  <c r="AI90" i="27" s="1"/>
  <c r="AH76" i="27"/>
  <c r="AE76" i="27"/>
  <c r="AG76" i="27"/>
  <c r="AH59" i="27"/>
  <c r="AE59" i="27"/>
  <c r="AF59" i="27" s="1"/>
  <c r="AI59" i="27" s="1"/>
  <c r="AE51" i="27"/>
  <c r="AF51" i="27" s="1"/>
  <c r="AI51" i="27" s="1"/>
  <c r="AG51" i="27"/>
  <c r="AH51" i="27"/>
  <c r="AH43" i="27"/>
  <c r="AG43" i="27"/>
  <c r="AE43" i="27"/>
  <c r="AF43" i="27" s="1"/>
  <c r="AI43" i="27" s="1"/>
  <c r="AH35" i="27"/>
  <c r="AE35" i="27"/>
  <c r="AG35" i="27"/>
  <c r="AH27" i="27"/>
  <c r="AE27" i="27"/>
  <c r="AG27" i="27"/>
  <c r="AH19" i="27"/>
  <c r="AE19" i="27"/>
  <c r="AG19" i="27"/>
  <c r="AG130" i="27"/>
  <c r="AG73" i="27"/>
  <c r="AG53" i="27"/>
  <c r="AG45" i="27"/>
  <c r="AG32" i="27"/>
  <c r="AH154" i="27"/>
  <c r="AE154" i="27"/>
  <c r="AF154" i="27" s="1"/>
  <c r="AI154" i="27" s="1"/>
  <c r="AG154" i="27"/>
  <c r="AH96" i="27"/>
  <c r="AE96" i="27"/>
  <c r="AF96" i="27" s="1"/>
  <c r="AI96" i="27" s="1"/>
  <c r="AH81" i="27"/>
  <c r="AE81" i="27"/>
  <c r="AH66" i="27"/>
  <c r="AG66" i="27"/>
  <c r="AE66" i="27"/>
  <c r="AH9" i="27"/>
  <c r="AE9" i="27"/>
  <c r="AG9" i="27"/>
  <c r="AH142" i="27"/>
  <c r="AE142" i="27"/>
  <c r="AF142" i="27" s="1"/>
  <c r="AI142" i="27" s="1"/>
  <c r="AG142" i="27"/>
  <c r="AH133" i="27"/>
  <c r="AE133" i="27"/>
  <c r="AF133" i="27" s="1"/>
  <c r="AI133" i="27" s="1"/>
  <c r="AG133" i="27"/>
  <c r="AH125" i="27"/>
  <c r="AE125" i="27"/>
  <c r="AF125" i="27" s="1"/>
  <c r="AI125" i="27" s="1"/>
  <c r="AG125" i="27"/>
  <c r="AH117" i="27"/>
  <c r="AE117" i="27"/>
  <c r="AF117" i="27" s="1"/>
  <c r="AI117" i="27" s="1"/>
  <c r="AG117" i="27"/>
  <c r="AH109" i="27"/>
  <c r="AE109" i="27"/>
  <c r="AF109" i="27" s="1"/>
  <c r="AI109" i="27" s="1"/>
  <c r="AG109" i="27"/>
  <c r="AH94" i="27"/>
  <c r="AE94" i="27"/>
  <c r="AF94" i="27" s="1"/>
  <c r="AI94" i="27" s="1"/>
  <c r="AH77" i="27"/>
  <c r="AE77" i="27"/>
  <c r="AH62" i="27"/>
  <c r="AE62" i="27"/>
  <c r="AG62" i="27"/>
  <c r="AH54" i="27"/>
  <c r="AE54" i="27"/>
  <c r="AF54" i="27" s="1"/>
  <c r="AI54" i="27" s="1"/>
  <c r="AG54" i="27"/>
  <c r="AH46" i="27"/>
  <c r="AG46" i="27"/>
  <c r="AE46" i="27"/>
  <c r="AF46" i="27" s="1"/>
  <c r="AI46" i="27" s="1"/>
  <c r="AH38" i="27"/>
  <c r="AE38" i="27"/>
  <c r="AH30" i="27"/>
  <c r="AE30" i="27"/>
  <c r="AH22" i="27"/>
  <c r="AE22" i="27"/>
  <c r="AH155" i="27"/>
  <c r="AE155" i="27"/>
  <c r="AF155" i="27" s="1"/>
  <c r="AI155" i="27" s="1"/>
  <c r="AE145" i="27"/>
  <c r="AF145" i="27" s="1"/>
  <c r="AI145" i="27" s="1"/>
  <c r="AH145" i="27"/>
  <c r="AH100" i="27"/>
  <c r="AE100" i="27"/>
  <c r="AF100" i="27" s="1"/>
  <c r="AI100" i="27" s="1"/>
  <c r="AH84" i="27"/>
  <c r="AE84" i="27"/>
  <c r="AF84" i="27" s="1"/>
  <c r="AI84" i="27" s="1"/>
  <c r="AH67" i="27"/>
  <c r="AE67" i="27"/>
  <c r="AH10" i="27"/>
  <c r="AE10" i="27"/>
  <c r="AF10" i="27" s="1"/>
  <c r="AI10" i="27" s="1"/>
  <c r="AG10" i="27"/>
  <c r="AE149" i="27"/>
  <c r="AF149" i="27" s="1"/>
  <c r="AI149" i="27" s="1"/>
  <c r="AH149" i="27"/>
  <c r="AH136" i="27"/>
  <c r="AE136" i="27"/>
  <c r="AF136" i="27" s="1"/>
  <c r="AI136" i="27" s="1"/>
  <c r="AH128" i="27"/>
  <c r="AE128" i="27"/>
  <c r="AF128" i="27" s="1"/>
  <c r="AI128" i="27" s="1"/>
  <c r="AH120" i="27"/>
  <c r="AE120" i="27"/>
  <c r="AF120" i="27" s="1"/>
  <c r="AI120" i="27" s="1"/>
  <c r="AH112" i="27"/>
  <c r="AE112" i="27"/>
  <c r="AF112" i="27" s="1"/>
  <c r="AI112" i="27" s="1"/>
  <c r="AH101" i="27"/>
  <c r="AE101" i="27"/>
  <c r="AG101" i="27"/>
  <c r="AH85" i="27"/>
  <c r="AE85" i="27"/>
  <c r="AF85" i="27" s="1"/>
  <c r="AI85" i="27" s="1"/>
  <c r="AG85" i="27"/>
  <c r="AH74" i="27"/>
  <c r="AG74" i="27"/>
  <c r="AE74" i="27"/>
  <c r="AH57" i="27"/>
  <c r="AE57" i="27"/>
  <c r="AF57" i="27" s="1"/>
  <c r="AI57" i="27" s="1"/>
  <c r="AH49" i="27"/>
  <c r="AE49" i="27"/>
  <c r="AF49" i="27" s="1"/>
  <c r="AI49" i="27" s="1"/>
  <c r="AH41" i="27"/>
  <c r="AE41" i="27"/>
  <c r="AF41" i="27" s="1"/>
  <c r="AI41" i="27" s="1"/>
  <c r="AH33" i="27"/>
  <c r="AG33" i="27"/>
  <c r="AE33" i="27"/>
  <c r="AH25" i="27"/>
  <c r="AG25" i="27"/>
  <c r="AE25" i="27"/>
  <c r="AH17" i="27"/>
  <c r="AE17" i="27"/>
  <c r="AF17" i="27" s="1"/>
  <c r="AI17" i="27" s="1"/>
  <c r="AG17" i="27"/>
  <c r="AG122" i="27"/>
  <c r="AG136" i="27"/>
  <c r="AG104" i="27"/>
  <c r="AG147" i="27"/>
  <c r="AG42" i="27"/>
  <c r="AG49" i="27"/>
  <c r="AG79" i="27"/>
  <c r="AG34" i="27"/>
  <c r="AG94" i="27"/>
  <c r="AG24" i="27"/>
  <c r="AG141" i="27"/>
  <c r="AG30" i="27"/>
  <c r="AH146" i="27"/>
  <c r="AE146" i="27"/>
  <c r="AF146" i="27" s="1"/>
  <c r="AI146" i="27" s="1"/>
  <c r="AG146" i="27"/>
  <c r="AH91" i="27"/>
  <c r="AE91" i="27"/>
  <c r="AG91" i="27"/>
  <c r="AH72" i="27"/>
  <c r="AE72" i="27"/>
  <c r="AG72" i="27"/>
  <c r="AH15" i="27"/>
  <c r="AE15" i="27"/>
  <c r="AG15" i="27"/>
  <c r="AH152" i="27"/>
  <c r="AG152" i="27"/>
  <c r="AE152" i="27"/>
  <c r="AF152" i="27" s="1"/>
  <c r="AI152" i="27" s="1"/>
  <c r="AH139" i="27"/>
  <c r="AE139" i="27"/>
  <c r="AF139" i="27" s="1"/>
  <c r="AI139" i="27" s="1"/>
  <c r="AH131" i="27"/>
  <c r="AG131" i="27"/>
  <c r="AE131" i="27"/>
  <c r="AF131" i="27" s="1"/>
  <c r="AI131" i="27" s="1"/>
  <c r="AH123" i="27"/>
  <c r="AG123" i="27"/>
  <c r="AE123" i="27"/>
  <c r="AF123" i="27" s="1"/>
  <c r="AI123" i="27" s="1"/>
  <c r="AH115" i="27"/>
  <c r="AG115" i="27"/>
  <c r="AE115" i="27"/>
  <c r="AF115" i="27" s="1"/>
  <c r="AI115" i="27" s="1"/>
  <c r="AH107" i="27"/>
  <c r="AG107" i="27"/>
  <c r="AE107" i="27"/>
  <c r="AF107" i="27" s="1"/>
  <c r="AI107" i="27" s="1"/>
  <c r="AH89" i="27"/>
  <c r="AG89" i="27"/>
  <c r="AE89" i="27"/>
  <c r="AF89" i="27" s="1"/>
  <c r="AI89" i="27" s="1"/>
  <c r="AH75" i="27"/>
  <c r="AE75" i="27"/>
  <c r="AH60" i="27"/>
  <c r="AG60" i="27"/>
  <c r="AE60" i="27"/>
  <c r="AF60" i="27" s="1"/>
  <c r="AI60" i="27" s="1"/>
  <c r="AH52" i="27"/>
  <c r="AG52" i="27"/>
  <c r="AE52" i="27"/>
  <c r="AF52" i="27" s="1"/>
  <c r="AI52" i="27" s="1"/>
  <c r="AH44" i="27"/>
  <c r="AG44" i="27"/>
  <c r="AE44" i="27"/>
  <c r="AF44" i="27" s="1"/>
  <c r="AI44" i="27" s="1"/>
  <c r="AH36" i="27"/>
  <c r="AE36" i="27"/>
  <c r="AH28" i="27"/>
  <c r="AE28" i="27"/>
  <c r="AH20" i="27"/>
  <c r="AE20" i="27"/>
  <c r="AE153" i="27"/>
  <c r="AF153" i="27" s="1"/>
  <c r="AI153" i="27" s="1"/>
  <c r="AH153" i="27"/>
  <c r="AH140" i="27"/>
  <c r="AE140" i="27"/>
  <c r="AF140" i="27" s="1"/>
  <c r="AI140" i="27" s="1"/>
  <c r="AG140" i="27"/>
  <c r="AH95" i="27"/>
  <c r="AE95" i="27"/>
  <c r="AG95" i="27"/>
  <c r="AH82" i="27"/>
  <c r="AG82" i="27"/>
  <c r="AE82" i="27"/>
  <c r="AH65" i="27"/>
  <c r="AE65" i="27"/>
  <c r="AE8" i="27"/>
  <c r="AF8" i="27" s="1"/>
  <c r="AI8" i="27" s="1"/>
  <c r="AG8" i="27"/>
  <c r="AH8" i="27"/>
  <c r="AH143" i="27"/>
  <c r="AE143" i="27"/>
  <c r="AF143" i="27" s="1"/>
  <c r="AI143" i="27" s="1"/>
  <c r="AH134" i="27"/>
  <c r="AE134" i="27"/>
  <c r="AF134" i="27" s="1"/>
  <c r="AI134" i="27" s="1"/>
  <c r="AH126" i="27"/>
  <c r="AE126" i="27"/>
  <c r="AF126" i="27" s="1"/>
  <c r="AI126" i="27" s="1"/>
  <c r="AH118" i="27"/>
  <c r="AE118" i="27"/>
  <c r="AF118" i="27" s="1"/>
  <c r="AI118" i="27" s="1"/>
  <c r="AH110" i="27"/>
  <c r="AE110" i="27"/>
  <c r="AF110" i="27" s="1"/>
  <c r="AI110" i="27" s="1"/>
  <c r="AH98" i="27"/>
  <c r="AE98" i="27"/>
  <c r="AF98" i="27" s="1"/>
  <c r="AI98" i="27" s="1"/>
  <c r="AH80" i="27"/>
  <c r="AE80" i="27"/>
  <c r="AG80" i="27"/>
  <c r="AH63" i="27"/>
  <c r="AE63" i="27"/>
  <c r="AH55" i="27"/>
  <c r="AE55" i="27"/>
  <c r="AF55" i="27" s="1"/>
  <c r="AI55" i="27" s="1"/>
  <c r="AH47" i="27"/>
  <c r="AE47" i="27"/>
  <c r="AG47" i="27"/>
  <c r="AH39" i="27"/>
  <c r="AG39" i="27"/>
  <c r="AE39" i="27"/>
  <c r="AH31" i="27"/>
  <c r="AG31" i="27"/>
  <c r="AE31" i="27"/>
  <c r="AH23" i="27"/>
  <c r="AG23" i="27"/>
  <c r="AE23" i="27"/>
  <c r="AG114" i="27"/>
  <c r="AG128" i="27"/>
  <c r="AG96" i="27"/>
  <c r="AG139" i="27"/>
  <c r="AG86" i="27"/>
  <c r="AG36" i="27"/>
  <c r="AG90" i="27"/>
  <c r="AG63" i="27"/>
  <c r="AG26" i="27"/>
  <c r="AG67" i="27"/>
  <c r="AG41" i="27"/>
  <c r="AG71" i="27"/>
  <c r="AG22" i="27"/>
  <c r="AG155" i="26"/>
  <c r="AE155" i="26"/>
  <c r="AF155" i="26" s="1"/>
  <c r="AI155" i="26" s="1"/>
  <c r="AH155" i="26"/>
  <c r="AG139" i="26"/>
  <c r="AE139" i="26"/>
  <c r="AF139" i="26" s="1"/>
  <c r="AI139" i="26" s="1"/>
  <c r="AH139" i="26"/>
  <c r="AG123" i="26"/>
  <c r="AE123" i="26"/>
  <c r="AF123" i="26" s="1"/>
  <c r="AI123" i="26" s="1"/>
  <c r="AH123" i="26"/>
  <c r="AE109" i="26"/>
  <c r="AF109" i="26" s="1"/>
  <c r="AI109" i="26" s="1"/>
  <c r="AH109" i="26"/>
  <c r="AG109" i="26"/>
  <c r="AH88" i="26"/>
  <c r="AG88" i="26"/>
  <c r="AE88" i="26"/>
  <c r="AF88" i="26" s="1"/>
  <c r="AI88" i="26" s="1"/>
  <c r="AH75" i="26"/>
  <c r="AE75" i="26"/>
  <c r="AH64" i="26"/>
  <c r="AE64" i="26"/>
  <c r="AF64" i="26" s="1"/>
  <c r="AI64" i="26" s="1"/>
  <c r="AG64" i="26"/>
  <c r="AH56" i="26"/>
  <c r="AG56" i="26"/>
  <c r="AE56" i="26"/>
  <c r="AF56" i="26" s="1"/>
  <c r="AI56" i="26" s="1"/>
  <c r="AH48" i="26"/>
  <c r="AG48" i="26"/>
  <c r="AE48" i="26"/>
  <c r="AF48" i="26" s="1"/>
  <c r="AI48" i="26" s="1"/>
  <c r="AH40" i="26"/>
  <c r="AE40" i="26"/>
  <c r="AF40" i="26" s="1"/>
  <c r="AI40" i="26" s="1"/>
  <c r="AG40" i="26"/>
  <c r="AH32" i="26"/>
  <c r="AG32" i="26"/>
  <c r="AE32" i="26"/>
  <c r="AH24" i="26"/>
  <c r="AG24" i="26"/>
  <c r="AE24" i="26"/>
  <c r="AH16" i="26"/>
  <c r="AG16" i="26"/>
  <c r="AE16" i="26"/>
  <c r="AF16" i="26" s="1"/>
  <c r="AI16" i="26" s="1"/>
  <c r="AH152" i="26"/>
  <c r="AE152" i="26"/>
  <c r="AF152" i="26" s="1"/>
  <c r="AI152" i="26" s="1"/>
  <c r="AG152" i="26"/>
  <c r="AG136" i="26"/>
  <c r="AH136" i="26"/>
  <c r="AE136" i="26"/>
  <c r="AF136" i="26" s="1"/>
  <c r="AI136" i="26" s="1"/>
  <c r="AG120" i="26"/>
  <c r="AH120" i="26"/>
  <c r="AE120" i="26"/>
  <c r="AF120" i="26" s="1"/>
  <c r="AI120" i="26" s="1"/>
  <c r="AH105" i="26"/>
  <c r="AE105" i="26"/>
  <c r="AF105" i="26" s="1"/>
  <c r="AI105" i="26" s="1"/>
  <c r="AH89" i="26"/>
  <c r="AE89" i="26"/>
  <c r="AG89" i="26"/>
  <c r="AH71" i="26"/>
  <c r="AE71" i="26"/>
  <c r="AG149" i="26"/>
  <c r="AE149" i="26"/>
  <c r="AF149" i="26" s="1"/>
  <c r="AI149" i="26" s="1"/>
  <c r="AH149" i="26"/>
  <c r="AG133" i="26"/>
  <c r="AH133" i="26"/>
  <c r="AE133" i="26"/>
  <c r="AF133" i="26" s="1"/>
  <c r="AI133" i="26" s="1"/>
  <c r="AE117" i="26"/>
  <c r="AF117" i="26" s="1"/>
  <c r="AI117" i="26" s="1"/>
  <c r="AH117" i="26"/>
  <c r="AG117" i="26"/>
  <c r="AH99" i="26"/>
  <c r="AE99" i="26"/>
  <c r="AF99" i="26" s="1"/>
  <c r="AI99" i="26" s="1"/>
  <c r="AH86" i="26"/>
  <c r="AG86" i="26"/>
  <c r="AE86" i="26"/>
  <c r="AH67" i="26"/>
  <c r="AE67" i="26"/>
  <c r="AH59" i="26"/>
  <c r="AG59" i="26"/>
  <c r="AE59" i="26"/>
  <c r="AF59" i="26" s="1"/>
  <c r="AI59" i="26" s="1"/>
  <c r="AE51" i="26"/>
  <c r="AH51" i="26"/>
  <c r="AG51" i="26"/>
  <c r="AE43" i="26"/>
  <c r="AG43" i="26"/>
  <c r="AH43" i="26"/>
  <c r="AH35" i="26"/>
  <c r="AE35" i="26"/>
  <c r="AF35" i="26" s="1"/>
  <c r="AI35" i="26" s="1"/>
  <c r="AG35" i="26"/>
  <c r="AH27" i="26"/>
  <c r="AE27" i="26"/>
  <c r="AG27" i="26"/>
  <c r="AH19" i="26"/>
  <c r="AE19" i="26"/>
  <c r="AF19" i="26" s="1"/>
  <c r="AI19" i="26" s="1"/>
  <c r="AG19" i="26"/>
  <c r="AH11" i="26"/>
  <c r="AG11" i="26"/>
  <c r="AE11" i="26"/>
  <c r="AF11" i="26" s="1"/>
  <c r="AI11" i="26" s="1"/>
  <c r="AG150" i="26"/>
  <c r="AH150" i="26"/>
  <c r="AE150" i="26"/>
  <c r="AF150" i="26" s="1"/>
  <c r="AI150" i="26" s="1"/>
  <c r="AG134" i="26"/>
  <c r="AH134" i="26"/>
  <c r="AE134" i="26"/>
  <c r="AF134" i="26" s="1"/>
  <c r="AI134" i="26" s="1"/>
  <c r="AE118" i="26"/>
  <c r="AF118" i="26" s="1"/>
  <c r="AI118" i="26" s="1"/>
  <c r="AG118" i="26"/>
  <c r="AH118" i="26"/>
  <c r="AH102" i="26"/>
  <c r="AE102" i="26"/>
  <c r="AH87" i="26"/>
  <c r="AE87" i="26"/>
  <c r="AG87" i="26"/>
  <c r="AH70" i="26"/>
  <c r="AE70" i="26"/>
  <c r="AF70" i="26" s="1"/>
  <c r="AI70" i="26" s="1"/>
  <c r="AG70" i="26"/>
  <c r="AG99" i="26"/>
  <c r="AH151" i="26"/>
  <c r="AE151" i="26"/>
  <c r="AF151" i="26" s="1"/>
  <c r="AI151" i="26" s="1"/>
  <c r="AG151" i="26"/>
  <c r="AG135" i="26"/>
  <c r="AE135" i="26"/>
  <c r="AF135" i="26" s="1"/>
  <c r="AI135" i="26" s="1"/>
  <c r="AH135" i="26"/>
  <c r="AG119" i="26"/>
  <c r="AE119" i="26"/>
  <c r="AF119" i="26" s="1"/>
  <c r="AI119" i="26" s="1"/>
  <c r="AH119" i="26"/>
  <c r="AH98" i="26"/>
  <c r="AG98" i="26"/>
  <c r="AE98" i="26"/>
  <c r="AH84" i="26"/>
  <c r="AG84" i="26"/>
  <c r="AE84" i="26"/>
  <c r="AF84" i="26" s="1"/>
  <c r="AI84" i="26" s="1"/>
  <c r="AH73" i="26"/>
  <c r="AE73" i="26"/>
  <c r="AH62" i="26"/>
  <c r="AG62" i="26"/>
  <c r="AE62" i="26"/>
  <c r="AF62" i="26" s="1"/>
  <c r="AI62" i="26" s="1"/>
  <c r="AH54" i="26"/>
  <c r="AE54" i="26"/>
  <c r="AF54" i="26" s="1"/>
  <c r="AI54" i="26" s="1"/>
  <c r="AG54" i="26"/>
  <c r="AH46" i="26"/>
  <c r="AE46" i="26"/>
  <c r="AF46" i="26" s="1"/>
  <c r="AI46" i="26" s="1"/>
  <c r="AG46" i="26"/>
  <c r="AH38" i="26"/>
  <c r="AE38" i="26"/>
  <c r="AF38" i="26" s="1"/>
  <c r="AI38" i="26" s="1"/>
  <c r="AG38" i="26"/>
  <c r="AH30" i="26"/>
  <c r="AE30" i="26"/>
  <c r="AF30" i="26" s="1"/>
  <c r="AI30" i="26" s="1"/>
  <c r="AG30" i="26"/>
  <c r="AH22" i="26"/>
  <c r="AE22" i="26"/>
  <c r="AF22" i="26" s="1"/>
  <c r="AI22" i="26" s="1"/>
  <c r="AG22" i="26"/>
  <c r="AH14" i="26"/>
  <c r="AE14" i="26"/>
  <c r="AF14" i="26" s="1"/>
  <c r="AI14" i="26" s="1"/>
  <c r="AG14" i="26"/>
  <c r="AG148" i="26"/>
  <c r="AH148" i="26"/>
  <c r="AE148" i="26"/>
  <c r="AF148" i="26" s="1"/>
  <c r="AI148" i="26" s="1"/>
  <c r="AG132" i="26"/>
  <c r="AH132" i="26"/>
  <c r="AE132" i="26"/>
  <c r="AE116" i="26"/>
  <c r="AF116" i="26" s="1"/>
  <c r="AI116" i="26" s="1"/>
  <c r="AH116" i="26"/>
  <c r="AG116" i="26"/>
  <c r="AH103" i="26"/>
  <c r="AE103" i="26"/>
  <c r="AF103" i="26" s="1"/>
  <c r="AI103" i="26" s="1"/>
  <c r="AH85" i="26"/>
  <c r="AE85" i="26"/>
  <c r="AG85" i="26"/>
  <c r="AH69" i="26"/>
  <c r="AE69" i="26"/>
  <c r="AF69" i="26" s="1"/>
  <c r="AI69" i="26" s="1"/>
  <c r="AG69" i="26"/>
  <c r="AG145" i="26"/>
  <c r="AH145" i="26"/>
  <c r="AE145" i="26"/>
  <c r="AF145" i="26" s="1"/>
  <c r="AI145" i="26" s="1"/>
  <c r="AG129" i="26"/>
  <c r="AH129" i="26"/>
  <c r="AE129" i="26"/>
  <c r="AF129" i="26" s="1"/>
  <c r="AI129" i="26" s="1"/>
  <c r="AE112" i="26"/>
  <c r="AF112" i="26" s="1"/>
  <c r="AI112" i="26" s="1"/>
  <c r="AG112" i="26"/>
  <c r="AH112" i="26"/>
  <c r="AH96" i="26"/>
  <c r="AG96" i="26"/>
  <c r="AE96" i="26"/>
  <c r="AF96" i="26" s="1"/>
  <c r="AI96" i="26" s="1"/>
  <c r="AH78" i="26"/>
  <c r="AG78" i="26"/>
  <c r="AE78" i="26"/>
  <c r="AF78" i="26" s="1"/>
  <c r="AI78" i="26" s="1"/>
  <c r="AH65" i="26"/>
  <c r="AG65" i="26"/>
  <c r="AE65" i="26"/>
  <c r="AF65" i="26" s="1"/>
  <c r="AI65" i="26" s="1"/>
  <c r="AH57" i="26"/>
  <c r="AE57" i="26"/>
  <c r="AF57" i="26" s="1"/>
  <c r="AI57" i="26" s="1"/>
  <c r="AH49" i="26"/>
  <c r="AG49" i="26"/>
  <c r="AE49" i="26"/>
  <c r="AF49" i="26" s="1"/>
  <c r="AI49" i="26" s="1"/>
  <c r="AE41" i="26"/>
  <c r="AH41" i="26"/>
  <c r="AG41" i="26"/>
  <c r="AH33" i="26"/>
  <c r="AE33" i="26"/>
  <c r="AG33" i="26"/>
  <c r="AH25" i="26"/>
  <c r="AE25" i="26"/>
  <c r="AG25" i="26"/>
  <c r="AH17" i="26"/>
  <c r="AE17" i="26"/>
  <c r="AF17" i="26" s="1"/>
  <c r="AI17" i="26" s="1"/>
  <c r="AG17" i="26"/>
  <c r="AG10" i="26"/>
  <c r="AE10" i="26"/>
  <c r="AH10" i="26"/>
  <c r="AG146" i="26"/>
  <c r="AH146" i="26"/>
  <c r="AE146" i="26"/>
  <c r="AF146" i="26" s="1"/>
  <c r="AI146" i="26" s="1"/>
  <c r="AG130" i="26"/>
  <c r="AH130" i="26"/>
  <c r="AE130" i="26"/>
  <c r="AF130" i="26" s="1"/>
  <c r="AI130" i="26" s="1"/>
  <c r="AE113" i="26"/>
  <c r="AF113" i="26" s="1"/>
  <c r="AI113" i="26" s="1"/>
  <c r="AH113" i="26"/>
  <c r="AG113" i="26"/>
  <c r="AH100" i="26"/>
  <c r="AG100" i="26"/>
  <c r="AE100" i="26"/>
  <c r="AH83" i="26"/>
  <c r="AG83" i="26"/>
  <c r="AE83" i="26"/>
  <c r="AF83" i="26" s="1"/>
  <c r="AI83" i="26" s="1"/>
  <c r="AG75" i="26"/>
  <c r="AG57" i="26"/>
  <c r="AG147" i="26"/>
  <c r="AE147" i="26"/>
  <c r="AF147" i="26" s="1"/>
  <c r="AI147" i="26" s="1"/>
  <c r="AH147" i="26"/>
  <c r="AG131" i="26"/>
  <c r="AE131" i="26"/>
  <c r="AH131" i="26"/>
  <c r="AE115" i="26"/>
  <c r="AF115" i="26" s="1"/>
  <c r="AI115" i="26" s="1"/>
  <c r="AH115" i="26"/>
  <c r="AG115" i="26"/>
  <c r="AH94" i="26"/>
  <c r="AG94" i="26"/>
  <c r="AE94" i="26"/>
  <c r="AF94" i="26" s="1"/>
  <c r="AI94" i="26" s="1"/>
  <c r="AH79" i="26"/>
  <c r="AE79" i="26"/>
  <c r="AH68" i="26"/>
  <c r="AE68" i="26"/>
  <c r="AF68" i="26" s="1"/>
  <c r="AI68" i="26" s="1"/>
  <c r="AG68" i="26"/>
  <c r="AH60" i="26"/>
  <c r="AE60" i="26"/>
  <c r="AF60" i="26" s="1"/>
  <c r="AI60" i="26" s="1"/>
  <c r="AG60" i="26"/>
  <c r="AH52" i="26"/>
  <c r="AE52" i="26"/>
  <c r="AF52" i="26" s="1"/>
  <c r="AI52" i="26" s="1"/>
  <c r="AG52" i="26"/>
  <c r="AH44" i="26"/>
  <c r="AE44" i="26"/>
  <c r="AF44" i="26" s="1"/>
  <c r="AI44" i="26" s="1"/>
  <c r="AG44" i="26"/>
  <c r="AH36" i="26"/>
  <c r="AG36" i="26"/>
  <c r="AE36" i="26"/>
  <c r="AH28" i="26"/>
  <c r="AG28" i="26"/>
  <c r="AE28" i="26"/>
  <c r="AF28" i="26" s="1"/>
  <c r="AI28" i="26" s="1"/>
  <c r="AH20" i="26"/>
  <c r="AG20" i="26"/>
  <c r="AE20" i="26"/>
  <c r="AF20" i="26" s="1"/>
  <c r="AI20" i="26" s="1"/>
  <c r="AH12" i="26"/>
  <c r="AG12" i="26"/>
  <c r="AE12" i="26"/>
  <c r="AF12" i="26" s="1"/>
  <c r="AI12" i="26" s="1"/>
  <c r="AG144" i="26"/>
  <c r="AH144" i="26"/>
  <c r="AE144" i="26"/>
  <c r="AF144" i="26" s="1"/>
  <c r="AI144" i="26" s="1"/>
  <c r="AG128" i="26"/>
  <c r="AH128" i="26"/>
  <c r="AE128" i="26"/>
  <c r="AF128" i="26" s="1"/>
  <c r="AI128" i="26" s="1"/>
  <c r="AE111" i="26"/>
  <c r="AF111" i="26" s="1"/>
  <c r="AI111" i="26" s="1"/>
  <c r="AG111" i="26"/>
  <c r="AH111" i="26"/>
  <c r="AH101" i="26"/>
  <c r="AE101" i="26"/>
  <c r="AF101" i="26" s="1"/>
  <c r="AI101" i="26" s="1"/>
  <c r="AH82" i="26"/>
  <c r="AE82" i="26"/>
  <c r="AF82" i="26" s="1"/>
  <c r="AI82" i="26" s="1"/>
  <c r="AG82" i="26"/>
  <c r="AG157" i="26"/>
  <c r="AH157" i="26"/>
  <c r="AE157" i="26"/>
  <c r="AF157" i="26" s="1"/>
  <c r="AI157" i="26" s="1"/>
  <c r="AG141" i="26"/>
  <c r="AH141" i="26"/>
  <c r="AE141" i="26"/>
  <c r="AF141" i="26" s="1"/>
  <c r="AI141" i="26" s="1"/>
  <c r="AG125" i="26"/>
  <c r="AH125" i="26"/>
  <c r="AE125" i="26"/>
  <c r="AF125" i="26" s="1"/>
  <c r="AI125" i="26" s="1"/>
  <c r="AE107" i="26"/>
  <c r="AF107" i="26" s="1"/>
  <c r="AI107" i="26" s="1"/>
  <c r="AH107" i="26"/>
  <c r="AG107" i="26"/>
  <c r="AH91" i="26"/>
  <c r="AE91" i="26"/>
  <c r="AG91" i="26"/>
  <c r="AH76" i="26"/>
  <c r="AE76" i="26"/>
  <c r="AF76" i="26" s="1"/>
  <c r="AI76" i="26" s="1"/>
  <c r="AG76" i="26"/>
  <c r="AH63" i="26"/>
  <c r="AE63" i="26"/>
  <c r="AF63" i="26" s="1"/>
  <c r="AI63" i="26" s="1"/>
  <c r="AG63" i="26"/>
  <c r="AH55" i="26"/>
  <c r="AG55" i="26"/>
  <c r="AE55" i="26"/>
  <c r="AF55" i="26" s="1"/>
  <c r="AI55" i="26" s="1"/>
  <c r="AE47" i="26"/>
  <c r="AF47" i="26" s="1"/>
  <c r="AI47" i="26" s="1"/>
  <c r="AH47" i="26"/>
  <c r="AG47" i="26"/>
  <c r="AE39" i="26"/>
  <c r="AH39" i="26"/>
  <c r="AG39" i="26"/>
  <c r="AH31" i="26"/>
  <c r="AE31" i="26"/>
  <c r="AF31" i="26" s="1"/>
  <c r="AI31" i="26" s="1"/>
  <c r="AG31" i="26"/>
  <c r="AH23" i="26"/>
  <c r="AE23" i="26"/>
  <c r="AF23" i="26" s="1"/>
  <c r="AI23" i="26" s="1"/>
  <c r="AG23" i="26"/>
  <c r="AH15" i="26"/>
  <c r="AE15" i="26"/>
  <c r="AF15" i="26" s="1"/>
  <c r="AI15" i="26" s="1"/>
  <c r="AG15" i="26"/>
  <c r="AG158" i="26"/>
  <c r="AH158" i="26"/>
  <c r="AE158" i="26"/>
  <c r="AF158" i="26" s="1"/>
  <c r="AI158" i="26" s="1"/>
  <c r="AG142" i="26"/>
  <c r="AE142" i="26"/>
  <c r="AF142" i="26" s="1"/>
  <c r="AI142" i="26" s="1"/>
  <c r="AH142" i="26"/>
  <c r="AG126" i="26"/>
  <c r="AH126" i="26"/>
  <c r="AE126" i="26"/>
  <c r="AF126" i="26" s="1"/>
  <c r="AI126" i="26" s="1"/>
  <c r="AH108" i="26"/>
  <c r="AE108" i="26"/>
  <c r="AF108" i="26" s="1"/>
  <c r="AI108" i="26" s="1"/>
  <c r="AG108" i="26"/>
  <c r="AH97" i="26"/>
  <c r="AE97" i="26"/>
  <c r="AH81" i="26"/>
  <c r="AG81" i="26"/>
  <c r="AE81" i="26"/>
  <c r="AF81" i="26" s="1"/>
  <c r="AI81" i="26" s="1"/>
  <c r="AG71" i="26"/>
  <c r="AG103" i="26"/>
  <c r="AG159" i="26"/>
  <c r="AE159" i="26"/>
  <c r="AF159" i="26" s="1"/>
  <c r="AI159" i="26" s="1"/>
  <c r="AH159" i="26"/>
  <c r="AG143" i="26"/>
  <c r="AE143" i="26"/>
  <c r="AF143" i="26" s="1"/>
  <c r="AI143" i="26" s="1"/>
  <c r="AH143" i="26"/>
  <c r="AG127" i="26"/>
  <c r="AE127" i="26"/>
  <c r="AF127" i="26" s="1"/>
  <c r="AI127" i="26" s="1"/>
  <c r="AH127" i="26"/>
  <c r="AE114" i="26"/>
  <c r="AF114" i="26" s="1"/>
  <c r="AI114" i="26" s="1"/>
  <c r="AH114" i="26"/>
  <c r="AG114" i="26"/>
  <c r="AH93" i="26"/>
  <c r="AE93" i="26"/>
  <c r="AG93" i="26"/>
  <c r="AH77" i="26"/>
  <c r="AE77" i="26"/>
  <c r="AG77" i="26"/>
  <c r="AH66" i="26"/>
  <c r="AE66" i="26"/>
  <c r="AF66" i="26" s="1"/>
  <c r="AI66" i="26" s="1"/>
  <c r="AG66" i="26"/>
  <c r="AH58" i="26"/>
  <c r="AG58" i="26"/>
  <c r="AE58" i="26"/>
  <c r="AF58" i="26" s="1"/>
  <c r="AI58" i="26" s="1"/>
  <c r="AH50" i="26"/>
  <c r="AE50" i="26"/>
  <c r="AF50" i="26" s="1"/>
  <c r="AI50" i="26" s="1"/>
  <c r="AG50" i="26"/>
  <c r="AH42" i="26"/>
  <c r="AE42" i="26"/>
  <c r="AF42" i="26" s="1"/>
  <c r="AI42" i="26" s="1"/>
  <c r="AG42" i="26"/>
  <c r="AH34" i="26"/>
  <c r="AE34" i="26"/>
  <c r="AG34" i="26"/>
  <c r="AH26" i="26"/>
  <c r="AE26" i="26"/>
  <c r="AF26" i="26" s="1"/>
  <c r="AI26" i="26" s="1"/>
  <c r="AG26" i="26"/>
  <c r="AH18" i="26"/>
  <c r="AE18" i="26"/>
  <c r="AF18" i="26" s="1"/>
  <c r="AI18" i="26" s="1"/>
  <c r="AG18" i="26"/>
  <c r="AG156" i="26"/>
  <c r="AE156" i="26"/>
  <c r="AF156" i="26" s="1"/>
  <c r="AI156" i="26" s="1"/>
  <c r="AH156" i="26"/>
  <c r="AG140" i="26"/>
  <c r="AH140" i="26"/>
  <c r="AE140" i="26"/>
  <c r="AG124" i="26"/>
  <c r="AH124" i="26"/>
  <c r="AE124" i="26"/>
  <c r="AF124" i="26" s="1"/>
  <c r="AI124" i="26" s="1"/>
  <c r="AH110" i="26"/>
  <c r="AG110" i="26"/>
  <c r="AE110" i="26"/>
  <c r="AF110" i="26" s="1"/>
  <c r="AI110" i="26" s="1"/>
  <c r="AH95" i="26"/>
  <c r="AE95" i="26"/>
  <c r="AH80" i="26"/>
  <c r="AE80" i="26"/>
  <c r="AF80" i="26" s="1"/>
  <c r="AI80" i="26" s="1"/>
  <c r="AG80" i="26"/>
  <c r="AH153" i="26"/>
  <c r="AG153" i="26"/>
  <c r="AE153" i="26"/>
  <c r="AF153" i="26" s="1"/>
  <c r="AI153" i="26" s="1"/>
  <c r="AG137" i="26"/>
  <c r="AH137" i="26"/>
  <c r="AE137" i="26"/>
  <c r="AF137" i="26" s="1"/>
  <c r="AI137" i="26" s="1"/>
  <c r="AG121" i="26"/>
  <c r="AH121" i="26"/>
  <c r="AE121" i="26"/>
  <c r="AF121" i="26" s="1"/>
  <c r="AI121" i="26" s="1"/>
  <c r="AH106" i="26"/>
  <c r="AG106" i="26"/>
  <c r="AE106" i="26"/>
  <c r="AF106" i="26" s="1"/>
  <c r="AI106" i="26" s="1"/>
  <c r="AH90" i="26"/>
  <c r="AG90" i="26"/>
  <c r="AE90" i="26"/>
  <c r="AF90" i="26" s="1"/>
  <c r="AI90" i="26" s="1"/>
  <c r="AH74" i="26"/>
  <c r="AE74" i="26"/>
  <c r="AG74" i="26"/>
  <c r="AH61" i="26"/>
  <c r="AE61" i="26"/>
  <c r="AF61" i="26" s="1"/>
  <c r="AI61" i="26" s="1"/>
  <c r="AH53" i="26"/>
  <c r="AE53" i="26"/>
  <c r="AF53" i="26" s="1"/>
  <c r="AI53" i="26" s="1"/>
  <c r="AG53" i="26"/>
  <c r="AE45" i="26"/>
  <c r="AH45" i="26"/>
  <c r="AH37" i="26"/>
  <c r="AG37" i="26"/>
  <c r="AE37" i="26"/>
  <c r="AH29" i="26"/>
  <c r="AE29" i="26"/>
  <c r="AF29" i="26" s="1"/>
  <c r="AI29" i="26" s="1"/>
  <c r="AG29" i="26"/>
  <c r="AH21" i="26"/>
  <c r="AE21" i="26"/>
  <c r="AF21" i="26" s="1"/>
  <c r="AI21" i="26" s="1"/>
  <c r="AG21" i="26"/>
  <c r="AH13" i="26"/>
  <c r="AE13" i="26"/>
  <c r="AF13" i="26" s="1"/>
  <c r="AI13" i="26" s="1"/>
  <c r="AG13" i="26"/>
  <c r="AG154" i="26"/>
  <c r="AE154" i="26"/>
  <c r="AF154" i="26" s="1"/>
  <c r="AI154" i="26" s="1"/>
  <c r="AH154" i="26"/>
  <c r="AG138" i="26"/>
  <c r="AH138" i="26"/>
  <c r="AE138" i="26"/>
  <c r="AF138" i="26" s="1"/>
  <c r="AI138" i="26" s="1"/>
  <c r="AG122" i="26"/>
  <c r="AH122" i="26"/>
  <c r="AE122" i="26"/>
  <c r="AH104" i="26"/>
  <c r="AE104" i="26"/>
  <c r="AH92" i="26"/>
  <c r="AG92" i="26"/>
  <c r="AE92" i="26"/>
  <c r="AH72" i="26"/>
  <c r="AE72" i="26"/>
  <c r="AG72" i="26"/>
  <c r="AG105" i="26"/>
  <c r="AG102" i="26"/>
  <c r="AG61" i="26"/>
  <c r="AF155" i="24"/>
  <c r="AE155" i="24"/>
  <c r="AC155" i="24"/>
  <c r="AC140" i="24"/>
  <c r="AD140" i="24" s="1"/>
  <c r="AG140" i="24" s="1"/>
  <c r="AF140" i="24"/>
  <c r="AE140" i="24"/>
  <c r="AC127" i="24"/>
  <c r="AD127" i="24" s="1"/>
  <c r="AG127" i="24" s="1"/>
  <c r="AF127" i="24"/>
  <c r="AE127" i="24"/>
  <c r="AF111" i="24"/>
  <c r="AC111" i="24"/>
  <c r="AD111" i="24" s="1"/>
  <c r="AG111" i="24" s="1"/>
  <c r="AF95" i="24"/>
  <c r="AC95" i="24"/>
  <c r="AD95" i="24" s="1"/>
  <c r="AG95" i="24" s="1"/>
  <c r="AF79" i="24"/>
  <c r="AC79" i="24"/>
  <c r="AD79" i="24" s="1"/>
  <c r="AG79" i="24" s="1"/>
  <c r="AE60" i="24"/>
  <c r="AF60" i="24"/>
  <c r="AC60" i="24"/>
  <c r="AD60" i="24" s="1"/>
  <c r="AG60" i="24" s="1"/>
  <c r="AF46" i="24"/>
  <c r="AC46" i="24"/>
  <c r="AD46" i="24" s="1"/>
  <c r="AG46" i="24" s="1"/>
  <c r="AF33" i="24"/>
  <c r="AE33" i="24"/>
  <c r="AC33" i="24"/>
  <c r="AF25" i="24"/>
  <c r="AE25" i="24"/>
  <c r="AC25" i="24"/>
  <c r="AD25" i="24" s="1"/>
  <c r="AG25" i="24" s="1"/>
  <c r="AF17" i="24"/>
  <c r="AE17" i="24"/>
  <c r="AC17" i="24"/>
  <c r="AD17" i="24" s="1"/>
  <c r="AG17" i="24" s="1"/>
  <c r="AF9" i="24"/>
  <c r="AE9" i="24"/>
  <c r="AC9" i="24"/>
  <c r="AD9" i="24" s="1"/>
  <c r="AG9" i="24" s="1"/>
  <c r="AC145" i="24"/>
  <c r="AD145" i="24" s="1"/>
  <c r="AG145" i="24" s="1"/>
  <c r="AE145" i="24"/>
  <c r="AF145" i="24"/>
  <c r="AC129" i="24"/>
  <c r="AD129" i="24" s="1"/>
  <c r="AG129" i="24" s="1"/>
  <c r="AE129" i="24"/>
  <c r="AF129" i="24"/>
  <c r="AE118" i="24"/>
  <c r="AF118" i="24"/>
  <c r="AC118" i="24"/>
  <c r="AD118" i="24" s="1"/>
  <c r="AG118" i="24" s="1"/>
  <c r="AF107" i="24"/>
  <c r="AC107" i="24"/>
  <c r="AD107" i="24" s="1"/>
  <c r="AG107" i="24" s="1"/>
  <c r="AE107" i="24"/>
  <c r="AF93" i="24"/>
  <c r="AC93" i="24"/>
  <c r="AF77" i="24"/>
  <c r="AC77" i="24"/>
  <c r="AE65" i="24"/>
  <c r="AC65" i="24"/>
  <c r="AD65" i="24" s="1"/>
  <c r="AG65" i="24" s="1"/>
  <c r="AF65" i="24"/>
  <c r="AF49" i="24"/>
  <c r="AE49" i="24"/>
  <c r="AC49" i="24"/>
  <c r="AC153" i="24"/>
  <c r="AE153" i="24"/>
  <c r="AF153" i="24"/>
  <c r="AC134" i="24"/>
  <c r="AD134" i="24" s="1"/>
  <c r="AG134" i="24" s="1"/>
  <c r="AE134" i="24"/>
  <c r="AF134" i="24"/>
  <c r="AF112" i="24"/>
  <c r="AC112" i="24"/>
  <c r="AE112" i="24"/>
  <c r="AF96" i="24"/>
  <c r="AC96" i="24"/>
  <c r="AE96" i="24"/>
  <c r="AF80" i="24"/>
  <c r="AC80" i="24"/>
  <c r="AE80" i="24"/>
  <c r="AF66" i="24"/>
  <c r="AE66" i="24"/>
  <c r="AC66" i="24"/>
  <c r="AF54" i="24"/>
  <c r="AE54" i="24"/>
  <c r="AC54" i="24"/>
  <c r="AD54" i="24" s="1"/>
  <c r="AG54" i="24" s="1"/>
  <c r="AF40" i="24"/>
  <c r="AC40" i="24"/>
  <c r="AD40" i="24" s="1"/>
  <c r="AG40" i="24" s="1"/>
  <c r="AE40" i="24"/>
  <c r="AF32" i="24"/>
  <c r="AE32" i="24"/>
  <c r="AC32" i="24"/>
  <c r="AD32" i="24" s="1"/>
  <c r="AG32" i="24" s="1"/>
  <c r="AF24" i="24"/>
  <c r="AC24" i="24"/>
  <c r="AD24" i="24" s="1"/>
  <c r="AG24" i="24" s="1"/>
  <c r="AE24" i="24"/>
  <c r="AF16" i="24"/>
  <c r="AE16" i="24"/>
  <c r="AC16" i="24"/>
  <c r="AF8" i="24"/>
  <c r="AE8" i="24"/>
  <c r="AC8" i="24"/>
  <c r="AC143" i="24"/>
  <c r="AD143" i="24" s="1"/>
  <c r="AG143" i="24" s="1"/>
  <c r="AF143" i="24"/>
  <c r="AE143" i="24"/>
  <c r="AC126" i="24"/>
  <c r="AD126" i="24" s="1"/>
  <c r="AG126" i="24" s="1"/>
  <c r="AE126" i="24"/>
  <c r="AF126" i="24"/>
  <c r="AF104" i="24"/>
  <c r="AE104" i="24"/>
  <c r="AC104" i="24"/>
  <c r="AF85" i="24"/>
  <c r="AC85" i="24"/>
  <c r="AF67" i="24"/>
  <c r="AC67" i="24"/>
  <c r="AD67" i="24" s="1"/>
  <c r="AG67" i="24" s="1"/>
  <c r="AE67" i="24"/>
  <c r="AF43" i="24"/>
  <c r="AE43" i="24"/>
  <c r="AC43" i="24"/>
  <c r="AE93" i="24"/>
  <c r="AE95" i="24"/>
  <c r="AE79" i="24"/>
  <c r="AC150" i="24"/>
  <c r="AD150" i="24" s="1"/>
  <c r="AG150" i="24" s="1"/>
  <c r="AE150" i="24"/>
  <c r="AF150" i="24"/>
  <c r="AC136" i="24"/>
  <c r="AD136" i="24" s="1"/>
  <c r="AG136" i="24" s="1"/>
  <c r="AF136" i="24"/>
  <c r="AE136" i="24"/>
  <c r="AC123" i="24"/>
  <c r="AD123" i="24" s="1"/>
  <c r="AG123" i="24" s="1"/>
  <c r="AF123" i="24"/>
  <c r="AE123" i="24"/>
  <c r="AF105" i="24"/>
  <c r="AC105" i="24"/>
  <c r="AF88" i="24"/>
  <c r="AC88" i="24"/>
  <c r="AE88" i="24"/>
  <c r="AF71" i="24"/>
  <c r="AC71" i="24"/>
  <c r="AF56" i="24"/>
  <c r="AC56" i="24"/>
  <c r="AD56" i="24" s="1"/>
  <c r="AG56" i="24" s="1"/>
  <c r="AE56" i="24"/>
  <c r="AF39" i="24"/>
  <c r="AE39" i="24"/>
  <c r="AC39" i="24"/>
  <c r="AF31" i="24"/>
  <c r="AC31" i="24"/>
  <c r="AD31" i="24" s="1"/>
  <c r="AG31" i="24" s="1"/>
  <c r="AF23" i="24"/>
  <c r="AC23" i="24"/>
  <c r="AD23" i="24" s="1"/>
  <c r="AG23" i="24" s="1"/>
  <c r="AF15" i="24"/>
  <c r="AC15" i="24"/>
  <c r="AD15" i="24" s="1"/>
  <c r="AG15" i="24" s="1"/>
  <c r="AE15" i="24"/>
  <c r="AF7" i="24"/>
  <c r="AC7" i="24"/>
  <c r="AD7" i="24" s="1"/>
  <c r="AG7" i="24" s="1"/>
  <c r="AE7" i="24"/>
  <c r="AC141" i="24"/>
  <c r="AD141" i="24" s="1"/>
  <c r="AG141" i="24" s="1"/>
  <c r="AE141" i="24"/>
  <c r="AF141" i="24"/>
  <c r="AC124" i="24"/>
  <c r="AD124" i="24" s="1"/>
  <c r="AG124" i="24" s="1"/>
  <c r="AF124" i="24"/>
  <c r="AE124" i="24"/>
  <c r="AE117" i="24"/>
  <c r="AC117" i="24"/>
  <c r="AD117" i="24" s="1"/>
  <c r="AG117" i="24" s="1"/>
  <c r="AF117" i="24"/>
  <c r="AF106" i="24"/>
  <c r="AE106" i="24"/>
  <c r="AC106" i="24"/>
  <c r="AF91" i="24"/>
  <c r="AC91" i="24"/>
  <c r="AD91" i="24" s="1"/>
  <c r="AG91" i="24" s="1"/>
  <c r="AE91" i="24"/>
  <c r="AF75" i="24"/>
  <c r="AC75" i="24"/>
  <c r="AD75" i="24" s="1"/>
  <c r="AG75" i="24" s="1"/>
  <c r="AE75" i="24"/>
  <c r="AF62" i="24"/>
  <c r="AE62" i="24"/>
  <c r="AC62" i="24"/>
  <c r="AD62" i="24" s="1"/>
  <c r="AG62" i="24" s="1"/>
  <c r="AF44" i="24"/>
  <c r="AC44" i="24"/>
  <c r="AE44" i="24"/>
  <c r="AC146" i="24"/>
  <c r="AD146" i="24" s="1"/>
  <c r="AG146" i="24" s="1"/>
  <c r="AE146" i="24"/>
  <c r="AF146" i="24"/>
  <c r="AC130" i="24"/>
  <c r="AD130" i="24" s="1"/>
  <c r="AG130" i="24" s="1"/>
  <c r="AE130" i="24"/>
  <c r="AF130" i="24"/>
  <c r="AF110" i="24"/>
  <c r="AC110" i="24"/>
  <c r="AE110" i="24"/>
  <c r="AF94" i="24"/>
  <c r="AE94" i="24"/>
  <c r="AC94" i="24"/>
  <c r="AF78" i="24"/>
  <c r="AE78" i="24"/>
  <c r="AC78" i="24"/>
  <c r="AE64" i="24"/>
  <c r="AF64" i="24"/>
  <c r="AC64" i="24"/>
  <c r="AD64" i="24" s="1"/>
  <c r="AG64" i="24" s="1"/>
  <c r="AF50" i="24"/>
  <c r="AC50" i="24"/>
  <c r="AD50" i="24" s="1"/>
  <c r="AG50" i="24" s="1"/>
  <c r="AE50" i="24"/>
  <c r="AF38" i="24"/>
  <c r="AC38" i="24"/>
  <c r="AD38" i="24" s="1"/>
  <c r="AG38" i="24" s="1"/>
  <c r="AF30" i="24"/>
  <c r="AE30" i="24"/>
  <c r="AC30" i="24"/>
  <c r="AD30" i="24" s="1"/>
  <c r="AG30" i="24" s="1"/>
  <c r="AF22" i="24"/>
  <c r="AE22" i="24"/>
  <c r="AC22" i="24"/>
  <c r="AD22" i="24" s="1"/>
  <c r="AG22" i="24" s="1"/>
  <c r="AF14" i="24"/>
  <c r="AE14" i="24"/>
  <c r="AC14" i="24"/>
  <c r="AC154" i="24"/>
  <c r="AD154" i="24" s="1"/>
  <c r="AG154" i="24" s="1"/>
  <c r="AE154" i="24"/>
  <c r="AF154" i="24"/>
  <c r="AC139" i="24"/>
  <c r="AD139" i="24" s="1"/>
  <c r="AG139" i="24" s="1"/>
  <c r="AF139" i="24"/>
  <c r="AE139" i="24"/>
  <c r="AC122" i="24"/>
  <c r="AD122" i="24" s="1"/>
  <c r="AG122" i="24" s="1"/>
  <c r="AE122" i="24"/>
  <c r="AF122" i="24"/>
  <c r="AF102" i="24"/>
  <c r="AE102" i="24"/>
  <c r="AC102" i="24"/>
  <c r="AF83" i="24"/>
  <c r="AC83" i="24"/>
  <c r="AD83" i="24" s="1"/>
  <c r="AG83" i="24" s="1"/>
  <c r="AE83" i="24"/>
  <c r="AF59" i="24"/>
  <c r="AC59" i="24"/>
  <c r="AD59" i="24" s="1"/>
  <c r="AG59" i="24" s="1"/>
  <c r="AE59" i="24"/>
  <c r="AF41" i="24"/>
  <c r="AE41" i="24"/>
  <c r="AC41" i="24"/>
  <c r="AE85" i="24"/>
  <c r="AE71" i="24"/>
  <c r="AE23" i="24"/>
  <c r="AF149" i="24"/>
  <c r="AC149" i="24"/>
  <c r="AE149" i="24"/>
  <c r="AC132" i="24"/>
  <c r="AD132" i="24" s="1"/>
  <c r="AG132" i="24" s="1"/>
  <c r="AF132" i="24"/>
  <c r="AE132" i="24"/>
  <c r="AE116" i="24"/>
  <c r="AC116" i="24"/>
  <c r="AD116" i="24" s="1"/>
  <c r="AG116" i="24" s="1"/>
  <c r="AF116" i="24"/>
  <c r="AF100" i="24"/>
  <c r="AC100" i="24"/>
  <c r="AE100" i="24"/>
  <c r="AF86" i="24"/>
  <c r="AC86" i="24"/>
  <c r="AE86" i="24"/>
  <c r="AF68" i="24"/>
  <c r="AC68" i="24"/>
  <c r="AD68" i="24" s="1"/>
  <c r="AG68" i="24" s="1"/>
  <c r="AE68" i="24"/>
  <c r="AF52" i="24"/>
  <c r="AE52" i="24"/>
  <c r="AC52" i="24"/>
  <c r="AD52" i="24" s="1"/>
  <c r="AG52" i="24" s="1"/>
  <c r="AF37" i="24"/>
  <c r="AC37" i="24"/>
  <c r="AE37" i="24"/>
  <c r="AF29" i="24"/>
  <c r="AE29" i="24"/>
  <c r="AC29" i="24"/>
  <c r="AF21" i="24"/>
  <c r="AC21" i="24"/>
  <c r="AE21" i="24"/>
  <c r="AF13" i="24"/>
  <c r="AE13" i="24"/>
  <c r="AC13" i="24"/>
  <c r="AD13" i="24" s="1"/>
  <c r="AG13" i="24" s="1"/>
  <c r="AE152" i="24"/>
  <c r="AC152" i="24"/>
  <c r="AD152" i="24" s="1"/>
  <c r="AG152" i="24" s="1"/>
  <c r="AF152" i="24"/>
  <c r="AC137" i="24"/>
  <c r="AD137" i="24" s="1"/>
  <c r="AG137" i="24" s="1"/>
  <c r="AE137" i="24"/>
  <c r="AF137" i="24"/>
  <c r="AC120" i="24"/>
  <c r="AD120" i="24" s="1"/>
  <c r="AG120" i="24" s="1"/>
  <c r="AE120" i="24"/>
  <c r="AF120" i="24"/>
  <c r="AF114" i="24"/>
  <c r="AE114" i="24"/>
  <c r="AC114" i="24"/>
  <c r="AF103" i="24"/>
  <c r="AC103" i="24"/>
  <c r="AD103" i="24" s="1"/>
  <c r="AG103" i="24" s="1"/>
  <c r="AF84" i="24"/>
  <c r="AC84" i="24"/>
  <c r="AE84" i="24"/>
  <c r="AF72" i="24"/>
  <c r="AE72" i="24"/>
  <c r="AC72" i="24"/>
  <c r="AD72" i="24" s="1"/>
  <c r="AG72" i="24" s="1"/>
  <c r="AE57" i="24"/>
  <c r="AC57" i="24"/>
  <c r="AD57" i="24" s="1"/>
  <c r="AG57" i="24" s="1"/>
  <c r="AF57" i="24"/>
  <c r="AF42" i="24"/>
  <c r="AC42" i="24"/>
  <c r="AD42" i="24" s="1"/>
  <c r="AG42" i="24" s="1"/>
  <c r="AC142" i="24"/>
  <c r="AE142" i="24"/>
  <c r="AF142" i="24"/>
  <c r="AC125" i="24"/>
  <c r="AD125" i="24" s="1"/>
  <c r="AG125" i="24" s="1"/>
  <c r="AF125" i="24"/>
  <c r="AE125" i="24"/>
  <c r="AF101" i="24"/>
  <c r="AC101" i="24"/>
  <c r="AF89" i="24"/>
  <c r="AC89" i="24"/>
  <c r="AD89" i="24" s="1"/>
  <c r="AG89" i="24" s="1"/>
  <c r="AF73" i="24"/>
  <c r="AC73" i="24"/>
  <c r="AE73" i="24"/>
  <c r="AF63" i="24"/>
  <c r="AC63" i="24"/>
  <c r="AD63" i="24" s="1"/>
  <c r="AG63" i="24" s="1"/>
  <c r="AE63" i="24"/>
  <c r="AF47" i="24"/>
  <c r="AE47" i="24"/>
  <c r="AC47" i="24"/>
  <c r="AF36" i="24"/>
  <c r="AE36" i="24"/>
  <c r="AC36" i="24"/>
  <c r="AF28" i="24"/>
  <c r="AE28" i="24"/>
  <c r="AC28" i="24"/>
  <c r="AD28" i="24" s="1"/>
  <c r="AG28" i="24" s="1"/>
  <c r="AF20" i="24"/>
  <c r="AE20" i="24"/>
  <c r="AC20" i="24"/>
  <c r="AD20" i="24" s="1"/>
  <c r="AG20" i="24" s="1"/>
  <c r="AF12" i="24"/>
  <c r="AE12" i="24"/>
  <c r="AC12" i="24"/>
  <c r="AE148" i="24"/>
  <c r="AC148" i="24"/>
  <c r="AF148" i="24"/>
  <c r="AC135" i="24"/>
  <c r="AD135" i="24" s="1"/>
  <c r="AG135" i="24" s="1"/>
  <c r="AF135" i="24"/>
  <c r="AE135" i="24"/>
  <c r="AF115" i="24"/>
  <c r="AC115" i="24"/>
  <c r="AD115" i="24" s="1"/>
  <c r="AG115" i="24" s="1"/>
  <c r="AE115" i="24"/>
  <c r="AF92" i="24"/>
  <c r="AC92" i="24"/>
  <c r="AE92" i="24"/>
  <c r="AF76" i="24"/>
  <c r="AC76" i="24"/>
  <c r="AE76" i="24"/>
  <c r="AF55" i="24"/>
  <c r="AC55" i="24"/>
  <c r="AD55" i="24" s="1"/>
  <c r="AG55" i="24" s="1"/>
  <c r="AE55" i="24"/>
  <c r="AE77" i="24"/>
  <c r="AE38" i="24"/>
  <c r="AE42" i="24"/>
  <c r="AE31" i="24"/>
  <c r="AC144" i="24"/>
  <c r="AD144" i="24" s="1"/>
  <c r="AG144" i="24" s="1"/>
  <c r="AF144" i="24"/>
  <c r="AE144" i="24"/>
  <c r="AC128" i="24"/>
  <c r="AF128" i="24"/>
  <c r="AE128" i="24"/>
  <c r="AF113" i="24"/>
  <c r="AC113" i="24"/>
  <c r="AD113" i="24" s="1"/>
  <c r="AG113" i="24" s="1"/>
  <c r="AF97" i="24"/>
  <c r="AC97" i="24"/>
  <c r="AF81" i="24"/>
  <c r="AC81" i="24"/>
  <c r="AD81" i="24" s="1"/>
  <c r="AG81" i="24" s="1"/>
  <c r="AE61" i="24"/>
  <c r="AF61" i="24"/>
  <c r="AC61" i="24"/>
  <c r="AF48" i="24"/>
  <c r="AC48" i="24"/>
  <c r="AD48" i="24" s="1"/>
  <c r="AG48" i="24" s="1"/>
  <c r="AE48" i="24"/>
  <c r="AF35" i="24"/>
  <c r="AC35" i="24"/>
  <c r="AD35" i="24" s="1"/>
  <c r="AG35" i="24" s="1"/>
  <c r="AF27" i="24"/>
  <c r="AC27" i="24"/>
  <c r="AD27" i="24" s="1"/>
  <c r="AG27" i="24" s="1"/>
  <c r="AF19" i="24"/>
  <c r="AC19" i="24"/>
  <c r="AD19" i="24" s="1"/>
  <c r="AG19" i="24" s="1"/>
  <c r="AF11" i="24"/>
  <c r="AC11" i="24"/>
  <c r="AD11" i="24" s="1"/>
  <c r="AG11" i="24" s="1"/>
  <c r="AE11" i="24"/>
  <c r="AC151" i="24"/>
  <c r="AF151" i="24"/>
  <c r="AE151" i="24"/>
  <c r="AC133" i="24"/>
  <c r="AD133" i="24" s="1"/>
  <c r="AG133" i="24" s="1"/>
  <c r="AE133" i="24"/>
  <c r="AF133" i="24"/>
  <c r="AE119" i="24"/>
  <c r="AC119" i="24"/>
  <c r="AD119" i="24" s="1"/>
  <c r="AG119" i="24" s="1"/>
  <c r="AF119" i="24"/>
  <c r="AF109" i="24"/>
  <c r="AC109" i="24"/>
  <c r="AE98" i="24"/>
  <c r="AF98" i="24"/>
  <c r="AC98" i="24"/>
  <c r="AF82" i="24"/>
  <c r="AE82" i="24"/>
  <c r="AC82" i="24"/>
  <c r="AE69" i="24"/>
  <c r="AF69" i="24"/>
  <c r="AC69" i="24"/>
  <c r="AE53" i="24"/>
  <c r="AF53" i="24"/>
  <c r="AC53" i="24"/>
  <c r="AF6" i="24"/>
  <c r="AE6" i="24"/>
  <c r="AC6" i="24"/>
  <c r="AC138" i="24"/>
  <c r="AD138" i="24" s="1"/>
  <c r="AG138" i="24" s="1"/>
  <c r="AE138" i="24"/>
  <c r="AF138" i="24"/>
  <c r="AC121" i="24"/>
  <c r="AD121" i="24" s="1"/>
  <c r="AG121" i="24" s="1"/>
  <c r="AF121" i="24"/>
  <c r="AE121" i="24"/>
  <c r="AF99" i="24"/>
  <c r="AC99" i="24"/>
  <c r="AD99" i="24" s="1"/>
  <c r="AG99" i="24" s="1"/>
  <c r="AE99" i="24"/>
  <c r="AF87" i="24"/>
  <c r="AC87" i="24"/>
  <c r="AD87" i="24" s="1"/>
  <c r="AG87" i="24" s="1"/>
  <c r="AF70" i="24"/>
  <c r="AE70" i="24"/>
  <c r="AC70" i="24"/>
  <c r="AD70" i="24" s="1"/>
  <c r="AG70" i="24" s="1"/>
  <c r="AF58" i="24"/>
  <c r="AE58" i="24"/>
  <c r="AC58" i="24"/>
  <c r="AD58" i="24" s="1"/>
  <c r="AG58" i="24" s="1"/>
  <c r="AF45" i="24"/>
  <c r="AE45" i="24"/>
  <c r="AC45" i="24"/>
  <c r="AF34" i="24"/>
  <c r="AC34" i="24"/>
  <c r="AD34" i="24" s="1"/>
  <c r="AG34" i="24" s="1"/>
  <c r="AE34" i="24"/>
  <c r="AF26" i="24"/>
  <c r="AE26" i="24"/>
  <c r="AC26" i="24"/>
  <c r="AD26" i="24" s="1"/>
  <c r="AG26" i="24" s="1"/>
  <c r="AF18" i="24"/>
  <c r="AC18" i="24"/>
  <c r="AD18" i="24" s="1"/>
  <c r="AG18" i="24" s="1"/>
  <c r="AE18" i="24"/>
  <c r="AF10" i="24"/>
  <c r="AE10" i="24"/>
  <c r="AC10" i="24"/>
  <c r="AD10" i="24" s="1"/>
  <c r="AG10" i="24" s="1"/>
  <c r="AF147" i="24"/>
  <c r="AC147" i="24"/>
  <c r="AE147" i="24"/>
  <c r="AC131" i="24"/>
  <c r="AE131" i="24"/>
  <c r="AF131" i="24"/>
  <c r="AF108" i="24"/>
  <c r="AC108" i="24"/>
  <c r="AE108" i="24"/>
  <c r="AF90" i="24"/>
  <c r="AE90" i="24"/>
  <c r="AC90" i="24"/>
  <c r="AF74" i="24"/>
  <c r="AE74" i="24"/>
  <c r="AC74" i="24"/>
  <c r="AD74" i="24" s="1"/>
  <c r="AG74" i="24" s="1"/>
  <c r="AF51" i="24"/>
  <c r="AE51" i="24"/>
  <c r="AC51" i="24"/>
  <c r="AD51" i="24" s="1"/>
  <c r="AG51" i="24" s="1"/>
  <c r="AE101" i="24"/>
  <c r="AE81" i="24"/>
  <c r="AE19" i="24"/>
  <c r="AE111" i="24"/>
  <c r="AE105" i="24"/>
  <c r="AE46" i="24"/>
  <c r="AI152" i="23"/>
  <c r="AL152" i="23"/>
  <c r="AK152" i="23"/>
  <c r="AL140" i="23"/>
  <c r="AI140" i="23"/>
  <c r="AL147" i="23"/>
  <c r="AK147" i="23"/>
  <c r="AI147" i="23"/>
  <c r="AJ147" i="23" s="1"/>
  <c r="AM147" i="23" s="1"/>
  <c r="AL139" i="23"/>
  <c r="AK139" i="23"/>
  <c r="AI139" i="23"/>
  <c r="AL132" i="23"/>
  <c r="AI132" i="23"/>
  <c r="AL124" i="23"/>
  <c r="AI124" i="23"/>
  <c r="AL116" i="23"/>
  <c r="AI116" i="23"/>
  <c r="AJ116" i="23" s="1"/>
  <c r="AM116" i="23" s="1"/>
  <c r="AL108" i="23"/>
  <c r="AI108" i="23"/>
  <c r="AJ108" i="23" s="1"/>
  <c r="AM108" i="23" s="1"/>
  <c r="AL100" i="23"/>
  <c r="AI100" i="23"/>
  <c r="AJ100" i="23" s="1"/>
  <c r="AM100" i="23" s="1"/>
  <c r="AL92" i="23"/>
  <c r="AI92" i="23"/>
  <c r="AJ92" i="23" s="1"/>
  <c r="AM92" i="23" s="1"/>
  <c r="AL84" i="23"/>
  <c r="AI84" i="23"/>
  <c r="AJ84" i="23" s="1"/>
  <c r="AM84" i="23" s="1"/>
  <c r="AL76" i="23"/>
  <c r="AK76" i="23"/>
  <c r="AI76" i="23"/>
  <c r="AJ76" i="23" s="1"/>
  <c r="AM76" i="23" s="1"/>
  <c r="AL68" i="23"/>
  <c r="AI68" i="23"/>
  <c r="AJ68" i="23" s="1"/>
  <c r="AM68" i="23" s="1"/>
  <c r="AK68" i="23"/>
  <c r="AL60" i="23"/>
  <c r="AK60" i="23"/>
  <c r="AI60" i="23"/>
  <c r="AJ60" i="23" s="1"/>
  <c r="AM60" i="23" s="1"/>
  <c r="AL52" i="23"/>
  <c r="AI52" i="23"/>
  <c r="AJ52" i="23" s="1"/>
  <c r="AM52" i="23" s="1"/>
  <c r="AK52" i="23"/>
  <c r="AL39" i="23"/>
  <c r="AI39" i="23"/>
  <c r="AK39" i="23"/>
  <c r="AL31" i="23"/>
  <c r="AK31" i="23"/>
  <c r="AI31" i="23"/>
  <c r="AJ31" i="23" s="1"/>
  <c r="AM31" i="23" s="1"/>
  <c r="AL23" i="23"/>
  <c r="AK23" i="23"/>
  <c r="AI23" i="23"/>
  <c r="AJ23" i="23" s="1"/>
  <c r="AM23" i="23" s="1"/>
  <c r="AL15" i="23"/>
  <c r="AK15" i="23"/>
  <c r="AI15" i="23"/>
  <c r="AJ15" i="23" s="1"/>
  <c r="AM15" i="23" s="1"/>
  <c r="AL153" i="23"/>
  <c r="AI153" i="23"/>
  <c r="AJ153" i="23" s="1"/>
  <c r="AM153" i="23" s="1"/>
  <c r="AK153" i="23"/>
  <c r="AL135" i="23"/>
  <c r="AI135" i="23"/>
  <c r="AK135" i="23"/>
  <c r="AL127" i="23"/>
  <c r="AK127" i="23"/>
  <c r="AI127" i="23"/>
  <c r="AL119" i="23"/>
  <c r="AK119" i="23"/>
  <c r="AI119" i="23"/>
  <c r="AJ119" i="23" s="1"/>
  <c r="AM119" i="23" s="1"/>
  <c r="AL111" i="23"/>
  <c r="AK111" i="23"/>
  <c r="AI111" i="23"/>
  <c r="AJ111" i="23" s="1"/>
  <c r="AM111" i="23" s="1"/>
  <c r="AL103" i="23"/>
  <c r="AK103" i="23"/>
  <c r="AI103" i="23"/>
  <c r="AJ103" i="23" s="1"/>
  <c r="AM103" i="23" s="1"/>
  <c r="AL95" i="23"/>
  <c r="AK95" i="23"/>
  <c r="AI95" i="23"/>
  <c r="AJ95" i="23" s="1"/>
  <c r="AM95" i="23" s="1"/>
  <c r="AL87" i="23"/>
  <c r="AK87" i="23"/>
  <c r="AI87" i="23"/>
  <c r="AJ87" i="23" s="1"/>
  <c r="AM87" i="23" s="1"/>
  <c r="AL79" i="23"/>
  <c r="AI79" i="23"/>
  <c r="AI71" i="23"/>
  <c r="AL71" i="23"/>
  <c r="AI63" i="23"/>
  <c r="AL63" i="23"/>
  <c r="AL55" i="23"/>
  <c r="AI55" i="23"/>
  <c r="AJ55" i="23" s="1"/>
  <c r="AM55" i="23" s="1"/>
  <c r="AL44" i="23"/>
  <c r="AI44" i="23"/>
  <c r="AK44" i="23"/>
  <c r="AL36" i="23"/>
  <c r="AI36" i="23"/>
  <c r="AJ36" i="23" s="1"/>
  <c r="AM36" i="23" s="1"/>
  <c r="AL28" i="23"/>
  <c r="AI28" i="23"/>
  <c r="AJ28" i="23" s="1"/>
  <c r="AM28" i="23" s="1"/>
  <c r="AL20" i="23"/>
  <c r="AI20" i="23"/>
  <c r="AJ20" i="23" s="1"/>
  <c r="AM20" i="23" s="1"/>
  <c r="AL12" i="23"/>
  <c r="AI12" i="23"/>
  <c r="AK12" i="23"/>
  <c r="AI155" i="23"/>
  <c r="AJ155" i="23" s="1"/>
  <c r="AM155" i="23" s="1"/>
  <c r="AK155" i="23"/>
  <c r="AL155" i="23"/>
  <c r="AL45" i="23"/>
  <c r="AI45" i="23"/>
  <c r="AK100" i="23"/>
  <c r="AK36" i="23"/>
  <c r="AK79" i="23"/>
  <c r="AL146" i="23"/>
  <c r="AI146" i="23"/>
  <c r="AJ146" i="23" s="1"/>
  <c r="AM146" i="23" s="1"/>
  <c r="AI150" i="23"/>
  <c r="AL150" i="23"/>
  <c r="AK150" i="23"/>
  <c r="AL145" i="23"/>
  <c r="AI145" i="23"/>
  <c r="AJ145" i="23" s="1"/>
  <c r="AM145" i="23" s="1"/>
  <c r="AL138" i="23"/>
  <c r="AI138" i="23"/>
  <c r="AL130" i="23"/>
  <c r="AI130" i="23"/>
  <c r="AL122" i="23"/>
  <c r="AI122" i="23"/>
  <c r="AL114" i="23"/>
  <c r="AI114" i="23"/>
  <c r="AJ114" i="23" s="1"/>
  <c r="AM114" i="23" s="1"/>
  <c r="AL106" i="23"/>
  <c r="AI106" i="23"/>
  <c r="AJ106" i="23" s="1"/>
  <c r="AM106" i="23" s="1"/>
  <c r="AL98" i="23"/>
  <c r="AI98" i="23"/>
  <c r="AJ98" i="23" s="1"/>
  <c r="AM98" i="23" s="1"/>
  <c r="AL90" i="23"/>
  <c r="AI90" i="23"/>
  <c r="AJ90" i="23" s="1"/>
  <c r="AM90" i="23" s="1"/>
  <c r="AK82" i="23"/>
  <c r="AL82" i="23"/>
  <c r="AI82" i="23"/>
  <c r="AL74" i="23"/>
  <c r="AK74" i="23"/>
  <c r="AI74" i="23"/>
  <c r="AJ74" i="23" s="1"/>
  <c r="AM74" i="23" s="1"/>
  <c r="AL66" i="23"/>
  <c r="AK66" i="23"/>
  <c r="AI66" i="23"/>
  <c r="AJ66" i="23" s="1"/>
  <c r="AM66" i="23" s="1"/>
  <c r="AL58" i="23"/>
  <c r="AK58" i="23"/>
  <c r="AI58" i="23"/>
  <c r="AJ58" i="23" s="1"/>
  <c r="AM58" i="23" s="1"/>
  <c r="AK50" i="23"/>
  <c r="AL50" i="23"/>
  <c r="AI50" i="23"/>
  <c r="AJ50" i="23" s="1"/>
  <c r="AM50" i="23" s="1"/>
  <c r="AL37" i="23"/>
  <c r="AK37" i="23"/>
  <c r="AI37" i="23"/>
  <c r="AJ37" i="23" s="1"/>
  <c r="AM37" i="23" s="1"/>
  <c r="AL29" i="23"/>
  <c r="AK29" i="23"/>
  <c r="AI29" i="23"/>
  <c r="AJ29" i="23" s="1"/>
  <c r="AM29" i="23" s="1"/>
  <c r="AL21" i="23"/>
  <c r="AK21" i="23"/>
  <c r="AI21" i="23"/>
  <c r="AJ21" i="23" s="1"/>
  <c r="AM21" i="23" s="1"/>
  <c r="AL13" i="23"/>
  <c r="AI13" i="23"/>
  <c r="AJ13" i="23" s="1"/>
  <c r="AM13" i="23" s="1"/>
  <c r="AK13" i="23"/>
  <c r="AL48" i="23"/>
  <c r="AI48" i="23"/>
  <c r="AK48" i="23"/>
  <c r="AL133" i="23"/>
  <c r="AI133" i="23"/>
  <c r="AL125" i="23"/>
  <c r="AI125" i="23"/>
  <c r="AL117" i="23"/>
  <c r="AI117" i="23"/>
  <c r="AJ117" i="23" s="1"/>
  <c r="AM117" i="23" s="1"/>
  <c r="AL109" i="23"/>
  <c r="AK109" i="23"/>
  <c r="AI109" i="23"/>
  <c r="AJ109" i="23" s="1"/>
  <c r="AM109" i="23" s="1"/>
  <c r="AL101" i="23"/>
  <c r="AI101" i="23"/>
  <c r="AJ101" i="23" s="1"/>
  <c r="AM101" i="23" s="1"/>
  <c r="AL93" i="23"/>
  <c r="AK93" i="23"/>
  <c r="AI93" i="23"/>
  <c r="AJ93" i="23" s="1"/>
  <c r="AM93" i="23" s="1"/>
  <c r="AL85" i="23"/>
  <c r="AK85" i="23"/>
  <c r="AI85" i="23"/>
  <c r="AJ85" i="23" s="1"/>
  <c r="AM85" i="23" s="1"/>
  <c r="AI77" i="23"/>
  <c r="AJ77" i="23" s="1"/>
  <c r="AM77" i="23" s="1"/>
  <c r="AK77" i="23"/>
  <c r="AL77" i="23"/>
  <c r="AI69" i="23"/>
  <c r="AJ69" i="23" s="1"/>
  <c r="AM69" i="23" s="1"/>
  <c r="AK69" i="23"/>
  <c r="AL69" i="23"/>
  <c r="AI61" i="23"/>
  <c r="AJ61" i="23" s="1"/>
  <c r="AM61" i="23" s="1"/>
  <c r="AK61" i="23"/>
  <c r="AL61" i="23"/>
  <c r="AL53" i="23"/>
  <c r="AK53" i="23"/>
  <c r="AI53" i="23"/>
  <c r="AK42" i="23"/>
  <c r="AI42" i="23"/>
  <c r="AJ42" i="23" s="1"/>
  <c r="AM42" i="23" s="1"/>
  <c r="AL42" i="23"/>
  <c r="AL34" i="23"/>
  <c r="AI34" i="23"/>
  <c r="AJ34" i="23" s="1"/>
  <c r="AM34" i="23" s="1"/>
  <c r="AL26" i="23"/>
  <c r="AI26" i="23"/>
  <c r="AJ26" i="23" s="1"/>
  <c r="AM26" i="23" s="1"/>
  <c r="AL18" i="23"/>
  <c r="AI18" i="23"/>
  <c r="AJ18" i="23" s="1"/>
  <c r="AM18" i="23" s="1"/>
  <c r="AL10" i="23"/>
  <c r="AK10" i="23"/>
  <c r="AI10" i="23"/>
  <c r="AJ10" i="23" s="1"/>
  <c r="AM10" i="23" s="1"/>
  <c r="AI151" i="23"/>
  <c r="AJ151" i="23" s="1"/>
  <c r="AM151" i="23" s="1"/>
  <c r="AL151" i="23"/>
  <c r="AK151" i="23"/>
  <c r="AK145" i="23"/>
  <c r="AK122" i="23"/>
  <c r="AK98" i="23"/>
  <c r="AK28" i="23"/>
  <c r="AK71" i="23"/>
  <c r="AK18" i="23"/>
  <c r="AK108" i="23"/>
  <c r="AK92" i="23"/>
  <c r="AK63" i="23"/>
  <c r="AL144" i="23"/>
  <c r="AI144" i="23"/>
  <c r="AI149" i="23"/>
  <c r="AL149" i="23"/>
  <c r="AK149" i="23"/>
  <c r="AL143" i="23"/>
  <c r="AI143" i="23"/>
  <c r="AK143" i="23"/>
  <c r="AL136" i="23"/>
  <c r="AI136" i="23"/>
  <c r="AL128" i="23"/>
  <c r="AI128" i="23"/>
  <c r="AL120" i="23"/>
  <c r="AI120" i="23"/>
  <c r="AJ120" i="23" s="1"/>
  <c r="AM120" i="23" s="1"/>
  <c r="AL112" i="23"/>
  <c r="AI112" i="23"/>
  <c r="AJ112" i="23" s="1"/>
  <c r="AM112" i="23" s="1"/>
  <c r="AL104" i="23"/>
  <c r="AI104" i="23"/>
  <c r="AJ104" i="23" s="1"/>
  <c r="AM104" i="23" s="1"/>
  <c r="AL96" i="23"/>
  <c r="AI96" i="23"/>
  <c r="AJ96" i="23" s="1"/>
  <c r="AM96" i="23" s="1"/>
  <c r="AL88" i="23"/>
  <c r="AI88" i="23"/>
  <c r="AJ88" i="23" s="1"/>
  <c r="AM88" i="23" s="1"/>
  <c r="AL80" i="23"/>
  <c r="AK80" i="23"/>
  <c r="AI80" i="23"/>
  <c r="AL72" i="23"/>
  <c r="AI72" i="23"/>
  <c r="AJ72" i="23" s="1"/>
  <c r="AM72" i="23" s="1"/>
  <c r="AK72" i="23"/>
  <c r="AL64" i="23"/>
  <c r="AK64" i="23"/>
  <c r="AI64" i="23"/>
  <c r="AL56" i="23"/>
  <c r="AI56" i="23"/>
  <c r="AJ56" i="23" s="1"/>
  <c r="AM56" i="23" s="1"/>
  <c r="AK56" i="23"/>
  <c r="AL43" i="23"/>
  <c r="AI43" i="23"/>
  <c r="AK43" i="23"/>
  <c r="AL35" i="23"/>
  <c r="AI35" i="23"/>
  <c r="AJ35" i="23" s="1"/>
  <c r="AM35" i="23" s="1"/>
  <c r="AK35" i="23"/>
  <c r="AL27" i="23"/>
  <c r="AI27" i="23"/>
  <c r="AJ27" i="23" s="1"/>
  <c r="AM27" i="23" s="1"/>
  <c r="AK27" i="23"/>
  <c r="AL19" i="23"/>
  <c r="AI19" i="23"/>
  <c r="AJ19" i="23" s="1"/>
  <c r="AM19" i="23" s="1"/>
  <c r="AK19" i="23"/>
  <c r="AL11" i="23"/>
  <c r="AK11" i="23"/>
  <c r="AI11" i="23"/>
  <c r="AJ11" i="23" s="1"/>
  <c r="AM11" i="23" s="1"/>
  <c r="AL46" i="23"/>
  <c r="AI46" i="23"/>
  <c r="AK46" i="23"/>
  <c r="AL131" i="23"/>
  <c r="AI131" i="23"/>
  <c r="AK131" i="23"/>
  <c r="AL123" i="23"/>
  <c r="AK123" i="23"/>
  <c r="AI123" i="23"/>
  <c r="AL115" i="23"/>
  <c r="AI115" i="23"/>
  <c r="AJ115" i="23" s="1"/>
  <c r="AM115" i="23" s="1"/>
  <c r="AK115" i="23"/>
  <c r="AL107" i="23"/>
  <c r="AI107" i="23"/>
  <c r="AJ107" i="23" s="1"/>
  <c r="AM107" i="23" s="1"/>
  <c r="AK107" i="23"/>
  <c r="AL99" i="23"/>
  <c r="AI99" i="23"/>
  <c r="AJ99" i="23" s="1"/>
  <c r="AM99" i="23" s="1"/>
  <c r="AK99" i="23"/>
  <c r="AL91" i="23"/>
  <c r="AI91" i="23"/>
  <c r="AJ91" i="23" s="1"/>
  <c r="AM91" i="23" s="1"/>
  <c r="AK91" i="23"/>
  <c r="AL83" i="23"/>
  <c r="AI83" i="23"/>
  <c r="AJ83" i="23" s="1"/>
  <c r="AM83" i="23" s="1"/>
  <c r="AK83" i="23"/>
  <c r="AI75" i="23"/>
  <c r="AJ75" i="23" s="1"/>
  <c r="AM75" i="23" s="1"/>
  <c r="AL75" i="23"/>
  <c r="AI67" i="23"/>
  <c r="AJ67" i="23" s="1"/>
  <c r="AM67" i="23" s="1"/>
  <c r="AL67" i="23"/>
  <c r="AL59" i="23"/>
  <c r="AI59" i="23"/>
  <c r="AJ59" i="23" s="1"/>
  <c r="AM59" i="23" s="1"/>
  <c r="AL51" i="23"/>
  <c r="AI51" i="23"/>
  <c r="AJ51" i="23" s="1"/>
  <c r="AM51" i="23" s="1"/>
  <c r="AL40" i="23"/>
  <c r="AK40" i="23"/>
  <c r="AI40" i="23"/>
  <c r="AL32" i="23"/>
  <c r="AI32" i="23"/>
  <c r="AJ32" i="23" s="1"/>
  <c r="AM32" i="23" s="1"/>
  <c r="AL24" i="23"/>
  <c r="AI24" i="23"/>
  <c r="AJ24" i="23" s="1"/>
  <c r="AM24" i="23" s="1"/>
  <c r="AL16" i="23"/>
  <c r="AI16" i="23"/>
  <c r="AJ16" i="23" s="1"/>
  <c r="AM16" i="23" s="1"/>
  <c r="AK16" i="23"/>
  <c r="AL8" i="23"/>
  <c r="AI8" i="23"/>
  <c r="AJ8" i="23" s="1"/>
  <c r="AM8" i="23" s="1"/>
  <c r="AK8" i="23"/>
  <c r="AI148" i="23"/>
  <c r="AL148" i="23"/>
  <c r="AK148" i="23"/>
  <c r="AK138" i="23"/>
  <c r="AK120" i="23"/>
  <c r="AK90" i="23"/>
  <c r="AK75" i="23"/>
  <c r="AK20" i="23"/>
  <c r="AK55" i="23"/>
  <c r="AK132" i="23"/>
  <c r="AK101" i="23"/>
  <c r="AK51" i="23"/>
  <c r="AK124" i="23"/>
  <c r="AK84" i="23"/>
  <c r="AI154" i="23"/>
  <c r="AL154" i="23"/>
  <c r="AK154" i="23"/>
  <c r="AL142" i="23"/>
  <c r="AI142" i="23"/>
  <c r="AI156" i="23"/>
  <c r="AK156" i="23"/>
  <c r="AL156" i="23"/>
  <c r="AL141" i="23"/>
  <c r="AI141" i="23"/>
  <c r="AL134" i="23"/>
  <c r="AI134" i="23"/>
  <c r="AL126" i="23"/>
  <c r="AI126" i="23"/>
  <c r="AL118" i="23"/>
  <c r="AI118" i="23"/>
  <c r="AL110" i="23"/>
  <c r="AI110" i="23"/>
  <c r="AL102" i="23"/>
  <c r="AI102" i="23"/>
  <c r="AL94" i="23"/>
  <c r="AI94" i="23"/>
  <c r="AL86" i="23"/>
  <c r="AI86" i="23"/>
  <c r="AL78" i="23"/>
  <c r="AK78" i="23"/>
  <c r="AI78" i="23"/>
  <c r="AJ78" i="23" s="1"/>
  <c r="AM78" i="23" s="1"/>
  <c r="AL70" i="23"/>
  <c r="AK70" i="23"/>
  <c r="AI70" i="23"/>
  <c r="AJ70" i="23" s="1"/>
  <c r="AM70" i="23" s="1"/>
  <c r="AL62" i="23"/>
  <c r="AK62" i="23"/>
  <c r="AI62" i="23"/>
  <c r="AJ62" i="23" s="1"/>
  <c r="AM62" i="23" s="1"/>
  <c r="AL54" i="23"/>
  <c r="AI54" i="23"/>
  <c r="AJ54" i="23" s="1"/>
  <c r="AM54" i="23" s="1"/>
  <c r="AL41" i="23"/>
  <c r="AI41" i="23"/>
  <c r="AK41" i="23"/>
  <c r="AL33" i="23"/>
  <c r="AK33" i="23"/>
  <c r="AI33" i="23"/>
  <c r="AJ33" i="23" s="1"/>
  <c r="AM33" i="23" s="1"/>
  <c r="AL25" i="23"/>
  <c r="AK25" i="23"/>
  <c r="AI25" i="23"/>
  <c r="AJ25" i="23" s="1"/>
  <c r="AM25" i="23" s="1"/>
  <c r="AL17" i="23"/>
  <c r="AI17" i="23"/>
  <c r="AJ17" i="23" s="1"/>
  <c r="AM17" i="23" s="1"/>
  <c r="AK17" i="23"/>
  <c r="AL9" i="23"/>
  <c r="AI9" i="23"/>
  <c r="AK9" i="23"/>
  <c r="AL137" i="23"/>
  <c r="AI137" i="23"/>
  <c r="AL129" i="23"/>
  <c r="AI129" i="23"/>
  <c r="AL121" i="23"/>
  <c r="AI121" i="23"/>
  <c r="AL113" i="23"/>
  <c r="AI113" i="23"/>
  <c r="AK113" i="23"/>
  <c r="AL105" i="23"/>
  <c r="AI105" i="23"/>
  <c r="AL97" i="23"/>
  <c r="AI97" i="23"/>
  <c r="AK97" i="23"/>
  <c r="AL89" i="23"/>
  <c r="AI89" i="23"/>
  <c r="AK89" i="23"/>
  <c r="AL81" i="23"/>
  <c r="AI81" i="23"/>
  <c r="AJ81" i="23" s="1"/>
  <c r="AM81" i="23" s="1"/>
  <c r="AK81" i="23"/>
  <c r="AI73" i="23"/>
  <c r="AJ73" i="23" s="1"/>
  <c r="AM73" i="23" s="1"/>
  <c r="AL73" i="23"/>
  <c r="AK73" i="23"/>
  <c r="AI65" i="23"/>
  <c r="AJ65" i="23" s="1"/>
  <c r="AM65" i="23" s="1"/>
  <c r="AL65" i="23"/>
  <c r="AK65" i="23"/>
  <c r="AI57" i="23"/>
  <c r="AJ57" i="23" s="1"/>
  <c r="AM57" i="23" s="1"/>
  <c r="AL57" i="23"/>
  <c r="AK57" i="23"/>
  <c r="AL49" i="23"/>
  <c r="AI49" i="23"/>
  <c r="AK38" i="23"/>
  <c r="AI38" i="23"/>
  <c r="AL38" i="23"/>
  <c r="AL30" i="23"/>
  <c r="AI30" i="23"/>
  <c r="AJ30" i="23" s="1"/>
  <c r="AM30" i="23" s="1"/>
  <c r="AL22" i="23"/>
  <c r="AI22" i="23"/>
  <c r="AJ22" i="23" s="1"/>
  <c r="AM22" i="23" s="1"/>
  <c r="AL14" i="23"/>
  <c r="AK14" i="23"/>
  <c r="AI14" i="23"/>
  <c r="AJ14" i="23" s="1"/>
  <c r="AM14" i="23" s="1"/>
  <c r="AL7" i="23"/>
  <c r="AI7" i="23"/>
  <c r="AL47" i="23"/>
  <c r="AK47" i="23"/>
  <c r="AI47" i="23"/>
  <c r="AK136" i="23"/>
  <c r="AK110" i="23"/>
  <c r="AK116" i="23"/>
  <c r="AK146" i="23"/>
  <c r="AK59" i="23"/>
  <c r="AK140" i="23"/>
  <c r="AK96" i="23"/>
  <c r="AK34" i="23"/>
  <c r="AK125" i="23"/>
  <c r="AK94" i="23"/>
  <c r="AK32" i="23"/>
  <c r="AK117" i="23"/>
  <c r="AK49" i="23"/>
  <c r="AK22" i="23"/>
  <c r="AN119" i="22"/>
  <c r="AM119" i="22"/>
  <c r="AK119" i="22"/>
  <c r="AL119" i="22" s="1"/>
  <c r="AO119" i="22" s="1"/>
  <c r="AN145" i="22"/>
  <c r="AM145" i="22"/>
  <c r="AK145" i="22"/>
  <c r="AM88" i="22"/>
  <c r="AK88" i="22"/>
  <c r="AL88" i="22" s="1"/>
  <c r="AO88" i="22" s="1"/>
  <c r="AN88" i="22"/>
  <c r="AN19" i="22"/>
  <c r="AK19" i="22"/>
  <c r="AL19" i="22" s="1"/>
  <c r="AO19" i="22" s="1"/>
  <c r="AN106" i="22"/>
  <c r="AK106" i="22"/>
  <c r="AL106" i="22" s="1"/>
  <c r="AO106" i="22" s="1"/>
  <c r="AM106" i="22"/>
  <c r="AN139" i="22"/>
  <c r="AK139" i="22"/>
  <c r="AN93" i="22"/>
  <c r="AM93" i="22"/>
  <c r="AK93" i="22"/>
  <c r="AN49" i="22"/>
  <c r="AK49" i="22"/>
  <c r="AM49" i="22"/>
  <c r="AN157" i="22"/>
  <c r="AK157" i="22"/>
  <c r="AM157" i="22"/>
  <c r="AN125" i="22"/>
  <c r="AK125" i="22"/>
  <c r="AL125" i="22" s="1"/>
  <c r="AO125" i="22" s="1"/>
  <c r="AM80" i="22"/>
  <c r="AK80" i="22"/>
  <c r="AL80" i="22" s="1"/>
  <c r="AO80" i="22" s="1"/>
  <c r="AN80" i="22"/>
  <c r="AM58" i="22"/>
  <c r="AK58" i="22"/>
  <c r="AL58" i="22" s="1"/>
  <c r="AO58" i="22" s="1"/>
  <c r="AN58" i="22"/>
  <c r="AN115" i="22"/>
  <c r="AK115" i="22"/>
  <c r="AL115" i="22" s="1"/>
  <c r="AO115" i="22" s="1"/>
  <c r="AN100" i="22"/>
  <c r="AM100" i="22"/>
  <c r="AK100" i="22"/>
  <c r="AL100" i="22" s="1"/>
  <c r="AO100" i="22" s="1"/>
  <c r="AM85" i="22"/>
  <c r="AN85" i="22"/>
  <c r="AK85" i="22"/>
  <c r="AL85" i="22" s="1"/>
  <c r="AO85" i="22" s="1"/>
  <c r="AM67" i="22"/>
  <c r="AK67" i="22"/>
  <c r="AL67" i="22" s="1"/>
  <c r="AO67" i="22" s="1"/>
  <c r="AN67" i="22"/>
  <c r="AN52" i="22"/>
  <c r="AK52" i="22"/>
  <c r="AN13" i="22"/>
  <c r="AK13" i="22"/>
  <c r="AL13" i="22" s="1"/>
  <c r="AO13" i="22" s="1"/>
  <c r="AM13" i="22"/>
  <c r="AN154" i="22"/>
  <c r="AM154" i="22"/>
  <c r="AK154" i="22"/>
  <c r="AN146" i="22"/>
  <c r="AK146" i="22"/>
  <c r="AN138" i="22"/>
  <c r="AK138" i="22"/>
  <c r="AN130" i="22"/>
  <c r="AM130" i="22"/>
  <c r="AK130" i="22"/>
  <c r="AN122" i="22"/>
  <c r="AK122" i="22"/>
  <c r="AL122" i="22" s="1"/>
  <c r="AO122" i="22" s="1"/>
  <c r="AN107" i="22"/>
  <c r="AK107" i="22"/>
  <c r="AL107" i="22" s="1"/>
  <c r="AO107" i="22" s="1"/>
  <c r="AM96" i="22"/>
  <c r="AK96" i="22"/>
  <c r="AL96" i="22" s="1"/>
  <c r="AO96" i="22" s="1"/>
  <c r="AN96" i="22"/>
  <c r="AM82" i="22"/>
  <c r="AN82" i="22"/>
  <c r="AK82" i="22"/>
  <c r="AL82" i="22" s="1"/>
  <c r="AO82" i="22" s="1"/>
  <c r="AM63" i="22"/>
  <c r="AN63" i="22"/>
  <c r="AK63" i="22"/>
  <c r="AL63" i="22" s="1"/>
  <c r="AO63" i="22" s="1"/>
  <c r="AM54" i="22"/>
  <c r="AK54" i="22"/>
  <c r="AN54" i="22"/>
  <c r="AN40" i="22"/>
  <c r="AK40" i="22"/>
  <c r="AN32" i="22"/>
  <c r="AM32" i="22"/>
  <c r="AK32" i="22"/>
  <c r="AL32" i="22" s="1"/>
  <c r="AO32" i="22" s="1"/>
  <c r="AN24" i="22"/>
  <c r="AM24" i="22"/>
  <c r="AK24" i="22"/>
  <c r="AL24" i="22" s="1"/>
  <c r="AO24" i="22" s="1"/>
  <c r="AK10" i="22"/>
  <c r="AN10" i="22"/>
  <c r="AM10" i="22"/>
  <c r="AN108" i="22"/>
  <c r="AM108" i="22"/>
  <c r="AK108" i="22"/>
  <c r="AM87" i="22"/>
  <c r="AN87" i="22"/>
  <c r="AK87" i="22"/>
  <c r="AL87" i="22" s="1"/>
  <c r="AO87" i="22" s="1"/>
  <c r="AM69" i="22"/>
  <c r="AK69" i="22"/>
  <c r="AL69" i="22" s="1"/>
  <c r="AO69" i="22" s="1"/>
  <c r="AN69" i="22"/>
  <c r="AM53" i="22"/>
  <c r="AK53" i="22"/>
  <c r="AL53" i="22" s="1"/>
  <c r="AO53" i="22" s="1"/>
  <c r="AN53" i="22"/>
  <c r="AK43" i="22"/>
  <c r="AN43" i="22"/>
  <c r="AM138" i="22"/>
  <c r="AM43" i="22"/>
  <c r="AM125" i="22"/>
  <c r="AM122" i="22"/>
  <c r="AN41" i="22"/>
  <c r="AK41" i="22"/>
  <c r="AL41" i="22" s="1"/>
  <c r="AO41" i="22" s="1"/>
  <c r="AM41" i="22"/>
  <c r="AN137" i="22"/>
  <c r="AM137" i="22"/>
  <c r="AK137" i="22"/>
  <c r="AK47" i="22"/>
  <c r="AN47" i="22"/>
  <c r="AN159" i="22"/>
  <c r="AK159" i="22"/>
  <c r="AM159" i="22"/>
  <c r="AN33" i="22"/>
  <c r="AM33" i="22"/>
  <c r="AK33" i="22"/>
  <c r="AL33" i="22" s="1"/>
  <c r="AO33" i="22" s="1"/>
  <c r="AN131" i="22"/>
  <c r="AK131" i="22"/>
  <c r="AM84" i="22"/>
  <c r="AN84" i="22"/>
  <c r="AK84" i="22"/>
  <c r="AL84" i="22" s="1"/>
  <c r="AO84" i="22" s="1"/>
  <c r="AN37" i="22"/>
  <c r="AM37" i="22"/>
  <c r="AK37" i="22"/>
  <c r="AL37" i="22" s="1"/>
  <c r="AO37" i="22" s="1"/>
  <c r="AN149" i="22"/>
  <c r="AK149" i="22"/>
  <c r="AM149" i="22"/>
  <c r="AN117" i="22"/>
  <c r="AK117" i="22"/>
  <c r="AL117" i="22" s="1"/>
  <c r="AO117" i="22" s="1"/>
  <c r="AM75" i="22"/>
  <c r="AK75" i="22"/>
  <c r="AL75" i="22" s="1"/>
  <c r="AO75" i="22" s="1"/>
  <c r="AN75" i="22"/>
  <c r="AN39" i="22"/>
  <c r="AK39" i="22"/>
  <c r="AL39" i="22" s="1"/>
  <c r="AO39" i="22" s="1"/>
  <c r="AN113" i="22"/>
  <c r="AK113" i="22"/>
  <c r="AL113" i="22" s="1"/>
  <c r="AO113" i="22" s="1"/>
  <c r="AN99" i="22"/>
  <c r="AK99" i="22"/>
  <c r="AM99" i="22"/>
  <c r="AM81" i="22"/>
  <c r="AN81" i="22"/>
  <c r="AK81" i="22"/>
  <c r="AL81" i="22" s="1"/>
  <c r="AO81" i="22" s="1"/>
  <c r="AM66" i="22"/>
  <c r="AN66" i="22"/>
  <c r="AK66" i="22"/>
  <c r="AL66" i="22" s="1"/>
  <c r="AO66" i="22" s="1"/>
  <c r="AN44" i="22"/>
  <c r="AK44" i="22"/>
  <c r="AN11" i="22"/>
  <c r="AK11" i="22"/>
  <c r="AM11" i="22"/>
  <c r="AN152" i="22"/>
  <c r="AK152" i="22"/>
  <c r="AN144" i="22"/>
  <c r="AM144" i="22"/>
  <c r="AK144" i="22"/>
  <c r="AN136" i="22"/>
  <c r="AM136" i="22"/>
  <c r="AK136" i="22"/>
  <c r="AN128" i="22"/>
  <c r="AM128" i="22"/>
  <c r="AK128" i="22"/>
  <c r="AN120" i="22"/>
  <c r="AM120" i="22"/>
  <c r="AK120" i="22"/>
  <c r="AL120" i="22" s="1"/>
  <c r="AO120" i="22" s="1"/>
  <c r="AN105" i="22"/>
  <c r="AK105" i="22"/>
  <c r="AL105" i="22" s="1"/>
  <c r="AO105" i="22" s="1"/>
  <c r="AN95" i="22"/>
  <c r="AK95" i="22"/>
  <c r="AM95" i="22"/>
  <c r="AM77" i="22"/>
  <c r="AK77" i="22"/>
  <c r="AL77" i="22" s="1"/>
  <c r="AO77" i="22" s="1"/>
  <c r="AN77" i="22"/>
  <c r="AM62" i="22"/>
  <c r="AK62" i="22"/>
  <c r="AN62" i="22"/>
  <c r="AN50" i="22"/>
  <c r="AK50" i="22"/>
  <c r="AN38" i="22"/>
  <c r="AK38" i="22"/>
  <c r="AN30" i="22"/>
  <c r="AK30" i="22"/>
  <c r="AN22" i="22"/>
  <c r="AK22" i="22"/>
  <c r="AL22" i="22" s="1"/>
  <c r="AO22" i="22" s="1"/>
  <c r="AN114" i="22"/>
  <c r="AK114" i="22"/>
  <c r="AM114" i="22"/>
  <c r="AN97" i="22"/>
  <c r="AK97" i="22"/>
  <c r="AM97" i="22"/>
  <c r="AM83" i="22"/>
  <c r="AN83" i="22"/>
  <c r="AK83" i="22"/>
  <c r="AL83" i="22" s="1"/>
  <c r="AO83" i="22" s="1"/>
  <c r="AM64" i="22"/>
  <c r="AN64" i="22"/>
  <c r="AK64" i="22"/>
  <c r="AL64" i="22" s="1"/>
  <c r="AO64" i="22" s="1"/>
  <c r="AK51" i="22"/>
  <c r="AN51" i="22"/>
  <c r="AN16" i="22"/>
  <c r="AK16" i="22"/>
  <c r="AL16" i="22" s="1"/>
  <c r="AO16" i="22" s="1"/>
  <c r="AM16" i="22"/>
  <c r="AM50" i="22"/>
  <c r="AM117" i="22"/>
  <c r="AM44" i="22"/>
  <c r="AN151" i="22"/>
  <c r="AK151" i="22"/>
  <c r="AN25" i="22"/>
  <c r="AM25" i="22"/>
  <c r="AK25" i="22"/>
  <c r="AL25" i="22" s="1"/>
  <c r="AO25" i="22" s="1"/>
  <c r="AN129" i="22"/>
  <c r="AK129" i="22"/>
  <c r="AN35" i="22"/>
  <c r="AK35" i="22"/>
  <c r="AL35" i="22" s="1"/>
  <c r="AO35" i="22" s="1"/>
  <c r="AN135" i="22"/>
  <c r="AK135" i="22"/>
  <c r="AN155" i="22"/>
  <c r="AK155" i="22"/>
  <c r="AN123" i="22"/>
  <c r="AK123" i="22"/>
  <c r="AM123" i="22"/>
  <c r="AM79" i="22"/>
  <c r="AN79" i="22"/>
  <c r="AK79" i="22"/>
  <c r="AL79" i="22" s="1"/>
  <c r="AO79" i="22" s="1"/>
  <c r="AN29" i="22"/>
  <c r="AM29" i="22"/>
  <c r="AK29" i="22"/>
  <c r="AL29" i="22" s="1"/>
  <c r="AO29" i="22" s="1"/>
  <c r="AN141" i="22"/>
  <c r="AK141" i="22"/>
  <c r="AM141" i="22"/>
  <c r="AN104" i="22"/>
  <c r="AK104" i="22"/>
  <c r="AL104" i="22" s="1"/>
  <c r="AO104" i="22" s="1"/>
  <c r="AM104" i="22"/>
  <c r="AM70" i="22"/>
  <c r="AN70" i="22"/>
  <c r="AK70" i="22"/>
  <c r="AL70" i="22" s="1"/>
  <c r="AO70" i="22" s="1"/>
  <c r="AN31" i="22"/>
  <c r="AK31" i="22"/>
  <c r="AL31" i="22" s="1"/>
  <c r="AO31" i="22" s="1"/>
  <c r="AN111" i="22"/>
  <c r="AK111" i="22"/>
  <c r="AL111" i="22" s="1"/>
  <c r="AO111" i="22" s="1"/>
  <c r="AK94" i="22"/>
  <c r="AL94" i="22" s="1"/>
  <c r="AO94" i="22" s="1"/>
  <c r="AN94" i="22"/>
  <c r="AM94" i="22"/>
  <c r="AM76" i="22"/>
  <c r="AN76" i="22"/>
  <c r="AK76" i="22"/>
  <c r="AL76" i="22" s="1"/>
  <c r="AO76" i="22" s="1"/>
  <c r="AM60" i="22"/>
  <c r="AK60" i="22"/>
  <c r="AL60" i="22" s="1"/>
  <c r="AO60" i="22" s="1"/>
  <c r="AN60" i="22"/>
  <c r="AN17" i="22"/>
  <c r="AK17" i="22"/>
  <c r="AL17" i="22" s="1"/>
  <c r="AO17" i="22" s="1"/>
  <c r="AM17" i="22"/>
  <c r="AN158" i="22"/>
  <c r="AK158" i="22"/>
  <c r="AN150" i="22"/>
  <c r="AM150" i="22"/>
  <c r="AK150" i="22"/>
  <c r="AN142" i="22"/>
  <c r="AK142" i="22"/>
  <c r="AN134" i="22"/>
  <c r="AK134" i="22"/>
  <c r="AN126" i="22"/>
  <c r="AK126" i="22"/>
  <c r="AN118" i="22"/>
  <c r="AM118" i="22"/>
  <c r="AK118" i="22"/>
  <c r="AN103" i="22"/>
  <c r="AK103" i="22"/>
  <c r="AK90" i="22"/>
  <c r="AM90" i="22"/>
  <c r="AN90" i="22"/>
  <c r="AM72" i="22"/>
  <c r="AN72" i="22"/>
  <c r="AK72" i="22"/>
  <c r="AL72" i="22" s="1"/>
  <c r="AO72" i="22" s="1"/>
  <c r="AM61" i="22"/>
  <c r="AN61" i="22"/>
  <c r="AK61" i="22"/>
  <c r="AN48" i="22"/>
  <c r="AK48" i="22"/>
  <c r="AM48" i="22"/>
  <c r="AN36" i="22"/>
  <c r="AK36" i="22"/>
  <c r="AL36" i="22" s="1"/>
  <c r="AO36" i="22" s="1"/>
  <c r="AM36" i="22"/>
  <c r="AN28" i="22"/>
  <c r="AK28" i="22"/>
  <c r="AL28" i="22" s="1"/>
  <c r="AO28" i="22" s="1"/>
  <c r="AM28" i="22"/>
  <c r="AN20" i="22"/>
  <c r="AK20" i="22"/>
  <c r="AL20" i="22" s="1"/>
  <c r="AO20" i="22" s="1"/>
  <c r="AM20" i="22"/>
  <c r="AN112" i="22"/>
  <c r="AK112" i="22"/>
  <c r="AM112" i="22"/>
  <c r="AM92" i="22"/>
  <c r="AN92" i="22"/>
  <c r="AK92" i="22"/>
  <c r="AL92" i="22" s="1"/>
  <c r="AO92" i="22" s="1"/>
  <c r="AM78" i="22"/>
  <c r="AK78" i="22"/>
  <c r="AL78" i="22" s="1"/>
  <c r="AO78" i="22" s="1"/>
  <c r="AN78" i="22"/>
  <c r="AM57" i="22"/>
  <c r="AN57" i="22"/>
  <c r="AK57" i="22"/>
  <c r="AN46" i="22"/>
  <c r="AK46" i="22"/>
  <c r="AM46" i="22"/>
  <c r="AN14" i="22"/>
  <c r="AK14" i="22"/>
  <c r="AL14" i="22" s="1"/>
  <c r="AO14" i="22" s="1"/>
  <c r="AM14" i="22"/>
  <c r="AM158" i="22"/>
  <c r="AM52" i="22"/>
  <c r="AM126" i="22"/>
  <c r="AM38" i="22"/>
  <c r="AM22" i="22"/>
  <c r="AM142" i="22"/>
  <c r="AM115" i="22"/>
  <c r="AM139" i="22"/>
  <c r="AM39" i="22"/>
  <c r="AN143" i="22"/>
  <c r="AK143" i="22"/>
  <c r="AN153" i="22"/>
  <c r="AK153" i="22"/>
  <c r="AN121" i="22"/>
  <c r="AK121" i="22"/>
  <c r="AL121" i="22" s="1"/>
  <c r="AO121" i="22" s="1"/>
  <c r="AN27" i="22"/>
  <c r="AK27" i="22"/>
  <c r="AL27" i="22" s="1"/>
  <c r="AO27" i="22" s="1"/>
  <c r="AN127" i="22"/>
  <c r="AM127" i="22"/>
  <c r="AK127" i="22"/>
  <c r="AN147" i="22"/>
  <c r="AK147" i="22"/>
  <c r="AN102" i="22"/>
  <c r="AK102" i="22"/>
  <c r="AL102" i="22" s="1"/>
  <c r="AO102" i="22" s="1"/>
  <c r="AM102" i="22"/>
  <c r="AM74" i="22"/>
  <c r="AN74" i="22"/>
  <c r="AK74" i="22"/>
  <c r="AL74" i="22" s="1"/>
  <c r="AO74" i="22" s="1"/>
  <c r="AN21" i="22"/>
  <c r="AM21" i="22"/>
  <c r="AK21" i="22"/>
  <c r="AL21" i="22" s="1"/>
  <c r="AO21" i="22" s="1"/>
  <c r="AN133" i="22"/>
  <c r="AK133" i="22"/>
  <c r="AM133" i="22"/>
  <c r="AK98" i="22"/>
  <c r="AL98" i="22" s="1"/>
  <c r="AO98" i="22" s="1"/>
  <c r="AN98" i="22"/>
  <c r="AM98" i="22"/>
  <c r="AM65" i="22"/>
  <c r="AK65" i="22"/>
  <c r="AL65" i="22" s="1"/>
  <c r="AO65" i="22" s="1"/>
  <c r="AN65" i="22"/>
  <c r="AN23" i="22"/>
  <c r="AK23" i="22"/>
  <c r="AL23" i="22" s="1"/>
  <c r="AO23" i="22" s="1"/>
  <c r="AN109" i="22"/>
  <c r="AK109" i="22"/>
  <c r="AL109" i="22" s="1"/>
  <c r="AO109" i="22" s="1"/>
  <c r="AN89" i="22"/>
  <c r="AK89" i="22"/>
  <c r="AM89" i="22"/>
  <c r="AM71" i="22"/>
  <c r="AN71" i="22"/>
  <c r="AK71" i="22"/>
  <c r="AL71" i="22" s="1"/>
  <c r="AO71" i="22" s="1"/>
  <c r="AM59" i="22"/>
  <c r="AK59" i="22"/>
  <c r="AN59" i="22"/>
  <c r="AN15" i="22"/>
  <c r="AK15" i="22"/>
  <c r="AL15" i="22" s="1"/>
  <c r="AO15" i="22" s="1"/>
  <c r="AM15" i="22"/>
  <c r="AN156" i="22"/>
  <c r="AM156" i="22"/>
  <c r="AK156" i="22"/>
  <c r="AN148" i="22"/>
  <c r="AK148" i="22"/>
  <c r="AM148" i="22"/>
  <c r="AN140" i="22"/>
  <c r="AK140" i="22"/>
  <c r="AM140" i="22"/>
  <c r="AN132" i="22"/>
  <c r="AK132" i="22"/>
  <c r="AM132" i="22"/>
  <c r="AN124" i="22"/>
  <c r="AK124" i="22"/>
  <c r="AM124" i="22"/>
  <c r="AN116" i="22"/>
  <c r="AM116" i="22"/>
  <c r="AK116" i="22"/>
  <c r="AN101" i="22"/>
  <c r="AM101" i="22"/>
  <c r="AK101" i="22"/>
  <c r="AM86" i="22"/>
  <c r="AK86" i="22"/>
  <c r="AL86" i="22" s="1"/>
  <c r="AO86" i="22" s="1"/>
  <c r="AN86" i="22"/>
  <c r="AM68" i="22"/>
  <c r="AN68" i="22"/>
  <c r="AK68" i="22"/>
  <c r="AL68" i="22" s="1"/>
  <c r="AO68" i="22" s="1"/>
  <c r="AK55" i="22"/>
  <c r="AN55" i="22"/>
  <c r="AM55" i="22"/>
  <c r="AN42" i="22"/>
  <c r="AK42" i="22"/>
  <c r="AN34" i="22"/>
  <c r="AK34" i="22"/>
  <c r="AL34" i="22" s="1"/>
  <c r="AO34" i="22" s="1"/>
  <c r="AN26" i="22"/>
  <c r="AK26" i="22"/>
  <c r="AL26" i="22" s="1"/>
  <c r="AO26" i="22" s="1"/>
  <c r="AN18" i="22"/>
  <c r="AK18" i="22"/>
  <c r="AL18" i="22" s="1"/>
  <c r="AO18" i="22" s="1"/>
  <c r="AM18" i="22"/>
  <c r="AN110" i="22"/>
  <c r="AM110" i="22"/>
  <c r="AK110" i="22"/>
  <c r="AL110" i="22" s="1"/>
  <c r="AO110" i="22" s="1"/>
  <c r="AN91" i="22"/>
  <c r="AK91" i="22"/>
  <c r="AM91" i="22"/>
  <c r="AM73" i="22"/>
  <c r="AK73" i="22"/>
  <c r="AL73" i="22" s="1"/>
  <c r="AO73" i="22" s="1"/>
  <c r="AN73" i="22"/>
  <c r="AM56" i="22"/>
  <c r="AN56" i="22"/>
  <c r="AK56" i="22"/>
  <c r="AL56" i="22" s="1"/>
  <c r="AO56" i="22" s="1"/>
  <c r="AK45" i="22"/>
  <c r="AL45" i="22" s="1"/>
  <c r="AO45" i="22" s="1"/>
  <c r="AN45" i="22"/>
  <c r="AM45" i="22"/>
  <c r="AN12" i="22"/>
  <c r="AK12" i="22"/>
  <c r="AL12" i="22" s="1"/>
  <c r="AO12" i="22" s="1"/>
  <c r="AM12" i="22"/>
  <c r="AM146" i="22"/>
  <c r="AM155" i="22"/>
  <c r="AM152" i="22"/>
  <c r="AM113" i="22"/>
  <c r="AM35" i="22"/>
  <c r="AM19" i="22"/>
  <c r="AM134" i="22"/>
  <c r="AM107" i="22"/>
  <c r="AM131" i="22"/>
  <c r="AM40" i="22"/>
  <c r="AM34" i="22"/>
  <c r="AM51" i="22"/>
  <c r="AO119" i="21"/>
  <c r="AL119" i="21"/>
  <c r="AM119" i="21" s="1"/>
  <c r="AP119" i="21" s="1"/>
  <c r="AN119" i="21"/>
  <c r="AO151" i="21"/>
  <c r="AN151" i="21"/>
  <c r="AL151" i="21"/>
  <c r="AO136" i="21"/>
  <c r="AL136" i="21"/>
  <c r="AM136" i="21" s="1"/>
  <c r="AP136" i="21" s="1"/>
  <c r="AN136" i="21"/>
  <c r="AO128" i="21"/>
  <c r="AL128" i="21"/>
  <c r="AM128" i="21" s="1"/>
  <c r="AP128" i="21" s="1"/>
  <c r="AN128" i="21"/>
  <c r="AO50" i="21"/>
  <c r="AN50" i="21"/>
  <c r="AL50" i="21"/>
  <c r="AM50" i="21" s="1"/>
  <c r="AP50" i="21" s="1"/>
  <c r="AO141" i="21"/>
  <c r="AL141" i="21"/>
  <c r="AN141" i="21"/>
  <c r="AO118" i="21"/>
  <c r="AL118" i="21"/>
  <c r="AM118" i="21" s="1"/>
  <c r="AP118" i="21" s="1"/>
  <c r="AN118" i="21"/>
  <c r="AO110" i="21"/>
  <c r="AN110" i="21"/>
  <c r="AL110" i="21"/>
  <c r="AO102" i="21"/>
  <c r="AL102" i="21"/>
  <c r="AO94" i="21"/>
  <c r="AN94" i="21"/>
  <c r="AL94" i="21"/>
  <c r="AM94" i="21" s="1"/>
  <c r="AP94" i="21" s="1"/>
  <c r="AO86" i="21"/>
  <c r="AN86" i="21"/>
  <c r="AL86" i="21"/>
  <c r="AM86" i="21" s="1"/>
  <c r="AP86" i="21" s="1"/>
  <c r="AO77" i="21"/>
  <c r="AL77" i="21"/>
  <c r="AO69" i="21"/>
  <c r="AL69" i="21"/>
  <c r="AM69" i="21" s="1"/>
  <c r="AP69" i="21" s="1"/>
  <c r="AO61" i="21"/>
  <c r="AL61" i="21"/>
  <c r="AM61" i="21" s="1"/>
  <c r="AP61" i="21" s="1"/>
  <c r="AO53" i="21"/>
  <c r="AL53" i="21"/>
  <c r="AM53" i="21" s="1"/>
  <c r="AP53" i="21" s="1"/>
  <c r="AO42" i="21"/>
  <c r="AN42" i="21"/>
  <c r="AL42" i="21"/>
  <c r="AO34" i="21"/>
  <c r="AL34" i="21"/>
  <c r="AM34" i="21" s="1"/>
  <c r="AP34" i="21" s="1"/>
  <c r="AO26" i="21"/>
  <c r="AL26" i="21"/>
  <c r="AM26" i="21" s="1"/>
  <c r="AP26" i="21" s="1"/>
  <c r="AO18" i="21"/>
  <c r="AL18" i="21"/>
  <c r="AM18" i="21" s="1"/>
  <c r="AP18" i="21" s="1"/>
  <c r="AO10" i="21"/>
  <c r="AN10" i="21"/>
  <c r="AL10" i="21"/>
  <c r="AM10" i="21" s="1"/>
  <c r="AP10" i="21" s="1"/>
  <c r="AO150" i="21"/>
  <c r="AL150" i="21"/>
  <c r="AM150" i="21" s="1"/>
  <c r="AP150" i="21" s="1"/>
  <c r="AN150" i="21"/>
  <c r="AO133" i="21"/>
  <c r="AL133" i="21"/>
  <c r="AM133" i="21" s="1"/>
  <c r="AP133" i="21" s="1"/>
  <c r="AN133" i="21"/>
  <c r="AO125" i="21"/>
  <c r="AL125" i="21"/>
  <c r="AM125" i="21" s="1"/>
  <c r="AP125" i="21" s="1"/>
  <c r="AN125" i="21"/>
  <c r="AO148" i="21"/>
  <c r="AL148" i="21"/>
  <c r="AM148" i="21" s="1"/>
  <c r="AP148" i="21" s="1"/>
  <c r="AN148" i="21"/>
  <c r="AO123" i="21"/>
  <c r="AL123" i="21"/>
  <c r="AM123" i="21" s="1"/>
  <c r="AP123" i="21" s="1"/>
  <c r="AN123" i="21"/>
  <c r="AO111" i="21"/>
  <c r="AL111" i="21"/>
  <c r="AM111" i="21" s="1"/>
  <c r="AP111" i="21" s="1"/>
  <c r="AO103" i="21"/>
  <c r="AL103" i="21"/>
  <c r="AM103" i="21" s="1"/>
  <c r="AP103" i="21" s="1"/>
  <c r="AO95" i="21"/>
  <c r="AL95" i="21"/>
  <c r="AM95" i="21" s="1"/>
  <c r="AP95" i="21" s="1"/>
  <c r="AO87" i="21"/>
  <c r="AL87" i="21"/>
  <c r="AM87" i="21" s="1"/>
  <c r="AP87" i="21" s="1"/>
  <c r="AO76" i="21"/>
  <c r="AL76" i="21"/>
  <c r="AM76" i="21" s="1"/>
  <c r="AP76" i="21" s="1"/>
  <c r="AO68" i="21"/>
  <c r="AL68" i="21"/>
  <c r="AM68" i="21" s="1"/>
  <c r="AP68" i="21" s="1"/>
  <c r="AN68" i="21"/>
  <c r="AO60" i="21"/>
  <c r="AL60" i="21"/>
  <c r="AM60" i="21" s="1"/>
  <c r="AP60" i="21" s="1"/>
  <c r="AN60" i="21"/>
  <c r="AO49" i="21"/>
  <c r="AN49" i="21"/>
  <c r="AL49" i="21"/>
  <c r="AO41" i="21"/>
  <c r="AL41" i="21"/>
  <c r="AO33" i="21"/>
  <c r="AN33" i="21"/>
  <c r="AL33" i="21"/>
  <c r="AM33" i="21" s="1"/>
  <c r="AP33" i="21" s="1"/>
  <c r="AO25" i="21"/>
  <c r="AN25" i="21"/>
  <c r="AL25" i="21"/>
  <c r="AM25" i="21" s="1"/>
  <c r="AP25" i="21" s="1"/>
  <c r="AO17" i="21"/>
  <c r="AN17" i="21"/>
  <c r="AL17" i="21"/>
  <c r="AM17" i="21" s="1"/>
  <c r="AP17" i="21" s="1"/>
  <c r="AO9" i="21"/>
  <c r="AL9" i="21"/>
  <c r="AM9" i="21" s="1"/>
  <c r="AP9" i="21" s="1"/>
  <c r="AN9" i="21"/>
  <c r="AN53" i="21"/>
  <c r="AN41" i="21"/>
  <c r="AN87" i="21"/>
  <c r="AN18" i="21"/>
  <c r="AN103" i="21"/>
  <c r="AN76" i="21"/>
  <c r="AO121" i="21"/>
  <c r="AL121" i="21"/>
  <c r="AM121" i="21" s="1"/>
  <c r="AP121" i="21" s="1"/>
  <c r="AN121" i="21"/>
  <c r="AO149" i="21"/>
  <c r="AL149" i="21"/>
  <c r="AM149" i="21" s="1"/>
  <c r="AP149" i="21" s="1"/>
  <c r="AN149" i="21"/>
  <c r="AO134" i="21"/>
  <c r="AL134" i="21"/>
  <c r="AM134" i="21" s="1"/>
  <c r="AP134" i="21" s="1"/>
  <c r="AN134" i="21"/>
  <c r="AO126" i="21"/>
  <c r="AL126" i="21"/>
  <c r="AM126" i="21" s="1"/>
  <c r="AP126" i="21" s="1"/>
  <c r="AN126" i="21"/>
  <c r="AO147" i="21"/>
  <c r="AN147" i="21"/>
  <c r="AL147" i="21"/>
  <c r="AM147" i="21" s="1"/>
  <c r="AP147" i="21" s="1"/>
  <c r="AO124" i="21"/>
  <c r="AL124" i="21"/>
  <c r="AM124" i="21" s="1"/>
  <c r="AP124" i="21" s="1"/>
  <c r="AN124" i="21"/>
  <c r="AO116" i="21"/>
  <c r="AL116" i="21"/>
  <c r="AM116" i="21" s="1"/>
  <c r="AP116" i="21" s="1"/>
  <c r="AN116" i="21"/>
  <c r="AO108" i="21"/>
  <c r="AN108" i="21"/>
  <c r="AL108" i="21"/>
  <c r="AM108" i="21" s="1"/>
  <c r="AP108" i="21" s="1"/>
  <c r="AO100" i="21"/>
  <c r="AN100" i="21"/>
  <c r="AL100" i="21"/>
  <c r="AO92" i="21"/>
  <c r="AN92" i="21"/>
  <c r="AL92" i="21"/>
  <c r="AO84" i="21"/>
  <c r="AN84" i="21"/>
  <c r="AL84" i="21"/>
  <c r="AO75" i="21"/>
  <c r="AL75" i="21"/>
  <c r="AM75" i="21" s="1"/>
  <c r="AP75" i="21" s="1"/>
  <c r="AO67" i="21"/>
  <c r="AL67" i="21"/>
  <c r="AM67" i="21" s="1"/>
  <c r="AP67" i="21" s="1"/>
  <c r="AO59" i="21"/>
  <c r="AL59" i="21"/>
  <c r="AM59" i="21" s="1"/>
  <c r="AP59" i="21" s="1"/>
  <c r="AL48" i="21"/>
  <c r="AO48" i="21"/>
  <c r="AN48" i="21"/>
  <c r="AL40" i="21"/>
  <c r="AO40" i="21"/>
  <c r="AN40" i="21"/>
  <c r="AO32" i="21"/>
  <c r="AL32" i="21"/>
  <c r="AM32" i="21" s="1"/>
  <c r="AP32" i="21" s="1"/>
  <c r="AO24" i="21"/>
  <c r="AL24" i="21"/>
  <c r="AM24" i="21" s="1"/>
  <c r="AP24" i="21" s="1"/>
  <c r="AO16" i="21"/>
  <c r="AL16" i="21"/>
  <c r="AM16" i="21" s="1"/>
  <c r="AP16" i="21" s="1"/>
  <c r="AO8" i="21"/>
  <c r="AL8" i="21"/>
  <c r="AM8" i="21" s="1"/>
  <c r="AP8" i="21" s="1"/>
  <c r="AN8" i="21"/>
  <c r="AO139" i="21"/>
  <c r="AL139" i="21"/>
  <c r="AN139" i="21"/>
  <c r="AO131" i="21"/>
  <c r="AL131" i="21"/>
  <c r="AM131" i="21" s="1"/>
  <c r="AP131" i="21" s="1"/>
  <c r="AN131" i="21"/>
  <c r="AO78" i="21"/>
  <c r="AN78" i="21"/>
  <c r="AL78" i="21"/>
  <c r="AM78" i="21" s="1"/>
  <c r="AP78" i="21" s="1"/>
  <c r="AO146" i="21"/>
  <c r="AL146" i="21"/>
  <c r="AM146" i="21" s="1"/>
  <c r="AP146" i="21" s="1"/>
  <c r="AN146" i="21"/>
  <c r="AO117" i="21"/>
  <c r="AL117" i="21"/>
  <c r="AM117" i="21" s="1"/>
  <c r="AP117" i="21" s="1"/>
  <c r="AN117" i="21"/>
  <c r="AO109" i="21"/>
  <c r="AL109" i="21"/>
  <c r="AO101" i="21"/>
  <c r="AL101" i="21"/>
  <c r="AM101" i="21" s="1"/>
  <c r="AP101" i="21" s="1"/>
  <c r="AO93" i="21"/>
  <c r="AL93" i="21"/>
  <c r="AM93" i="21" s="1"/>
  <c r="AP93" i="21" s="1"/>
  <c r="AO85" i="21"/>
  <c r="AL85" i="21"/>
  <c r="AM85" i="21" s="1"/>
  <c r="AP85" i="21" s="1"/>
  <c r="AO74" i="21"/>
  <c r="AN74" i="21"/>
  <c r="AL74" i="21"/>
  <c r="AM74" i="21" s="1"/>
  <c r="AP74" i="21" s="1"/>
  <c r="AO66" i="21"/>
  <c r="AN66" i="21"/>
  <c r="AL66" i="21"/>
  <c r="AM66" i="21" s="1"/>
  <c r="AP66" i="21" s="1"/>
  <c r="AO58" i="21"/>
  <c r="AN58" i="21"/>
  <c r="AL58" i="21"/>
  <c r="AM58" i="21" s="1"/>
  <c r="AP58" i="21" s="1"/>
  <c r="AO47" i="21"/>
  <c r="AL47" i="21"/>
  <c r="AO39" i="21"/>
  <c r="AL39" i="21"/>
  <c r="AO31" i="21"/>
  <c r="AN31" i="21"/>
  <c r="AL31" i="21"/>
  <c r="AM31" i="21" s="1"/>
  <c r="AP31" i="21" s="1"/>
  <c r="AO23" i="21"/>
  <c r="AN23" i="21"/>
  <c r="AL23" i="21"/>
  <c r="AM23" i="21" s="1"/>
  <c r="AP23" i="21" s="1"/>
  <c r="AO15" i="21"/>
  <c r="AN15" i="21"/>
  <c r="AL15" i="21"/>
  <c r="AM15" i="21" s="1"/>
  <c r="AP15" i="21" s="1"/>
  <c r="AO7" i="21"/>
  <c r="AN7" i="21"/>
  <c r="AL7" i="21"/>
  <c r="AM7" i="21" s="1"/>
  <c r="AP7" i="21" s="1"/>
  <c r="AN39" i="21"/>
  <c r="AN85" i="21"/>
  <c r="AN24" i="21"/>
  <c r="AO155" i="21"/>
  <c r="AL155" i="21"/>
  <c r="AN155" i="21"/>
  <c r="AO140" i="21"/>
  <c r="AN140" i="21"/>
  <c r="AL140" i="21"/>
  <c r="AO132" i="21"/>
  <c r="AL132" i="21"/>
  <c r="AM132" i="21" s="1"/>
  <c r="AP132" i="21" s="1"/>
  <c r="AN132" i="21"/>
  <c r="AO79" i="21"/>
  <c r="AL79" i="21"/>
  <c r="AO145" i="21"/>
  <c r="AL145" i="21"/>
  <c r="AM145" i="21" s="1"/>
  <c r="AP145" i="21" s="1"/>
  <c r="AN145" i="21"/>
  <c r="AO122" i="21"/>
  <c r="AL122" i="21"/>
  <c r="AM122" i="21" s="1"/>
  <c r="AP122" i="21" s="1"/>
  <c r="AN122" i="21"/>
  <c r="AO114" i="21"/>
  <c r="AL114" i="21"/>
  <c r="AM114" i="21" s="1"/>
  <c r="AP114" i="21" s="1"/>
  <c r="AN114" i="21"/>
  <c r="AO106" i="21"/>
  <c r="AN106" i="21"/>
  <c r="AL106" i="21"/>
  <c r="AO98" i="21"/>
  <c r="AN98" i="21"/>
  <c r="AL98" i="21"/>
  <c r="AM98" i="21" s="1"/>
  <c r="AP98" i="21" s="1"/>
  <c r="AO90" i="21"/>
  <c r="AN90" i="21"/>
  <c r="AL90" i="21"/>
  <c r="AM90" i="21" s="1"/>
  <c r="AP90" i="21" s="1"/>
  <c r="AO82" i="21"/>
  <c r="AN82" i="21"/>
  <c r="AL82" i="21"/>
  <c r="AM82" i="21" s="1"/>
  <c r="AP82" i="21" s="1"/>
  <c r="AO73" i="21"/>
  <c r="AL73" i="21"/>
  <c r="AO65" i="21"/>
  <c r="AL65" i="21"/>
  <c r="AO57" i="21"/>
  <c r="AL57" i="21"/>
  <c r="AO46" i="21"/>
  <c r="AN46" i="21"/>
  <c r="AL46" i="21"/>
  <c r="AN38" i="21"/>
  <c r="AL38" i="21"/>
  <c r="AO38" i="21"/>
  <c r="AO30" i="21"/>
  <c r="AL30" i="21"/>
  <c r="AO22" i="21"/>
  <c r="AL22" i="21"/>
  <c r="AO14" i="21"/>
  <c r="AL14" i="21"/>
  <c r="AO154" i="21"/>
  <c r="AL154" i="21"/>
  <c r="AM154" i="21" s="1"/>
  <c r="AP154" i="21" s="1"/>
  <c r="AN154" i="21"/>
  <c r="AO137" i="21"/>
  <c r="AL137" i="21"/>
  <c r="AM137" i="21" s="1"/>
  <c r="AP137" i="21" s="1"/>
  <c r="AN137" i="21"/>
  <c r="AO129" i="21"/>
  <c r="AL129" i="21"/>
  <c r="AM129" i="21" s="1"/>
  <c r="AP129" i="21" s="1"/>
  <c r="AN129" i="21"/>
  <c r="AO51" i="21"/>
  <c r="AL51" i="21"/>
  <c r="AM51" i="21" s="1"/>
  <c r="AP51" i="21" s="1"/>
  <c r="AO144" i="21"/>
  <c r="AL144" i="21"/>
  <c r="AM144" i="21" s="1"/>
  <c r="AP144" i="21" s="1"/>
  <c r="AN144" i="21"/>
  <c r="AO115" i="21"/>
  <c r="AL115" i="21"/>
  <c r="AN115" i="21"/>
  <c r="AO107" i="21"/>
  <c r="AL107" i="21"/>
  <c r="AO99" i="21"/>
  <c r="AL99" i="21"/>
  <c r="AO91" i="21"/>
  <c r="AL91" i="21"/>
  <c r="AO83" i="21"/>
  <c r="AL83" i="21"/>
  <c r="AO72" i="21"/>
  <c r="AN72" i="21"/>
  <c r="AL72" i="21"/>
  <c r="AM72" i="21" s="1"/>
  <c r="AP72" i="21" s="1"/>
  <c r="AO64" i="21"/>
  <c r="AN64" i="21"/>
  <c r="AL64" i="21"/>
  <c r="AM64" i="21" s="1"/>
  <c r="AP64" i="21" s="1"/>
  <c r="AO56" i="21"/>
  <c r="AN56" i="21"/>
  <c r="AL56" i="21"/>
  <c r="AM56" i="21" s="1"/>
  <c r="AP56" i="21" s="1"/>
  <c r="AO45" i="21"/>
  <c r="AL45" i="21"/>
  <c r="AM45" i="21" s="1"/>
  <c r="AP45" i="21" s="1"/>
  <c r="AO37" i="21"/>
  <c r="AL37" i="21"/>
  <c r="AM37" i="21" s="1"/>
  <c r="AP37" i="21" s="1"/>
  <c r="AO29" i="21"/>
  <c r="AL29" i="21"/>
  <c r="AM29" i="21" s="1"/>
  <c r="AP29" i="21" s="1"/>
  <c r="AN29" i="21"/>
  <c r="AO21" i="21"/>
  <c r="AL21" i="21"/>
  <c r="AM21" i="21" s="1"/>
  <c r="AP21" i="21" s="1"/>
  <c r="AN21" i="21"/>
  <c r="AO13" i="21"/>
  <c r="AN13" i="21"/>
  <c r="AL13" i="21"/>
  <c r="AM13" i="21" s="1"/>
  <c r="AP13" i="21" s="1"/>
  <c r="AN102" i="21"/>
  <c r="AN69" i="21"/>
  <c r="AN22" i="21"/>
  <c r="AN101" i="21"/>
  <c r="AN75" i="21"/>
  <c r="AN79" i="21"/>
  <c r="AN34" i="21"/>
  <c r="AN37" i="21"/>
  <c r="AN91" i="21"/>
  <c r="AN16" i="21"/>
  <c r="AO153" i="21"/>
  <c r="AL153" i="21"/>
  <c r="AN153" i="21"/>
  <c r="AO138" i="21"/>
  <c r="AL138" i="21"/>
  <c r="AN138" i="21"/>
  <c r="AO130" i="21"/>
  <c r="AL130" i="21"/>
  <c r="AM130" i="21" s="1"/>
  <c r="AP130" i="21" s="1"/>
  <c r="AN130" i="21"/>
  <c r="AO52" i="21"/>
  <c r="AL52" i="21"/>
  <c r="AM52" i="21" s="1"/>
  <c r="AP52" i="21" s="1"/>
  <c r="AN52" i="21"/>
  <c r="AO143" i="21"/>
  <c r="AL143" i="21"/>
  <c r="AN143" i="21"/>
  <c r="AO120" i="21"/>
  <c r="AL120" i="21"/>
  <c r="AM120" i="21" s="1"/>
  <c r="AP120" i="21" s="1"/>
  <c r="AN120" i="21"/>
  <c r="AO112" i="21"/>
  <c r="AL112" i="21"/>
  <c r="AM112" i="21" s="1"/>
  <c r="AP112" i="21" s="1"/>
  <c r="AN112" i="21"/>
  <c r="AO104" i="21"/>
  <c r="AN104" i="21"/>
  <c r="AL104" i="21"/>
  <c r="AO96" i="21"/>
  <c r="AN96" i="21"/>
  <c r="AL96" i="21"/>
  <c r="AO88" i="21"/>
  <c r="AN88" i="21"/>
  <c r="AL88" i="21"/>
  <c r="AO80" i="21"/>
  <c r="AN80" i="21"/>
  <c r="AL80" i="21"/>
  <c r="AM80" i="21" s="1"/>
  <c r="AP80" i="21" s="1"/>
  <c r="AO71" i="21"/>
  <c r="AL71" i="21"/>
  <c r="AO63" i="21"/>
  <c r="AL63" i="21"/>
  <c r="AO55" i="21"/>
  <c r="AL55" i="21"/>
  <c r="AL44" i="21"/>
  <c r="AM44" i="21" s="1"/>
  <c r="AP44" i="21" s="1"/>
  <c r="AN44" i="21"/>
  <c r="AO44" i="21"/>
  <c r="AL36" i="21"/>
  <c r="AO36" i="21"/>
  <c r="AN36" i="21"/>
  <c r="AO28" i="21"/>
  <c r="AL28" i="21"/>
  <c r="AM28" i="21" s="1"/>
  <c r="AP28" i="21" s="1"/>
  <c r="AO20" i="21"/>
  <c r="AL20" i="21"/>
  <c r="AM20" i="21" s="1"/>
  <c r="AP20" i="21" s="1"/>
  <c r="AO12" i="21"/>
  <c r="AL12" i="21"/>
  <c r="AM12" i="21" s="1"/>
  <c r="AP12" i="21" s="1"/>
  <c r="AN12" i="21"/>
  <c r="AO152" i="21"/>
  <c r="AL152" i="21"/>
  <c r="AM152" i="21" s="1"/>
  <c r="AP152" i="21" s="1"/>
  <c r="AN152" i="21"/>
  <c r="AO135" i="21"/>
  <c r="AL135" i="21"/>
  <c r="AM135" i="21" s="1"/>
  <c r="AP135" i="21" s="1"/>
  <c r="AN135" i="21"/>
  <c r="AO127" i="21"/>
  <c r="AL127" i="21"/>
  <c r="AM127" i="21" s="1"/>
  <c r="AP127" i="21" s="1"/>
  <c r="AN127" i="21"/>
  <c r="AO6" i="21"/>
  <c r="AN6" i="21"/>
  <c r="AL6" i="21"/>
  <c r="AO142" i="21"/>
  <c r="AL142" i="21"/>
  <c r="AM142" i="21" s="1"/>
  <c r="AP142" i="21" s="1"/>
  <c r="AN142" i="21"/>
  <c r="AO113" i="21"/>
  <c r="AL113" i="21"/>
  <c r="AM113" i="21" s="1"/>
  <c r="AP113" i="21" s="1"/>
  <c r="AN113" i="21"/>
  <c r="AO105" i="21"/>
  <c r="AL105" i="21"/>
  <c r="AO97" i="21"/>
  <c r="AL97" i="21"/>
  <c r="AM97" i="21" s="1"/>
  <c r="AP97" i="21" s="1"/>
  <c r="AO89" i="21"/>
  <c r="AL89" i="21"/>
  <c r="AM89" i="21" s="1"/>
  <c r="AP89" i="21" s="1"/>
  <c r="AO81" i="21"/>
  <c r="AL81" i="21"/>
  <c r="AM81" i="21" s="1"/>
  <c r="AP81" i="21" s="1"/>
  <c r="AO70" i="21"/>
  <c r="AN70" i="21"/>
  <c r="AL70" i="21"/>
  <c r="AM70" i="21" s="1"/>
  <c r="AP70" i="21" s="1"/>
  <c r="AO62" i="21"/>
  <c r="AN62" i="21"/>
  <c r="AL62" i="21"/>
  <c r="AM62" i="21" s="1"/>
  <c r="AP62" i="21" s="1"/>
  <c r="AO54" i="21"/>
  <c r="AN54" i="21"/>
  <c r="AL54" i="21"/>
  <c r="AM54" i="21" s="1"/>
  <c r="AP54" i="21" s="1"/>
  <c r="AO43" i="21"/>
  <c r="AL43" i="21"/>
  <c r="AO35" i="21"/>
  <c r="AN35" i="21"/>
  <c r="AL35" i="21"/>
  <c r="AM35" i="21" s="1"/>
  <c r="AP35" i="21" s="1"/>
  <c r="AO27" i="21"/>
  <c r="AN27" i="21"/>
  <c r="AL27" i="21"/>
  <c r="AM27" i="21" s="1"/>
  <c r="AP27" i="21" s="1"/>
  <c r="AO19" i="21"/>
  <c r="AN19" i="21"/>
  <c r="AL19" i="21"/>
  <c r="AM19" i="21" s="1"/>
  <c r="AP19" i="21" s="1"/>
  <c r="AO11" i="21"/>
  <c r="AN11" i="21"/>
  <c r="AL11" i="21"/>
  <c r="AM11" i="21" s="1"/>
  <c r="AP11" i="21" s="1"/>
  <c r="AN109" i="21"/>
  <c r="AN61" i="21"/>
  <c r="AN14" i="21"/>
  <c r="AN95" i="21"/>
  <c r="AN67" i="21"/>
  <c r="AN20" i="21"/>
  <c r="AN99" i="21"/>
  <c r="AN73" i="21"/>
  <c r="AN26" i="21"/>
  <c r="AN111" i="21"/>
  <c r="AN77" i="21"/>
  <c r="AN55" i="21"/>
  <c r="AN43" i="21"/>
  <c r="AZ98" i="20"/>
  <c r="AW98" i="20"/>
  <c r="AX98" i="20" s="1"/>
  <c r="BA98" i="20" s="1"/>
  <c r="AW56" i="20"/>
  <c r="AY56" i="20"/>
  <c r="AZ56" i="20"/>
  <c r="AZ117" i="20"/>
  <c r="AW117" i="20"/>
  <c r="AY117" i="20"/>
  <c r="AW87" i="20"/>
  <c r="AX87" i="20" s="1"/>
  <c r="BA87" i="20" s="1"/>
  <c r="AZ87" i="20"/>
  <c r="AY87" i="20"/>
  <c r="AW53" i="20"/>
  <c r="AZ53" i="20"/>
  <c r="AY53" i="20"/>
  <c r="AY8" i="20"/>
  <c r="AZ8" i="20"/>
  <c r="AW8" i="20"/>
  <c r="AZ113" i="20"/>
  <c r="AW113" i="20"/>
  <c r="AX113" i="20" s="1"/>
  <c r="BA113" i="20" s="1"/>
  <c r="AY113" i="20"/>
  <c r="AZ80" i="20"/>
  <c r="AW80" i="20"/>
  <c r="AY80" i="20"/>
  <c r="AW69" i="20"/>
  <c r="AX69" i="20" s="1"/>
  <c r="BA69" i="20" s="1"/>
  <c r="AZ69" i="20"/>
  <c r="AY69" i="20"/>
  <c r="AW36" i="20"/>
  <c r="AX36" i="20" s="1"/>
  <c r="BA36" i="20" s="1"/>
  <c r="AY36" i="20"/>
  <c r="AZ36" i="20"/>
  <c r="AZ123" i="20"/>
  <c r="AW123" i="20"/>
  <c r="AX123" i="20" s="1"/>
  <c r="BA123" i="20" s="1"/>
  <c r="AW82" i="20"/>
  <c r="AY82" i="20"/>
  <c r="AZ82" i="20"/>
  <c r="AZ30" i="20"/>
  <c r="AY30" i="20"/>
  <c r="AW30" i="20"/>
  <c r="AX30" i="20" s="1"/>
  <c r="BA30" i="20" s="1"/>
  <c r="AZ142" i="20"/>
  <c r="AW142" i="20"/>
  <c r="AX142" i="20" s="1"/>
  <c r="BA142" i="20" s="1"/>
  <c r="AY142" i="20"/>
  <c r="AZ127" i="20"/>
  <c r="AW127" i="20"/>
  <c r="AZ88" i="20"/>
  <c r="AY88" i="20"/>
  <c r="AW88" i="20"/>
  <c r="AZ54" i="20"/>
  <c r="AY54" i="20"/>
  <c r="AW54" i="20"/>
  <c r="AX54" i="20" s="1"/>
  <c r="BA54" i="20" s="1"/>
  <c r="AY153" i="20"/>
  <c r="AW153" i="20"/>
  <c r="AZ153" i="20"/>
  <c r="AW138" i="20"/>
  <c r="AX138" i="20" s="1"/>
  <c r="BA138" i="20" s="1"/>
  <c r="AZ138" i="20"/>
  <c r="AY138" i="20"/>
  <c r="AY134" i="20"/>
  <c r="AW134" i="20"/>
  <c r="AX134" i="20" s="1"/>
  <c r="BA134" i="20" s="1"/>
  <c r="AZ134" i="20"/>
  <c r="AZ122" i="20"/>
  <c r="AW122" i="20"/>
  <c r="AY122" i="20"/>
  <c r="AZ114" i="20"/>
  <c r="AW114" i="20"/>
  <c r="AY114" i="20"/>
  <c r="AZ106" i="20"/>
  <c r="AW106" i="20"/>
  <c r="AX106" i="20" s="1"/>
  <c r="BA106" i="20" s="1"/>
  <c r="AZ94" i="20"/>
  <c r="AW94" i="20"/>
  <c r="AX94" i="20" s="1"/>
  <c r="BA94" i="20" s="1"/>
  <c r="AY94" i="20"/>
  <c r="AZ78" i="20"/>
  <c r="AW78" i="20"/>
  <c r="AY78" i="20"/>
  <c r="AZ57" i="20"/>
  <c r="AW57" i="20"/>
  <c r="AX57" i="20" s="1"/>
  <c r="BA57" i="20" s="1"/>
  <c r="AY57" i="20"/>
  <c r="AZ41" i="20"/>
  <c r="AW41" i="20"/>
  <c r="AY41" i="20"/>
  <c r="AW24" i="20"/>
  <c r="AX24" i="20" s="1"/>
  <c r="BA24" i="20" s="1"/>
  <c r="AZ24" i="20"/>
  <c r="AY24" i="20"/>
  <c r="AZ6" i="20"/>
  <c r="AW6" i="20"/>
  <c r="AZ140" i="20"/>
  <c r="AW140" i="20"/>
  <c r="AX140" i="20" s="1"/>
  <c r="BA140" i="20" s="1"/>
  <c r="AY140" i="20"/>
  <c r="AZ97" i="20"/>
  <c r="AW97" i="20"/>
  <c r="AX97" i="20" s="1"/>
  <c r="BA97" i="20" s="1"/>
  <c r="AY97" i="20"/>
  <c r="AW75" i="20"/>
  <c r="AX75" i="20" s="1"/>
  <c r="BA75" i="20" s="1"/>
  <c r="AZ75" i="20"/>
  <c r="AY75" i="20"/>
  <c r="AW52" i="20"/>
  <c r="AX52" i="20" s="1"/>
  <c r="BA52" i="20" s="1"/>
  <c r="AZ52" i="20"/>
  <c r="AY52" i="20"/>
  <c r="AZ38" i="20"/>
  <c r="AY38" i="20"/>
  <c r="AW38" i="20"/>
  <c r="AY20" i="20"/>
  <c r="AZ20" i="20"/>
  <c r="AW20" i="20"/>
  <c r="AX20" i="20" s="1"/>
  <c r="BA20" i="20" s="1"/>
  <c r="AY22" i="20"/>
  <c r="AZ22" i="20"/>
  <c r="AW22" i="20"/>
  <c r="AX22" i="20" s="1"/>
  <c r="BA22" i="20" s="1"/>
  <c r="AY14" i="20"/>
  <c r="AZ14" i="20"/>
  <c r="AW14" i="20"/>
  <c r="AY98" i="20"/>
  <c r="AY106" i="20"/>
  <c r="AZ84" i="20"/>
  <c r="AW84" i="20"/>
  <c r="AY84" i="20"/>
  <c r="AY148" i="20"/>
  <c r="AW148" i="20"/>
  <c r="AZ148" i="20"/>
  <c r="AZ109" i="20"/>
  <c r="AW109" i="20"/>
  <c r="AX109" i="20" s="1"/>
  <c r="BA109" i="20" s="1"/>
  <c r="AY109" i="20"/>
  <c r="AY76" i="20"/>
  <c r="AZ76" i="20"/>
  <c r="AW76" i="20"/>
  <c r="AX76" i="20" s="1"/>
  <c r="BA76" i="20" s="1"/>
  <c r="AW48" i="20"/>
  <c r="AX48" i="20" s="1"/>
  <c r="BA48" i="20" s="1"/>
  <c r="AZ48" i="20"/>
  <c r="AY48" i="20"/>
  <c r="AY152" i="20"/>
  <c r="AW152" i="20"/>
  <c r="AZ152" i="20"/>
  <c r="AZ105" i="20"/>
  <c r="AY105" i="20"/>
  <c r="AW105" i="20"/>
  <c r="AX105" i="20" s="1"/>
  <c r="BA105" i="20" s="1"/>
  <c r="AY72" i="20"/>
  <c r="AW72" i="20"/>
  <c r="AX72" i="20" s="1"/>
  <c r="BA72" i="20" s="1"/>
  <c r="AZ72" i="20"/>
  <c r="AZ63" i="20"/>
  <c r="AY63" i="20"/>
  <c r="AW63" i="20"/>
  <c r="AW35" i="20"/>
  <c r="AZ35" i="20"/>
  <c r="AY35" i="20"/>
  <c r="AZ107" i="20"/>
  <c r="AY107" i="20"/>
  <c r="AW107" i="20"/>
  <c r="AW64" i="20"/>
  <c r="AX64" i="20" s="1"/>
  <c r="BA64" i="20" s="1"/>
  <c r="AY64" i="20"/>
  <c r="AZ64" i="20"/>
  <c r="AY23" i="20"/>
  <c r="AW23" i="20"/>
  <c r="AX23" i="20" s="1"/>
  <c r="BA23" i="20" s="1"/>
  <c r="AZ23" i="20"/>
  <c r="AZ132" i="20"/>
  <c r="AW132" i="20"/>
  <c r="AX132" i="20" s="1"/>
  <c r="BA132" i="20" s="1"/>
  <c r="AY132" i="20"/>
  <c r="AZ119" i="20"/>
  <c r="AY119" i="20"/>
  <c r="AW119" i="20"/>
  <c r="AW77" i="20"/>
  <c r="AY77" i="20"/>
  <c r="AZ77" i="20"/>
  <c r="AZ49" i="20"/>
  <c r="AY49" i="20"/>
  <c r="AW49" i="20"/>
  <c r="AZ149" i="20"/>
  <c r="AW149" i="20"/>
  <c r="AX149" i="20" s="1"/>
  <c r="BA149" i="20" s="1"/>
  <c r="AY149" i="20"/>
  <c r="AZ137" i="20"/>
  <c r="AW137" i="20"/>
  <c r="AX137" i="20" s="1"/>
  <c r="BA137" i="20" s="1"/>
  <c r="AY137" i="20"/>
  <c r="AZ128" i="20"/>
  <c r="AW128" i="20"/>
  <c r="AY128" i="20"/>
  <c r="AZ120" i="20"/>
  <c r="AY120" i="20"/>
  <c r="AW120" i="20"/>
  <c r="AZ112" i="20"/>
  <c r="AW112" i="20"/>
  <c r="AX112" i="20" s="1"/>
  <c r="BA112" i="20" s="1"/>
  <c r="AZ104" i="20"/>
  <c r="AW104" i="20"/>
  <c r="AX104" i="20" s="1"/>
  <c r="BA104" i="20" s="1"/>
  <c r="AZ92" i="20"/>
  <c r="AW92" i="20"/>
  <c r="AZ74" i="20"/>
  <c r="AW74" i="20"/>
  <c r="AX74" i="20" s="1"/>
  <c r="BA74" i="20" s="1"/>
  <c r="AY74" i="20"/>
  <c r="AZ50" i="20"/>
  <c r="AY50" i="20"/>
  <c r="AW50" i="20"/>
  <c r="AX50" i="20" s="1"/>
  <c r="BA50" i="20" s="1"/>
  <c r="AW37" i="20"/>
  <c r="AZ37" i="20"/>
  <c r="AY37" i="20"/>
  <c r="AY19" i="20"/>
  <c r="AZ19" i="20"/>
  <c r="AW19" i="20"/>
  <c r="AX19" i="20" s="1"/>
  <c r="BA19" i="20" s="1"/>
  <c r="AZ154" i="20"/>
  <c r="AW154" i="20"/>
  <c r="AY154" i="20"/>
  <c r="AW139" i="20"/>
  <c r="AX139" i="20" s="1"/>
  <c r="BA139" i="20" s="1"/>
  <c r="AY139" i="20"/>
  <c r="AZ139" i="20"/>
  <c r="AW90" i="20"/>
  <c r="AZ90" i="20"/>
  <c r="AY90" i="20"/>
  <c r="AZ66" i="20"/>
  <c r="AW66" i="20"/>
  <c r="AX66" i="20" s="1"/>
  <c r="BA66" i="20" s="1"/>
  <c r="AY66" i="20"/>
  <c r="AW51" i="20"/>
  <c r="AZ51" i="20"/>
  <c r="AY51" i="20"/>
  <c r="AZ33" i="20"/>
  <c r="AW33" i="20"/>
  <c r="AY33" i="20"/>
  <c r="AY11" i="20"/>
  <c r="AZ11" i="20"/>
  <c r="AW11" i="20"/>
  <c r="AX11" i="20" s="1"/>
  <c r="BA11" i="20" s="1"/>
  <c r="AY21" i="20"/>
  <c r="AZ21" i="20"/>
  <c r="AW21" i="20"/>
  <c r="AX21" i="20" s="1"/>
  <c r="BA21" i="20" s="1"/>
  <c r="AY13" i="20"/>
  <c r="AW13" i="20"/>
  <c r="AZ13" i="20"/>
  <c r="AY123" i="20"/>
  <c r="AY155" i="20"/>
  <c r="AW155" i="20"/>
  <c r="AX155" i="20" s="1"/>
  <c r="BA155" i="20" s="1"/>
  <c r="AZ155" i="20"/>
  <c r="AW81" i="20"/>
  <c r="AX81" i="20" s="1"/>
  <c r="BA81" i="20" s="1"/>
  <c r="AZ81" i="20"/>
  <c r="AY81" i="20"/>
  <c r="AW141" i="20"/>
  <c r="AX141" i="20" s="1"/>
  <c r="BA141" i="20" s="1"/>
  <c r="AY141" i="20"/>
  <c r="AZ141" i="20"/>
  <c r="AY101" i="20"/>
  <c r="AW101" i="20"/>
  <c r="AX101" i="20" s="1"/>
  <c r="BA101" i="20" s="1"/>
  <c r="AZ101" i="20"/>
  <c r="AW67" i="20"/>
  <c r="AZ67" i="20"/>
  <c r="AY67" i="20"/>
  <c r="AW40" i="20"/>
  <c r="AX40" i="20" s="1"/>
  <c r="BA40" i="20" s="1"/>
  <c r="AZ40" i="20"/>
  <c r="AY40" i="20"/>
  <c r="AW133" i="20"/>
  <c r="AX133" i="20" s="1"/>
  <c r="BA133" i="20" s="1"/>
  <c r="AY133" i="20"/>
  <c r="AZ133" i="20"/>
  <c r="AZ96" i="20"/>
  <c r="AW96" i="20"/>
  <c r="AX96" i="20" s="1"/>
  <c r="BA96" i="20" s="1"/>
  <c r="AZ71" i="20"/>
  <c r="AW71" i="20"/>
  <c r="AX71" i="20" s="1"/>
  <c r="BA71" i="20" s="1"/>
  <c r="AY71" i="20"/>
  <c r="AZ55" i="20"/>
  <c r="AY55" i="20"/>
  <c r="AW55" i="20"/>
  <c r="AW27" i="20"/>
  <c r="AZ27" i="20"/>
  <c r="AY27" i="20"/>
  <c r="AZ93" i="20"/>
  <c r="AW93" i="20"/>
  <c r="AX93" i="20" s="1"/>
  <c r="BA93" i="20" s="1"/>
  <c r="AW45" i="20"/>
  <c r="AZ45" i="20"/>
  <c r="AY45" i="20"/>
  <c r="AZ151" i="20"/>
  <c r="AW151" i="20"/>
  <c r="AX151" i="20" s="1"/>
  <c r="BA151" i="20" s="1"/>
  <c r="AY151" i="20"/>
  <c r="AY131" i="20"/>
  <c r="AZ131" i="20"/>
  <c r="AW131" i="20"/>
  <c r="AX131" i="20" s="1"/>
  <c r="BA131" i="20" s="1"/>
  <c r="AZ111" i="20"/>
  <c r="AY111" i="20"/>
  <c r="AW111" i="20"/>
  <c r="AZ68" i="20"/>
  <c r="AW68" i="20"/>
  <c r="AX68" i="20" s="1"/>
  <c r="BA68" i="20" s="1"/>
  <c r="AY68" i="20"/>
  <c r="AZ34" i="20"/>
  <c r="AW34" i="20"/>
  <c r="AY34" i="20"/>
  <c r="AZ145" i="20"/>
  <c r="AW145" i="20"/>
  <c r="AX145" i="20" s="1"/>
  <c r="BA145" i="20" s="1"/>
  <c r="AY145" i="20"/>
  <c r="AW136" i="20"/>
  <c r="AX136" i="20" s="1"/>
  <c r="BA136" i="20" s="1"/>
  <c r="AZ136" i="20"/>
  <c r="AY136" i="20"/>
  <c r="AZ126" i="20"/>
  <c r="AY126" i="20"/>
  <c r="AW126" i="20"/>
  <c r="AX126" i="20" s="1"/>
  <c r="BA126" i="20" s="1"/>
  <c r="AZ118" i="20"/>
  <c r="AW118" i="20"/>
  <c r="AY118" i="20"/>
  <c r="AZ110" i="20"/>
  <c r="AW110" i="20"/>
  <c r="AX110" i="20" s="1"/>
  <c r="BA110" i="20" s="1"/>
  <c r="AZ102" i="20"/>
  <c r="AW102" i="20"/>
  <c r="AX102" i="20" s="1"/>
  <c r="BA102" i="20" s="1"/>
  <c r="AW89" i="20"/>
  <c r="AX89" i="20" s="1"/>
  <c r="BA89" i="20" s="1"/>
  <c r="AY89" i="20"/>
  <c r="AZ89" i="20"/>
  <c r="AZ65" i="20"/>
  <c r="AY65" i="20"/>
  <c r="AW65" i="20"/>
  <c r="AX65" i="20" s="1"/>
  <c r="BA65" i="20" s="1"/>
  <c r="AZ46" i="20"/>
  <c r="AY46" i="20"/>
  <c r="AW46" i="20"/>
  <c r="AW32" i="20"/>
  <c r="AZ32" i="20"/>
  <c r="AY32" i="20"/>
  <c r="AY18" i="20"/>
  <c r="AW18" i="20"/>
  <c r="AZ18" i="20"/>
  <c r="AY150" i="20"/>
  <c r="AZ150" i="20"/>
  <c r="AW150" i="20"/>
  <c r="AW129" i="20"/>
  <c r="AX129" i="20" s="1"/>
  <c r="BA129" i="20" s="1"/>
  <c r="AY129" i="20"/>
  <c r="AZ129" i="20"/>
  <c r="AW86" i="20"/>
  <c r="AY86" i="20"/>
  <c r="AZ86" i="20"/>
  <c r="AZ62" i="20"/>
  <c r="AY62" i="20"/>
  <c r="AW62" i="20"/>
  <c r="AZ47" i="20"/>
  <c r="AY47" i="20"/>
  <c r="AW47" i="20"/>
  <c r="AW29" i="20"/>
  <c r="AY29" i="20"/>
  <c r="AZ29" i="20"/>
  <c r="AY10" i="20"/>
  <c r="AZ10" i="20"/>
  <c r="AW10" i="20"/>
  <c r="AY16" i="20"/>
  <c r="AW16" i="20"/>
  <c r="AZ16" i="20"/>
  <c r="AY12" i="20"/>
  <c r="AZ12" i="20"/>
  <c r="AW12" i="20"/>
  <c r="AY112" i="20"/>
  <c r="AY102" i="20"/>
  <c r="AY96" i="20"/>
  <c r="AZ115" i="20"/>
  <c r="AY115" i="20"/>
  <c r="AW115" i="20"/>
  <c r="AX115" i="20" s="1"/>
  <c r="BA115" i="20" s="1"/>
  <c r="AW73" i="20"/>
  <c r="AY73" i="20"/>
  <c r="AZ73" i="20"/>
  <c r="AZ125" i="20"/>
  <c r="AW125" i="20"/>
  <c r="AZ95" i="20"/>
  <c r="AW95" i="20"/>
  <c r="AX95" i="20" s="1"/>
  <c r="BA95" i="20" s="1"/>
  <c r="AY95" i="20"/>
  <c r="AW59" i="20"/>
  <c r="AY59" i="20"/>
  <c r="AZ59" i="20"/>
  <c r="AZ31" i="20"/>
  <c r="AY31" i="20"/>
  <c r="AW31" i="20"/>
  <c r="AZ121" i="20"/>
  <c r="AW121" i="20"/>
  <c r="AW91" i="20"/>
  <c r="AX91" i="20" s="1"/>
  <c r="BA91" i="20" s="1"/>
  <c r="AZ91" i="20"/>
  <c r="AY91" i="20"/>
  <c r="AZ70" i="20"/>
  <c r="AY70" i="20"/>
  <c r="AW70" i="20"/>
  <c r="AX70" i="20" s="1"/>
  <c r="BA70" i="20" s="1"/>
  <c r="AW44" i="20"/>
  <c r="AX44" i="20" s="1"/>
  <c r="BA44" i="20" s="1"/>
  <c r="AZ44" i="20"/>
  <c r="AY44" i="20"/>
  <c r="AY147" i="20"/>
  <c r="AW147" i="20"/>
  <c r="AX147" i="20" s="1"/>
  <c r="BA147" i="20" s="1"/>
  <c r="AZ147" i="20"/>
  <c r="AW83" i="20"/>
  <c r="AZ83" i="20"/>
  <c r="AY83" i="20"/>
  <c r="AZ39" i="20"/>
  <c r="AW39" i="20"/>
  <c r="AY39" i="20"/>
  <c r="AY143" i="20"/>
  <c r="AW143" i="20"/>
  <c r="AX143" i="20" s="1"/>
  <c r="BA143" i="20" s="1"/>
  <c r="AZ143" i="20"/>
  <c r="AY130" i="20"/>
  <c r="AW130" i="20"/>
  <c r="AX130" i="20" s="1"/>
  <c r="BA130" i="20" s="1"/>
  <c r="AZ130" i="20"/>
  <c r="AZ103" i="20"/>
  <c r="AY103" i="20"/>
  <c r="AW103" i="20"/>
  <c r="AY60" i="20"/>
  <c r="AW60" i="20"/>
  <c r="AX60" i="20" s="1"/>
  <c r="BA60" i="20" s="1"/>
  <c r="AZ60" i="20"/>
  <c r="AY17" i="20"/>
  <c r="AZ17" i="20"/>
  <c r="AW17" i="20"/>
  <c r="AX17" i="20" s="1"/>
  <c r="BA17" i="20" s="1"/>
  <c r="AZ144" i="20"/>
  <c r="AW144" i="20"/>
  <c r="AX144" i="20" s="1"/>
  <c r="BA144" i="20" s="1"/>
  <c r="AY144" i="20"/>
  <c r="AZ135" i="20"/>
  <c r="AW135" i="20"/>
  <c r="AX135" i="20" s="1"/>
  <c r="BA135" i="20" s="1"/>
  <c r="AY135" i="20"/>
  <c r="AZ124" i="20"/>
  <c r="AY124" i="20"/>
  <c r="AW124" i="20"/>
  <c r="AZ116" i="20"/>
  <c r="AY116" i="20"/>
  <c r="AW116" i="20"/>
  <c r="AZ108" i="20"/>
  <c r="AW108" i="20"/>
  <c r="AX108" i="20" s="1"/>
  <c r="BA108" i="20" s="1"/>
  <c r="AY99" i="20"/>
  <c r="AW99" i="20"/>
  <c r="AX99" i="20" s="1"/>
  <c r="BA99" i="20" s="1"/>
  <c r="AZ99" i="20"/>
  <c r="AZ85" i="20"/>
  <c r="AW85" i="20"/>
  <c r="AX85" i="20" s="1"/>
  <c r="BA85" i="20" s="1"/>
  <c r="AY85" i="20"/>
  <c r="AW61" i="20"/>
  <c r="AZ61" i="20"/>
  <c r="AY61" i="20"/>
  <c r="AZ42" i="20"/>
  <c r="AY42" i="20"/>
  <c r="AW42" i="20"/>
  <c r="AX42" i="20" s="1"/>
  <c r="BA42" i="20" s="1"/>
  <c r="AW28" i="20"/>
  <c r="AX28" i="20" s="1"/>
  <c r="BA28" i="20" s="1"/>
  <c r="AZ28" i="20"/>
  <c r="AY28" i="20"/>
  <c r="AY9" i="20"/>
  <c r="AW9" i="20"/>
  <c r="AX9" i="20" s="1"/>
  <c r="BA9" i="20" s="1"/>
  <c r="AZ9" i="20"/>
  <c r="AZ146" i="20"/>
  <c r="AY146" i="20"/>
  <c r="AW146" i="20"/>
  <c r="AX146" i="20" s="1"/>
  <c r="BA146" i="20" s="1"/>
  <c r="AZ100" i="20"/>
  <c r="AY100" i="20"/>
  <c r="AW100" i="20"/>
  <c r="AX100" i="20" s="1"/>
  <c r="BA100" i="20" s="1"/>
  <c r="AW79" i="20"/>
  <c r="AX79" i="20" s="1"/>
  <c r="BA79" i="20" s="1"/>
  <c r="AZ79" i="20"/>
  <c r="AY79" i="20"/>
  <c r="AZ58" i="20"/>
  <c r="AY58" i="20"/>
  <c r="AW58" i="20"/>
  <c r="AX58" i="20" s="1"/>
  <c r="BA58" i="20" s="1"/>
  <c r="AW43" i="20"/>
  <c r="AY43" i="20"/>
  <c r="AZ43" i="20"/>
  <c r="AW25" i="20"/>
  <c r="AZ25" i="20"/>
  <c r="AY25" i="20"/>
  <c r="AZ26" i="20"/>
  <c r="AY26" i="20"/>
  <c r="AW26" i="20"/>
  <c r="AX26" i="20" s="1"/>
  <c r="BA26" i="20" s="1"/>
  <c r="AY15" i="20"/>
  <c r="AW15" i="20"/>
  <c r="AZ15" i="20"/>
  <c r="AY7" i="20"/>
  <c r="AW7" i="20"/>
  <c r="AZ7" i="20"/>
  <c r="AY104" i="20"/>
  <c r="AY121" i="20"/>
  <c r="AY127" i="20"/>
  <c r="AY92" i="20"/>
  <c r="D23" i="6"/>
  <c r="D22" i="5"/>
  <c r="BE10" i="27" l="1"/>
  <c r="BC9" i="27"/>
  <c r="BE9" i="27" s="1"/>
  <c r="BE6" i="24"/>
  <c r="BC10" i="24"/>
  <c r="AX17" i="29"/>
  <c r="AX19" i="29" s="1"/>
  <c r="AV16" i="29"/>
  <c r="AX16" i="29" s="1"/>
  <c r="AZ15" i="28"/>
  <c r="BB11" i="28"/>
  <c r="BS11" i="23"/>
  <c r="BA16" i="30"/>
  <c r="BC19" i="29"/>
  <c r="CJ10" i="20"/>
  <c r="CD8" i="20"/>
  <c r="CD10" i="20" s="1"/>
  <c r="CB7" i="20"/>
  <c r="CD7" i="20" s="1"/>
  <c r="AV19" i="29"/>
  <c r="AX15" i="29"/>
  <c r="CI10" i="20"/>
  <c r="BV14" i="22"/>
  <c r="BJ10" i="24"/>
  <c r="BL14" i="26"/>
  <c r="BJ12" i="27"/>
  <c r="BF12" i="26"/>
  <c r="BD11" i="26"/>
  <c r="BF11" i="26" s="1"/>
  <c r="BP10" i="21"/>
  <c r="BR6" i="21"/>
  <c r="CD6" i="20"/>
  <c r="CB10" i="20"/>
  <c r="BM9" i="23"/>
  <c r="BM11" i="23" s="1"/>
  <c r="BK8" i="23"/>
  <c r="BM8" i="23" s="1"/>
  <c r="BD19" i="29"/>
  <c r="AZ16" i="30"/>
  <c r="BX10" i="21"/>
  <c r="BB13" i="28"/>
  <c r="BB15" i="28" s="1"/>
  <c r="AZ12" i="28"/>
  <c r="BB12" i="28" s="1"/>
  <c r="BK14" i="26"/>
  <c r="BW10" i="21"/>
  <c r="AU14" i="30"/>
  <c r="AS13" i="30"/>
  <c r="AU13" i="30" s="1"/>
  <c r="BR8" i="21"/>
  <c r="BR10" i="21" s="1"/>
  <c r="BP7" i="21"/>
  <c r="BR7" i="21" s="1"/>
  <c r="BF14" i="26"/>
  <c r="BD14" i="26"/>
  <c r="BF10" i="26"/>
  <c r="BK12" i="27"/>
  <c r="BG15" i="28"/>
  <c r="BM7" i="23"/>
  <c r="BK11" i="23"/>
  <c r="BP12" i="22"/>
  <c r="BP14" i="22" s="1"/>
  <c r="BN11" i="22"/>
  <c r="BP11" i="22" s="1"/>
  <c r="BR11" i="23"/>
  <c r="BH15" i="28"/>
  <c r="AU16" i="30"/>
  <c r="AS16" i="30"/>
  <c r="AU12" i="30"/>
  <c r="BU14" i="22"/>
  <c r="BE8" i="24"/>
  <c r="BE10" i="24" s="1"/>
  <c r="BC7" i="24"/>
  <c r="BE7" i="24" s="1"/>
  <c r="BC12" i="27"/>
  <c r="BE8" i="27"/>
  <c r="BE12" i="27"/>
  <c r="BN14" i="22"/>
  <c r="BP10" i="22"/>
  <c r="BK10" i="24"/>
  <c r="AA93" i="30"/>
  <c r="AD93" i="30" s="1"/>
  <c r="AA147" i="30"/>
  <c r="AD147" i="30" s="1"/>
  <c r="AA87" i="30"/>
  <c r="AD87" i="30" s="1"/>
  <c r="AA103" i="30"/>
  <c r="AD103" i="30" s="1"/>
  <c r="AA12" i="30"/>
  <c r="AD12" i="30" s="1"/>
  <c r="AA81" i="30"/>
  <c r="AD81" i="30" s="1"/>
  <c r="AA140" i="30"/>
  <c r="AD140" i="30" s="1"/>
  <c r="AA84" i="30"/>
  <c r="AD84" i="30" s="1"/>
  <c r="AA66" i="30"/>
  <c r="AD66" i="30" s="1"/>
  <c r="AA51" i="30"/>
  <c r="AD51" i="30" s="1"/>
  <c r="AA85" i="30"/>
  <c r="AD85" i="30" s="1"/>
  <c r="AA43" i="30"/>
  <c r="AD43" i="30" s="1"/>
  <c r="AA78" i="30"/>
  <c r="AD78" i="30" s="1"/>
  <c r="AA34" i="30"/>
  <c r="AD34" i="30" s="1"/>
  <c r="AA79" i="30"/>
  <c r="AD79" i="30"/>
  <c r="AA72" i="30"/>
  <c r="AD72" i="30" s="1"/>
  <c r="AA124" i="30"/>
  <c r="AD124" i="30" s="1"/>
  <c r="AA55" i="30"/>
  <c r="AD55" i="30" s="1"/>
  <c r="AA77" i="30"/>
  <c r="AD77" i="30" s="1"/>
  <c r="AA97" i="30"/>
  <c r="AD97" i="30" s="1"/>
  <c r="AA132" i="30"/>
  <c r="AD132" i="30" s="1"/>
  <c r="AA82" i="30"/>
  <c r="AD82" i="30" s="1"/>
  <c r="AA99" i="30"/>
  <c r="AD99" i="30" s="1"/>
  <c r="AA68" i="30"/>
  <c r="AD68" i="30" s="1"/>
  <c r="AA101" i="30"/>
  <c r="AD101" i="30" s="1"/>
  <c r="AA35" i="30"/>
  <c r="AD35" i="30" s="1"/>
  <c r="AA75" i="30"/>
  <c r="AD75" i="30" s="1"/>
  <c r="AA95" i="30"/>
  <c r="AD95" i="30" s="1"/>
  <c r="AC149" i="30"/>
  <c r="AA108" i="30"/>
  <c r="AD108" i="30" s="1"/>
  <c r="AA116" i="30"/>
  <c r="AD116" i="30" s="1"/>
  <c r="AA47" i="30"/>
  <c r="AD47" i="30" s="1"/>
  <c r="AA74" i="30"/>
  <c r="AD74" i="30" s="1"/>
  <c r="AA46" i="30"/>
  <c r="AD46" i="30" s="1"/>
  <c r="AA25" i="30"/>
  <c r="AD25" i="30" s="1"/>
  <c r="AA73" i="30"/>
  <c r="AD73" i="30" s="1"/>
  <c r="AA27" i="30"/>
  <c r="AD27" i="30" s="1"/>
  <c r="AA70" i="30"/>
  <c r="AD70" i="30" s="1"/>
  <c r="AA53" i="30"/>
  <c r="AD53" i="30" s="1"/>
  <c r="AA83" i="30"/>
  <c r="AD83" i="30" s="1"/>
  <c r="AA26" i="30"/>
  <c r="AD26" i="30" s="1"/>
  <c r="AA42" i="30"/>
  <c r="AD42" i="30" s="1"/>
  <c r="AB149" i="30"/>
  <c r="AI12" i="30" s="1"/>
  <c r="AA69" i="30"/>
  <c r="AD69" i="30" s="1"/>
  <c r="AA89" i="30"/>
  <c r="AD89" i="30" s="1"/>
  <c r="AA105" i="30"/>
  <c r="AD105" i="30" s="1"/>
  <c r="Z149" i="30"/>
  <c r="AA13" i="30"/>
  <c r="AD13" i="30" s="1"/>
  <c r="AA71" i="30"/>
  <c r="AD71" i="30" s="1"/>
  <c r="AA91" i="30"/>
  <c r="AD91" i="30" s="1"/>
  <c r="AA107" i="30"/>
  <c r="AD107" i="30" s="1"/>
  <c r="AA49" i="30"/>
  <c r="AD49" i="30" s="1"/>
  <c r="AA76" i="30"/>
  <c r="AD76" i="30" s="1"/>
  <c r="AA49" i="29"/>
  <c r="AD49" i="29" s="1"/>
  <c r="AA85" i="29"/>
  <c r="AD85" i="29" s="1"/>
  <c r="AB165" i="29"/>
  <c r="AI15" i="29" s="1"/>
  <c r="AA132" i="29"/>
  <c r="AD132" i="29" s="1"/>
  <c r="AA35" i="29"/>
  <c r="AD35" i="29"/>
  <c r="AA87" i="29"/>
  <c r="AD87" i="29" s="1"/>
  <c r="AA135" i="29"/>
  <c r="AD135" i="29" s="1"/>
  <c r="AA143" i="29"/>
  <c r="AD143" i="29" s="1"/>
  <c r="AA50" i="29"/>
  <c r="AD50" i="29"/>
  <c r="AA142" i="29"/>
  <c r="AD142" i="29" s="1"/>
  <c r="AA37" i="29"/>
  <c r="AD37" i="29" s="1"/>
  <c r="AA118" i="29"/>
  <c r="AD118" i="29" s="1"/>
  <c r="AA131" i="29"/>
  <c r="AD131" i="29"/>
  <c r="AA97" i="29"/>
  <c r="AD97" i="29" s="1"/>
  <c r="AA138" i="29"/>
  <c r="AD138" i="29" s="1"/>
  <c r="AA41" i="29"/>
  <c r="AD41" i="29" s="1"/>
  <c r="AA79" i="29"/>
  <c r="AD79" i="29"/>
  <c r="AA104" i="29"/>
  <c r="AD104" i="29" s="1"/>
  <c r="AA133" i="29"/>
  <c r="AD133" i="29" s="1"/>
  <c r="AA15" i="29"/>
  <c r="AD15" i="29" s="1"/>
  <c r="Z165" i="29"/>
  <c r="AA149" i="29"/>
  <c r="AD149" i="29" s="1"/>
  <c r="AA27" i="29"/>
  <c r="AD27" i="29" s="1"/>
  <c r="AA81" i="29"/>
  <c r="AD81" i="29" s="1"/>
  <c r="AA44" i="29"/>
  <c r="AD44" i="29" s="1"/>
  <c r="AA84" i="29"/>
  <c r="AD84" i="29" s="1"/>
  <c r="AA134" i="29"/>
  <c r="AD134" i="29" s="1"/>
  <c r="AA137" i="29"/>
  <c r="AD137" i="29" s="1"/>
  <c r="AA103" i="29"/>
  <c r="AD103" i="29" s="1"/>
  <c r="AA119" i="29"/>
  <c r="AD119" i="29" s="1"/>
  <c r="AA123" i="29"/>
  <c r="AD123" i="29" s="1"/>
  <c r="AA110" i="29"/>
  <c r="AD110" i="29" s="1"/>
  <c r="AA91" i="29"/>
  <c r="AD91" i="29" s="1"/>
  <c r="AA40" i="29"/>
  <c r="AD40" i="29" s="1"/>
  <c r="AA78" i="29"/>
  <c r="AD78" i="29" s="1"/>
  <c r="AA121" i="29"/>
  <c r="AD121" i="29" s="1"/>
  <c r="AA80" i="29"/>
  <c r="AD80" i="29" s="1"/>
  <c r="AA128" i="29"/>
  <c r="AD128" i="29" s="1"/>
  <c r="AA90" i="29"/>
  <c r="AD90" i="29" s="1"/>
  <c r="AA140" i="29"/>
  <c r="AD140" i="29" s="1"/>
  <c r="AA28" i="29"/>
  <c r="AD28" i="29" s="1"/>
  <c r="AA36" i="29"/>
  <c r="AD36" i="29" s="1"/>
  <c r="AA82" i="29"/>
  <c r="AD82" i="29" s="1"/>
  <c r="AA130" i="29"/>
  <c r="AD130" i="29" s="1"/>
  <c r="AA29" i="29"/>
  <c r="AD29" i="29" s="1"/>
  <c r="AA45" i="29"/>
  <c r="AD45" i="29" s="1"/>
  <c r="AA83" i="29"/>
  <c r="AD83" i="29" s="1"/>
  <c r="AA46" i="29"/>
  <c r="AD46" i="29" s="1"/>
  <c r="AA86" i="29"/>
  <c r="AD86" i="29" s="1"/>
  <c r="AA39" i="29"/>
  <c r="AD39" i="29" s="1"/>
  <c r="AC165" i="29"/>
  <c r="AA102" i="29"/>
  <c r="AD102" i="29" s="1"/>
  <c r="AA146" i="29"/>
  <c r="AD146" i="29" s="1"/>
  <c r="AA32" i="29"/>
  <c r="AD32" i="29" s="1"/>
  <c r="AA113" i="29"/>
  <c r="AD113" i="29" s="1"/>
  <c r="AA33" i="29"/>
  <c r="AD33" i="29" s="1"/>
  <c r="AA96" i="29"/>
  <c r="AD96" i="29" s="1"/>
  <c r="AA112" i="29"/>
  <c r="AD112" i="29" s="1"/>
  <c r="AA93" i="29"/>
  <c r="AD93" i="29" s="1"/>
  <c r="AA141" i="29"/>
  <c r="AD141" i="29" s="1"/>
  <c r="AA43" i="29"/>
  <c r="AD43" i="29" s="1"/>
  <c r="AA114" i="29"/>
  <c r="AD114" i="29" s="1"/>
  <c r="AA92" i="29"/>
  <c r="AD92" i="29" s="1"/>
  <c r="AA89" i="29"/>
  <c r="AD89" i="29" s="1"/>
  <c r="AA111" i="29"/>
  <c r="AD111" i="29" s="1"/>
  <c r="AA150" i="29"/>
  <c r="AD150" i="29" s="1"/>
  <c r="AA136" i="29"/>
  <c r="AD136" i="29" s="1"/>
  <c r="AA31" i="29"/>
  <c r="AD31" i="29" s="1"/>
  <c r="AA47" i="29"/>
  <c r="AD47" i="29" s="1"/>
  <c r="AA94" i="29"/>
  <c r="AD94" i="29" s="1"/>
  <c r="AA129" i="29"/>
  <c r="AD129" i="29" s="1"/>
  <c r="AA139" i="29"/>
  <c r="AD139" i="29" s="1"/>
  <c r="AA48" i="29"/>
  <c r="AD48" i="29" s="1"/>
  <c r="AA105" i="29"/>
  <c r="AD105" i="29" s="1"/>
  <c r="AA88" i="29"/>
  <c r="AD88" i="29" s="1"/>
  <c r="AA147" i="29"/>
  <c r="AD147" i="29" s="1"/>
  <c r="AF161" i="28"/>
  <c r="AD11" i="28"/>
  <c r="AC161" i="28"/>
  <c r="AD87" i="28"/>
  <c r="AG87" i="28" s="1"/>
  <c r="AD100" i="28"/>
  <c r="AG100" i="28" s="1"/>
  <c r="AD157" i="28"/>
  <c r="AG157" i="28" s="1"/>
  <c r="AD112" i="28"/>
  <c r="AG112" i="28" s="1"/>
  <c r="AD33" i="28"/>
  <c r="AG33" i="28" s="1"/>
  <c r="AD114" i="28"/>
  <c r="AG114" i="28" s="1"/>
  <c r="AD120" i="28"/>
  <c r="AG120" i="28" s="1"/>
  <c r="AD27" i="28"/>
  <c r="AG27" i="28" s="1"/>
  <c r="AD98" i="28"/>
  <c r="AG98" i="28" s="1"/>
  <c r="AD118" i="28"/>
  <c r="AG118" i="28" s="1"/>
  <c r="AD51" i="28"/>
  <c r="AG51" i="28" s="1"/>
  <c r="AD91" i="28"/>
  <c r="AG91" i="28" s="1"/>
  <c r="AD99" i="28"/>
  <c r="AG99" i="28" s="1"/>
  <c r="AD95" i="28"/>
  <c r="AG95" i="28" s="1"/>
  <c r="AD108" i="28"/>
  <c r="AG108" i="28" s="1"/>
  <c r="AD96" i="28"/>
  <c r="AG96" i="28" s="1"/>
  <c r="AD142" i="28"/>
  <c r="AG142" i="28" s="1"/>
  <c r="AD82" i="28"/>
  <c r="AG82" i="28" s="1"/>
  <c r="AD104" i="28"/>
  <c r="AG104" i="28" s="1"/>
  <c r="AD106" i="28"/>
  <c r="AG106" i="28" s="1"/>
  <c r="AD115" i="28"/>
  <c r="AG115" i="28" s="1"/>
  <c r="AD111" i="28"/>
  <c r="AG111" i="28" s="1"/>
  <c r="AD86" i="28"/>
  <c r="AG86" i="28" s="1"/>
  <c r="AD90" i="28"/>
  <c r="AG90" i="28" s="1"/>
  <c r="AD128" i="28"/>
  <c r="AG128" i="28" s="1"/>
  <c r="AD58" i="28"/>
  <c r="AG58" i="28" s="1"/>
  <c r="AD74" i="28"/>
  <c r="AG74" i="28" s="1"/>
  <c r="AD69" i="28"/>
  <c r="AG69" i="28" s="1"/>
  <c r="AD127" i="28"/>
  <c r="AG127" i="28" s="1"/>
  <c r="AD153" i="28"/>
  <c r="AG153" i="28" s="1"/>
  <c r="AD89" i="28"/>
  <c r="AG89" i="28" s="1"/>
  <c r="AD107" i="28"/>
  <c r="AG107" i="28" s="1"/>
  <c r="AD122" i="28"/>
  <c r="AG122" i="28" s="1"/>
  <c r="AD119" i="28"/>
  <c r="AG119" i="28" s="1"/>
  <c r="AD138" i="28"/>
  <c r="AG138" i="28" s="1"/>
  <c r="AD40" i="28"/>
  <c r="AG40" i="28" s="1"/>
  <c r="AD124" i="28"/>
  <c r="AG124" i="28" s="1"/>
  <c r="AD64" i="28"/>
  <c r="AG64" i="28" s="1"/>
  <c r="AD94" i="28"/>
  <c r="AG94" i="28" s="1"/>
  <c r="AE161" i="28"/>
  <c r="AL11" i="28" s="1"/>
  <c r="AD92" i="28"/>
  <c r="AG92" i="28" s="1"/>
  <c r="AD102" i="28"/>
  <c r="AG102" i="28" s="1"/>
  <c r="AD45" i="28"/>
  <c r="AG45" i="28" s="1"/>
  <c r="AD103" i="28"/>
  <c r="AG103" i="28" s="1"/>
  <c r="AD116" i="28"/>
  <c r="AG116" i="28" s="1"/>
  <c r="AD85" i="28"/>
  <c r="AG85" i="28" s="1"/>
  <c r="AD110" i="28"/>
  <c r="AG110" i="28" s="1"/>
  <c r="AD88" i="28"/>
  <c r="AG88" i="28" s="1"/>
  <c r="AD126" i="28"/>
  <c r="AG126" i="28" s="1"/>
  <c r="AD123" i="28"/>
  <c r="AG123" i="28" s="1"/>
  <c r="AF31" i="27"/>
  <c r="AI31" i="27" s="1"/>
  <c r="AH158" i="27"/>
  <c r="AF20" i="27"/>
  <c r="AI20" i="27" s="1"/>
  <c r="AF36" i="27"/>
  <c r="AI36" i="27" s="1"/>
  <c r="AF91" i="27"/>
  <c r="AI91" i="27" s="1"/>
  <c r="AF25" i="27"/>
  <c r="AI25" i="27" s="1"/>
  <c r="AF74" i="27"/>
  <c r="AI74" i="27" s="1"/>
  <c r="AF22" i="27"/>
  <c r="AI22" i="27" s="1"/>
  <c r="AF38" i="27"/>
  <c r="AI38" i="27" s="1"/>
  <c r="AF81" i="27"/>
  <c r="AI81" i="27"/>
  <c r="AF27" i="27"/>
  <c r="AI27" i="27" s="1"/>
  <c r="AF11" i="27"/>
  <c r="AI11" i="27" s="1"/>
  <c r="AF21" i="27"/>
  <c r="AI21" i="27" s="1"/>
  <c r="AF23" i="27"/>
  <c r="AI23" i="27" s="1"/>
  <c r="AG158" i="27"/>
  <c r="AN8" i="27" s="1"/>
  <c r="AF82" i="27"/>
  <c r="AI82" i="27" s="1"/>
  <c r="AF95" i="27"/>
  <c r="AI95" i="27" s="1"/>
  <c r="AF72" i="27"/>
  <c r="AI72" i="27" s="1"/>
  <c r="AF62" i="27"/>
  <c r="AI62" i="27" s="1"/>
  <c r="AF66" i="27"/>
  <c r="AI66" i="27" s="1"/>
  <c r="AF19" i="27"/>
  <c r="AI19" i="27" s="1"/>
  <c r="AF87" i="27"/>
  <c r="AI87" i="27" s="1"/>
  <c r="AF32" i="27"/>
  <c r="AI32" i="27" s="1"/>
  <c r="AF64" i="27"/>
  <c r="AI64" i="27" s="1"/>
  <c r="AF99" i="27"/>
  <c r="AI99" i="27" s="1"/>
  <c r="AF71" i="27"/>
  <c r="AI71" i="27" s="1"/>
  <c r="AF26" i="27"/>
  <c r="AI26" i="27" s="1"/>
  <c r="AF42" i="27"/>
  <c r="AI42" i="27" s="1"/>
  <c r="AF73" i="27"/>
  <c r="AI73" i="27" s="1"/>
  <c r="AF129" i="27"/>
  <c r="AI129" i="27" s="1"/>
  <c r="AF70" i="27"/>
  <c r="AI70" i="27" s="1"/>
  <c r="AF80" i="27"/>
  <c r="AI80" i="27" s="1"/>
  <c r="AF28" i="27"/>
  <c r="AI28" i="27" s="1"/>
  <c r="AF15" i="27"/>
  <c r="AI15" i="27" s="1"/>
  <c r="AF67" i="27"/>
  <c r="AI67" i="27" s="1"/>
  <c r="AF30" i="27"/>
  <c r="AI30" i="27" s="1"/>
  <c r="AF76" i="27"/>
  <c r="AI76" i="27" s="1"/>
  <c r="AF69" i="27"/>
  <c r="AI69" i="27" s="1"/>
  <c r="AF83" i="27"/>
  <c r="AI83" i="27" s="1"/>
  <c r="AF37" i="27"/>
  <c r="AI37" i="27" s="1"/>
  <c r="AF39" i="27"/>
  <c r="AI39" i="27" s="1"/>
  <c r="AF47" i="27"/>
  <c r="AI47" i="27" s="1"/>
  <c r="AF63" i="27"/>
  <c r="AI63" i="27" s="1"/>
  <c r="AF65" i="27"/>
  <c r="AI65" i="27" s="1"/>
  <c r="AF75" i="27"/>
  <c r="AI75" i="27" s="1"/>
  <c r="AF33" i="27"/>
  <c r="AI33" i="27" s="1"/>
  <c r="AF101" i="27"/>
  <c r="AI101" i="27" s="1"/>
  <c r="AF77" i="27"/>
  <c r="AI77" i="27" s="1"/>
  <c r="AE158" i="27"/>
  <c r="AF9" i="27"/>
  <c r="AF35" i="27"/>
  <c r="AI35" i="27" s="1"/>
  <c r="AF24" i="27"/>
  <c r="AI24" i="27" s="1"/>
  <c r="AF79" i="27"/>
  <c r="AI79" i="27" s="1"/>
  <c r="AF68" i="27"/>
  <c r="AI68" i="27" s="1"/>
  <c r="AF29" i="27"/>
  <c r="AI29" i="27" s="1"/>
  <c r="AF78" i="27"/>
  <c r="AI78" i="27" s="1"/>
  <c r="AF93" i="27"/>
  <c r="AI93" i="27" s="1"/>
  <c r="AF18" i="27"/>
  <c r="AI18" i="27" s="1"/>
  <c r="AF34" i="27"/>
  <c r="AI34" i="27" s="1"/>
  <c r="AF50" i="27"/>
  <c r="AI50" i="27" s="1"/>
  <c r="AF113" i="27"/>
  <c r="AI113" i="27" s="1"/>
  <c r="AF92" i="26"/>
  <c r="AI92" i="26" s="1"/>
  <c r="AF97" i="26"/>
  <c r="AI97" i="26" s="1"/>
  <c r="AF36" i="26"/>
  <c r="AI36" i="26" s="1"/>
  <c r="AF131" i="26"/>
  <c r="AI131" i="26" s="1"/>
  <c r="AG160" i="26"/>
  <c r="AN10" i="26" s="1"/>
  <c r="AF33" i="26"/>
  <c r="AI33" i="26" s="1"/>
  <c r="AF41" i="26"/>
  <c r="AI41" i="26" s="1"/>
  <c r="AF85" i="26"/>
  <c r="AI85" i="26" s="1"/>
  <c r="AF87" i="26"/>
  <c r="AI87" i="26" s="1"/>
  <c r="AF27" i="26"/>
  <c r="AI27" i="26" s="1"/>
  <c r="AF86" i="26"/>
  <c r="AI86" i="26" s="1"/>
  <c r="AF32" i="26"/>
  <c r="AI32" i="26" s="1"/>
  <c r="AF122" i="26"/>
  <c r="AI122" i="26" s="1"/>
  <c r="AF93" i="26"/>
  <c r="AI93" i="26" s="1"/>
  <c r="AF39" i="26"/>
  <c r="AI39" i="26" s="1"/>
  <c r="AF25" i="26"/>
  <c r="AI25" i="26" s="1"/>
  <c r="AF89" i="26"/>
  <c r="AI89" i="26" s="1"/>
  <c r="AF24" i="26"/>
  <c r="AI24" i="26" s="1"/>
  <c r="AF72" i="26"/>
  <c r="AI72" i="26" s="1"/>
  <c r="AF74" i="26"/>
  <c r="AI74" i="26" s="1"/>
  <c r="AF95" i="26"/>
  <c r="AI95" i="26" s="1"/>
  <c r="AF140" i="26"/>
  <c r="AI140" i="26" s="1"/>
  <c r="AF77" i="26"/>
  <c r="AI77" i="26" s="1"/>
  <c r="AF100" i="26"/>
  <c r="AI100" i="26" s="1"/>
  <c r="AH160" i="26"/>
  <c r="AF73" i="26"/>
  <c r="AI73" i="26" s="1"/>
  <c r="AF102" i="26"/>
  <c r="AI102" i="26" s="1"/>
  <c r="AF51" i="26"/>
  <c r="AI51" i="26" s="1"/>
  <c r="AF67" i="26"/>
  <c r="AI67" i="26" s="1"/>
  <c r="AF71" i="26"/>
  <c r="AI71" i="26" s="1"/>
  <c r="AF104" i="26"/>
  <c r="AI104" i="26" s="1"/>
  <c r="AF37" i="26"/>
  <c r="AI37" i="26" s="1"/>
  <c r="AF45" i="26"/>
  <c r="AI45" i="26" s="1"/>
  <c r="AF34" i="26"/>
  <c r="AI34" i="26" s="1"/>
  <c r="AF91" i="26"/>
  <c r="AI91" i="26" s="1"/>
  <c r="AF79" i="26"/>
  <c r="AI79" i="26" s="1"/>
  <c r="AF10" i="26"/>
  <c r="AI10" i="26" s="1"/>
  <c r="AE160" i="26"/>
  <c r="AF132" i="26"/>
  <c r="AI132" i="26" s="1"/>
  <c r="AF98" i="26"/>
  <c r="AI98" i="26" s="1"/>
  <c r="AF43" i="26"/>
  <c r="AI43" i="26" s="1"/>
  <c r="AF75" i="26"/>
  <c r="AI75" i="26" s="1"/>
  <c r="AD147" i="24"/>
  <c r="AG147" i="24" s="1"/>
  <c r="AD69" i="24"/>
  <c r="AG69" i="24" s="1"/>
  <c r="AD61" i="24"/>
  <c r="AG61" i="24" s="1"/>
  <c r="AD73" i="24"/>
  <c r="AG73" i="24" s="1"/>
  <c r="AD101" i="24"/>
  <c r="AG101" i="24" s="1"/>
  <c r="AD86" i="24"/>
  <c r="AG86" i="24" s="1"/>
  <c r="AD149" i="24"/>
  <c r="AG149" i="24" s="1"/>
  <c r="AD39" i="24"/>
  <c r="AG39" i="24" s="1"/>
  <c r="AD66" i="24"/>
  <c r="AG66" i="24" s="1"/>
  <c r="AD80" i="24"/>
  <c r="AG80" i="24" s="1"/>
  <c r="AD77" i="24"/>
  <c r="AG77" i="24" s="1"/>
  <c r="AD53" i="24"/>
  <c r="AG53" i="24" s="1"/>
  <c r="AD109" i="24"/>
  <c r="AG109" i="24" s="1"/>
  <c r="AD97" i="24"/>
  <c r="AG97" i="24" s="1"/>
  <c r="AD12" i="24"/>
  <c r="AG12" i="24" s="1"/>
  <c r="AD47" i="24"/>
  <c r="AG47" i="24" s="1"/>
  <c r="AD84" i="24"/>
  <c r="AG84" i="24" s="1"/>
  <c r="AD114" i="24"/>
  <c r="AG114" i="24" s="1"/>
  <c r="AD21" i="24"/>
  <c r="AG21" i="24" s="1"/>
  <c r="AD41" i="24"/>
  <c r="AG41" i="24" s="1"/>
  <c r="AD88" i="24"/>
  <c r="AG88" i="24" s="1"/>
  <c r="AD43" i="24"/>
  <c r="AG43" i="24" s="1"/>
  <c r="AD104" i="24"/>
  <c r="AG104" i="24" s="1"/>
  <c r="AD16" i="24"/>
  <c r="AG16" i="24" s="1"/>
  <c r="AD153" i="24"/>
  <c r="AG153" i="24" s="1"/>
  <c r="AD33" i="24"/>
  <c r="AG33" i="24" s="1"/>
  <c r="AD155" i="24"/>
  <c r="AG155" i="24" s="1"/>
  <c r="AD90" i="24"/>
  <c r="AG90" i="24" s="1"/>
  <c r="AD108" i="24"/>
  <c r="AG108" i="24" s="1"/>
  <c r="AD131" i="24"/>
  <c r="AG131" i="24" s="1"/>
  <c r="AD45" i="24"/>
  <c r="AG45" i="24" s="1"/>
  <c r="AD6" i="24"/>
  <c r="AG6" i="24" s="1"/>
  <c r="AC156" i="24"/>
  <c r="AF156" i="24"/>
  <c r="AD98" i="24"/>
  <c r="AG98" i="24" s="1"/>
  <c r="AD92" i="24"/>
  <c r="AG92" i="24" s="1"/>
  <c r="AD36" i="24"/>
  <c r="AG36" i="24" s="1"/>
  <c r="AD102" i="24"/>
  <c r="AG102" i="24" s="1"/>
  <c r="AD14" i="24"/>
  <c r="AG14" i="24" s="1"/>
  <c r="AD94" i="24"/>
  <c r="AG94" i="24" s="1"/>
  <c r="AD110" i="24"/>
  <c r="AG110" i="24" s="1"/>
  <c r="AD106" i="24"/>
  <c r="AG106" i="24" s="1"/>
  <c r="AE156" i="24"/>
  <c r="AL6" i="24" s="1"/>
  <c r="AD71" i="24"/>
  <c r="AG71" i="24" s="1"/>
  <c r="AD8" i="24"/>
  <c r="AG8" i="24" s="1"/>
  <c r="AD112" i="24"/>
  <c r="AG112" i="24" s="1"/>
  <c r="AD49" i="24"/>
  <c r="AG49" i="24" s="1"/>
  <c r="AD93" i="24"/>
  <c r="AG93" i="24" s="1"/>
  <c r="AD82" i="24"/>
  <c r="AG82" i="24" s="1"/>
  <c r="AD151" i="24"/>
  <c r="AG151" i="24" s="1"/>
  <c r="AD128" i="24"/>
  <c r="AG128" i="24" s="1"/>
  <c r="AD76" i="24"/>
  <c r="AG76" i="24" s="1"/>
  <c r="AD148" i="24"/>
  <c r="AG148" i="24" s="1"/>
  <c r="AD142" i="24"/>
  <c r="AG142" i="24" s="1"/>
  <c r="AD29" i="24"/>
  <c r="AG29" i="24" s="1"/>
  <c r="AD37" i="24"/>
  <c r="AG37" i="24"/>
  <c r="AD100" i="24"/>
  <c r="AG100" i="24" s="1"/>
  <c r="AD78" i="24"/>
  <c r="AG78" i="24" s="1"/>
  <c r="AD44" i="24"/>
  <c r="AG44" i="24" s="1"/>
  <c r="AD105" i="24"/>
  <c r="AG105" i="24" s="1"/>
  <c r="AD85" i="24"/>
  <c r="AG85" i="24" s="1"/>
  <c r="AD96" i="24"/>
  <c r="AG96" i="24" s="1"/>
  <c r="AJ38" i="23"/>
  <c r="AM38" i="23" s="1"/>
  <c r="AJ97" i="23"/>
  <c r="AM97" i="23" s="1"/>
  <c r="AJ148" i="23"/>
  <c r="AM148" i="23" s="1"/>
  <c r="AJ46" i="23"/>
  <c r="AM46" i="23" s="1"/>
  <c r="AJ64" i="23"/>
  <c r="AM64" i="23" s="1"/>
  <c r="AJ143" i="23"/>
  <c r="AM143" i="23" s="1"/>
  <c r="AJ149" i="23"/>
  <c r="AM149" i="23" s="1"/>
  <c r="AJ125" i="23"/>
  <c r="AM125" i="23" s="1"/>
  <c r="AJ130" i="23"/>
  <c r="AM130" i="23" s="1"/>
  <c r="AJ150" i="23"/>
  <c r="AM150" i="23" s="1"/>
  <c r="AJ12" i="23"/>
  <c r="AM12" i="23" s="1"/>
  <c r="AJ71" i="23"/>
  <c r="AM71" i="23" s="1"/>
  <c r="AI157" i="23"/>
  <c r="AJ7" i="23"/>
  <c r="AM7" i="23" s="1"/>
  <c r="AJ89" i="23"/>
  <c r="AM89" i="23" s="1"/>
  <c r="AJ113" i="23"/>
  <c r="AM113" i="23" s="1"/>
  <c r="AJ129" i="23"/>
  <c r="AM129" i="23" s="1"/>
  <c r="AJ94" i="23"/>
  <c r="AM94" i="23" s="1"/>
  <c r="AJ110" i="23"/>
  <c r="AM110" i="23" s="1"/>
  <c r="AJ126" i="23"/>
  <c r="AM126" i="23" s="1"/>
  <c r="AJ141" i="23"/>
  <c r="AM141" i="23"/>
  <c r="AJ156" i="23"/>
  <c r="AM156" i="23" s="1"/>
  <c r="AJ123" i="23"/>
  <c r="AM123" i="23" s="1"/>
  <c r="AJ131" i="23"/>
  <c r="AM131" i="23" s="1"/>
  <c r="AJ136" i="23"/>
  <c r="AM136" i="23" s="1"/>
  <c r="AJ144" i="23"/>
  <c r="AM144" i="23" s="1"/>
  <c r="AJ48" i="23"/>
  <c r="AM48" i="23" s="1"/>
  <c r="AJ44" i="23"/>
  <c r="AM44" i="23" s="1"/>
  <c r="AJ79" i="23"/>
  <c r="AM79" i="23" s="1"/>
  <c r="AJ39" i="23"/>
  <c r="AM39" i="23" s="1"/>
  <c r="AJ124" i="23"/>
  <c r="AM124" i="23" s="1"/>
  <c r="AJ139" i="23"/>
  <c r="AM139" i="23" s="1"/>
  <c r="AJ47" i="23"/>
  <c r="AM47" i="23" s="1"/>
  <c r="AL157" i="23"/>
  <c r="AJ49" i="23"/>
  <c r="AM49" i="23" s="1"/>
  <c r="AJ105" i="23"/>
  <c r="AM105" i="23" s="1"/>
  <c r="AJ9" i="23"/>
  <c r="AM9" i="23" s="1"/>
  <c r="AJ41" i="23"/>
  <c r="AM41" i="23" s="1"/>
  <c r="AJ142" i="23"/>
  <c r="AM142" i="23" s="1"/>
  <c r="AJ154" i="23"/>
  <c r="AM154" i="23" s="1"/>
  <c r="AJ80" i="23"/>
  <c r="AM80" i="23" s="1"/>
  <c r="AJ133" i="23"/>
  <c r="AM133" i="23" s="1"/>
  <c r="AJ122" i="23"/>
  <c r="AM122" i="23" s="1"/>
  <c r="AJ138" i="23"/>
  <c r="AM138" i="23" s="1"/>
  <c r="AJ45" i="23"/>
  <c r="AM45" i="23" s="1"/>
  <c r="AJ63" i="23"/>
  <c r="AM63" i="23" s="1"/>
  <c r="AJ127" i="23"/>
  <c r="AM127" i="23" s="1"/>
  <c r="AJ135" i="23"/>
  <c r="AM135" i="23" s="1"/>
  <c r="AK157" i="23"/>
  <c r="AR7" i="23" s="1"/>
  <c r="AJ121" i="23"/>
  <c r="AM121" i="23" s="1"/>
  <c r="AJ137" i="23"/>
  <c r="AM137" i="23" s="1"/>
  <c r="AJ86" i="23"/>
  <c r="AM86" i="23" s="1"/>
  <c r="AJ102" i="23"/>
  <c r="AM102" i="23" s="1"/>
  <c r="AJ118" i="23"/>
  <c r="AM118" i="23" s="1"/>
  <c r="AJ134" i="23"/>
  <c r="AM134" i="23" s="1"/>
  <c r="AJ40" i="23"/>
  <c r="AM40" i="23" s="1"/>
  <c r="AJ43" i="23"/>
  <c r="AM43" i="23" s="1"/>
  <c r="AJ128" i="23"/>
  <c r="AM128" i="23" s="1"/>
  <c r="AJ53" i="23"/>
  <c r="AM53" i="23" s="1"/>
  <c r="AJ82" i="23"/>
  <c r="AM82" i="23" s="1"/>
  <c r="AJ132" i="23"/>
  <c r="AM132" i="23" s="1"/>
  <c r="AJ140" i="23"/>
  <c r="AM140" i="23" s="1"/>
  <c r="AJ152" i="23"/>
  <c r="AM152" i="23" s="1"/>
  <c r="AL101" i="22"/>
  <c r="AO101" i="22"/>
  <c r="AL148" i="22"/>
  <c r="AO148" i="22" s="1"/>
  <c r="AL133" i="22"/>
  <c r="AO133" i="22" s="1"/>
  <c r="AL153" i="22"/>
  <c r="AO153" i="22" s="1"/>
  <c r="AL103" i="22"/>
  <c r="AO103" i="22" s="1"/>
  <c r="AL123" i="22"/>
  <c r="AO123" i="22" s="1"/>
  <c r="AL135" i="22"/>
  <c r="AO135" i="22" s="1"/>
  <c r="AL129" i="22"/>
  <c r="AO129" i="22" s="1"/>
  <c r="AL62" i="22"/>
  <c r="AO62" i="22" s="1"/>
  <c r="AL136" i="22"/>
  <c r="AO136" i="22" s="1"/>
  <c r="AL99" i="22"/>
  <c r="AO99" i="22" s="1"/>
  <c r="AL149" i="22"/>
  <c r="AO149" i="22" s="1"/>
  <c r="AL131" i="22"/>
  <c r="AO131" i="22" s="1"/>
  <c r="AL10" i="22"/>
  <c r="AO10" i="22" s="1"/>
  <c r="AL138" i="22"/>
  <c r="AO138" i="22" s="1"/>
  <c r="AL154" i="22"/>
  <c r="AO154" i="22" s="1"/>
  <c r="AL157" i="22"/>
  <c r="AO157" i="22" s="1"/>
  <c r="AL139" i="22"/>
  <c r="AO139" i="22" s="1"/>
  <c r="AL91" i="22"/>
  <c r="AO91" i="22" s="1"/>
  <c r="AL42" i="22"/>
  <c r="AO42" i="22" s="1"/>
  <c r="AL55" i="22"/>
  <c r="AO55" i="22" s="1"/>
  <c r="AL140" i="22"/>
  <c r="AO140" i="22" s="1"/>
  <c r="AL59" i="22"/>
  <c r="AO59" i="22" s="1"/>
  <c r="AL127" i="22"/>
  <c r="AO127" i="22" s="1"/>
  <c r="AL46" i="22"/>
  <c r="AO46" i="22"/>
  <c r="AL112" i="22"/>
  <c r="AO112" i="22" s="1"/>
  <c r="AL48" i="22"/>
  <c r="AO48" i="22" s="1"/>
  <c r="AL126" i="22"/>
  <c r="AO126" i="22" s="1"/>
  <c r="AL142" i="22"/>
  <c r="AO142" i="22" s="1"/>
  <c r="AL151" i="22"/>
  <c r="AO151" i="22" s="1"/>
  <c r="AL114" i="22"/>
  <c r="AO114" i="22" s="1"/>
  <c r="AL30" i="22"/>
  <c r="AO30" i="22" s="1"/>
  <c r="AL50" i="22"/>
  <c r="AO50" i="22" s="1"/>
  <c r="AL128" i="22"/>
  <c r="AO128" i="22" s="1"/>
  <c r="AK160" i="22"/>
  <c r="AL11" i="22"/>
  <c r="AO11" i="22" s="1"/>
  <c r="AL47" i="22"/>
  <c r="AO47" i="22" s="1"/>
  <c r="AL43" i="22"/>
  <c r="AO43" i="22" s="1"/>
  <c r="AL130" i="22"/>
  <c r="AO130" i="22" s="1"/>
  <c r="AL93" i="22"/>
  <c r="AO93" i="22" s="1"/>
  <c r="AL132" i="22"/>
  <c r="AO132" i="22" s="1"/>
  <c r="AL156" i="22"/>
  <c r="AO156" i="22" s="1"/>
  <c r="AL143" i="22"/>
  <c r="AO143" i="22" s="1"/>
  <c r="AL118" i="22"/>
  <c r="AO118" i="22" s="1"/>
  <c r="AL158" i="22"/>
  <c r="AO158" i="22" s="1"/>
  <c r="AL155" i="22"/>
  <c r="AO155" i="22" s="1"/>
  <c r="AL51" i="22"/>
  <c r="AO51" i="22" s="1"/>
  <c r="AL97" i="22"/>
  <c r="AO97" i="22" s="1"/>
  <c r="AL95" i="22"/>
  <c r="AO95" i="22" s="1"/>
  <c r="AL152" i="22"/>
  <c r="AO152" i="22" s="1"/>
  <c r="AL159" i="22"/>
  <c r="AO159" i="22"/>
  <c r="AL137" i="22"/>
  <c r="AO137" i="22" s="1"/>
  <c r="AM160" i="22"/>
  <c r="AT10" i="22" s="1"/>
  <c r="AL54" i="22"/>
  <c r="AO54" i="22" s="1"/>
  <c r="AL146" i="22"/>
  <c r="AO146" i="22" s="1"/>
  <c r="AL52" i="22"/>
  <c r="AO52" i="22" s="1"/>
  <c r="AL145" i="22"/>
  <c r="AO145" i="22" s="1"/>
  <c r="AL116" i="22"/>
  <c r="AO116" i="22" s="1"/>
  <c r="AL124" i="22"/>
  <c r="AO124" i="22" s="1"/>
  <c r="AL89" i="22"/>
  <c r="AO89" i="22" s="1"/>
  <c r="AL147" i="22"/>
  <c r="AO147" i="22" s="1"/>
  <c r="AL57" i="22"/>
  <c r="AO57" i="22" s="1"/>
  <c r="AL61" i="22"/>
  <c r="AO61" i="22" s="1"/>
  <c r="AL90" i="22"/>
  <c r="AO90" i="22" s="1"/>
  <c r="AL134" i="22"/>
  <c r="AO134" i="22" s="1"/>
  <c r="AL150" i="22"/>
  <c r="AO150" i="22" s="1"/>
  <c r="AL141" i="22"/>
  <c r="AO141" i="22" s="1"/>
  <c r="AL38" i="22"/>
  <c r="AO38" i="22" s="1"/>
  <c r="AL144" i="22"/>
  <c r="AO144" i="22" s="1"/>
  <c r="AL44" i="22"/>
  <c r="AO44" i="22" s="1"/>
  <c r="AL108" i="22"/>
  <c r="AO108" i="22" s="1"/>
  <c r="AN160" i="22"/>
  <c r="AL40" i="22"/>
  <c r="AO40" i="22" s="1"/>
  <c r="AL49" i="22"/>
  <c r="AO49" i="22" s="1"/>
  <c r="AM88" i="21"/>
  <c r="AP88" i="21" s="1"/>
  <c r="AM143" i="21"/>
  <c r="AP143" i="21" s="1"/>
  <c r="AM153" i="21"/>
  <c r="AP153" i="21" s="1"/>
  <c r="AM91" i="21"/>
  <c r="AP91" i="21" s="1"/>
  <c r="AM107" i="21"/>
  <c r="AP107" i="21" s="1"/>
  <c r="AM46" i="21"/>
  <c r="AP46" i="21" s="1"/>
  <c r="AM39" i="21"/>
  <c r="AP39" i="21" s="1"/>
  <c r="AM92" i="21"/>
  <c r="AP92" i="21" s="1"/>
  <c r="AM41" i="21"/>
  <c r="AP41" i="21" s="1"/>
  <c r="AM110" i="21"/>
  <c r="AP110" i="21" s="1"/>
  <c r="AM43" i="21"/>
  <c r="AP43" i="21" s="1"/>
  <c r="AM63" i="21"/>
  <c r="AP63" i="21" s="1"/>
  <c r="AM138" i="21"/>
  <c r="AP138" i="21" s="1"/>
  <c r="AM22" i="21"/>
  <c r="AP22" i="21" s="1"/>
  <c r="AM65" i="21"/>
  <c r="AP65" i="21" s="1"/>
  <c r="AM84" i="21"/>
  <c r="AP84" i="21" s="1"/>
  <c r="AM42" i="21"/>
  <c r="AP42" i="21" s="1"/>
  <c r="AM105" i="21"/>
  <c r="AP105" i="21" s="1"/>
  <c r="AM6" i="21"/>
  <c r="AL156" i="21"/>
  <c r="AO156" i="21"/>
  <c r="AM104" i="21"/>
  <c r="AP104" i="21" s="1"/>
  <c r="AM83" i="21"/>
  <c r="AP83" i="21" s="1"/>
  <c r="AM99" i="21"/>
  <c r="AP99" i="21" s="1"/>
  <c r="AM38" i="21"/>
  <c r="AP38" i="21" s="1"/>
  <c r="AM106" i="21"/>
  <c r="AP106" i="21" s="1"/>
  <c r="AM79" i="21"/>
  <c r="AP79" i="21" s="1"/>
  <c r="AM47" i="21"/>
  <c r="AP47" i="21" s="1"/>
  <c r="AM139" i="21"/>
  <c r="AP139" i="21" s="1"/>
  <c r="AM48" i="21"/>
  <c r="AP48" i="21" s="1"/>
  <c r="AM49" i="21"/>
  <c r="AP49" i="21" s="1"/>
  <c r="AM77" i="21"/>
  <c r="AP77" i="21" s="1"/>
  <c r="AM102" i="21"/>
  <c r="AP102" i="21" s="1"/>
  <c r="AM151" i="21"/>
  <c r="AP151" i="21" s="1"/>
  <c r="AN156" i="21"/>
  <c r="AU6" i="21" s="1"/>
  <c r="AM36" i="21"/>
  <c r="AP36" i="21" s="1"/>
  <c r="AM55" i="21"/>
  <c r="AP55" i="21" s="1"/>
  <c r="AM71" i="21"/>
  <c r="AP71" i="21" s="1"/>
  <c r="AM96" i="21"/>
  <c r="AP96" i="21" s="1"/>
  <c r="AM115" i="21"/>
  <c r="AP115" i="21" s="1"/>
  <c r="AM14" i="21"/>
  <c r="AP14" i="21" s="1"/>
  <c r="AM30" i="21"/>
  <c r="AP30" i="21" s="1"/>
  <c r="AM57" i="21"/>
  <c r="AP57" i="21" s="1"/>
  <c r="AM73" i="21"/>
  <c r="AP73" i="21" s="1"/>
  <c r="AM140" i="21"/>
  <c r="AP140" i="21" s="1"/>
  <c r="AM155" i="21"/>
  <c r="AP155" i="21" s="1"/>
  <c r="AM109" i="21"/>
  <c r="AP109" i="21" s="1"/>
  <c r="AM40" i="21"/>
  <c r="AP40" i="21" s="1"/>
  <c r="AM100" i="21"/>
  <c r="AP100" i="21" s="1"/>
  <c r="AM141" i="21"/>
  <c r="AP141" i="21" s="1"/>
  <c r="AX43" i="20"/>
  <c r="BA43" i="20" s="1"/>
  <c r="AX61" i="20"/>
  <c r="BA61" i="20" s="1"/>
  <c r="AX124" i="20"/>
  <c r="BA124" i="20" s="1"/>
  <c r="AX31" i="20"/>
  <c r="BA31" i="20" s="1"/>
  <c r="AX12" i="20"/>
  <c r="BA12" i="20" s="1"/>
  <c r="AX16" i="20"/>
  <c r="BA16" i="20" s="1"/>
  <c r="AX47" i="20"/>
  <c r="BA47" i="20" s="1"/>
  <c r="AX86" i="20"/>
  <c r="BA86" i="20" s="1"/>
  <c r="AX150" i="20"/>
  <c r="BA150" i="20" s="1"/>
  <c r="AX18" i="20"/>
  <c r="BA18" i="20" s="1"/>
  <c r="AX32" i="20"/>
  <c r="BA32" i="20" s="1"/>
  <c r="AX111" i="20"/>
  <c r="BA111" i="20" s="1"/>
  <c r="AX27" i="20"/>
  <c r="BA27" i="20" s="1"/>
  <c r="AX13" i="20"/>
  <c r="BA13" i="20" s="1"/>
  <c r="AX154" i="20"/>
  <c r="BA154" i="20" s="1"/>
  <c r="AX120" i="20"/>
  <c r="BA120" i="20" s="1"/>
  <c r="AX128" i="20"/>
  <c r="BA128" i="20" s="1"/>
  <c r="AX49" i="20"/>
  <c r="BA49" i="20" s="1"/>
  <c r="AX63" i="20"/>
  <c r="BA63" i="20" s="1"/>
  <c r="AX41" i="20"/>
  <c r="BA41" i="20" s="1"/>
  <c r="AX82" i="20"/>
  <c r="BA82" i="20" s="1"/>
  <c r="AZ156" i="20"/>
  <c r="AX53" i="20"/>
  <c r="BA53" i="20" s="1"/>
  <c r="AX7" i="20"/>
  <c r="BA7" i="20" s="1"/>
  <c r="AX116" i="20"/>
  <c r="BA116" i="20" s="1"/>
  <c r="AX39" i="20"/>
  <c r="BA39" i="20" s="1"/>
  <c r="AX59" i="20"/>
  <c r="BA59" i="20" s="1"/>
  <c r="AX125" i="20"/>
  <c r="BA125" i="20" s="1"/>
  <c r="AX73" i="20"/>
  <c r="BA73" i="20" s="1"/>
  <c r="AX46" i="20"/>
  <c r="BA46" i="20" s="1"/>
  <c r="AX55" i="20"/>
  <c r="BA55" i="20" s="1"/>
  <c r="AX67" i="20"/>
  <c r="BA67" i="20" s="1"/>
  <c r="AX33" i="20"/>
  <c r="BA33" i="20" s="1"/>
  <c r="AX51" i="20"/>
  <c r="BA51" i="20" s="1"/>
  <c r="AX77" i="20"/>
  <c r="BA77" i="20" s="1"/>
  <c r="AX84" i="20"/>
  <c r="BA84" i="20" s="1"/>
  <c r="AX14" i="20"/>
  <c r="BA14" i="20" s="1"/>
  <c r="AY156" i="20"/>
  <c r="BF6" i="20" s="1"/>
  <c r="AX122" i="20"/>
  <c r="BA122" i="20" s="1"/>
  <c r="AX117" i="20"/>
  <c r="BA117" i="20" s="1"/>
  <c r="AX56" i="20"/>
  <c r="BA56" i="20" s="1"/>
  <c r="AX25" i="20"/>
  <c r="BA25" i="20" s="1"/>
  <c r="AX83" i="20"/>
  <c r="BA83" i="20" s="1"/>
  <c r="AX15" i="20"/>
  <c r="BA15" i="20" s="1"/>
  <c r="AX121" i="20"/>
  <c r="BA121" i="20" s="1"/>
  <c r="AX10" i="20"/>
  <c r="BA10" i="20" s="1"/>
  <c r="AX92" i="20"/>
  <c r="BA92" i="20" s="1"/>
  <c r="AX119" i="20"/>
  <c r="BA119" i="20" s="1"/>
  <c r="AX107" i="20"/>
  <c r="BA107" i="20" s="1"/>
  <c r="AX152" i="20"/>
  <c r="BA152" i="20" s="1"/>
  <c r="AX148" i="20"/>
  <c r="BA148" i="20" s="1"/>
  <c r="AX38" i="20"/>
  <c r="BA38" i="20" s="1"/>
  <c r="AW156" i="20"/>
  <c r="AX6" i="20"/>
  <c r="BA6" i="20" s="1"/>
  <c r="AX78" i="20"/>
  <c r="BA78" i="20" s="1"/>
  <c r="AX114" i="20"/>
  <c r="BA114" i="20"/>
  <c r="AX153" i="20"/>
  <c r="BA153" i="20" s="1"/>
  <c r="AX127" i="20"/>
  <c r="BA127" i="20" s="1"/>
  <c r="AX80" i="20"/>
  <c r="BA80" i="20" s="1"/>
  <c r="AX103" i="20"/>
  <c r="BA103" i="20" s="1"/>
  <c r="AX29" i="20"/>
  <c r="BA29" i="20" s="1"/>
  <c r="AX62" i="20"/>
  <c r="BA62" i="20" s="1"/>
  <c r="AX118" i="20"/>
  <c r="BA118" i="20" s="1"/>
  <c r="AX34" i="20"/>
  <c r="BA34" i="20" s="1"/>
  <c r="AX45" i="20"/>
  <c r="BA45" i="20" s="1"/>
  <c r="AX90" i="20"/>
  <c r="BA90" i="20" s="1"/>
  <c r="AX37" i="20"/>
  <c r="BA37" i="20" s="1"/>
  <c r="AX35" i="20"/>
  <c r="BA35" i="20" s="1"/>
  <c r="AX88" i="20"/>
  <c r="BA88" i="20" s="1"/>
  <c r="AX8" i="20"/>
  <c r="BA8" i="20" s="1"/>
  <c r="BR12" i="23" l="1"/>
  <c r="BK15" i="26"/>
  <c r="BX11" i="21"/>
  <c r="BD20" i="29"/>
  <c r="BJ13" i="27"/>
  <c r="BJ11" i="24"/>
  <c r="CI11" i="20"/>
  <c r="BU15" i="22"/>
  <c r="BK13" i="27"/>
  <c r="BC20" i="29"/>
  <c r="BS12" i="23"/>
  <c r="BH16" i="28"/>
  <c r="BW11" i="21"/>
  <c r="AZ17" i="30"/>
  <c r="BL15" i="26"/>
  <c r="BV15" i="22"/>
  <c r="BK11" i="24"/>
  <c r="BG16" i="28"/>
  <c r="CJ11" i="20"/>
  <c r="BA17" i="30"/>
  <c r="AD149" i="30"/>
  <c r="AI24" i="30" s="1"/>
  <c r="AI26" i="30" s="1"/>
  <c r="AI28" i="30" s="1"/>
  <c r="AI21" i="30"/>
  <c r="AI22" i="30" s="1"/>
  <c r="AI20" i="30"/>
  <c r="AI14" i="30"/>
  <c r="AI16" i="30" s="1"/>
  <c r="AI18" i="30" s="1"/>
  <c r="AA149" i="30"/>
  <c r="AD165" i="29"/>
  <c r="AI27" i="29" s="1"/>
  <c r="AI29" i="29" s="1"/>
  <c r="AI31" i="29" s="1"/>
  <c r="AA165" i="29"/>
  <c r="AI24" i="29"/>
  <c r="AI25" i="29" s="1"/>
  <c r="AI23" i="29"/>
  <c r="AI17" i="29"/>
  <c r="AI19" i="29" s="1"/>
  <c r="AI21" i="29" s="1"/>
  <c r="AL13" i="28"/>
  <c r="AL15" i="28" s="1"/>
  <c r="AL17" i="28" s="1"/>
  <c r="AL20" i="28"/>
  <c r="AL21" i="28" s="1"/>
  <c r="AL19" i="28"/>
  <c r="AG11" i="28"/>
  <c r="AG161" i="28" s="1"/>
  <c r="AL23" i="28" s="1"/>
  <c r="AL25" i="28" s="1"/>
  <c r="AL27" i="28" s="1"/>
  <c r="AD161" i="28"/>
  <c r="AI9" i="27"/>
  <c r="AI158" i="27" s="1"/>
  <c r="AN20" i="27" s="1"/>
  <c r="AN22" i="27" s="1"/>
  <c r="AN24" i="27" s="1"/>
  <c r="AF158" i="27"/>
  <c r="AN17" i="27"/>
  <c r="AN18" i="27" s="1"/>
  <c r="AN16" i="27"/>
  <c r="AN10" i="27"/>
  <c r="AN12" i="27" s="1"/>
  <c r="AN14" i="27" s="1"/>
  <c r="AI160" i="26"/>
  <c r="AN22" i="26" s="1"/>
  <c r="AN24" i="26" s="1"/>
  <c r="AN26" i="26" s="1"/>
  <c r="AF160" i="26"/>
  <c r="AN19" i="26"/>
  <c r="AN20" i="26" s="1"/>
  <c r="AN18" i="26"/>
  <c r="AN12" i="26"/>
  <c r="AN14" i="26" s="1"/>
  <c r="AN16" i="26" s="1"/>
  <c r="AG156" i="24"/>
  <c r="AL18" i="24" s="1"/>
  <c r="AL20" i="24" s="1"/>
  <c r="AL22" i="24" s="1"/>
  <c r="AL15" i="24"/>
  <c r="AL16" i="24" s="1"/>
  <c r="AL14" i="24"/>
  <c r="AL8" i="24"/>
  <c r="AL10" i="24" s="1"/>
  <c r="AL12" i="24" s="1"/>
  <c r="AD156" i="24"/>
  <c r="AM157" i="23"/>
  <c r="AR19" i="23" s="1"/>
  <c r="AR21" i="23" s="1"/>
  <c r="AR23" i="23" s="1"/>
  <c r="AR16" i="23"/>
  <c r="AR17" i="23" s="1"/>
  <c r="AR15" i="23"/>
  <c r="AR9" i="23"/>
  <c r="AR11" i="23" s="1"/>
  <c r="AR13" i="23" s="1"/>
  <c r="AJ157" i="23"/>
  <c r="AO160" i="22"/>
  <c r="AT22" i="22" s="1"/>
  <c r="AT24" i="22" s="1"/>
  <c r="AT26" i="22" s="1"/>
  <c r="AT19" i="22"/>
  <c r="AT20" i="22" s="1"/>
  <c r="AT18" i="22"/>
  <c r="AT12" i="22"/>
  <c r="AT14" i="22" s="1"/>
  <c r="AT16" i="22" s="1"/>
  <c r="AL160" i="22"/>
  <c r="AU14" i="21"/>
  <c r="AU8" i="21"/>
  <c r="AU10" i="21" s="1"/>
  <c r="AU12" i="21" s="1"/>
  <c r="AU15" i="21"/>
  <c r="AU16" i="21" s="1"/>
  <c r="AP6" i="21"/>
  <c r="AP156" i="21" s="1"/>
  <c r="AU18" i="21" s="1"/>
  <c r="AU20" i="21" s="1"/>
  <c r="AU22" i="21" s="1"/>
  <c r="AM156" i="21"/>
  <c r="BF15" i="20"/>
  <c r="BF16" i="20" s="1"/>
  <c r="BF8" i="20"/>
  <c r="BF10" i="20" s="1"/>
  <c r="BF12" i="20" s="1"/>
  <c r="BF14" i="20"/>
  <c r="BA156" i="20"/>
  <c r="BF18" i="20" s="1"/>
  <c r="BF20" i="20" s="1"/>
  <c r="BF22" i="20" s="1"/>
  <c r="AX156" i="20"/>
  <c r="BA18" i="30" l="1"/>
  <c r="BG17" i="28"/>
  <c r="BV16" i="22"/>
  <c r="AZ18" i="30"/>
  <c r="BH17" i="28"/>
  <c r="BC21" i="29"/>
  <c r="BU16" i="22"/>
  <c r="BJ12" i="24"/>
  <c r="BD21" i="29"/>
  <c r="BK16" i="26"/>
  <c r="CJ12" i="20"/>
  <c r="BK12" i="24"/>
  <c r="BL16" i="26"/>
  <c r="BW12" i="21"/>
  <c r="BS13" i="23"/>
  <c r="BK14" i="27"/>
  <c r="CI12" i="20"/>
  <c r="BJ14" i="27"/>
  <c r="BX12" i="21"/>
  <c r="BR13" i="23"/>
  <c r="BH6" i="20" a="1"/>
  <c r="BS6" i="20" s="1"/>
  <c r="BJ17" i="20"/>
  <c r="BU21" i="20"/>
  <c r="AE159" i="20" a="1"/>
  <c r="AE169" i="20" s="1"/>
  <c r="AE162" i="20"/>
  <c r="AJ162" i="20" s="1"/>
  <c r="AW6" i="21" a="1"/>
  <c r="AZ6" i="21" s="1"/>
  <c r="U159" i="21" a="1"/>
  <c r="U167" i="21" s="1"/>
  <c r="U168" i="21"/>
  <c r="V168" i="21" s="1"/>
  <c r="W168" i="21" s="1"/>
  <c r="U166" i="21"/>
  <c r="Z166" i="21" s="1"/>
  <c r="U170" i="21"/>
  <c r="V170" i="21" s="1"/>
  <c r="W170" i="21" s="1"/>
  <c r="U173" i="21"/>
  <c r="Z173" i="21" s="1"/>
  <c r="U159" i="21"/>
  <c r="V159" i="21" s="1"/>
  <c r="W159" i="21" s="1"/>
  <c r="U160" i="21"/>
  <c r="Y160" i="21" s="1"/>
  <c r="U162" i="21"/>
  <c r="Z162" i="21" s="1"/>
  <c r="U163" i="21"/>
  <c r="Y163" i="21" s="1"/>
  <c r="U164" i="21"/>
  <c r="Z164" i="21" s="1"/>
  <c r="Y173" i="21"/>
  <c r="V166" i="21"/>
  <c r="W166" i="21" s="1"/>
  <c r="V162" i="21"/>
  <c r="W162" i="21" s="1"/>
  <c r="AV10" i="22" a="1"/>
  <c r="BC10" i="22" s="1"/>
  <c r="U163" i="22" a="1"/>
  <c r="U174" i="22" s="1"/>
  <c r="V174" i="22" s="1"/>
  <c r="W174" i="22" s="1"/>
  <c r="AT7" i="23" a="1"/>
  <c r="AZ13" i="23" s="1"/>
  <c r="AZ19" i="23"/>
  <c r="BF19" i="23"/>
  <c r="AU9" i="23"/>
  <c r="BB13" i="23"/>
  <c r="BB15" i="23"/>
  <c r="BD17" i="23"/>
  <c r="T160" i="23" a="1"/>
  <c r="T166" i="23" s="1"/>
  <c r="AN6" i="24" a="1"/>
  <c r="AU10" i="24" s="1"/>
  <c r="P159" i="24" a="1"/>
  <c r="P161" i="24" s="1"/>
  <c r="AP10" i="26" a="1"/>
  <c r="AW10" i="26" s="1"/>
  <c r="S163" i="26" a="1"/>
  <c r="S169" i="26" s="1"/>
  <c r="AP8" i="27" a="1"/>
  <c r="AR13" i="27" s="1"/>
  <c r="T161" i="27" a="1"/>
  <c r="T166" i="27" s="1"/>
  <c r="AN11" i="28" a="1"/>
  <c r="AQ11" i="28" s="1"/>
  <c r="S164" i="28" a="1"/>
  <c r="S169" i="28" s="1"/>
  <c r="X169" i="28" s="1"/>
  <c r="S165" i="28"/>
  <c r="W165" i="28" s="1"/>
  <c r="S167" i="28"/>
  <c r="T167" i="28" s="1"/>
  <c r="U167" i="28" s="1"/>
  <c r="S166" i="28"/>
  <c r="X166" i="28" s="1"/>
  <c r="S164" i="28"/>
  <c r="T164" i="28" s="1"/>
  <c r="U164" i="28" s="1"/>
  <c r="X167" i="28"/>
  <c r="AK15" i="29" a="1"/>
  <c r="AO15" i="29" s="1"/>
  <c r="Q168" i="29" a="1"/>
  <c r="Q172" i="29" s="1"/>
  <c r="AK12" i="30" a="1"/>
  <c r="AN13" i="30" s="1"/>
  <c r="T152" i="30" a="1"/>
  <c r="T152" i="30" s="1"/>
  <c r="U152" i="30" s="1"/>
  <c r="V152" i="30" s="1"/>
  <c r="BB11" i="23" l="1"/>
  <c r="BB19" i="23"/>
  <c r="Y162" i="21"/>
  <c r="V173" i="21"/>
  <c r="W173" i="21" s="1"/>
  <c r="U165" i="21"/>
  <c r="Y165" i="21" s="1"/>
  <c r="U161" i="21"/>
  <c r="U171" i="21"/>
  <c r="Y171" i="21" s="1"/>
  <c r="U169" i="21"/>
  <c r="Z169" i="21" s="1"/>
  <c r="AE172" i="20"/>
  <c r="AI172" i="20" s="1"/>
  <c r="BP12" i="20"/>
  <c r="Y166" i="21"/>
  <c r="BH8" i="20"/>
  <c r="W167" i="28"/>
  <c r="S168" i="28"/>
  <c r="S171" i="28"/>
  <c r="T171" i="28" s="1"/>
  <c r="U171" i="28" s="1"/>
  <c r="T169" i="27"/>
  <c r="U169" i="27" s="1"/>
  <c r="V169" i="27" s="1"/>
  <c r="AT19" i="23"/>
  <c r="AZ14" i="23"/>
  <c r="AY10" i="23"/>
  <c r="BA19" i="23"/>
  <c r="AW19" i="23"/>
  <c r="AX17" i="21"/>
  <c r="AW12" i="21"/>
  <c r="AY7" i="21"/>
  <c r="AE171" i="20"/>
  <c r="BM21" i="20"/>
  <c r="BP16" i="20"/>
  <c r="BH12" i="20"/>
  <c r="BN7" i="20"/>
  <c r="BA18" i="21"/>
  <c r="AZ13" i="21"/>
  <c r="BC8" i="21"/>
  <c r="Q168" i="29"/>
  <c r="R168" i="29" s="1"/>
  <c r="S168" i="29" s="1"/>
  <c r="S170" i="28"/>
  <c r="U172" i="21"/>
  <c r="Y172" i="21" s="1"/>
  <c r="BI20" i="21"/>
  <c r="BG15" i="21"/>
  <c r="BI10" i="21"/>
  <c r="BK16" i="21"/>
  <c r="AE164" i="20"/>
  <c r="AI164" i="20" s="1"/>
  <c r="BO19" i="20"/>
  <c r="BU14" i="20"/>
  <c r="BL10" i="20"/>
  <c r="BV21" i="20"/>
  <c r="T153" i="30"/>
  <c r="X153" i="30" s="1"/>
  <c r="BB16" i="23"/>
  <c r="BC12" i="23"/>
  <c r="BD7" i="23"/>
  <c r="AV7" i="23"/>
  <c r="BE19" i="21"/>
  <c r="BC14" i="21"/>
  <c r="BF9" i="21"/>
  <c r="AX7" i="21"/>
  <c r="BU18" i="20"/>
  <c r="BL14" i="20"/>
  <c r="BR9" i="20"/>
  <c r="BW14" i="20"/>
  <c r="S163" i="26"/>
  <c r="T163" i="26" s="1"/>
  <c r="U163" i="26" s="1"/>
  <c r="P163" i="24"/>
  <c r="P166" i="24"/>
  <c r="AZ18" i="23"/>
  <c r="AV16" i="23"/>
  <c r="AU14" i="23"/>
  <c r="AT12" i="23"/>
  <c r="BA9" i="23"/>
  <c r="AT7" i="23"/>
  <c r="BH7" i="23" s="1" a="1"/>
  <c r="BH14" i="23" s="1"/>
  <c r="AY13" i="23"/>
  <c r="BB12" i="23"/>
  <c r="AU13" i="23"/>
  <c r="BJ18" i="21"/>
  <c r="BB16" i="21"/>
  <c r="BJ13" i="21"/>
  <c r="BC11" i="21"/>
  <c r="BK8" i="21"/>
  <c r="BE6" i="21"/>
  <c r="BG13" i="21"/>
  <c r="AE161" i="20"/>
  <c r="AJ161" i="20" s="1"/>
  <c r="AE170" i="20"/>
  <c r="BR20" i="20"/>
  <c r="BL18" i="20"/>
  <c r="BH16" i="20"/>
  <c r="BR13" i="20"/>
  <c r="BN11" i="20"/>
  <c r="BJ9" i="20"/>
  <c r="BU6" i="20"/>
  <c r="BW6" i="20"/>
  <c r="P168" i="24"/>
  <c r="P165" i="24"/>
  <c r="U165" i="24" s="1"/>
  <c r="T168" i="28"/>
  <c r="U168" i="28" s="1"/>
  <c r="S166" i="26"/>
  <c r="W166" i="26" s="1"/>
  <c r="P164" i="24"/>
  <c r="P162" i="24"/>
  <c r="Q162" i="24" s="1"/>
  <c r="R162" i="24" s="1"/>
  <c r="AF162" i="20"/>
  <c r="AG162" i="20" s="1"/>
  <c r="BJ20" i="20"/>
  <c r="BR17" i="20"/>
  <c r="BN15" i="20"/>
  <c r="BJ13" i="20"/>
  <c r="BU10" i="20"/>
  <c r="BP8" i="20"/>
  <c r="BL6" i="20"/>
  <c r="BS13" i="20"/>
  <c r="W166" i="28"/>
  <c r="S165" i="26"/>
  <c r="W165" i="26" s="1"/>
  <c r="P159" i="24"/>
  <c r="Q159" i="24" s="1"/>
  <c r="R159" i="24" s="1"/>
  <c r="P167" i="24"/>
  <c r="T167" i="24" s="1"/>
  <c r="AY19" i="23"/>
  <c r="AX17" i="23"/>
  <c r="AW15" i="23"/>
  <c r="AT13" i="23"/>
  <c r="AU11" i="23"/>
  <c r="AX8" i="23"/>
  <c r="BA12" i="23"/>
  <c r="AX13" i="23"/>
  <c r="U169" i="22"/>
  <c r="V169" i="22" s="1"/>
  <c r="W169" i="22" s="1"/>
  <c r="Y170" i="21"/>
  <c r="BA20" i="21"/>
  <c r="BF17" i="21"/>
  <c r="AX15" i="21"/>
  <c r="BG12" i="21"/>
  <c r="AY10" i="21"/>
  <c r="BH7" i="21"/>
  <c r="BF15" i="21"/>
  <c r="Q161" i="24"/>
  <c r="R161" i="24" s="1"/>
  <c r="U161" i="24"/>
  <c r="T161" i="24"/>
  <c r="AP16" i="27"/>
  <c r="AR14" i="27"/>
  <c r="AW12" i="27"/>
  <c r="AS11" i="27"/>
  <c r="AP10" i="27"/>
  <c r="AT8" i="27"/>
  <c r="AQ15" i="27"/>
  <c r="AQ10" i="27"/>
  <c r="AS14" i="27"/>
  <c r="AS9" i="27"/>
  <c r="BB10" i="23"/>
  <c r="BA15" i="23"/>
  <c r="AX7" i="23"/>
  <c r="AW12" i="23"/>
  <c r="AV17" i="23"/>
  <c r="BF8" i="23"/>
  <c r="BE13" i="23"/>
  <c r="BD18" i="23"/>
  <c r="BE10" i="23"/>
  <c r="BD15" i="23"/>
  <c r="AW7" i="23"/>
  <c r="AV12" i="23"/>
  <c r="AU17" i="23"/>
  <c r="BE8" i="23"/>
  <c r="BD13" i="23"/>
  <c r="BC18" i="23"/>
  <c r="BF16" i="23"/>
  <c r="AY7" i="23"/>
  <c r="BE7" i="23"/>
  <c r="AW8" i="23"/>
  <c r="BD8" i="23"/>
  <c r="AW9" i="23"/>
  <c r="BE9" i="23"/>
  <c r="AX10" i="23"/>
  <c r="BC10" i="23"/>
  <c r="AW11" i="23"/>
  <c r="U163" i="22"/>
  <c r="V163" i="22" s="1"/>
  <c r="W163" i="22" s="1"/>
  <c r="U171" i="22"/>
  <c r="Q170" i="29"/>
  <c r="T166" i="28"/>
  <c r="U166" i="28" s="1"/>
  <c r="T168" i="27"/>
  <c r="Y168" i="27" s="1"/>
  <c r="AW15" i="27"/>
  <c r="AQ14" i="27"/>
  <c r="AT12" i="27"/>
  <c r="AR11" i="27"/>
  <c r="AU9" i="27"/>
  <c r="AR8" i="27"/>
  <c r="AS13" i="27"/>
  <c r="AS8" i="27"/>
  <c r="AU12" i="27"/>
  <c r="AW16" i="27"/>
  <c r="T166" i="26"/>
  <c r="U166" i="26" s="1"/>
  <c r="S167" i="26"/>
  <c r="S170" i="26"/>
  <c r="P169" i="24"/>
  <c r="Q169" i="24" s="1"/>
  <c r="R169" i="24" s="1"/>
  <c r="P160" i="24"/>
  <c r="T168" i="23"/>
  <c r="Y168" i="23" s="1"/>
  <c r="BE19" i="23"/>
  <c r="AX19" i="23"/>
  <c r="BE18" i="23"/>
  <c r="AV18" i="23"/>
  <c r="BC17" i="23"/>
  <c r="AW17" i="23"/>
  <c r="BA16" i="23"/>
  <c r="AU16" i="23"/>
  <c r="AZ15" i="23"/>
  <c r="AV15" i="23"/>
  <c r="AY14" i="23"/>
  <c r="AT14" i="23"/>
  <c r="BA13" i="23"/>
  <c r="BF12" i="23"/>
  <c r="AZ12" i="23"/>
  <c r="BF11" i="23"/>
  <c r="BA11" i="23"/>
  <c r="BD10" i="23"/>
  <c r="AW10" i="23"/>
  <c r="AZ9" i="23"/>
  <c r="AT9" i="23"/>
  <c r="AU8" i="23"/>
  <c r="BA7" i="23"/>
  <c r="BF14" i="23"/>
  <c r="AZ17" i="23"/>
  <c r="AX11" i="23"/>
  <c r="AX18" i="23"/>
  <c r="BF10" i="23"/>
  <c r="AW18" i="23"/>
  <c r="AU12" i="23"/>
  <c r="BA17" i="23"/>
  <c r="AY11" i="23"/>
  <c r="AY18" i="23"/>
  <c r="AT11" i="23"/>
  <c r="AT18" i="23"/>
  <c r="BE11" i="23"/>
  <c r="U166" i="22"/>
  <c r="Z166" i="22" s="1"/>
  <c r="U173" i="22"/>
  <c r="AF170" i="20"/>
  <c r="AG170" i="20" s="1"/>
  <c r="AI170" i="20"/>
  <c r="AJ170" i="20"/>
  <c r="U153" i="30"/>
  <c r="V153" i="30" s="1"/>
  <c r="T154" i="30"/>
  <c r="Y154" i="30" s="1"/>
  <c r="Y153" i="30"/>
  <c r="T155" i="30"/>
  <c r="Q174" i="29"/>
  <c r="R174" i="29" s="1"/>
  <c r="S174" i="29" s="1"/>
  <c r="W171" i="28"/>
  <c r="W169" i="28"/>
  <c r="AS15" i="27"/>
  <c r="AU13" i="27"/>
  <c r="AQ12" i="27"/>
  <c r="AU10" i="27"/>
  <c r="AX8" i="27"/>
  <c r="AX13" i="27"/>
  <c r="AP8" i="27"/>
  <c r="AZ8" i="27" s="1" a="1"/>
  <c r="AZ10" i="27" s="1"/>
  <c r="AV12" i="27"/>
  <c r="AT16" i="27"/>
  <c r="AT11" i="27"/>
  <c r="S172" i="26"/>
  <c r="X172" i="26" s="1"/>
  <c r="S164" i="26"/>
  <c r="T164" i="26" s="1"/>
  <c r="U164" i="26" s="1"/>
  <c r="T164" i="23"/>
  <c r="BD19" i="23"/>
  <c r="AV19" i="23"/>
  <c r="BB18" i="23"/>
  <c r="AU18" i="23"/>
  <c r="BB17" i="23"/>
  <c r="BE16" i="23"/>
  <c r="AZ16" i="23"/>
  <c r="AT16" i="23"/>
  <c r="AY15" i="23"/>
  <c r="BE14" i="23"/>
  <c r="AW14" i="23"/>
  <c r="BF13" i="23"/>
  <c r="AW13" i="23"/>
  <c r="BE12" i="23"/>
  <c r="AY12" i="23"/>
  <c r="BD11" i="23"/>
  <c r="AZ11" i="23"/>
  <c r="BA10" i="23"/>
  <c r="AT10" i="23"/>
  <c r="AX9" i="23"/>
  <c r="BC8" i="23"/>
  <c r="AT8" i="23"/>
  <c r="AZ7" i="23"/>
  <c r="BF17" i="23"/>
  <c r="AW16" i="23"/>
  <c r="AU10" i="23"/>
  <c r="BE15" i="23"/>
  <c r="BC9" i="23"/>
  <c r="AT17" i="23"/>
  <c r="BB9" i="23"/>
  <c r="AX16" i="23"/>
  <c r="AV10" i="23"/>
  <c r="BF15" i="23"/>
  <c r="BD9" i="23"/>
  <c r="BD16" i="23"/>
  <c r="AY9" i="23"/>
  <c r="U167" i="22"/>
  <c r="Z165" i="21"/>
  <c r="V165" i="21"/>
  <c r="W165" i="21" s="1"/>
  <c r="V172" i="21"/>
  <c r="W172" i="21" s="1"/>
  <c r="Z172" i="21"/>
  <c r="V167" i="21"/>
  <c r="W167" i="21" s="1"/>
  <c r="Y167" i="21"/>
  <c r="Q173" i="29"/>
  <c r="V173" i="29" s="1"/>
  <c r="Q169" i="29"/>
  <c r="W170" i="28"/>
  <c r="Y169" i="27"/>
  <c r="AV16" i="27"/>
  <c r="AR15" i="27"/>
  <c r="AT13" i="27"/>
  <c r="AP12" i="27"/>
  <c r="AT10" i="27"/>
  <c r="AW8" i="27"/>
  <c r="AX14" i="27"/>
  <c r="AT15" i="27"/>
  <c r="AX10" i="27"/>
  <c r="AV14" i="27"/>
  <c r="AV9" i="27"/>
  <c r="T162" i="23"/>
  <c r="Y162" i="23" s="1"/>
  <c r="BC19" i="23"/>
  <c r="AU19" i="23"/>
  <c r="BA18" i="23"/>
  <c r="BE17" i="23"/>
  <c r="AY17" i="23"/>
  <c r="BC16" i="23"/>
  <c r="AY16" i="23"/>
  <c r="BC15" i="23"/>
  <c r="AX15" i="23"/>
  <c r="BD14" i="23"/>
  <c r="AV14" i="23"/>
  <c r="BC13" i="23"/>
  <c r="AV13" i="23"/>
  <c r="BD12" i="23"/>
  <c r="AX12" i="23"/>
  <c r="BC11" i="23"/>
  <c r="AV11" i="23"/>
  <c r="AZ10" i="23"/>
  <c r="BF9" i="23"/>
  <c r="AV9" i="23"/>
  <c r="BB8" i="23"/>
  <c r="BF7" i="23"/>
  <c r="AU7" i="23"/>
  <c r="BF18" i="23"/>
  <c r="AT15" i="23"/>
  <c r="BB7" i="23"/>
  <c r="BB14" i="23"/>
  <c r="AZ8" i="23"/>
  <c r="BA14" i="23"/>
  <c r="AY8" i="23"/>
  <c r="AU15" i="23"/>
  <c r="BC7" i="23"/>
  <c r="BC14" i="23"/>
  <c r="BA8" i="23"/>
  <c r="AX14" i="23"/>
  <c r="AV8" i="23"/>
  <c r="Y169" i="22"/>
  <c r="U176" i="22"/>
  <c r="Y176" i="22" s="1"/>
  <c r="U175" i="22"/>
  <c r="U170" i="22"/>
  <c r="Z170" i="22" s="1"/>
  <c r="U165" i="22"/>
  <c r="Y168" i="21"/>
  <c r="BI19" i="21"/>
  <c r="BE18" i="21"/>
  <c r="BB17" i="21"/>
  <c r="AX16" i="21"/>
  <c r="BI14" i="21"/>
  <c r="BE13" i="21"/>
  <c r="BA12" i="21"/>
  <c r="AX11" i="21"/>
  <c r="BJ9" i="21"/>
  <c r="BG8" i="21"/>
  <c r="BD7" i="21"/>
  <c r="BA6" i="21"/>
  <c r="BB11" i="21"/>
  <c r="BC9" i="21"/>
  <c r="AE160" i="20"/>
  <c r="AE166" i="20"/>
  <c r="AE167" i="20"/>
  <c r="AI167" i="20" s="1"/>
  <c r="BT21" i="20"/>
  <c r="BL21" i="20"/>
  <c r="BQ20" i="20"/>
  <c r="BI20" i="20"/>
  <c r="BN19" i="20"/>
  <c r="BT18" i="20"/>
  <c r="BK18" i="20"/>
  <c r="BQ17" i="20"/>
  <c r="BI17" i="20"/>
  <c r="BO16" i="20"/>
  <c r="BV15" i="20"/>
  <c r="BM15" i="20"/>
  <c r="BT14" i="20"/>
  <c r="BK14" i="20"/>
  <c r="BQ13" i="20"/>
  <c r="BI13" i="20"/>
  <c r="BO12" i="20"/>
  <c r="BV11" i="20"/>
  <c r="BM11" i="20"/>
  <c r="BT10" i="20"/>
  <c r="BK10" i="20"/>
  <c r="BQ9" i="20"/>
  <c r="BI9" i="20"/>
  <c r="BO8" i="20"/>
  <c r="BV7" i="20"/>
  <c r="BM7" i="20"/>
  <c r="BT6" i="20"/>
  <c r="BK6" i="20"/>
  <c r="BW21" i="20"/>
  <c r="BW13" i="20"/>
  <c r="BS20" i="20"/>
  <c r="BS12" i="20"/>
  <c r="AE173" i="20"/>
  <c r="AE163" i="20"/>
  <c r="AJ163" i="20" s="1"/>
  <c r="AE168" i="20"/>
  <c r="BQ21" i="20"/>
  <c r="BI21" i="20"/>
  <c r="BN20" i="20"/>
  <c r="BT19" i="20"/>
  <c r="BK19" i="20"/>
  <c r="BP18" i="20"/>
  <c r="BH18" i="20"/>
  <c r="BN17" i="20"/>
  <c r="BU16" i="20"/>
  <c r="BL16" i="20"/>
  <c r="BR15" i="20"/>
  <c r="BJ15" i="20"/>
  <c r="BP14" i="20"/>
  <c r="BH14" i="20"/>
  <c r="BN13" i="20"/>
  <c r="BU12" i="20"/>
  <c r="BL12" i="20"/>
  <c r="BR11" i="20"/>
  <c r="BJ11" i="20"/>
  <c r="BP10" i="20"/>
  <c r="BH10" i="20"/>
  <c r="BN9" i="20"/>
  <c r="BU8" i="20"/>
  <c r="BL8" i="20"/>
  <c r="BR7" i="20"/>
  <c r="BJ7" i="20"/>
  <c r="BP6" i="20"/>
  <c r="BH6" i="20"/>
  <c r="BY6" i="20" s="1" a="1"/>
  <c r="BY19" i="20" s="1"/>
  <c r="BW18" i="20"/>
  <c r="BW10" i="20"/>
  <c r="BS17" i="20"/>
  <c r="BS9" i="20"/>
  <c r="BE20" i="21"/>
  <c r="BA19" i="21"/>
  <c r="AW18" i="21"/>
  <c r="BF16" i="21"/>
  <c r="BB15" i="21"/>
  <c r="AY14" i="21"/>
  <c r="BK12" i="21"/>
  <c r="BH11" i="21"/>
  <c r="BE10" i="21"/>
  <c r="BA9" i="21"/>
  <c r="AW8" i="21"/>
  <c r="BI6" i="21"/>
  <c r="BJ19" i="21"/>
  <c r="BK17" i="21"/>
  <c r="BP21" i="20"/>
  <c r="BH21" i="20"/>
  <c r="BM20" i="20"/>
  <c r="BR19" i="20"/>
  <c r="BJ19" i="20"/>
  <c r="BO18" i="20"/>
  <c r="BV17" i="20"/>
  <c r="BM17" i="20"/>
  <c r="BT16" i="20"/>
  <c r="BK16" i="20"/>
  <c r="BQ15" i="20"/>
  <c r="BI15" i="20"/>
  <c r="BO14" i="20"/>
  <c r="BV13" i="20"/>
  <c r="BM13" i="20"/>
  <c r="BT12" i="20"/>
  <c r="BK12" i="20"/>
  <c r="BQ11" i="20"/>
  <c r="BI11" i="20"/>
  <c r="BO10" i="20"/>
  <c r="BV9" i="20"/>
  <c r="BM9" i="20"/>
  <c r="BT8" i="20"/>
  <c r="BK8" i="20"/>
  <c r="BQ7" i="20"/>
  <c r="BI7" i="20"/>
  <c r="BO6" i="20"/>
  <c r="BV18" i="20"/>
  <c r="BW17" i="20"/>
  <c r="BW9" i="20"/>
  <c r="BS16" i="20"/>
  <c r="BS8" i="20"/>
  <c r="U172" i="29"/>
  <c r="V172" i="29"/>
  <c r="R172" i="29"/>
  <c r="S172" i="29" s="1"/>
  <c r="X166" i="23"/>
  <c r="U166" i="23"/>
  <c r="V166" i="23" s="1"/>
  <c r="Y166" i="23"/>
  <c r="U166" i="27"/>
  <c r="V166" i="27" s="1"/>
  <c r="X166" i="27"/>
  <c r="Y166" i="27"/>
  <c r="W169" i="26"/>
  <c r="X169" i="26"/>
  <c r="T169" i="26"/>
  <c r="U169" i="26" s="1"/>
  <c r="AI169" i="20"/>
  <c r="AF169" i="20"/>
  <c r="AG169" i="20" s="1"/>
  <c r="AJ169" i="20"/>
  <c r="V176" i="22"/>
  <c r="W176" i="22" s="1"/>
  <c r="BH8" i="23"/>
  <c r="BH17" i="23"/>
  <c r="BH15" i="23"/>
  <c r="AY23" i="22"/>
  <c r="AX21" i="22"/>
  <c r="BD19" i="22"/>
  <c r="BC17" i="22"/>
  <c r="AX16" i="22"/>
  <c r="AZ14" i="22"/>
  <c r="BF12" i="22"/>
  <c r="BH10" i="22"/>
  <c r="BH21" i="22"/>
  <c r="BG22" i="22"/>
  <c r="AY18" i="22"/>
  <c r="BE13" i="22"/>
  <c r="BH23" i="22"/>
  <c r="AZ19" i="22"/>
  <c r="BF14" i="22"/>
  <c r="AX10" i="22"/>
  <c r="BC19" i="22"/>
  <c r="BI14" i="22"/>
  <c r="BA10" i="22"/>
  <c r="BF19" i="22"/>
  <c r="AX15" i="22"/>
  <c r="BD10" i="22"/>
  <c r="AY20" i="22"/>
  <c r="BE15" i="22"/>
  <c r="AW11" i="22"/>
  <c r="AX20" i="22"/>
  <c r="BD15" i="22"/>
  <c r="AV11" i="22"/>
  <c r="BA20" i="22"/>
  <c r="BG15" i="22"/>
  <c r="AY11" i="22"/>
  <c r="BD20" i="22"/>
  <c r="AV16" i="22"/>
  <c r="BB11" i="22"/>
  <c r="AW21" i="22"/>
  <c r="BC16" i="22"/>
  <c r="BI11" i="22"/>
  <c r="AV21" i="22"/>
  <c r="BB16" i="22"/>
  <c r="BH11" i="22"/>
  <c r="AY21" i="22"/>
  <c r="BE16" i="22"/>
  <c r="AW12" i="22"/>
  <c r="BB21" i="22"/>
  <c r="BH16" i="22"/>
  <c r="AZ12" i="22"/>
  <c r="BI21" i="22"/>
  <c r="BA17" i="22"/>
  <c r="BG12" i="22"/>
  <c r="V164" i="21"/>
  <c r="W164" i="21" s="1"/>
  <c r="V171" i="21"/>
  <c r="W171" i="21" s="1"/>
  <c r="Z160" i="21"/>
  <c r="Z168" i="21"/>
  <c r="V160" i="21"/>
  <c r="W160" i="21" s="1"/>
  <c r="BH20" i="21"/>
  <c r="BD20" i="21"/>
  <c r="AZ20" i="21"/>
  <c r="BH19" i="21"/>
  <c r="BD19" i="21"/>
  <c r="AZ19" i="21"/>
  <c r="BH18" i="21"/>
  <c r="BD18" i="21"/>
  <c r="AZ18" i="21"/>
  <c r="BJ17" i="21"/>
  <c r="BE17" i="21"/>
  <c r="BA17" i="21"/>
  <c r="AW17" i="21"/>
  <c r="BE16" i="21"/>
  <c r="BA16" i="21"/>
  <c r="AW16" i="21"/>
  <c r="BE15" i="21"/>
  <c r="BA15" i="21"/>
  <c r="AW15" i="21"/>
  <c r="BG14" i="21"/>
  <c r="BB14" i="21"/>
  <c r="AX14" i="21"/>
  <c r="BI13" i="21"/>
  <c r="BC13" i="21"/>
  <c r="AY13" i="21"/>
  <c r="BJ12" i="21"/>
  <c r="BE12" i="21"/>
  <c r="AZ12" i="21"/>
  <c r="BK11" i="21"/>
  <c r="BG11" i="21"/>
  <c r="BA11" i="21"/>
  <c r="AW11" i="21"/>
  <c r="BH10" i="21"/>
  <c r="BC10" i="21"/>
  <c r="AX10" i="21"/>
  <c r="BI9" i="21"/>
  <c r="BE9" i="21"/>
  <c r="AY9" i="21"/>
  <c r="BJ8" i="21"/>
  <c r="BF8" i="21"/>
  <c r="BA8" i="21"/>
  <c r="BK7" i="21"/>
  <c r="BG7" i="21"/>
  <c r="BC7" i="21"/>
  <c r="AW7" i="21"/>
  <c r="BH6" i="21"/>
  <c r="BD6" i="21"/>
  <c r="AY6" i="21"/>
  <c r="BK18" i="21"/>
  <c r="BI18" i="21"/>
  <c r="BE14" i="21"/>
  <c r="BA10" i="21"/>
  <c r="AW6" i="21"/>
  <c r="BM6" i="21" s="1" a="1"/>
  <c r="BJ16" i="21"/>
  <c r="BF12" i="21"/>
  <c r="BB8" i="21"/>
  <c r="AI163" i="20"/>
  <c r="AJ172" i="20"/>
  <c r="AK15" i="30"/>
  <c r="AM12" i="30"/>
  <c r="AM14" i="30"/>
  <c r="AM13" i="30"/>
  <c r="AS18" i="28"/>
  <c r="AS14" i="28"/>
  <c r="AT12" i="28"/>
  <c r="AU18" i="28"/>
  <c r="AP18" i="28"/>
  <c r="AO18" i="28"/>
  <c r="AN18" i="28"/>
  <c r="AQ18" i="28"/>
  <c r="AT17" i="28"/>
  <c r="AS17" i="28"/>
  <c r="AR17" i="28"/>
  <c r="AU17" i="28"/>
  <c r="AP17" i="28"/>
  <c r="AO17" i="28"/>
  <c r="AN17" i="28"/>
  <c r="AQ17" i="28"/>
  <c r="AZ13" i="27"/>
  <c r="AR19" i="26"/>
  <c r="AP17" i="26"/>
  <c r="AT14" i="26"/>
  <c r="AR11" i="26"/>
  <c r="AY10" i="26"/>
  <c r="AW16" i="26"/>
  <c r="AS10" i="26"/>
  <c r="AP15" i="26"/>
  <c r="AU18" i="26"/>
  <c r="AQ12" i="26"/>
  <c r="AV15" i="26"/>
  <c r="AU19" i="26"/>
  <c r="AQ13" i="26"/>
  <c r="AR16" i="26"/>
  <c r="AW19" i="26"/>
  <c r="AS13" i="26"/>
  <c r="AX16" i="26"/>
  <c r="AT10" i="26"/>
  <c r="AS14" i="26"/>
  <c r="AT17" i="26"/>
  <c r="AP11" i="26"/>
  <c r="AU14" i="26"/>
  <c r="AP18" i="26"/>
  <c r="AV11" i="26"/>
  <c r="AU15" i="26"/>
  <c r="BB23" i="22"/>
  <c r="BG19" i="22"/>
  <c r="AV15" i="22"/>
  <c r="BD11" i="22"/>
  <c r="BI23" i="22"/>
  <c r="AY10" i="22"/>
  <c r="BH15" i="22"/>
  <c r="BE20" i="22"/>
  <c r="BC11" i="22"/>
  <c r="BF11" i="22"/>
  <c r="BG16" i="22"/>
  <c r="BF16" i="22"/>
  <c r="BC21" i="22"/>
  <c r="BF21" i="22"/>
  <c r="BD12" i="22"/>
  <c r="AW13" i="22"/>
  <c r="AV13" i="22"/>
  <c r="BG17" i="22"/>
  <c r="AV18" i="22"/>
  <c r="AW23" i="22"/>
  <c r="BC18" i="22"/>
  <c r="AL12" i="30"/>
  <c r="AM15" i="30"/>
  <c r="AL13" i="30"/>
  <c r="R173" i="29"/>
  <c r="S173" i="29" s="1"/>
  <c r="U173" i="29"/>
  <c r="AQ21" i="29"/>
  <c r="AP18" i="29"/>
  <c r="AP21" i="29"/>
  <c r="AL18" i="29"/>
  <c r="AP15" i="29"/>
  <c r="AO17" i="29"/>
  <c r="AL15" i="29"/>
  <c r="AO20" i="29"/>
  <c r="AR18" i="28"/>
  <c r="AT14" i="28"/>
  <c r="AP16" i="28"/>
  <c r="AN16" i="28"/>
  <c r="AT15" i="28"/>
  <c r="AR15" i="28"/>
  <c r="AU15" i="28"/>
  <c r="AO15" i="28"/>
  <c r="AN15" i="28"/>
  <c r="X169" i="27"/>
  <c r="T164" i="27"/>
  <c r="T162" i="27"/>
  <c r="AP16" i="26"/>
  <c r="AV10" i="26"/>
  <c r="AQ15" i="26"/>
  <c r="AY16" i="26"/>
  <c r="AP14" i="26"/>
  <c r="AU11" i="26"/>
  <c r="AQ18" i="26"/>
  <c r="AR15" i="26"/>
  <c r="AQ19" i="26"/>
  <c r="AX15" i="26"/>
  <c r="AS19" i="26"/>
  <c r="AY12" i="26"/>
  <c r="AP10" i="26"/>
  <c r="BA10" i="26" s="1" a="1"/>
  <c r="U163" i="24"/>
  <c r="T165" i="24"/>
  <c r="AU16" i="24"/>
  <c r="AP16" i="24"/>
  <c r="AV15" i="24"/>
  <c r="AV14" i="24"/>
  <c r="AR14" i="24"/>
  <c r="AW13" i="24"/>
  <c r="AR13" i="24"/>
  <c r="AS12" i="24"/>
  <c r="AN12" i="24"/>
  <c r="AU11" i="24"/>
  <c r="AW10" i="24"/>
  <c r="AR8" i="24"/>
  <c r="X166" i="26"/>
  <c r="S168" i="26"/>
  <c r="S171" i="26"/>
  <c r="AV17" i="26"/>
  <c r="AW15" i="26"/>
  <c r="AU12" i="26"/>
  <c r="AX12" i="26"/>
  <c r="AY19" i="26"/>
  <c r="AU13" i="26"/>
  <c r="AR18" i="26"/>
  <c r="AX11" i="26"/>
  <c r="AS15" i="26"/>
  <c r="AX18" i="26"/>
  <c r="AT12" i="26"/>
  <c r="AS16" i="26"/>
  <c r="AT19" i="26"/>
  <c r="AP13" i="26"/>
  <c r="AU16" i="26"/>
  <c r="AQ10" i="26"/>
  <c r="AV13" i="26"/>
  <c r="AU17" i="26"/>
  <c r="AQ11" i="26"/>
  <c r="AR14" i="26"/>
  <c r="AW17" i="26"/>
  <c r="AS11" i="26"/>
  <c r="AX14" i="26"/>
  <c r="AW18" i="26"/>
  <c r="AS12" i="26"/>
  <c r="T160" i="24"/>
  <c r="AT16" i="24"/>
  <c r="AO16" i="24"/>
  <c r="AU15" i="24"/>
  <c r="AP15" i="24"/>
  <c r="AU14" i="24"/>
  <c r="AQ14" i="24"/>
  <c r="AV13" i="24"/>
  <c r="AQ13" i="24"/>
  <c r="AW12" i="24"/>
  <c r="AR12" i="24"/>
  <c r="AX11" i="24"/>
  <c r="AT11" i="24"/>
  <c r="AP11" i="24"/>
  <c r="AV10" i="24"/>
  <c r="AQ10" i="24"/>
  <c r="AX9" i="24"/>
  <c r="AS9" i="24"/>
  <c r="AN9" i="24"/>
  <c r="AU8" i="24"/>
  <c r="AQ8" i="24"/>
  <c r="AW7" i="24"/>
  <c r="AR7" i="24"/>
  <c r="AN7" i="24"/>
  <c r="AT6" i="24"/>
  <c r="AO6" i="24"/>
  <c r="AX14" i="24"/>
  <c r="AN14" i="24"/>
  <c r="AP8" i="24"/>
  <c r="AT13" i="24"/>
  <c r="AV7" i="24"/>
  <c r="X162" i="23"/>
  <c r="X164" i="23"/>
  <c r="T170" i="23"/>
  <c r="T171" i="23"/>
  <c r="T161" i="23"/>
  <c r="V167" i="22"/>
  <c r="W167" i="22" s="1"/>
  <c r="Z174" i="22"/>
  <c r="U164" i="22"/>
  <c r="U168" i="22"/>
  <c r="U172" i="22"/>
  <c r="AV23" i="22"/>
  <c r="BF20" i="22"/>
  <c r="BE18" i="22"/>
  <c r="AZ17" i="22"/>
  <c r="BB15" i="22"/>
  <c r="AW14" i="22"/>
  <c r="AV12" i="22"/>
  <c r="BE10" i="22"/>
  <c r="BI12" i="22"/>
  <c r="BE21" i="22"/>
  <c r="AW17" i="22"/>
  <c r="BC12" i="22"/>
  <c r="BF22" i="22"/>
  <c r="AX18" i="22"/>
  <c r="BD13" i="22"/>
  <c r="BI22" i="22"/>
  <c r="BA18" i="22"/>
  <c r="BG13" i="22"/>
  <c r="AX23" i="22"/>
  <c r="BD18" i="22"/>
  <c r="AV14" i="22"/>
  <c r="BE23" i="22"/>
  <c r="AW19" i="22"/>
  <c r="BC14" i="22"/>
  <c r="BD23" i="22"/>
  <c r="AV19" i="22"/>
  <c r="BB14" i="22"/>
  <c r="BG23" i="22"/>
  <c r="AY19" i="22"/>
  <c r="BE14" i="22"/>
  <c r="AW10" i="22"/>
  <c r="BB19" i="22"/>
  <c r="BH14" i="22"/>
  <c r="AZ10" i="22"/>
  <c r="BI19" i="22"/>
  <c r="BA15" i="22"/>
  <c r="BG10" i="22"/>
  <c r="BH19" i="22"/>
  <c r="AZ15" i="22"/>
  <c r="BF10" i="22"/>
  <c r="AW20" i="22"/>
  <c r="BC15" i="22"/>
  <c r="BI10" i="22"/>
  <c r="AZ20" i="22"/>
  <c r="BF15" i="22"/>
  <c r="AX11" i="22"/>
  <c r="BG20" i="22"/>
  <c r="AY16" i="22"/>
  <c r="BE11" i="22"/>
  <c r="Z163" i="21"/>
  <c r="Z167" i="21"/>
  <c r="Y164" i="21"/>
  <c r="V163" i="21"/>
  <c r="W163" i="21" s="1"/>
  <c r="Z171" i="21"/>
  <c r="BG20" i="21"/>
  <c r="BC20" i="21"/>
  <c r="AY20" i="21"/>
  <c r="BG19" i="21"/>
  <c r="BC19" i="21"/>
  <c r="AY19" i="21"/>
  <c r="BG18" i="21"/>
  <c r="BC18" i="21"/>
  <c r="AY18" i="21"/>
  <c r="BI17" i="21"/>
  <c r="BD17" i="21"/>
  <c r="AZ17" i="21"/>
  <c r="BI16" i="21"/>
  <c r="BD16" i="21"/>
  <c r="AZ16" i="21"/>
  <c r="BJ15" i="21"/>
  <c r="BD15" i="21"/>
  <c r="AZ15" i="21"/>
  <c r="BK14" i="21"/>
  <c r="BF14" i="21"/>
  <c r="BA14" i="21"/>
  <c r="AW14" i="21"/>
  <c r="BH13" i="21"/>
  <c r="BB13" i="21"/>
  <c r="AX13" i="21"/>
  <c r="BI12" i="21"/>
  <c r="BD12" i="21"/>
  <c r="AY12" i="21"/>
  <c r="BJ11" i="21"/>
  <c r="BF11" i="21"/>
  <c r="AZ11" i="21"/>
  <c r="BK10" i="21"/>
  <c r="BG10" i="21"/>
  <c r="BB10" i="21"/>
  <c r="AW10" i="21"/>
  <c r="BH9" i="21"/>
  <c r="BD9" i="21"/>
  <c r="AX9" i="21"/>
  <c r="BI8" i="21"/>
  <c r="BE8" i="21"/>
  <c r="AZ8" i="21"/>
  <c r="BJ7" i="21"/>
  <c r="BF7" i="21"/>
  <c r="BB7" i="21"/>
  <c r="BK6" i="21"/>
  <c r="BG6" i="21"/>
  <c r="BC6" i="21"/>
  <c r="AX6" i="21"/>
  <c r="BK19" i="21"/>
  <c r="BH17" i="21"/>
  <c r="BD13" i="21"/>
  <c r="AZ9" i="21"/>
  <c r="AX20" i="21"/>
  <c r="BI15" i="21"/>
  <c r="BE11" i="21"/>
  <c r="BA7" i="21"/>
  <c r="AI162" i="20"/>
  <c r="AF160" i="20"/>
  <c r="AG160" i="20" s="1"/>
  <c r="AF172" i="20"/>
  <c r="AG172" i="20" s="1"/>
  <c r="AF161" i="20"/>
  <c r="AG161" i="20" s="1"/>
  <c r="AE159" i="20"/>
  <c r="AF159" i="20" s="1"/>
  <c r="AG159" i="20" s="1"/>
  <c r="AE174" i="20"/>
  <c r="AE165" i="20"/>
  <c r="BS21" i="20"/>
  <c r="BO21" i="20"/>
  <c r="BK21" i="20"/>
  <c r="BU20" i="20"/>
  <c r="BP20" i="20"/>
  <c r="BL20" i="20"/>
  <c r="BH20" i="20"/>
  <c r="BQ19" i="20"/>
  <c r="BM19" i="20"/>
  <c r="BI19" i="20"/>
  <c r="BR18" i="20"/>
  <c r="BN18" i="20"/>
  <c r="BJ18" i="20"/>
  <c r="BU17" i="20"/>
  <c r="BP17" i="20"/>
  <c r="BL17" i="20"/>
  <c r="BH17" i="20"/>
  <c r="BR16" i="20"/>
  <c r="BN16" i="20"/>
  <c r="BJ16" i="20"/>
  <c r="BU15" i="20"/>
  <c r="BP15" i="20"/>
  <c r="BL15" i="20"/>
  <c r="BH15" i="20"/>
  <c r="BR14" i="20"/>
  <c r="BN14" i="20"/>
  <c r="BJ14" i="20"/>
  <c r="BU13" i="20"/>
  <c r="BP13" i="20"/>
  <c r="BL13" i="20"/>
  <c r="BH13" i="20"/>
  <c r="BR12" i="20"/>
  <c r="BN12" i="20"/>
  <c r="BJ12" i="20"/>
  <c r="BU11" i="20"/>
  <c r="BP11" i="20"/>
  <c r="BL11" i="20"/>
  <c r="BH11" i="20"/>
  <c r="BR10" i="20"/>
  <c r="BN10" i="20"/>
  <c r="BJ10" i="20"/>
  <c r="BU9" i="20"/>
  <c r="BP9" i="20"/>
  <c r="BL9" i="20"/>
  <c r="BH9" i="20"/>
  <c r="BR8" i="20"/>
  <c r="BN8" i="20"/>
  <c r="BJ8" i="20"/>
  <c r="BU7" i="20"/>
  <c r="BP7" i="20"/>
  <c r="BL7" i="20"/>
  <c r="BH7" i="20"/>
  <c r="BR6" i="20"/>
  <c r="BN6" i="20"/>
  <c r="BJ6" i="20"/>
  <c r="BV19" i="20"/>
  <c r="BW20" i="20"/>
  <c r="BW16" i="20"/>
  <c r="BW12" i="20"/>
  <c r="BW8" i="20"/>
  <c r="BS19" i="20"/>
  <c r="BS15" i="20"/>
  <c r="BS11" i="20"/>
  <c r="BS7" i="20"/>
  <c r="BR14" i="23"/>
  <c r="BJ15" i="27"/>
  <c r="BK15" i="27"/>
  <c r="BW13" i="21"/>
  <c r="BK13" i="24"/>
  <c r="BK17" i="26"/>
  <c r="BJ13" i="24"/>
  <c r="BC22" i="29"/>
  <c r="AZ19" i="30"/>
  <c r="BG18" i="28"/>
  <c r="AW22" i="22"/>
  <c r="BF17" i="22"/>
  <c r="BA16" i="22"/>
  <c r="AX13" i="22"/>
  <c r="BH18" i="22"/>
  <c r="BA19" i="22"/>
  <c r="BG14" i="22"/>
  <c r="BB20" i="22"/>
  <c r="AZ11" i="22"/>
  <c r="AW16" i="22"/>
  <c r="BH20" i="22"/>
  <c r="AZ16" i="22"/>
  <c r="BA21" i="22"/>
  <c r="AY12" i="22"/>
  <c r="AZ21" i="22"/>
  <c r="AX12" i="22"/>
  <c r="BI16" i="22"/>
  <c r="BA12" i="22"/>
  <c r="AX17" i="22"/>
  <c r="AY22" i="22"/>
  <c r="BE17" i="22"/>
  <c r="AX22" i="22"/>
  <c r="BD17" i="22"/>
  <c r="BA22" i="22"/>
  <c r="AY13" i="22"/>
  <c r="BD22" i="22"/>
  <c r="BB13" i="22"/>
  <c r="BI13" i="22"/>
  <c r="AL14" i="30"/>
  <c r="AM19" i="29"/>
  <c r="AK20" i="29"/>
  <c r="AM16" i="29"/>
  <c r="AL21" i="29"/>
  <c r="X165" i="28"/>
  <c r="AR14" i="28"/>
  <c r="AU16" i="28"/>
  <c r="AO16" i="28"/>
  <c r="AQ16" i="28"/>
  <c r="AS15" i="28"/>
  <c r="AP15" i="28"/>
  <c r="AQ15" i="28"/>
  <c r="U168" i="27"/>
  <c r="V168" i="27" s="1"/>
  <c r="AV18" i="26"/>
  <c r="AQ14" i="26"/>
  <c r="AY18" i="26"/>
  <c r="AX19" i="26"/>
  <c r="AT13" i="26"/>
  <c r="AU10" i="26"/>
  <c r="AY17" i="26"/>
  <c r="AV14" i="26"/>
  <c r="AW11" i="26"/>
  <c r="AW12" i="26"/>
  <c r="AT16" i="26"/>
  <c r="AY13" i="26"/>
  <c r="AQ15" i="24"/>
  <c r="AN13" i="24"/>
  <c r="AQ11" i="24"/>
  <c r="AR10" i="24"/>
  <c r="AN10" i="24"/>
  <c r="AT9" i="24"/>
  <c r="AO9" i="24"/>
  <c r="AV8" i="24"/>
  <c r="AX7" i="24"/>
  <c r="AS7" i="24"/>
  <c r="AO7" i="24"/>
  <c r="AU6" i="24"/>
  <c r="AP6" i="24"/>
  <c r="AX13" i="24"/>
  <c r="AS15" i="24"/>
  <c r="AU9" i="24"/>
  <c r="AN15" i="24"/>
  <c r="AP9" i="24"/>
  <c r="X168" i="23"/>
  <c r="U168" i="23"/>
  <c r="V168" i="23" s="1"/>
  <c r="T167" i="23"/>
  <c r="T163" i="23"/>
  <c r="T160" i="23"/>
  <c r="U160" i="23" s="1"/>
  <c r="V160" i="23" s="1"/>
  <c r="AK12" i="30"/>
  <c r="AP12" i="30" s="1" a="1"/>
  <c r="AN12" i="30"/>
  <c r="AK14" i="30"/>
  <c r="AK13" i="30"/>
  <c r="U174" i="29"/>
  <c r="AN21" i="29"/>
  <c r="AO19" i="29"/>
  <c r="AP17" i="29"/>
  <c r="AN16" i="29"/>
  <c r="AM21" i="29"/>
  <c r="AN19" i="29"/>
  <c r="AQ15" i="29"/>
  <c r="AP20" i="29"/>
  <c r="AQ18" i="29"/>
  <c r="AM15" i="29"/>
  <c r="AL20" i="29"/>
  <c r="AM18" i="29"/>
  <c r="X171" i="28"/>
  <c r="T165" i="28"/>
  <c r="U165" i="28" s="1"/>
  <c r="AS16" i="28"/>
  <c r="AS12" i="28"/>
  <c r="AT16" i="28"/>
  <c r="AU14" i="28"/>
  <c r="AP14" i="28"/>
  <c r="AO14" i="28"/>
  <c r="AN14" i="28"/>
  <c r="AQ14" i="28"/>
  <c r="AT13" i="28"/>
  <c r="AS13" i="28"/>
  <c r="AR13" i="28"/>
  <c r="AU13" i="28"/>
  <c r="AP13" i="28"/>
  <c r="AO13" i="28"/>
  <c r="AN13" i="28"/>
  <c r="AQ13" i="28"/>
  <c r="X168" i="27"/>
  <c r="T163" i="27"/>
  <c r="T161" i="27"/>
  <c r="U161" i="27" s="1"/>
  <c r="V161" i="27" s="1"/>
  <c r="AU16" i="27"/>
  <c r="AV15" i="27"/>
  <c r="AW14" i="27"/>
  <c r="AP14" i="27"/>
  <c r="AQ13" i="27"/>
  <c r="AS12" i="27"/>
  <c r="AW11" i="27"/>
  <c r="AP11" i="27"/>
  <c r="AS10" i="27"/>
  <c r="AT9" i="27"/>
  <c r="AV8" i="27"/>
  <c r="AQ8" i="27"/>
  <c r="AX15" i="27"/>
  <c r="AU11" i="27"/>
  <c r="AV13" i="27"/>
  <c r="AR16" i="27"/>
  <c r="AQ9" i="27"/>
  <c r="AW10" i="27"/>
  <c r="AX12" i="27"/>
  <c r="AP15" i="27"/>
  <c r="AL15" i="30"/>
  <c r="AN15" i="30"/>
  <c r="AN14" i="30"/>
  <c r="V174" i="29"/>
  <c r="Q171" i="29"/>
  <c r="AL19" i="29"/>
  <c r="AO21" i="29"/>
  <c r="AM17" i="29"/>
  <c r="AN15" i="29"/>
  <c r="AQ20" i="29"/>
  <c r="AK19" i="29"/>
  <c r="AL17" i="29"/>
  <c r="AM20" i="29"/>
  <c r="AN18" i="29"/>
  <c r="AO16" i="29"/>
  <c r="AP19" i="29"/>
  <c r="AQ17" i="29"/>
  <c r="AK16" i="29"/>
  <c r="T169" i="28"/>
  <c r="U169" i="28" s="1"/>
  <c r="AR16" i="28"/>
  <c r="AR12" i="28"/>
  <c r="AT18" i="28"/>
  <c r="AU12" i="28"/>
  <c r="AP12" i="28"/>
  <c r="AO12" i="28"/>
  <c r="AN12" i="28"/>
  <c r="AQ12" i="28"/>
  <c r="AT11" i="28"/>
  <c r="AS11" i="28"/>
  <c r="AR11" i="28"/>
  <c r="AU11" i="28"/>
  <c r="AP11" i="28"/>
  <c r="AO11" i="28"/>
  <c r="AN11" i="28"/>
  <c r="AW11" i="28" s="1" a="1"/>
  <c r="T167" i="27"/>
  <c r="T165" i="27"/>
  <c r="AS16" i="27"/>
  <c r="AU15" i="27"/>
  <c r="AU14" i="27"/>
  <c r="AW13" i="27"/>
  <c r="AP13" i="27"/>
  <c r="AR12" i="27"/>
  <c r="AV11" i="27"/>
  <c r="AV10" i="27"/>
  <c r="AR10" i="27"/>
  <c r="AR9" i="27"/>
  <c r="AU8" i="27"/>
  <c r="AX9" i="27"/>
  <c r="AX16" i="27"/>
  <c r="AW9" i="27"/>
  <c r="AX11" i="27"/>
  <c r="AT14" i="27"/>
  <c r="AQ16" i="27"/>
  <c r="AP9" i="27"/>
  <c r="AQ11" i="27"/>
  <c r="W170" i="26"/>
  <c r="AS17" i="26"/>
  <c r="AT15" i="26"/>
  <c r="AR12" i="26"/>
  <c r="AX13" i="26"/>
  <c r="AS18" i="26"/>
  <c r="AY11" i="26"/>
  <c r="AV16" i="26"/>
  <c r="AR10" i="26"/>
  <c r="AW13" i="26"/>
  <c r="AR17" i="26"/>
  <c r="AX10" i="26"/>
  <c r="AW14" i="26"/>
  <c r="AX17" i="26"/>
  <c r="AT11" i="26"/>
  <c r="AY14" i="26"/>
  <c r="AT18" i="26"/>
  <c r="AP12" i="26"/>
  <c r="AY15" i="26"/>
  <c r="AP19" i="26"/>
  <c r="AV12" i="26"/>
  <c r="AQ16" i="26"/>
  <c r="AV19" i="26"/>
  <c r="AR13" i="26"/>
  <c r="AQ17" i="26"/>
  <c r="AW16" i="24"/>
  <c r="AR16" i="24"/>
  <c r="AN16" i="24"/>
  <c r="AT15" i="24"/>
  <c r="AO15" i="24"/>
  <c r="AT14" i="24"/>
  <c r="AP14" i="24"/>
  <c r="AU13" i="24"/>
  <c r="AP13" i="24"/>
  <c r="AV12" i="24"/>
  <c r="AQ12" i="24"/>
  <c r="AW11" i="24"/>
  <c r="AS11" i="24"/>
  <c r="AN11" i="24"/>
  <c r="AT10" i="24"/>
  <c r="AP10" i="24"/>
  <c r="AW9" i="24"/>
  <c r="AR9" i="24"/>
  <c r="AX8" i="24"/>
  <c r="AT8" i="24"/>
  <c r="AO8" i="24"/>
  <c r="AU7" i="24"/>
  <c r="AQ7" i="24"/>
  <c r="AX6" i="24"/>
  <c r="AS6" i="24"/>
  <c r="AN6" i="24"/>
  <c r="AZ6" i="24" s="1" a="1"/>
  <c r="AX15" i="24"/>
  <c r="AT12" i="24"/>
  <c r="AV6" i="24"/>
  <c r="AO12" i="24"/>
  <c r="AQ6" i="24"/>
  <c r="T169" i="23"/>
  <c r="T165" i="23"/>
  <c r="T172" i="23"/>
  <c r="Y170" i="22"/>
  <c r="Y174" i="22"/>
  <c r="AZ22" i="22"/>
  <c r="AV20" i="22"/>
  <c r="BB18" i="22"/>
  <c r="BD16" i="22"/>
  <c r="AY15" i="22"/>
  <c r="BH13" i="22"/>
  <c r="BG11" i="22"/>
  <c r="BB10" i="22"/>
  <c r="BI20" i="22"/>
  <c r="BC20" i="22"/>
  <c r="BI15" i="22"/>
  <c r="BA11" i="22"/>
  <c r="BD21" i="22"/>
  <c r="AV17" i="22"/>
  <c r="BB12" i="22"/>
  <c r="BG21" i="22"/>
  <c r="AY17" i="22"/>
  <c r="BE12" i="22"/>
  <c r="AV22" i="22"/>
  <c r="BB17" i="22"/>
  <c r="BH12" i="22"/>
  <c r="BC22" i="22"/>
  <c r="BI17" i="22"/>
  <c r="BA13" i="22"/>
  <c r="BB22" i="22"/>
  <c r="BH17" i="22"/>
  <c r="AZ13" i="22"/>
  <c r="BE22" i="22"/>
  <c r="AW18" i="22"/>
  <c r="BC13" i="22"/>
  <c r="BH22" i="22"/>
  <c r="AZ18" i="22"/>
  <c r="BF13" i="22"/>
  <c r="BA23" i="22"/>
  <c r="BG18" i="22"/>
  <c r="AY14" i="22"/>
  <c r="AZ23" i="22"/>
  <c r="BF18" i="22"/>
  <c r="AX14" i="22"/>
  <c r="BC23" i="22"/>
  <c r="BI18" i="22"/>
  <c r="BA14" i="22"/>
  <c r="BF23" i="22"/>
  <c r="AX19" i="22"/>
  <c r="BD14" i="22"/>
  <c r="AV10" i="22"/>
  <c r="BK10" i="22" s="1" a="1"/>
  <c r="BE19" i="22"/>
  <c r="AW15" i="22"/>
  <c r="Z170" i="21"/>
  <c r="BJ20" i="21"/>
  <c r="BF20" i="21"/>
  <c r="BB20" i="21"/>
  <c r="AW20" i="21"/>
  <c r="BF19" i="21"/>
  <c r="BB19" i="21"/>
  <c r="AX19" i="21"/>
  <c r="BF18" i="21"/>
  <c r="BB18" i="21"/>
  <c r="AX18" i="21"/>
  <c r="BG17" i="21"/>
  <c r="BC17" i="21"/>
  <c r="AY17" i="21"/>
  <c r="BH16" i="21"/>
  <c r="BC16" i="21"/>
  <c r="AY16" i="21"/>
  <c r="BH15" i="21"/>
  <c r="BC15" i="21"/>
  <c r="AY15" i="21"/>
  <c r="BJ14" i="21"/>
  <c r="BD14" i="21"/>
  <c r="AZ14" i="21"/>
  <c r="BK13" i="21"/>
  <c r="BF13" i="21"/>
  <c r="BA13" i="21"/>
  <c r="AW13" i="21"/>
  <c r="BH12" i="21"/>
  <c r="BB12" i="21"/>
  <c r="AX12" i="21"/>
  <c r="BI11" i="21"/>
  <c r="BD11" i="21"/>
  <c r="AY11" i="21"/>
  <c r="BJ10" i="21"/>
  <c r="BF10" i="21"/>
  <c r="AZ10" i="21"/>
  <c r="BK9" i="21"/>
  <c r="BG9" i="21"/>
  <c r="BB9" i="21"/>
  <c r="AW9" i="21"/>
  <c r="BH8" i="21"/>
  <c r="BD8" i="21"/>
  <c r="AX8" i="21"/>
  <c r="BI7" i="21"/>
  <c r="BE7" i="21"/>
  <c r="AZ7" i="21"/>
  <c r="BJ6" i="21"/>
  <c r="BF6" i="21"/>
  <c r="BB6" i="21"/>
  <c r="BK15" i="21"/>
  <c r="BK20" i="21"/>
  <c r="BG16" i="21"/>
  <c r="BC12" i="21"/>
  <c r="AY8" i="21"/>
  <c r="AW19" i="21"/>
  <c r="BH14" i="21"/>
  <c r="BD10" i="21"/>
  <c r="AF167" i="20"/>
  <c r="AG167" i="20" s="1"/>
  <c r="BR21" i="20"/>
  <c r="BN21" i="20"/>
  <c r="BJ21" i="20"/>
  <c r="BT20" i="20"/>
  <c r="BO20" i="20"/>
  <c r="BK20" i="20"/>
  <c r="BU19" i="20"/>
  <c r="BP19" i="20"/>
  <c r="BL19" i="20"/>
  <c r="BH19" i="20"/>
  <c r="BQ18" i="20"/>
  <c r="BM18" i="20"/>
  <c r="BI18" i="20"/>
  <c r="BT17" i="20"/>
  <c r="BO17" i="20"/>
  <c r="BK17" i="20"/>
  <c r="BV16" i="20"/>
  <c r="BQ16" i="20"/>
  <c r="BM16" i="20"/>
  <c r="BI16" i="20"/>
  <c r="BT15" i="20"/>
  <c r="BO15" i="20"/>
  <c r="BK15" i="20"/>
  <c r="BV14" i="20"/>
  <c r="BQ14" i="20"/>
  <c r="BM14" i="20"/>
  <c r="BI14" i="20"/>
  <c r="BT13" i="20"/>
  <c r="BO13" i="20"/>
  <c r="BK13" i="20"/>
  <c r="BV12" i="20"/>
  <c r="BQ12" i="20"/>
  <c r="BM12" i="20"/>
  <c r="BI12" i="20"/>
  <c r="BT11" i="20"/>
  <c r="BO11" i="20"/>
  <c r="BK11" i="20"/>
  <c r="BV10" i="20"/>
  <c r="BQ10" i="20"/>
  <c r="BM10" i="20"/>
  <c r="BI10" i="20"/>
  <c r="BT9" i="20"/>
  <c r="BO9" i="20"/>
  <c r="BK9" i="20"/>
  <c r="BV8" i="20"/>
  <c r="BQ8" i="20"/>
  <c r="BM8" i="20"/>
  <c r="BI8" i="20"/>
  <c r="BT7" i="20"/>
  <c r="BO7" i="20"/>
  <c r="BK7" i="20"/>
  <c r="BV6" i="20"/>
  <c r="BQ6" i="20"/>
  <c r="BM6" i="20"/>
  <c r="BI6" i="20"/>
  <c r="BV20" i="20"/>
  <c r="BW19" i="20"/>
  <c r="BW15" i="20"/>
  <c r="BW11" i="20"/>
  <c r="BW7" i="20"/>
  <c r="BS18" i="20"/>
  <c r="BS14" i="20"/>
  <c r="BS10" i="20"/>
  <c r="AK17" i="29"/>
  <c r="AQ16" i="29"/>
  <c r="AK15" i="29"/>
  <c r="AS15" i="29" s="1" a="1"/>
  <c r="AK21" i="29"/>
  <c r="AO18" i="29"/>
  <c r="AP16" i="29"/>
  <c r="AN20" i="29"/>
  <c r="AK18" i="29"/>
  <c r="AL16" i="29"/>
  <c r="AQ19" i="29"/>
  <c r="AN17" i="29"/>
  <c r="AV16" i="24"/>
  <c r="AQ16" i="24"/>
  <c r="AW15" i="24"/>
  <c r="AR15" i="24"/>
  <c r="AW14" i="24"/>
  <c r="AS14" i="24"/>
  <c r="AO14" i="24"/>
  <c r="AS13" i="24"/>
  <c r="AO13" i="24"/>
  <c r="AU12" i="24"/>
  <c r="AP12" i="24"/>
  <c r="AV11" i="24"/>
  <c r="AR11" i="24"/>
  <c r="AX10" i="24"/>
  <c r="AS10" i="24"/>
  <c r="AO10" i="24"/>
  <c r="AV9" i="24"/>
  <c r="AQ9" i="24"/>
  <c r="AW8" i="24"/>
  <c r="AS8" i="24"/>
  <c r="AN8" i="24"/>
  <c r="AT7" i="24"/>
  <c r="AP7" i="24"/>
  <c r="AW6" i="24"/>
  <c r="AR6" i="24"/>
  <c r="AX12" i="24"/>
  <c r="AX16" i="24"/>
  <c r="AO11" i="24"/>
  <c r="AS16" i="24"/>
  <c r="BY18" i="20"/>
  <c r="BY21" i="20"/>
  <c r="BY6" i="20"/>
  <c r="BY14" i="20"/>
  <c r="BY16" i="20"/>
  <c r="BY11" i="20"/>
  <c r="BY12" i="20"/>
  <c r="BY17" i="20"/>
  <c r="BX13" i="21"/>
  <c r="CI13" i="20"/>
  <c r="BS14" i="23"/>
  <c r="BL17" i="26"/>
  <c r="CJ13" i="20"/>
  <c r="BD22" i="29"/>
  <c r="BU17" i="22"/>
  <c r="BH18" i="28"/>
  <c r="BV17" i="22"/>
  <c r="BA19" i="30"/>
  <c r="AF164" i="20" l="1"/>
  <c r="AG164" i="20" s="1"/>
  <c r="V169" i="21"/>
  <c r="W169" i="21" s="1"/>
  <c r="AZ9" i="27"/>
  <c r="AZ14" i="27"/>
  <c r="AJ167" i="20"/>
  <c r="V170" i="22"/>
  <c r="W170" i="22" s="1"/>
  <c r="AI161" i="20"/>
  <c r="AJ164" i="20"/>
  <c r="Y169" i="21"/>
  <c r="Z161" i="21"/>
  <c r="Y161" i="21"/>
  <c r="V161" i="21"/>
  <c r="W161" i="21" s="1"/>
  <c r="Q167" i="24"/>
  <c r="R167" i="24" s="1"/>
  <c r="U162" i="23"/>
  <c r="V162" i="23" s="1"/>
  <c r="U169" i="24"/>
  <c r="U167" i="24"/>
  <c r="AZ12" i="27"/>
  <c r="BH9" i="23"/>
  <c r="BH18" i="23"/>
  <c r="AZ11" i="27"/>
  <c r="BH10" i="23"/>
  <c r="BH13" i="23"/>
  <c r="X170" i="28"/>
  <c r="T170" i="28"/>
  <c r="U170" i="28" s="1"/>
  <c r="W168" i="28"/>
  <c r="X168" i="28"/>
  <c r="V166" i="22"/>
  <c r="W166" i="22" s="1"/>
  <c r="Q165" i="24"/>
  <c r="R165" i="24" s="1"/>
  <c r="AZ16" i="27"/>
  <c r="AZ8" i="27"/>
  <c r="BH19" i="23"/>
  <c r="BH12" i="23"/>
  <c r="BH7" i="23"/>
  <c r="AI171" i="20"/>
  <c r="AJ171" i="20"/>
  <c r="AF171" i="20"/>
  <c r="AG171" i="20" s="1"/>
  <c r="Z176" i="22"/>
  <c r="T162" i="24"/>
  <c r="T166" i="24"/>
  <c r="Q166" i="24"/>
  <c r="R166" i="24" s="1"/>
  <c r="U166" i="24"/>
  <c r="X165" i="26"/>
  <c r="T165" i="26"/>
  <c r="U165" i="26" s="1"/>
  <c r="U164" i="24"/>
  <c r="Q164" i="24"/>
  <c r="R164" i="24" s="1"/>
  <c r="T164" i="24"/>
  <c r="U168" i="24"/>
  <c r="T168" i="24"/>
  <c r="Q168" i="24"/>
  <c r="R168" i="24" s="1"/>
  <c r="BY15" i="20"/>
  <c r="BY10" i="20"/>
  <c r="BY9" i="20"/>
  <c r="BY20" i="20"/>
  <c r="BY13" i="20"/>
  <c r="BY8" i="20"/>
  <c r="BY7" i="20"/>
  <c r="T169" i="24"/>
  <c r="AF163" i="20"/>
  <c r="AG163" i="20" s="1"/>
  <c r="Y166" i="22"/>
  <c r="BH16" i="23"/>
  <c r="BH11" i="23"/>
  <c r="Z169" i="22"/>
  <c r="U162" i="24"/>
  <c r="Q163" i="24"/>
  <c r="R163" i="24" s="1"/>
  <c r="T163" i="24"/>
  <c r="AJ168" i="20"/>
  <c r="AF168" i="20"/>
  <c r="AG168" i="20" s="1"/>
  <c r="AI168" i="20"/>
  <c r="AI166" i="20"/>
  <c r="AJ166" i="20"/>
  <c r="AF166" i="20"/>
  <c r="AG166" i="20" s="1"/>
  <c r="T172" i="26"/>
  <c r="U172" i="26" s="1"/>
  <c r="W172" i="26"/>
  <c r="V173" i="22"/>
  <c r="W173" i="22" s="1"/>
  <c r="Z173" i="22"/>
  <c r="Y173" i="22"/>
  <c r="T167" i="26"/>
  <c r="U167" i="26" s="1"/>
  <c r="W167" i="26"/>
  <c r="X167" i="26"/>
  <c r="AI160" i="20"/>
  <c r="AJ160" i="20"/>
  <c r="V165" i="22"/>
  <c r="W165" i="22" s="1"/>
  <c r="Z165" i="22"/>
  <c r="Y165" i="22"/>
  <c r="R169" i="29"/>
  <c r="S169" i="29" s="1"/>
  <c r="U169" i="29"/>
  <c r="V169" i="29"/>
  <c r="Z167" i="22"/>
  <c r="Y167" i="22"/>
  <c r="X154" i="30"/>
  <c r="U154" i="30"/>
  <c r="V154" i="30" s="1"/>
  <c r="AF173" i="20"/>
  <c r="AG173" i="20" s="1"/>
  <c r="AJ173" i="20"/>
  <c r="AI173" i="20"/>
  <c r="U164" i="23"/>
  <c r="V164" i="23" s="1"/>
  <c r="Y164" i="23"/>
  <c r="U170" i="29"/>
  <c r="V170" i="29"/>
  <c r="R170" i="29"/>
  <c r="S170" i="29" s="1"/>
  <c r="AZ15" i="27"/>
  <c r="Y175" i="22"/>
  <c r="V175" i="22"/>
  <c r="W175" i="22" s="1"/>
  <c r="Z175" i="22"/>
  <c r="X164" i="26"/>
  <c r="W164" i="26"/>
  <c r="X155" i="30"/>
  <c r="Y155" i="30"/>
  <c r="U155" i="30"/>
  <c r="V155" i="30" s="1"/>
  <c r="Q160" i="24"/>
  <c r="R160" i="24" s="1"/>
  <c r="U160" i="24"/>
  <c r="T170" i="26"/>
  <c r="U170" i="26" s="1"/>
  <c r="X170" i="26"/>
  <c r="Y171" i="22"/>
  <c r="V171" i="22"/>
  <c r="W171" i="22" s="1"/>
  <c r="Z171" i="22"/>
  <c r="BV18" i="22"/>
  <c r="BU18" i="22"/>
  <c r="CJ14" i="20"/>
  <c r="BS15" i="23"/>
  <c r="BX14" i="21"/>
  <c r="AP13" i="30"/>
  <c r="AP14" i="30"/>
  <c r="AP15" i="30"/>
  <c r="AP12" i="30"/>
  <c r="X165" i="27"/>
  <c r="Y165" i="27"/>
  <c r="U165" i="27"/>
  <c r="V165" i="27" s="1"/>
  <c r="X167" i="23"/>
  <c r="Y167" i="23"/>
  <c r="U167" i="23"/>
  <c r="V167" i="23" s="1"/>
  <c r="AZ20" i="30"/>
  <c r="BJ14" i="24"/>
  <c r="BK14" i="24"/>
  <c r="BK16" i="27"/>
  <c r="BR15" i="23"/>
  <c r="Y164" i="22"/>
  <c r="Z164" i="22"/>
  <c r="V164" i="22"/>
  <c r="W164" i="22" s="1"/>
  <c r="U161" i="23"/>
  <c r="V161" i="23" s="1"/>
  <c r="Y161" i="23"/>
  <c r="X161" i="23"/>
  <c r="BA13" i="26"/>
  <c r="BA18" i="26"/>
  <c r="BA12" i="26"/>
  <c r="BA17" i="26"/>
  <c r="BA11" i="26"/>
  <c r="BA16" i="26"/>
  <c r="BA10" i="26"/>
  <c r="BA15" i="26"/>
  <c r="BA14" i="26"/>
  <c r="BA19" i="26"/>
  <c r="BM17" i="21"/>
  <c r="BM18" i="21"/>
  <c r="BM19" i="21"/>
  <c r="BM20" i="21"/>
  <c r="BM13" i="21"/>
  <c r="BM14" i="21"/>
  <c r="BM15" i="21"/>
  <c r="BM16" i="21"/>
  <c r="BM6" i="21"/>
  <c r="BM7" i="21"/>
  <c r="BM8" i="21"/>
  <c r="BM9" i="21"/>
  <c r="BM10" i="21"/>
  <c r="BM11" i="21"/>
  <c r="BM12" i="21"/>
  <c r="BK21" i="22"/>
  <c r="BK22" i="22"/>
  <c r="BK23" i="22"/>
  <c r="BK17" i="22"/>
  <c r="BK18" i="22"/>
  <c r="BK19" i="22"/>
  <c r="BK10" i="22"/>
  <c r="BK11" i="22"/>
  <c r="BK12" i="22"/>
  <c r="BK13" i="22"/>
  <c r="BK14" i="22"/>
  <c r="BK15" i="22"/>
  <c r="BK16" i="22"/>
  <c r="BK20" i="22"/>
  <c r="X172" i="23"/>
  <c r="Y172" i="23"/>
  <c r="U172" i="23"/>
  <c r="V172" i="23" s="1"/>
  <c r="AI165" i="20"/>
  <c r="AJ165" i="20"/>
  <c r="AF165" i="20"/>
  <c r="AG165" i="20" s="1"/>
  <c r="U171" i="23"/>
  <c r="V171" i="23" s="1"/>
  <c r="X171" i="23"/>
  <c r="Y171" i="23"/>
  <c r="AW18" i="28"/>
  <c r="AW16" i="28"/>
  <c r="AW11" i="28"/>
  <c r="AW13" i="28"/>
  <c r="AW15" i="28"/>
  <c r="AW17" i="28"/>
  <c r="AW14" i="28"/>
  <c r="AW12" i="28"/>
  <c r="BG19" i="28"/>
  <c r="BC23" i="29"/>
  <c r="BK18" i="26"/>
  <c r="BW14" i="21"/>
  <c r="BJ16" i="27"/>
  <c r="AI174" i="20"/>
  <c r="AJ174" i="20"/>
  <c r="AF174" i="20"/>
  <c r="AG174" i="20" s="1"/>
  <c r="Z172" i="22"/>
  <c r="V172" i="22"/>
  <c r="W172" i="22" s="1"/>
  <c r="Y172" i="22"/>
  <c r="X170" i="23"/>
  <c r="Y170" i="23"/>
  <c r="U170" i="23"/>
  <c r="V170" i="23" s="1"/>
  <c r="X168" i="26"/>
  <c r="T168" i="26"/>
  <c r="U168" i="26" s="1"/>
  <c r="W168" i="26"/>
  <c r="U164" i="27"/>
  <c r="V164" i="27" s="1"/>
  <c r="Y164" i="27"/>
  <c r="X164" i="27"/>
  <c r="AZ10" i="24"/>
  <c r="AZ15" i="24"/>
  <c r="AZ9" i="24"/>
  <c r="AZ14" i="24"/>
  <c r="AZ8" i="24"/>
  <c r="AZ13" i="24"/>
  <c r="AZ7" i="24"/>
  <c r="AZ12" i="24"/>
  <c r="AZ6" i="24"/>
  <c r="AZ11" i="24"/>
  <c r="AZ16" i="24"/>
  <c r="X167" i="27"/>
  <c r="Y167" i="27"/>
  <c r="U167" i="27"/>
  <c r="V167" i="27" s="1"/>
  <c r="U163" i="27"/>
  <c r="V163" i="27" s="1"/>
  <c r="X163" i="27"/>
  <c r="Y163" i="27"/>
  <c r="T171" i="26"/>
  <c r="U171" i="26" s="1"/>
  <c r="W171" i="26"/>
  <c r="X171" i="26"/>
  <c r="U162" i="27"/>
  <c r="V162" i="27" s="1"/>
  <c r="Y162" i="27"/>
  <c r="X162" i="27"/>
  <c r="Y165" i="23"/>
  <c r="X165" i="23"/>
  <c r="U165" i="23"/>
  <c r="V165" i="23" s="1"/>
  <c r="BA20" i="30"/>
  <c r="BH19" i="28"/>
  <c r="BD23" i="29"/>
  <c r="BL18" i="26"/>
  <c r="CI14" i="20"/>
  <c r="AS18" i="29"/>
  <c r="AS20" i="29"/>
  <c r="AS15" i="29"/>
  <c r="AS17" i="29"/>
  <c r="AS19" i="29"/>
  <c r="AS21" i="29"/>
  <c r="AS16" i="29"/>
  <c r="X169" i="23"/>
  <c r="U169" i="23"/>
  <c r="V169" i="23" s="1"/>
  <c r="Y169" i="23"/>
  <c r="U171" i="29"/>
  <c r="V171" i="29"/>
  <c r="R171" i="29"/>
  <c r="S171" i="29" s="1"/>
  <c r="Y163" i="23"/>
  <c r="X163" i="23"/>
  <c r="U163" i="23"/>
  <c r="V163" i="23" s="1"/>
  <c r="V168" i="22"/>
  <c r="W168" i="22" s="1"/>
  <c r="Z168" i="22"/>
  <c r="Y168" i="22"/>
  <c r="CI15" i="20" l="1"/>
  <c r="BD24" i="29"/>
  <c r="BA21" i="30"/>
  <c r="BW15" i="21"/>
  <c r="BC24" i="29"/>
  <c r="BK17" i="27"/>
  <c r="BJ15" i="24"/>
  <c r="BS16" i="23"/>
  <c r="BU19" i="22"/>
  <c r="BL19" i="26"/>
  <c r="BH20" i="28"/>
  <c r="BJ17" i="27"/>
  <c r="BK19" i="26"/>
  <c r="BG20" i="28"/>
  <c r="BR16" i="23"/>
  <c r="BK15" i="24"/>
  <c r="AZ21" i="30"/>
  <c r="BX15" i="21"/>
  <c r="CJ15" i="20"/>
  <c r="BV19" i="22"/>
  <c r="BR17" i="23" l="1"/>
  <c r="BU20" i="22"/>
  <c r="BA22" i="30"/>
  <c r="CI16" i="20"/>
  <c r="CJ16" i="20"/>
  <c r="BK20" i="26"/>
  <c r="BJ16" i="24"/>
  <c r="BV20" i="22"/>
  <c r="BX16" i="21"/>
  <c r="BG21" i="28"/>
  <c r="BJ18" i="27"/>
  <c r="BL20" i="26"/>
  <c r="BS17" i="23"/>
  <c r="BK18" i="27"/>
  <c r="BW16" i="21"/>
  <c r="BD25" i="29"/>
  <c r="AZ22" i="30"/>
  <c r="BH21" i="28"/>
  <c r="BC25" i="29"/>
  <c r="BK16" i="24"/>
  <c r="BH22" i="28" l="1"/>
  <c r="BK19" i="27"/>
  <c r="BG22" i="28"/>
  <c r="BV21" i="22"/>
  <c r="BK21" i="26"/>
  <c r="CI17" i="20"/>
  <c r="BU21" i="22"/>
  <c r="BC26" i="29"/>
  <c r="BK17" i="24"/>
  <c r="BD26" i="29"/>
  <c r="BL21" i="26"/>
  <c r="AZ23" i="30"/>
  <c r="BW17" i="21"/>
  <c r="BS18" i="23"/>
  <c r="BJ19" i="27"/>
  <c r="BX17" i="21"/>
  <c r="BJ17" i="24"/>
  <c r="CJ17" i="20"/>
  <c r="BA23" i="30"/>
  <c r="BR18" i="23"/>
  <c r="BR19" i="23" l="1"/>
  <c r="BX18" i="21"/>
  <c r="AZ24" i="30"/>
  <c r="BD27" i="29"/>
  <c r="BC27" i="29"/>
  <c r="CI18" i="20"/>
  <c r="BV22" i="22"/>
  <c r="BK20" i="27"/>
  <c r="CJ18" i="20"/>
  <c r="BS19" i="23"/>
  <c r="BA24" i="30"/>
  <c r="BJ18" i="24"/>
  <c r="BJ20" i="27"/>
  <c r="BW18" i="21"/>
  <c r="BL22" i="26"/>
  <c r="BK18" i="24"/>
  <c r="BU22" i="22"/>
  <c r="BK22" i="26"/>
  <c r="BG23" i="28"/>
  <c r="BH23" i="28"/>
  <c r="BK23" i="26" l="1"/>
  <c r="BW19" i="21"/>
  <c r="BJ19" i="24"/>
  <c r="BK21" i="27"/>
  <c r="CI19" i="20"/>
  <c r="BD28" i="29"/>
  <c r="BX19" i="21"/>
  <c r="BH24" i="28"/>
  <c r="BK19" i="24"/>
  <c r="BS20" i="23"/>
  <c r="BG24" i="28"/>
  <c r="BU23" i="22"/>
  <c r="BL23" i="26"/>
  <c r="BJ21" i="27"/>
  <c r="BA25" i="30"/>
  <c r="CJ19" i="20"/>
  <c r="BV23" i="22"/>
  <c r="BC28" i="29"/>
  <c r="AZ25" i="30"/>
  <c r="BR20" i="23"/>
  <c r="BC29" i="29" l="1"/>
  <c r="BJ22" i="27"/>
  <c r="BU24" i="22"/>
  <c r="BH25" i="28"/>
  <c r="BD29" i="29"/>
  <c r="BK22" i="27"/>
  <c r="BW20" i="21"/>
  <c r="BR21" i="23"/>
  <c r="CJ20" i="20"/>
  <c r="BS21" i="23"/>
  <c r="AZ26" i="30"/>
  <c r="BV24" i="22"/>
  <c r="BA26" i="30"/>
  <c r="BL24" i="26"/>
  <c r="BG25" i="28"/>
  <c r="BK20" i="24"/>
  <c r="BX20" i="21"/>
  <c r="CI20" i="20"/>
  <c r="BJ20" i="24"/>
  <c r="BK24" i="26"/>
  <c r="BJ21" i="24" l="1"/>
  <c r="BA27" i="30"/>
  <c r="CI21" i="20"/>
  <c r="BL25" i="26"/>
  <c r="BV25" i="22"/>
  <c r="BR22" i="23"/>
  <c r="BK23" i="27"/>
  <c r="BH26" i="28"/>
  <c r="BJ23" i="27"/>
  <c r="BX21" i="21"/>
  <c r="AZ27" i="30"/>
  <c r="BK25" i="26"/>
  <c r="BK21" i="24"/>
  <c r="BS22" i="23"/>
  <c r="BG26" i="28"/>
  <c r="CJ21" i="20"/>
  <c r="BW21" i="21"/>
  <c r="BD30" i="29"/>
  <c r="BU25" i="22"/>
  <c r="BC30" i="29"/>
  <c r="BW22" i="21" l="1"/>
  <c r="BD31" i="29"/>
  <c r="BS23" i="23"/>
  <c r="BK26" i="26"/>
  <c r="BH27" i="28"/>
  <c r="BR23" i="23"/>
  <c r="BL26" i="26"/>
  <c r="BA28" i="30"/>
  <c r="BU26" i="22"/>
  <c r="BG27" i="28"/>
  <c r="BC31" i="29"/>
  <c r="CJ22" i="20"/>
  <c r="BX22" i="21"/>
  <c r="BK22" i="24"/>
  <c r="AZ28" i="30"/>
  <c r="BJ24" i="27"/>
  <c r="BK24" i="27"/>
  <c r="BV26" i="22"/>
  <c r="CI22" i="20"/>
  <c r="BJ22" i="24"/>
  <c r="CI23" i="20" l="1"/>
  <c r="AZ29" i="30"/>
  <c r="BC32" i="29"/>
  <c r="BJ23" i="24"/>
  <c r="BJ25" i="27"/>
  <c r="BK23" i="24"/>
  <c r="CJ23" i="20"/>
  <c r="BG28" i="28"/>
  <c r="BA29" i="30"/>
  <c r="BR24" i="23"/>
  <c r="BK27" i="26"/>
  <c r="BD32" i="29"/>
  <c r="BK25" i="27"/>
  <c r="BX23" i="21"/>
  <c r="BU27" i="22"/>
  <c r="BV27" i="22"/>
  <c r="BL27" i="26"/>
  <c r="BH28" i="28"/>
  <c r="BS24" i="23"/>
  <c r="BW23" i="21"/>
  <c r="BU28" i="22" l="1"/>
  <c r="BW24" i="21"/>
  <c r="BX24" i="21"/>
  <c r="BD33" i="29"/>
  <c r="BG29" i="28"/>
  <c r="BK24" i="24"/>
  <c r="BJ24" i="24"/>
  <c r="AZ30" i="30"/>
  <c r="BS25" i="23"/>
  <c r="BH29" i="28"/>
  <c r="BV28" i="22"/>
  <c r="BR25" i="23"/>
  <c r="BL28" i="26"/>
  <c r="BK26" i="27"/>
  <c r="BK28" i="26"/>
  <c r="BA30" i="30"/>
  <c r="CJ24" i="20"/>
  <c r="BJ26" i="27"/>
  <c r="BC33" i="29"/>
  <c r="CI24" i="20"/>
  <c r="BC34" i="29" l="1"/>
  <c r="BK29" i="26"/>
  <c r="BS26" i="23"/>
  <c r="BJ27" i="27"/>
  <c r="BK27" i="27"/>
  <c r="BH30" i="28"/>
  <c r="AZ31" i="30"/>
  <c r="BD34" i="29"/>
  <c r="BW25" i="21"/>
  <c r="CI25" i="20"/>
  <c r="BA31" i="30"/>
  <c r="BR26" i="23"/>
  <c r="BK25" i="24"/>
  <c r="CJ25" i="20"/>
  <c r="BL29" i="26"/>
  <c r="BV29" i="22"/>
  <c r="BJ25" i="24"/>
  <c r="BG30" i="28"/>
  <c r="BX25" i="21"/>
  <c r="BU29" i="22"/>
  <c r="BU30" i="22" l="1"/>
  <c r="CJ26" i="20"/>
  <c r="BR27" i="23"/>
  <c r="CI26" i="20"/>
  <c r="BD35" i="29"/>
  <c r="BH31" i="28"/>
  <c r="BJ28" i="27"/>
  <c r="BK30" i="26"/>
  <c r="BV30" i="22"/>
  <c r="BG31" i="28"/>
  <c r="BX26" i="21"/>
  <c r="BJ26" i="24"/>
  <c r="BL30" i="26"/>
  <c r="BK26" i="24"/>
  <c r="BA32" i="30"/>
  <c r="BW26" i="21"/>
  <c r="AZ32" i="30"/>
  <c r="BK28" i="27"/>
  <c r="BS27" i="23"/>
  <c r="BC35" i="29"/>
  <c r="BC36" i="29" l="1"/>
  <c r="BK29" i="27"/>
  <c r="BW27" i="21"/>
  <c r="BK27" i="24"/>
  <c r="BJ27" i="24"/>
  <c r="BG32" i="28"/>
  <c r="BK31" i="26"/>
  <c r="BH32" i="28"/>
  <c r="CI27" i="20"/>
  <c r="CJ27" i="20"/>
  <c r="BS28" i="23"/>
  <c r="AZ33" i="30"/>
  <c r="BA33" i="30"/>
  <c r="BL31" i="26"/>
  <c r="BX27" i="21"/>
  <c r="BV31" i="22"/>
  <c r="BJ29" i="27"/>
  <c r="BD36" i="29"/>
  <c r="BR28" i="23"/>
  <c r="BU31" i="22"/>
  <c r="BD37" i="29" l="1"/>
  <c r="BV32" i="22"/>
  <c r="BL32" i="26"/>
  <c r="AZ34" i="30"/>
  <c r="CJ28" i="20"/>
  <c r="BH33" i="28"/>
  <c r="BG33" i="28"/>
  <c r="BK28" i="24"/>
  <c r="BK30" i="27"/>
  <c r="BU32" i="22"/>
  <c r="BR29" i="23"/>
  <c r="BJ30" i="27"/>
  <c r="BX28" i="21"/>
  <c r="BA34" i="30"/>
  <c r="BS29" i="23"/>
  <c r="CI28" i="20"/>
  <c r="BK32" i="26"/>
  <c r="BJ28" i="24"/>
  <c r="BW28" i="21"/>
  <c r="BC37" i="29"/>
  <c r="BJ29" i="24" l="1"/>
  <c r="CI29" i="20"/>
  <c r="BA35" i="30"/>
  <c r="BJ31" i="27"/>
  <c r="BU33" i="22"/>
  <c r="BK29" i="24"/>
  <c r="BH34" i="28"/>
  <c r="AZ35" i="30"/>
  <c r="BV33" i="22"/>
  <c r="BC38" i="29"/>
  <c r="BW29" i="21"/>
  <c r="BK33" i="26"/>
  <c r="BS30" i="23"/>
  <c r="BX29" i="21"/>
  <c r="BR30" i="23"/>
  <c r="BK31" i="27"/>
  <c r="BG34" i="28"/>
  <c r="CJ29" i="20"/>
  <c r="BL33" i="26"/>
  <c r="BD38" i="29"/>
  <c r="CJ30" i="20" l="1"/>
  <c r="BK32" i="27"/>
  <c r="BX30" i="21"/>
  <c r="BK34" i="26"/>
  <c r="BC39" i="29"/>
  <c r="AZ36" i="30"/>
  <c r="BK30" i="24"/>
  <c r="BJ32" i="27"/>
  <c r="CI30" i="20"/>
  <c r="BD39" i="29"/>
  <c r="BL34" i="26"/>
  <c r="BG35" i="28"/>
  <c r="BR31" i="23"/>
  <c r="BS31" i="23"/>
  <c r="BW30" i="21"/>
  <c r="BV34" i="22"/>
  <c r="BH35" i="28"/>
  <c r="BU34" i="22"/>
  <c r="BA36" i="30"/>
  <c r="BJ30" i="24"/>
  <c r="BU35" i="22" l="1"/>
  <c r="BS32" i="23"/>
  <c r="BD40" i="29"/>
  <c r="BJ33" i="27"/>
  <c r="AZ37" i="30"/>
  <c r="BK35" i="26"/>
  <c r="BK33" i="27"/>
  <c r="BJ31" i="24"/>
  <c r="BV35" i="22"/>
  <c r="BG36" i="28"/>
  <c r="BA37" i="30"/>
  <c r="BH36" i="28"/>
  <c r="BW31" i="21"/>
  <c r="BR32" i="23"/>
  <c r="BL35" i="26"/>
  <c r="CI31" i="20"/>
  <c r="BK31" i="24"/>
  <c r="BC40" i="29"/>
  <c r="BX31" i="21"/>
  <c r="CJ31" i="20"/>
  <c r="BK32" i="24" l="1"/>
  <c r="BA38" i="30"/>
  <c r="CI32" i="20"/>
  <c r="BH37" i="28"/>
  <c r="BG37" i="28"/>
  <c r="BK36" i="26"/>
  <c r="BJ34" i="27"/>
  <c r="BS33" i="23"/>
  <c r="CJ32" i="20"/>
  <c r="BC41" i="29"/>
  <c r="BR33" i="23"/>
  <c r="BJ32" i="24"/>
  <c r="BX32" i="21"/>
  <c r="BL36" i="26"/>
  <c r="BW32" i="21"/>
  <c r="BV36" i="22"/>
  <c r="BK34" i="27"/>
  <c r="AZ38" i="30"/>
  <c r="BD41" i="29"/>
  <c r="BU36" i="22"/>
  <c r="BU37" i="22" l="1"/>
  <c r="AZ39" i="30"/>
  <c r="BV37" i="22"/>
  <c r="BJ33" i="24"/>
  <c r="BC42" i="29"/>
  <c r="BS34" i="23"/>
  <c r="BK37" i="26"/>
  <c r="BH38" i="28"/>
  <c r="BA39" i="30"/>
  <c r="BL37" i="26"/>
  <c r="BD42" i="29"/>
  <c r="BK35" i="27"/>
  <c r="BW33" i="21"/>
  <c r="BX33" i="21"/>
  <c r="BR34" i="23"/>
  <c r="CJ33" i="20"/>
  <c r="BJ35" i="27"/>
  <c r="BG38" i="28"/>
  <c r="CI33" i="20"/>
  <c r="BK33" i="24"/>
  <c r="BG39" i="28" l="1"/>
  <c r="CJ34" i="20"/>
  <c r="BX34" i="21"/>
  <c r="BK36" i="27"/>
  <c r="BL38" i="26"/>
  <c r="BH39" i="28"/>
  <c r="BS35" i="23"/>
  <c r="BJ34" i="24"/>
  <c r="AZ40" i="30"/>
  <c r="BK34" i="24"/>
  <c r="CI34" i="20"/>
  <c r="BJ36" i="27"/>
  <c r="BR35" i="23"/>
  <c r="BW34" i="21"/>
  <c r="BD43" i="29"/>
  <c r="BA40" i="30"/>
  <c r="BK38" i="26"/>
  <c r="BC43" i="29"/>
  <c r="BV38" i="22"/>
  <c r="BU38" i="22"/>
  <c r="BU39" i="22" l="1"/>
  <c r="BC44" i="29"/>
  <c r="BA41" i="30"/>
  <c r="BW35" i="21"/>
  <c r="BJ37" i="27"/>
  <c r="BK35" i="24"/>
  <c r="BJ35" i="24"/>
  <c r="BH40" i="28"/>
  <c r="BK37" i="27"/>
  <c r="CJ35" i="20"/>
  <c r="BV39" i="22"/>
  <c r="BK39" i="26"/>
  <c r="BD44" i="29"/>
  <c r="BR36" i="23"/>
  <c r="CI35" i="20"/>
  <c r="AZ41" i="30"/>
  <c r="BS36" i="23"/>
  <c r="BL39" i="26"/>
  <c r="BX35" i="21"/>
  <c r="BG40" i="28"/>
  <c r="BG41" i="28" l="1"/>
  <c r="BL40" i="26"/>
  <c r="AZ42" i="30"/>
  <c r="BR37" i="23"/>
  <c r="BK40" i="26"/>
  <c r="CJ36" i="20"/>
  <c r="BH41" i="28"/>
  <c r="BK36" i="24"/>
  <c r="BW36" i="21"/>
  <c r="BC45" i="29"/>
  <c r="BX36" i="21"/>
  <c r="BS37" i="23"/>
  <c r="CI36" i="20"/>
  <c r="BD45" i="29"/>
  <c r="BV40" i="22"/>
  <c r="BK38" i="27"/>
  <c r="BJ36" i="24"/>
  <c r="BJ38" i="27"/>
  <c r="BA42" i="30"/>
  <c r="BU40" i="22"/>
  <c r="BU41" i="22" l="1"/>
  <c r="BJ39" i="27"/>
  <c r="BK39" i="27"/>
  <c r="BD46" i="29"/>
  <c r="BS38" i="23"/>
  <c r="BC46" i="29"/>
  <c r="BK37" i="24"/>
  <c r="CJ37" i="20"/>
  <c r="BR38" i="23"/>
  <c r="BL41" i="26"/>
  <c r="BA43" i="30"/>
  <c r="BJ37" i="24"/>
  <c r="BV41" i="22"/>
  <c r="CI37" i="20"/>
  <c r="BX37" i="21"/>
  <c r="BW37" i="21"/>
  <c r="BH42" i="28"/>
  <c r="BK41" i="26"/>
  <c r="AZ43" i="30"/>
  <c r="BG42" i="28"/>
  <c r="BG43" i="28" l="1"/>
  <c r="BW38" i="21"/>
  <c r="CI38" i="20"/>
  <c r="BJ38" i="24"/>
  <c r="BL42" i="26"/>
  <c r="CJ38" i="20"/>
  <c r="BC47" i="29"/>
  <c r="BD47" i="29"/>
  <c r="BJ40" i="27"/>
  <c r="BK42" i="26"/>
  <c r="AZ44" i="30"/>
  <c r="BH43" i="28"/>
  <c r="BX38" i="21"/>
  <c r="BV42" i="22"/>
  <c r="BA44" i="30"/>
  <c r="BR39" i="23"/>
  <c r="BK38" i="24"/>
  <c r="BS39" i="23"/>
  <c r="BK40" i="27"/>
  <c r="BU42" i="22"/>
  <c r="BR40" i="23" l="1"/>
  <c r="BD48" i="29"/>
  <c r="BK39" i="24"/>
  <c r="BS40" i="23"/>
  <c r="BK43" i="26"/>
  <c r="CJ39" i="20"/>
  <c r="BJ39" i="24"/>
  <c r="BW39" i="21"/>
  <c r="BH44" i="28"/>
  <c r="BU43" i="22"/>
  <c r="BV43" i="22"/>
  <c r="BK41" i="27"/>
  <c r="BA45" i="30"/>
  <c r="BX39" i="21"/>
  <c r="AZ45" i="30"/>
  <c r="BJ41" i="27"/>
  <c r="BC48" i="29"/>
  <c r="BL43" i="26"/>
  <c r="CI39" i="20"/>
  <c r="BG44" i="28"/>
  <c r="CI40" i="20" l="1"/>
  <c r="AZ46" i="30"/>
  <c r="BH45" i="28"/>
  <c r="BG45" i="28"/>
  <c r="BX40" i="21"/>
  <c r="BU44" i="22"/>
  <c r="CJ40" i="20"/>
  <c r="BS41" i="23"/>
  <c r="BD49" i="29"/>
  <c r="BL44" i="26"/>
  <c r="BJ42" i="27"/>
  <c r="BK42" i="27"/>
  <c r="BW40" i="21"/>
  <c r="BC49" i="29"/>
  <c r="BA46" i="30"/>
  <c r="BV44" i="22"/>
  <c r="BJ40" i="24"/>
  <c r="BK44" i="26"/>
  <c r="BK40" i="24"/>
  <c r="BR41" i="23"/>
  <c r="BK41" i="24" l="1"/>
  <c r="BW41" i="21"/>
  <c r="CJ41" i="20"/>
  <c r="BH46" i="28"/>
  <c r="CI41" i="20"/>
  <c r="BJ41" i="24"/>
  <c r="BJ43" i="27"/>
  <c r="BR42" i="23"/>
  <c r="BV45" i="22"/>
  <c r="BK43" i="27"/>
  <c r="BL45" i="26"/>
  <c r="BU45" i="22"/>
  <c r="BG46" i="28"/>
  <c r="AZ47" i="30"/>
  <c r="BA47" i="30"/>
  <c r="BD50" i="29"/>
  <c r="BX41" i="21"/>
  <c r="BK45" i="26"/>
  <c r="BC50" i="29"/>
  <c r="BS42" i="23"/>
  <c r="BS43" i="23" l="1"/>
  <c r="BK46" i="26"/>
  <c r="BD51" i="29"/>
  <c r="AZ48" i="30"/>
  <c r="BU46" i="22"/>
  <c r="BK44" i="27"/>
  <c r="BR43" i="23"/>
  <c r="BJ42" i="24"/>
  <c r="BH47" i="28"/>
  <c r="BW42" i="21"/>
  <c r="BC51" i="29"/>
  <c r="BX42" i="21"/>
  <c r="BA48" i="30"/>
  <c r="BG47" i="28"/>
  <c r="BL46" i="26"/>
  <c r="BV46" i="22"/>
  <c r="BJ44" i="27"/>
  <c r="CI42" i="20"/>
  <c r="CJ42" i="20"/>
  <c r="BK42" i="24"/>
  <c r="BK43" i="24" l="1"/>
  <c r="CI43" i="20"/>
  <c r="BV47" i="22"/>
  <c r="BG48" i="28"/>
  <c r="BX43" i="21"/>
  <c r="BW43" i="21"/>
  <c r="BJ43" i="24"/>
  <c r="BK45" i="27"/>
  <c r="AZ49" i="30"/>
  <c r="BK47" i="26"/>
  <c r="CJ43" i="20"/>
  <c r="BJ45" i="27"/>
  <c r="BL47" i="26"/>
  <c r="BA49" i="30"/>
  <c r="BC52" i="29"/>
  <c r="BH48" i="28"/>
  <c r="BR44" i="23"/>
  <c r="BU47" i="22"/>
  <c r="BD52" i="29"/>
  <c r="BS44" i="23"/>
  <c r="BS45" i="23" l="1"/>
  <c r="BU48" i="22"/>
  <c r="BH49" i="28"/>
  <c r="BA50" i="30"/>
  <c r="BJ46" i="27"/>
  <c r="BK48" i="26"/>
  <c r="BK46" i="27"/>
  <c r="BW44" i="21"/>
  <c r="BG49" i="28"/>
  <c r="CI44" i="20"/>
  <c r="BD53" i="29"/>
  <c r="BR45" i="23"/>
  <c r="BC53" i="29"/>
  <c r="BL48" i="26"/>
  <c r="CJ44" i="20"/>
  <c r="AZ50" i="30"/>
  <c r="BJ44" i="24"/>
  <c r="BX44" i="21"/>
  <c r="BV48" i="22"/>
  <c r="BK44" i="24"/>
  <c r="BK45" i="24" l="1"/>
  <c r="BX45" i="21"/>
  <c r="AZ51" i="30"/>
  <c r="BL49" i="26"/>
  <c r="BR46" i="23"/>
  <c r="CI45" i="20"/>
  <c r="BW45" i="21"/>
  <c r="BK49" i="26"/>
  <c r="BA51" i="30"/>
  <c r="BU49" i="22"/>
  <c r="BV49" i="22"/>
  <c r="BJ45" i="24"/>
  <c r="CJ45" i="20"/>
  <c r="BC54" i="29"/>
  <c r="BD54" i="29"/>
  <c r="BG50" i="28"/>
  <c r="BK47" i="27"/>
  <c r="BJ47" i="27"/>
  <c r="BH50" i="28"/>
  <c r="BS46" i="23"/>
  <c r="BS47" i="23" l="1"/>
  <c r="BJ48" i="27"/>
  <c r="BC55" i="29"/>
  <c r="BJ46" i="24"/>
  <c r="BU50" i="22"/>
  <c r="BK50" i="26"/>
  <c r="CI46" i="20"/>
  <c r="BL50" i="26"/>
  <c r="BX46" i="21"/>
  <c r="BG51" i="28"/>
  <c r="BH51" i="28"/>
  <c r="BK48" i="27"/>
  <c r="BD55" i="29"/>
  <c r="CJ46" i="20"/>
  <c r="BV50" i="22"/>
  <c r="BA52" i="30"/>
  <c r="BW46" i="21"/>
  <c r="BR47" i="23"/>
  <c r="AZ52" i="30"/>
  <c r="BK46" i="24"/>
  <c r="BR48" i="23" l="1"/>
  <c r="CJ47" i="20"/>
  <c r="BK49" i="27"/>
  <c r="BL51" i="26"/>
  <c r="BK51" i="26"/>
  <c r="BJ47" i="24"/>
  <c r="BJ49" i="27"/>
  <c r="BA53" i="30"/>
  <c r="BG52" i="28"/>
  <c r="BK47" i="24"/>
  <c r="AZ53" i="30"/>
  <c r="BW47" i="21"/>
  <c r="BV51" i="22"/>
  <c r="BD56" i="29"/>
  <c r="BH52" i="28"/>
  <c r="BX47" i="21"/>
  <c r="CI47" i="20"/>
  <c r="BU51" i="22"/>
  <c r="BC56" i="29"/>
  <c r="BS48" i="23"/>
  <c r="BH53" i="28" l="1"/>
  <c r="BU52" i="22"/>
  <c r="BD57" i="29"/>
  <c r="BW48" i="21"/>
  <c r="BA54" i="30"/>
  <c r="BJ48" i="24"/>
  <c r="BL52" i="26"/>
  <c r="CJ48" i="20"/>
  <c r="BS49" i="23"/>
  <c r="BX48" i="21"/>
  <c r="BK48" i="24"/>
  <c r="BC57" i="29"/>
  <c r="CI48" i="20"/>
  <c r="BV52" i="22"/>
  <c r="AZ54" i="30"/>
  <c r="BG53" i="28"/>
  <c r="BJ50" i="27"/>
  <c r="BK52" i="26"/>
  <c r="BK50" i="27"/>
  <c r="BR49" i="23"/>
  <c r="AZ55" i="30" l="1"/>
  <c r="CI49" i="20"/>
  <c r="BK49" i="24"/>
  <c r="BS50" i="23"/>
  <c r="BJ51" i="27"/>
  <c r="BV53" i="22"/>
  <c r="BX49" i="21"/>
  <c r="CJ49" i="20"/>
  <c r="BW49" i="21"/>
  <c r="BU53" i="22"/>
  <c r="BK51" i="27"/>
  <c r="BR50" i="23"/>
  <c r="BK53" i="26"/>
  <c r="BG54" i="28"/>
  <c r="BC58" i="29"/>
  <c r="BJ49" i="24"/>
  <c r="BL53" i="26"/>
  <c r="BA55" i="30"/>
  <c r="BD58" i="29"/>
  <c r="BH54" i="28"/>
  <c r="BA56" i="30" l="1"/>
  <c r="BJ50" i="24"/>
  <c r="BG55" i="28"/>
  <c r="BR51" i="23"/>
  <c r="BU54" i="22"/>
  <c r="CJ50" i="20"/>
  <c r="BV54" i="22"/>
  <c r="BS51" i="23"/>
  <c r="CI50" i="20"/>
  <c r="BH55" i="28"/>
  <c r="BD59" i="29"/>
  <c r="BL54" i="26"/>
  <c r="BC59" i="29"/>
  <c r="BK54" i="26"/>
  <c r="BK52" i="27"/>
  <c r="BW50" i="21"/>
  <c r="BX50" i="21"/>
  <c r="BJ52" i="27"/>
  <c r="BK50" i="24"/>
  <c r="AZ56" i="30"/>
  <c r="AZ57" i="30" l="1"/>
  <c r="BW51" i="21"/>
  <c r="BK55" i="26"/>
  <c r="BL55" i="26"/>
  <c r="BH56" i="28"/>
  <c r="BS52" i="23"/>
  <c r="CJ51" i="20"/>
  <c r="BR52" i="23"/>
  <c r="BJ51" i="24"/>
  <c r="BJ53" i="27"/>
  <c r="BK51" i="24"/>
  <c r="BX51" i="21"/>
  <c r="BK53" i="27"/>
  <c r="BC60" i="29"/>
  <c r="BD60" i="29"/>
  <c r="CI51" i="20"/>
  <c r="BV55" i="22"/>
  <c r="BU55" i="22"/>
  <c r="BG56" i="28"/>
  <c r="BA57" i="30"/>
  <c r="BU56" i="22" l="1"/>
  <c r="CI52" i="20"/>
  <c r="BX52" i="21"/>
  <c r="BJ54" i="27"/>
  <c r="BR53" i="23"/>
  <c r="BS53" i="23"/>
  <c r="BL56" i="26"/>
  <c r="BW52" i="21"/>
  <c r="BA58" i="30"/>
  <c r="BC61" i="29"/>
  <c r="BG57" i="28"/>
  <c r="BV56" i="22"/>
  <c r="BD61" i="29"/>
  <c r="BK54" i="27"/>
  <c r="BK52" i="24"/>
  <c r="BJ52" i="24"/>
  <c r="CJ52" i="20"/>
  <c r="BH57" i="28"/>
  <c r="BK56" i="26"/>
  <c r="AZ58" i="30"/>
  <c r="AZ59" i="30" l="1"/>
  <c r="BJ53" i="24"/>
  <c r="BK55" i="27"/>
  <c r="BC62" i="29"/>
  <c r="BW53" i="21"/>
  <c r="BS54" i="23"/>
  <c r="BJ55" i="27"/>
  <c r="CI53" i="20"/>
  <c r="BH58" i="28"/>
  <c r="BV57" i="22"/>
  <c r="BK57" i="26"/>
  <c r="CJ53" i="20"/>
  <c r="BK53" i="24"/>
  <c r="BD62" i="29"/>
  <c r="BG58" i="28"/>
  <c r="BA59" i="30"/>
  <c r="BL57" i="26"/>
  <c r="BR54" i="23"/>
  <c r="BX53" i="21"/>
  <c r="BU57" i="22"/>
  <c r="BA60" i="30" l="1"/>
  <c r="BD63" i="29"/>
  <c r="BV58" i="22"/>
  <c r="CI54" i="20"/>
  <c r="BS55" i="23"/>
  <c r="BC63" i="29"/>
  <c r="BJ54" i="24"/>
  <c r="BR55" i="23"/>
  <c r="CJ54" i="20"/>
  <c r="BU58" i="22"/>
  <c r="BX54" i="21"/>
  <c r="BL58" i="26"/>
  <c r="BG59" i="28"/>
  <c r="BK54" i="24"/>
  <c r="BK58" i="26"/>
  <c r="BH59" i="28"/>
  <c r="BJ56" i="27"/>
  <c r="BW54" i="21"/>
  <c r="BK56" i="27"/>
  <c r="AZ60" i="30"/>
  <c r="BW55" i="21" l="1"/>
  <c r="BH60" i="28"/>
  <c r="BL59" i="26"/>
  <c r="BU59" i="22"/>
  <c r="BR56" i="23"/>
  <c r="BC64" i="29"/>
  <c r="CI55" i="20"/>
  <c r="BD64" i="29"/>
  <c r="AZ61" i="30"/>
  <c r="BK55" i="24"/>
  <c r="BK57" i="27"/>
  <c r="BJ57" i="27"/>
  <c r="BK59" i="26"/>
  <c r="BG60" i="28"/>
  <c r="BX55" i="21"/>
  <c r="CJ55" i="20"/>
  <c r="BJ55" i="24"/>
  <c r="BS56" i="23"/>
  <c r="BV59" i="22"/>
  <c r="BA61" i="30"/>
  <c r="BA62" i="30" l="1"/>
  <c r="CJ56" i="20"/>
  <c r="BG61" i="28"/>
  <c r="BK56" i="24"/>
  <c r="BD65" i="29"/>
  <c r="BC65" i="29"/>
  <c r="BU60" i="22"/>
  <c r="BH61" i="28"/>
  <c r="BS57" i="23"/>
  <c r="BJ58" i="27"/>
  <c r="BV60" i="22"/>
  <c r="BJ56" i="24"/>
  <c r="BX56" i="21"/>
  <c r="BK60" i="26"/>
  <c r="BK58" i="27"/>
  <c r="AZ62" i="30"/>
  <c r="CI56" i="20"/>
  <c r="BR57" i="23"/>
  <c r="BL60" i="26"/>
  <c r="BW56" i="21"/>
  <c r="BR58" i="23" l="1"/>
  <c r="AZ63" i="30"/>
  <c r="BJ57" i="24"/>
  <c r="BJ59" i="27"/>
  <c r="BH62" i="28"/>
  <c r="BC66" i="29"/>
  <c r="BK57" i="24"/>
  <c r="CJ57" i="20"/>
  <c r="BW57" i="21"/>
  <c r="BK61" i="26"/>
  <c r="BL61" i="26"/>
  <c r="CI57" i="20"/>
  <c r="BK59" i="27"/>
  <c r="BX57" i="21"/>
  <c r="BV61" i="22"/>
  <c r="BS58" i="23"/>
  <c r="BU61" i="22"/>
  <c r="BD66" i="29"/>
  <c r="BG62" i="28"/>
  <c r="BA63" i="30"/>
  <c r="BA64" i="30" l="1"/>
  <c r="BS59" i="23"/>
  <c r="BX58" i="21"/>
  <c r="BK62" i="26"/>
  <c r="CJ58" i="20"/>
  <c r="BC67" i="29"/>
  <c r="BJ60" i="27"/>
  <c r="AZ64" i="30"/>
  <c r="BD67" i="29"/>
  <c r="CI58" i="20"/>
  <c r="BG63" i="28"/>
  <c r="BU62" i="22"/>
  <c r="BV62" i="22"/>
  <c r="BK60" i="27"/>
  <c r="BL62" i="26"/>
  <c r="BW58" i="21"/>
  <c r="BK58" i="24"/>
  <c r="BH63" i="28"/>
  <c r="BJ58" i="24"/>
  <c r="BR59" i="23"/>
  <c r="BH64" i="28" l="1"/>
  <c r="BW59" i="21"/>
  <c r="BK61" i="27"/>
  <c r="BU63" i="22"/>
  <c r="CI59" i="20"/>
  <c r="AZ65" i="30"/>
  <c r="BC68" i="29"/>
  <c r="BK63" i="26"/>
  <c r="BS60" i="23"/>
  <c r="BR60" i="23"/>
  <c r="BJ59" i="24"/>
  <c r="BK59" i="24"/>
  <c r="BL63" i="26"/>
  <c r="BV63" i="22"/>
  <c r="BG64" i="28"/>
  <c r="BD68" i="29"/>
  <c r="BJ61" i="27"/>
  <c r="CJ59" i="20"/>
  <c r="BX59" i="21"/>
  <c r="BA65" i="30"/>
  <c r="BA66" i="30" l="1"/>
  <c r="CJ60" i="20"/>
  <c r="BV64" i="22"/>
  <c r="BK60" i="24"/>
  <c r="BK64" i="26"/>
  <c r="AZ66" i="30"/>
  <c r="BU64" i="22"/>
  <c r="BW60" i="21"/>
  <c r="BD69" i="29"/>
  <c r="BR61" i="23"/>
  <c r="BX60" i="21"/>
  <c r="BJ62" i="27"/>
  <c r="BG65" i="28"/>
  <c r="BL64" i="26"/>
  <c r="BJ60" i="24"/>
  <c r="BS61" i="23"/>
  <c r="BC69" i="29"/>
  <c r="CI60" i="20"/>
  <c r="BK62" i="27"/>
  <c r="BH65" i="28"/>
  <c r="CI61" i="20" l="1"/>
  <c r="BS62" i="23"/>
  <c r="BJ63" i="27"/>
  <c r="BR62" i="23"/>
  <c r="BW61" i="21"/>
  <c r="AZ67" i="30"/>
  <c r="BK61" i="24"/>
  <c r="CJ61" i="20"/>
  <c r="BH66" i="28"/>
  <c r="BL65" i="26"/>
  <c r="BK63" i="27"/>
  <c r="BC70" i="29"/>
  <c r="BJ61" i="24"/>
  <c r="BG66" i="28"/>
  <c r="BX61" i="21"/>
  <c r="BD70" i="29"/>
  <c r="BU65" i="22"/>
  <c r="BK65" i="26"/>
  <c r="BV65" i="22"/>
  <c r="BA67" i="30"/>
  <c r="BA68" i="30" l="1"/>
  <c r="BD71" i="29"/>
  <c r="BC71" i="29"/>
  <c r="BL66" i="26"/>
  <c r="AZ68" i="30"/>
  <c r="BR63" i="23"/>
  <c r="BS63" i="23"/>
  <c r="BK66" i="26"/>
  <c r="BG67" i="28"/>
  <c r="CJ62" i="20"/>
  <c r="BV66" i="22"/>
  <c r="BU66" i="22"/>
  <c r="BX62" i="21"/>
  <c r="BJ62" i="24"/>
  <c r="BK64" i="27"/>
  <c r="BH67" i="28"/>
  <c r="BK62" i="24"/>
  <c r="BW62" i="21"/>
  <c r="BJ64" i="27"/>
  <c r="CI62" i="20"/>
  <c r="BJ65" i="27" l="1"/>
  <c r="CI63" i="20"/>
  <c r="BH68" i="28"/>
  <c r="BU67" i="22"/>
  <c r="CJ63" i="20"/>
  <c r="BR64" i="23"/>
  <c r="BL67" i="26"/>
  <c r="BD72" i="29"/>
  <c r="BK63" i="24"/>
  <c r="BW63" i="21"/>
  <c r="BJ63" i="24"/>
  <c r="BK67" i="26"/>
  <c r="BK65" i="27"/>
  <c r="BX63" i="21"/>
  <c r="BV67" i="22"/>
  <c r="BG68" i="28"/>
  <c r="BS64" i="23"/>
  <c r="AZ69" i="30"/>
  <c r="BC72" i="29"/>
  <c r="BA69" i="30"/>
  <c r="BC73" i="29" l="1"/>
  <c r="BV68" i="22"/>
  <c r="BA70" i="30"/>
  <c r="BG69" i="28"/>
  <c r="BK68" i="26"/>
  <c r="BW64" i="21"/>
  <c r="BR65" i="23"/>
  <c r="BU68" i="22"/>
  <c r="CI64" i="20"/>
  <c r="BS65" i="23"/>
  <c r="AZ70" i="30"/>
  <c r="BX64" i="21"/>
  <c r="BD73" i="29"/>
  <c r="BK66" i="27"/>
  <c r="BJ64" i="24"/>
  <c r="BK64" i="24"/>
  <c r="BL68" i="26"/>
  <c r="CJ64" i="20"/>
  <c r="BH69" i="28"/>
  <c r="BJ66" i="27"/>
  <c r="BJ67" i="27" l="1"/>
  <c r="BK65" i="24"/>
  <c r="BK67" i="27"/>
  <c r="BX65" i="21"/>
  <c r="BS66" i="23"/>
  <c r="BU69" i="22"/>
  <c r="BW65" i="21"/>
  <c r="BG70" i="28"/>
  <c r="BV69" i="22"/>
  <c r="CJ65" i="20"/>
  <c r="BH70" i="28"/>
  <c r="BL69" i="26"/>
  <c r="BJ65" i="24"/>
  <c r="BD74" i="29"/>
  <c r="AZ71" i="30"/>
  <c r="CI65" i="20"/>
  <c r="BR66" i="23"/>
  <c r="BK69" i="26"/>
  <c r="BA71" i="30"/>
  <c r="BC74" i="29"/>
  <c r="BC75" i="29" l="1"/>
  <c r="BK70" i="26"/>
  <c r="CI66" i="20"/>
  <c r="BD75" i="29"/>
  <c r="BL70" i="26"/>
  <c r="CJ66" i="20"/>
  <c r="BG71" i="28"/>
  <c r="BU70" i="22"/>
  <c r="BX66" i="21"/>
  <c r="BK66" i="24"/>
  <c r="BA72" i="30"/>
  <c r="BR67" i="23"/>
  <c r="AZ72" i="30"/>
  <c r="BJ66" i="24"/>
  <c r="BH71" i="28"/>
  <c r="BV70" i="22"/>
  <c r="BW66" i="21"/>
  <c r="BS67" i="23"/>
  <c r="BK68" i="27"/>
  <c r="BJ68" i="27"/>
  <c r="BV71" i="22" l="1"/>
  <c r="BJ69" i="27"/>
  <c r="BR68" i="23"/>
  <c r="BK67" i="24"/>
  <c r="BU71" i="22"/>
  <c r="CJ67" i="20"/>
  <c r="BD76" i="29"/>
  <c r="BK71" i="26"/>
  <c r="BJ67" i="24"/>
  <c r="BS68" i="23"/>
  <c r="BK69" i="27"/>
  <c r="BW67" i="21"/>
  <c r="BH72" i="28"/>
  <c r="AZ73" i="30"/>
  <c r="BA73" i="30"/>
  <c r="BX67" i="21"/>
  <c r="BG72" i="28"/>
  <c r="BL71" i="26"/>
  <c r="CI67" i="20"/>
  <c r="BC76" i="29"/>
  <c r="BA74" i="30" l="1"/>
  <c r="BC77" i="29"/>
  <c r="BX68" i="21"/>
  <c r="BW68" i="21"/>
  <c r="BK72" i="26"/>
  <c r="CJ68" i="20"/>
  <c r="BK68" i="24"/>
  <c r="BJ70" i="27"/>
  <c r="BL72" i="26"/>
  <c r="AZ74" i="30"/>
  <c r="BS69" i="23"/>
  <c r="CI68" i="20"/>
  <c r="BG73" i="28"/>
  <c r="BH73" i="28"/>
  <c r="BK70" i="27"/>
  <c r="BJ68" i="24"/>
  <c r="BD77" i="29"/>
  <c r="BU72" i="22"/>
  <c r="BR69" i="23"/>
  <c r="BV72" i="22"/>
  <c r="BD78" i="29" l="1"/>
  <c r="BG74" i="28"/>
  <c r="BK69" i="24"/>
  <c r="BK73" i="26"/>
  <c r="BX69" i="21"/>
  <c r="BA75" i="30"/>
  <c r="BR70" i="23"/>
  <c r="BS70" i="23"/>
  <c r="BU73" i="22"/>
  <c r="BH74" i="28"/>
  <c r="BJ71" i="27"/>
  <c r="BW69" i="21"/>
  <c r="BC78" i="29"/>
  <c r="BK71" i="27"/>
  <c r="BL73" i="26"/>
  <c r="BV73" i="22"/>
  <c r="BJ69" i="24"/>
  <c r="CI69" i="20"/>
  <c r="AZ75" i="30"/>
  <c r="CJ69" i="20"/>
  <c r="CI70" i="20" l="1"/>
  <c r="BK72" i="27"/>
  <c r="BW70" i="21"/>
  <c r="BH75" i="28"/>
  <c r="BS71" i="23"/>
  <c r="BA76" i="30"/>
  <c r="BK74" i="26"/>
  <c r="BG75" i="28"/>
  <c r="BV74" i="22"/>
  <c r="CJ70" i="20"/>
  <c r="AZ76" i="30"/>
  <c r="BJ70" i="24"/>
  <c r="BL74" i="26"/>
  <c r="BC79" i="29"/>
  <c r="BJ72" i="27"/>
  <c r="BU74" i="22"/>
  <c r="BR71" i="23"/>
  <c r="BX70" i="21"/>
  <c r="BK70" i="24"/>
  <c r="BD79" i="29"/>
  <c r="BD80" i="29" l="1"/>
  <c r="BX71" i="21"/>
  <c r="BU75" i="22"/>
  <c r="BC80" i="29"/>
  <c r="BJ71" i="24"/>
  <c r="CJ71" i="20"/>
  <c r="BG76" i="28"/>
  <c r="BA77" i="30"/>
  <c r="BH76" i="28"/>
  <c r="BK73" i="27"/>
  <c r="BK71" i="24"/>
  <c r="BR72" i="23"/>
  <c r="BJ73" i="27"/>
  <c r="BL75" i="26"/>
  <c r="AZ77" i="30"/>
  <c r="BV75" i="22"/>
  <c r="BK75" i="26"/>
  <c r="BS72" i="23"/>
  <c r="BW71" i="21"/>
  <c r="CI71" i="20"/>
  <c r="CI72" i="20" l="1"/>
  <c r="BS73" i="23"/>
  <c r="BV76" i="22"/>
  <c r="BL76" i="26"/>
  <c r="BR73" i="23"/>
  <c r="BK74" i="27"/>
  <c r="BA78" i="30"/>
  <c r="CJ72" i="20"/>
  <c r="BC81" i="29"/>
  <c r="BX72" i="21"/>
  <c r="BW72" i="21"/>
  <c r="BK76" i="26"/>
  <c r="AZ78" i="30"/>
  <c r="BJ74" i="27"/>
  <c r="BK72" i="24"/>
  <c r="BH77" i="28"/>
  <c r="BG77" i="28"/>
  <c r="BJ72" i="24"/>
  <c r="BU76" i="22"/>
  <c r="BD81" i="29"/>
  <c r="BD82" i="29" l="1"/>
  <c r="BJ73" i="24"/>
  <c r="BH78" i="28"/>
  <c r="BJ75" i="27"/>
  <c r="BK77" i="26"/>
  <c r="BX73" i="21"/>
  <c r="CJ73" i="20"/>
  <c r="BK75" i="27"/>
  <c r="BL77" i="26"/>
  <c r="BS74" i="23"/>
  <c r="BU77" i="22"/>
  <c r="BG78" i="28"/>
  <c r="BK73" i="24"/>
  <c r="AZ79" i="30"/>
  <c r="BW73" i="21"/>
  <c r="BC82" i="29"/>
  <c r="BA79" i="30"/>
  <c r="BR74" i="23"/>
  <c r="BV77" i="22"/>
  <c r="CI73" i="20"/>
  <c r="CI74" i="20" l="1"/>
  <c r="BC83" i="29"/>
  <c r="AZ80" i="30"/>
  <c r="BG79" i="28"/>
  <c r="BS75" i="23"/>
  <c r="BK76" i="27"/>
  <c r="BX74" i="21"/>
  <c r="BJ76" i="27"/>
  <c r="BJ74" i="24"/>
  <c r="BR75" i="23"/>
  <c r="BV78" i="22"/>
  <c r="BA80" i="30"/>
  <c r="BW74" i="21"/>
  <c r="BK74" i="24"/>
  <c r="BU78" i="22"/>
  <c r="BL78" i="26"/>
  <c r="CJ74" i="20"/>
  <c r="BK78" i="26"/>
  <c r="BH79" i="28"/>
  <c r="BD83" i="29"/>
  <c r="BH80" i="28" l="1"/>
  <c r="BU79" i="22"/>
  <c r="BV79" i="22"/>
  <c r="BX75" i="21"/>
  <c r="BK79" i="26"/>
  <c r="BK75" i="24"/>
  <c r="BR76" i="23"/>
  <c r="BJ77" i="27"/>
  <c r="BG80" i="28"/>
  <c r="BC84" i="29"/>
  <c r="BD84" i="29"/>
  <c r="BL79" i="26"/>
  <c r="BA81" i="30"/>
  <c r="BK77" i="27"/>
  <c r="CJ75" i="20"/>
  <c r="BW75" i="21"/>
  <c r="BJ75" i="24"/>
  <c r="BS76" i="23"/>
  <c r="AZ81" i="30"/>
  <c r="CI75" i="20"/>
  <c r="AZ82" i="30" l="1"/>
  <c r="CJ76" i="20"/>
  <c r="BS77" i="23"/>
  <c r="BK78" i="27"/>
  <c r="BL80" i="26"/>
  <c r="BJ78" i="27"/>
  <c r="BK76" i="24"/>
  <c r="BX76" i="21"/>
  <c r="BU80" i="22"/>
  <c r="CI76" i="20"/>
  <c r="BW76" i="21"/>
  <c r="BC85" i="29"/>
  <c r="BJ76" i="24"/>
  <c r="BA82" i="30"/>
  <c r="BD85" i="29"/>
  <c r="BG81" i="28"/>
  <c r="BR77" i="23"/>
  <c r="BK80" i="26"/>
  <c r="BV80" i="22"/>
  <c r="BH81" i="28"/>
  <c r="BH82" i="28" l="1"/>
  <c r="BK81" i="26"/>
  <c r="BA83" i="30"/>
  <c r="BC86" i="29"/>
  <c r="BX77" i="21"/>
  <c r="BJ79" i="27"/>
  <c r="BK79" i="27"/>
  <c r="CJ77" i="20"/>
  <c r="BG82" i="28"/>
  <c r="CI77" i="20"/>
  <c r="BV81" i="22"/>
  <c r="BR78" i="23"/>
  <c r="BD86" i="29"/>
  <c r="BJ77" i="24"/>
  <c r="BW77" i="21"/>
  <c r="BU81" i="22"/>
  <c r="BK77" i="24"/>
  <c r="BL81" i="26"/>
  <c r="BS78" i="23"/>
  <c r="AZ83" i="30"/>
  <c r="AZ84" i="30" l="1"/>
  <c r="BU82" i="22"/>
  <c r="BJ78" i="24"/>
  <c r="BR79" i="23"/>
  <c r="CI78" i="20"/>
  <c r="CJ78" i="20"/>
  <c r="BJ80" i="27"/>
  <c r="BC87" i="29"/>
  <c r="BK82" i="26"/>
  <c r="BL82" i="26"/>
  <c r="BS79" i="23"/>
  <c r="BK78" i="24"/>
  <c r="BW78" i="21"/>
  <c r="BD87" i="29"/>
  <c r="BV82" i="22"/>
  <c r="BG83" i="28"/>
  <c r="BK80" i="27"/>
  <c r="BX78" i="21"/>
  <c r="BA84" i="30"/>
  <c r="BH83" i="28"/>
  <c r="BH84" i="28" l="1"/>
  <c r="BX79" i="21"/>
  <c r="BG84" i="28"/>
  <c r="BD88" i="29"/>
  <c r="BK79" i="24"/>
  <c r="BL83" i="26"/>
  <c r="BC88" i="29"/>
  <c r="CJ79" i="20"/>
  <c r="BR80" i="23"/>
  <c r="BU83" i="22"/>
  <c r="BA85" i="30"/>
  <c r="BK81" i="27"/>
  <c r="BV83" i="22"/>
  <c r="BW79" i="21"/>
  <c r="BS80" i="23"/>
  <c r="BK83" i="26"/>
  <c r="BJ81" i="27"/>
  <c r="CI79" i="20"/>
  <c r="BJ79" i="24"/>
  <c r="AZ85" i="30"/>
  <c r="CI80" i="20" l="1"/>
  <c r="BK84" i="26"/>
  <c r="BW80" i="21"/>
  <c r="BK82" i="27"/>
  <c r="BU84" i="22"/>
  <c r="CJ80" i="20"/>
  <c r="BL84" i="26"/>
  <c r="BD89" i="29"/>
  <c r="BX80" i="21"/>
  <c r="AZ86" i="30"/>
  <c r="BJ80" i="24"/>
  <c r="BJ82" i="27"/>
  <c r="BS81" i="23"/>
  <c r="BV84" i="22"/>
  <c r="BA86" i="30"/>
  <c r="BR81" i="23"/>
  <c r="BC89" i="29"/>
  <c r="BK80" i="24"/>
  <c r="BG85" i="28"/>
  <c r="BH85" i="28"/>
  <c r="BK81" i="24" l="1"/>
  <c r="BD90" i="29"/>
  <c r="BK83" i="27"/>
  <c r="BK85" i="26"/>
  <c r="BH86" i="28"/>
  <c r="BV85" i="22"/>
  <c r="AZ87" i="30"/>
  <c r="CJ81" i="20"/>
  <c r="BR82" i="23"/>
  <c r="BJ83" i="27"/>
  <c r="BG86" i="28"/>
  <c r="BC90" i="29"/>
  <c r="BA87" i="30"/>
  <c r="BS82" i="23"/>
  <c r="BJ81" i="24"/>
  <c r="BX81" i="21"/>
  <c r="BL85" i="26"/>
  <c r="BU85" i="22"/>
  <c r="BW81" i="21"/>
  <c r="CI81" i="20"/>
  <c r="CI82" i="20" l="1"/>
  <c r="BX82" i="21"/>
  <c r="BC91" i="29"/>
  <c r="BJ84" i="27"/>
  <c r="BD91" i="29"/>
  <c r="BU86" i="22"/>
  <c r="BS83" i="23"/>
  <c r="CJ82" i="20"/>
  <c r="BV86" i="22"/>
  <c r="BK86" i="26"/>
  <c r="BW82" i="21"/>
  <c r="BL86" i="26"/>
  <c r="BJ82" i="24"/>
  <c r="BA88" i="30"/>
  <c r="BG87" i="28"/>
  <c r="BR83" i="23"/>
  <c r="AZ88" i="30"/>
  <c r="BH87" i="28"/>
  <c r="BK84" i="27"/>
  <c r="BK82" i="24"/>
  <c r="BK85" i="27" l="1"/>
  <c r="BR84" i="23"/>
  <c r="BL87" i="26"/>
  <c r="BK87" i="26"/>
  <c r="CJ83" i="20"/>
  <c r="BU87" i="22"/>
  <c r="BJ85" i="27"/>
  <c r="BX83" i="21"/>
  <c r="BH88" i="28"/>
  <c r="BK83" i="24"/>
  <c r="BA89" i="30"/>
  <c r="AZ89" i="30"/>
  <c r="BG88" i="28"/>
  <c r="BJ83" i="24"/>
  <c r="BW83" i="21"/>
  <c r="BV87" i="22"/>
  <c r="BS84" i="23"/>
  <c r="BD92" i="29"/>
  <c r="BC92" i="29"/>
  <c r="CI83" i="20"/>
  <c r="CI84" i="20" l="1"/>
  <c r="BC93" i="29"/>
  <c r="BV88" i="22"/>
  <c r="AZ90" i="30"/>
  <c r="BK84" i="24"/>
  <c r="BX84" i="21"/>
  <c r="BU88" i="22"/>
  <c r="BK88" i="26"/>
  <c r="BR85" i="23"/>
  <c r="BJ84" i="24"/>
  <c r="BD93" i="29"/>
  <c r="BS85" i="23"/>
  <c r="BW84" i="21"/>
  <c r="BG89" i="28"/>
  <c r="BA90" i="30"/>
  <c r="BH89" i="28"/>
  <c r="BJ86" i="27"/>
  <c r="CJ84" i="20"/>
  <c r="BL88" i="26"/>
  <c r="BK86" i="27"/>
  <c r="BK87" i="27" l="1"/>
  <c r="BH90" i="28"/>
  <c r="BS86" i="23"/>
  <c r="BK89" i="26"/>
  <c r="BX85" i="21"/>
  <c r="AZ91" i="30"/>
  <c r="BC94" i="29"/>
  <c r="CJ85" i="20"/>
  <c r="BG90" i="28"/>
  <c r="BJ85" i="24"/>
  <c r="BL89" i="26"/>
  <c r="BJ87" i="27"/>
  <c r="BA91" i="30"/>
  <c r="BW85" i="21"/>
  <c r="BD94" i="29"/>
  <c r="BR86" i="23"/>
  <c r="BU89" i="22"/>
  <c r="BK85" i="24"/>
  <c r="BV89" i="22"/>
  <c r="CI85" i="20"/>
  <c r="BV90" i="22" l="1"/>
  <c r="BD95" i="29"/>
  <c r="CI86" i="20"/>
  <c r="BR87" i="23"/>
  <c r="BJ88" i="27"/>
  <c r="BJ86" i="24"/>
  <c r="AZ92" i="30"/>
  <c r="BK90" i="26"/>
  <c r="BH91" i="28"/>
  <c r="BU90" i="22"/>
  <c r="BK86" i="24"/>
  <c r="BW86" i="21"/>
  <c r="CJ86" i="20"/>
  <c r="BA92" i="30"/>
  <c r="BL90" i="26"/>
  <c r="BG91" i="28"/>
  <c r="BC95" i="29"/>
  <c r="BX86" i="21"/>
  <c r="BS87" i="23"/>
  <c r="BK88" i="27"/>
  <c r="BC96" i="29" l="1"/>
  <c r="BK89" i="27"/>
  <c r="BG92" i="28"/>
  <c r="BW87" i="21"/>
  <c r="BU91" i="22"/>
  <c r="BJ87" i="24"/>
  <c r="BR88" i="23"/>
  <c r="BD96" i="29"/>
  <c r="BL91" i="26"/>
  <c r="BX87" i="21"/>
  <c r="BA93" i="30"/>
  <c r="BK91" i="26"/>
  <c r="BS88" i="23"/>
  <c r="CJ87" i="20"/>
  <c r="BK87" i="24"/>
  <c r="BH92" i="28"/>
  <c r="AZ93" i="30"/>
  <c r="BJ89" i="27"/>
  <c r="CI87" i="20"/>
  <c r="BV91" i="22"/>
  <c r="CI88" i="20" l="1"/>
  <c r="BJ90" i="27"/>
  <c r="CJ88" i="20"/>
  <c r="BK92" i="26"/>
  <c r="BD97" i="29"/>
  <c r="BJ88" i="24"/>
  <c r="BW88" i="21"/>
  <c r="BK90" i="27"/>
  <c r="AZ94" i="30"/>
  <c r="BV92" i="22"/>
  <c r="BH93" i="28"/>
  <c r="BX88" i="21"/>
  <c r="BK88" i="24"/>
  <c r="BS89" i="23"/>
  <c r="BA94" i="30"/>
  <c r="BL92" i="26"/>
  <c r="BR89" i="23"/>
  <c r="BU92" i="22"/>
  <c r="BG93" i="28"/>
  <c r="BC97" i="29"/>
  <c r="BG94" i="28" l="1"/>
  <c r="BC98" i="29"/>
  <c r="BL93" i="26"/>
  <c r="BX89" i="21"/>
  <c r="BV93" i="22"/>
  <c r="BJ89" i="24"/>
  <c r="BK93" i="26"/>
  <c r="BJ91" i="27"/>
  <c r="BR90" i="23"/>
  <c r="BU93" i="22"/>
  <c r="BS90" i="23"/>
  <c r="BK91" i="27"/>
  <c r="BA95" i="30"/>
  <c r="BK89" i="24"/>
  <c r="BH94" i="28"/>
  <c r="AZ95" i="30"/>
  <c r="BW89" i="21"/>
  <c r="BD98" i="29"/>
  <c r="CJ89" i="20"/>
  <c r="CI89" i="20"/>
  <c r="CI90" i="20" l="1"/>
  <c r="AZ96" i="30"/>
  <c r="BK92" i="27"/>
  <c r="BU94" i="22"/>
  <c r="BJ90" i="24"/>
  <c r="BX90" i="21"/>
  <c r="BC99" i="29"/>
  <c r="BD99" i="29"/>
  <c r="BK90" i="24"/>
  <c r="BJ92" i="27"/>
  <c r="CJ90" i="20"/>
  <c r="BW90" i="21"/>
  <c r="BH95" i="28"/>
  <c r="BA96" i="30"/>
  <c r="BS91" i="23"/>
  <c r="BR91" i="23"/>
  <c r="BK94" i="26"/>
  <c r="BV94" i="22"/>
  <c r="BL94" i="26"/>
  <c r="BG95" i="28"/>
  <c r="BG96" i="28" l="1"/>
  <c r="BV95" i="22"/>
  <c r="BA97" i="30"/>
  <c r="BW91" i="21"/>
  <c r="BJ93" i="27"/>
  <c r="BD100" i="29"/>
  <c r="BX91" i="21"/>
  <c r="BU95" i="22"/>
  <c r="AZ97" i="30"/>
  <c r="BR92" i="23"/>
  <c r="BL95" i="26"/>
  <c r="BK95" i="26"/>
  <c r="BS92" i="23"/>
  <c r="BH96" i="28"/>
  <c r="CJ91" i="20"/>
  <c r="BK91" i="24"/>
  <c r="BC100" i="29"/>
  <c r="BJ91" i="24"/>
  <c r="BK93" i="27"/>
  <c r="CI91" i="20"/>
  <c r="BC101" i="29" l="1"/>
  <c r="CI92" i="20"/>
  <c r="BK92" i="24"/>
  <c r="BK96" i="26"/>
  <c r="BR93" i="23"/>
  <c r="BU96" i="22"/>
  <c r="BD101" i="29"/>
  <c r="BW92" i="21"/>
  <c r="BV96" i="22"/>
  <c r="BJ92" i="24"/>
  <c r="BH97" i="28"/>
  <c r="BK94" i="27"/>
  <c r="CJ92" i="20"/>
  <c r="BS93" i="23"/>
  <c r="BL96" i="26"/>
  <c r="AZ98" i="30"/>
  <c r="BX92" i="21"/>
  <c r="BJ94" i="27"/>
  <c r="BA98" i="30"/>
  <c r="BG97" i="28"/>
  <c r="BG98" i="28" l="1"/>
  <c r="BJ95" i="27"/>
  <c r="AZ99" i="30"/>
  <c r="BS94" i="23"/>
  <c r="BK95" i="27"/>
  <c r="BJ93" i="24"/>
  <c r="BW93" i="21"/>
  <c r="BU97" i="22"/>
  <c r="BK97" i="26"/>
  <c r="CI93" i="20"/>
  <c r="BA99" i="30"/>
  <c r="BX93" i="21"/>
  <c r="BL97" i="26"/>
  <c r="CJ93" i="20"/>
  <c r="BH98" i="28"/>
  <c r="BV97" i="22"/>
  <c r="BD102" i="29"/>
  <c r="BR94" i="23"/>
  <c r="BK93" i="24"/>
  <c r="BC102" i="29"/>
  <c r="BC103" i="29" l="1"/>
  <c r="BV98" i="22"/>
  <c r="CJ94" i="20"/>
  <c r="BX94" i="21"/>
  <c r="CI94" i="20"/>
  <c r="BU98" i="22"/>
  <c r="BJ94" i="24"/>
  <c r="BS95" i="23"/>
  <c r="BJ96" i="27"/>
  <c r="BR95" i="23"/>
  <c r="BK94" i="24"/>
  <c r="BD103" i="29"/>
  <c r="BH99" i="28"/>
  <c r="BL98" i="26"/>
  <c r="BA100" i="30"/>
  <c r="BK98" i="26"/>
  <c r="BW94" i="21"/>
  <c r="BK96" i="27"/>
  <c r="AZ100" i="30"/>
  <c r="BG99" i="28"/>
  <c r="BG100" i="28" l="1"/>
  <c r="BK97" i="27"/>
  <c r="BK99" i="26"/>
  <c r="BL99" i="26"/>
  <c r="BD104" i="29"/>
  <c r="BR96" i="23"/>
  <c r="BS96" i="23"/>
  <c r="BU99" i="22"/>
  <c r="BX95" i="21"/>
  <c r="BV99" i="22"/>
  <c r="AZ101" i="30"/>
  <c r="BW95" i="21"/>
  <c r="BA101" i="30"/>
  <c r="BH100" i="28"/>
  <c r="BK95" i="24"/>
  <c r="BJ97" i="27"/>
  <c r="BJ95" i="24"/>
  <c r="CI95" i="20"/>
  <c r="CJ95" i="20"/>
  <c r="BC104" i="29"/>
  <c r="BC105" i="29" l="1"/>
  <c r="CI96" i="20"/>
  <c r="BJ98" i="27"/>
  <c r="BH101" i="28"/>
  <c r="BW96" i="21"/>
  <c r="BV100" i="22"/>
  <c r="BU100" i="22"/>
  <c r="BR97" i="23"/>
  <c r="BL100" i="26"/>
  <c r="BK98" i="27"/>
  <c r="CJ96" i="20"/>
  <c r="BJ96" i="24"/>
  <c r="BK96" i="24"/>
  <c r="BA102" i="30"/>
  <c r="AZ102" i="30"/>
  <c r="BX96" i="21"/>
  <c r="BS97" i="23"/>
  <c r="BD105" i="29"/>
  <c r="BK100" i="26"/>
  <c r="BG101" i="28"/>
  <c r="BG102" i="28" l="1"/>
  <c r="BD106" i="29"/>
  <c r="BX97" i="21"/>
  <c r="BA103" i="30"/>
  <c r="BJ97" i="24"/>
  <c r="BK99" i="27"/>
  <c r="BR98" i="23"/>
  <c r="BV101" i="22"/>
  <c r="BH102" i="28"/>
  <c r="CI97" i="20"/>
  <c r="BK101" i="26"/>
  <c r="BS98" i="23"/>
  <c r="AZ103" i="30"/>
  <c r="BK97" i="24"/>
  <c r="CJ97" i="20"/>
  <c r="BL101" i="26"/>
  <c r="BU101" i="22"/>
  <c r="BW97" i="21"/>
  <c r="BJ99" i="27"/>
  <c r="BC106" i="29"/>
  <c r="BC107" i="29" l="1"/>
  <c r="BW98" i="21"/>
  <c r="BK98" i="24"/>
  <c r="BS99" i="23"/>
  <c r="CI98" i="20"/>
  <c r="BV102" i="22"/>
  <c r="BK100" i="27"/>
  <c r="BA104" i="30"/>
  <c r="BD107" i="29"/>
  <c r="BL102" i="26"/>
  <c r="BJ100" i="27"/>
  <c r="BU102" i="22"/>
  <c r="CJ98" i="20"/>
  <c r="AZ104" i="30"/>
  <c r="BK102" i="26"/>
  <c r="BH103" i="28"/>
  <c r="BR99" i="23"/>
  <c r="BJ98" i="24"/>
  <c r="BX98" i="21"/>
  <c r="BG103" i="28"/>
  <c r="BX99" i="21" l="1"/>
  <c r="BK103" i="26"/>
  <c r="BD108" i="29"/>
  <c r="BH104" i="28"/>
  <c r="BU103" i="22"/>
  <c r="BL103" i="26"/>
  <c r="BV103" i="22"/>
  <c r="BS100" i="23"/>
  <c r="BW99" i="21"/>
  <c r="BG104" i="28"/>
  <c r="BJ99" i="24"/>
  <c r="AZ105" i="30"/>
  <c r="BA105" i="30"/>
  <c r="BR100" i="23"/>
  <c r="CJ99" i="20"/>
  <c r="BJ101" i="27"/>
  <c r="BK101" i="27"/>
  <c r="CI99" i="20"/>
  <c r="BK99" i="24"/>
  <c r="BC108" i="29"/>
  <c r="BK102" i="27" l="1"/>
  <c r="BA106" i="30"/>
  <c r="BC109" i="29"/>
  <c r="BJ102" i="27"/>
  <c r="AZ106" i="30"/>
  <c r="BG105" i="28"/>
  <c r="BL104" i="26"/>
  <c r="BH105" i="28"/>
  <c r="BK104" i="26"/>
  <c r="CI100" i="20"/>
  <c r="BR101" i="23"/>
  <c r="BS101" i="23"/>
  <c r="BK100" i="24"/>
  <c r="CJ100" i="20"/>
  <c r="BJ100" i="24"/>
  <c r="BW100" i="21"/>
  <c r="BV104" i="22"/>
  <c r="BU104" i="22"/>
  <c r="BD109" i="29"/>
  <c r="BX100" i="21"/>
  <c r="BD110" i="29" l="1"/>
  <c r="BK101" i="24"/>
  <c r="BX101" i="21"/>
  <c r="BU105" i="22"/>
  <c r="BW101" i="21"/>
  <c r="CJ101" i="20"/>
  <c r="BS102" i="23"/>
  <c r="CI101" i="20"/>
  <c r="BH106" i="28"/>
  <c r="BG106" i="28"/>
  <c r="BJ103" i="27"/>
  <c r="BA107" i="30"/>
  <c r="BV105" i="22"/>
  <c r="BJ101" i="24"/>
  <c r="BR102" i="23"/>
  <c r="BK105" i="26"/>
  <c r="BL105" i="26"/>
  <c r="AZ107" i="30"/>
  <c r="BC110" i="29"/>
  <c r="BK103" i="27"/>
  <c r="AZ108" i="30" l="1"/>
  <c r="BK106" i="26"/>
  <c r="BJ102" i="24"/>
  <c r="BA108" i="30"/>
  <c r="BG107" i="28"/>
  <c r="CI102" i="20"/>
  <c r="CJ102" i="20"/>
  <c r="BU106" i="22"/>
  <c r="BK102" i="24"/>
  <c r="BK104" i="27"/>
  <c r="BC111" i="29"/>
  <c r="BL106" i="26"/>
  <c r="BR103" i="23"/>
  <c r="BV106" i="22"/>
  <c r="BJ104" i="27"/>
  <c r="BH107" i="28"/>
  <c r="BS103" i="23"/>
  <c r="BW102" i="21"/>
  <c r="BX102" i="21"/>
  <c r="BD111" i="29"/>
  <c r="BW103" i="21" l="1"/>
  <c r="BH108" i="28"/>
  <c r="BV107" i="22"/>
  <c r="BL107" i="26"/>
  <c r="BK105" i="27"/>
  <c r="BU107" i="22"/>
  <c r="CI103" i="20"/>
  <c r="BA109" i="30"/>
  <c r="BK107" i="26"/>
  <c r="BD112" i="29"/>
  <c r="BX103" i="21"/>
  <c r="BS104" i="23"/>
  <c r="BJ105" i="27"/>
  <c r="BR104" i="23"/>
  <c r="BC112" i="29"/>
  <c r="BK103" i="24"/>
  <c r="CJ103" i="20"/>
  <c r="BG108" i="28"/>
  <c r="BJ103" i="24"/>
  <c r="AZ109" i="30"/>
  <c r="BG109" i="28" l="1"/>
  <c r="BK104" i="24"/>
  <c r="BR105" i="23"/>
  <c r="BS105" i="23"/>
  <c r="BD113" i="29"/>
  <c r="BA110" i="30"/>
  <c r="BU108" i="22"/>
  <c r="BL108" i="26"/>
  <c r="BH109" i="28"/>
  <c r="AZ110" i="30"/>
  <c r="BJ104" i="24"/>
  <c r="CJ104" i="20"/>
  <c r="BC113" i="29"/>
  <c r="BJ106" i="27"/>
  <c r="BX104" i="21"/>
  <c r="BK108" i="26"/>
  <c r="CI104" i="20"/>
  <c r="BK106" i="27"/>
  <c r="BV108" i="22"/>
  <c r="BW104" i="21"/>
  <c r="BW105" i="21" l="1"/>
  <c r="BK107" i="27"/>
  <c r="BK109" i="26"/>
  <c r="BJ107" i="27"/>
  <c r="CJ105" i="20"/>
  <c r="AZ111" i="30"/>
  <c r="BL109" i="26"/>
  <c r="BA111" i="30"/>
  <c r="BS106" i="23"/>
  <c r="BK105" i="24"/>
  <c r="BV109" i="22"/>
  <c r="CI105" i="20"/>
  <c r="BX105" i="21"/>
  <c r="BC114" i="29"/>
  <c r="BJ105" i="24"/>
  <c r="BH110" i="28"/>
  <c r="BU109" i="22"/>
  <c r="BD114" i="29"/>
  <c r="BR106" i="23"/>
  <c r="BG110" i="28"/>
  <c r="BG111" i="28" l="1"/>
  <c r="BH111" i="28"/>
  <c r="BC115" i="29"/>
  <c r="CI106" i="20"/>
  <c r="BK106" i="24"/>
  <c r="BA112" i="30"/>
  <c r="AZ112" i="30"/>
  <c r="BJ108" i="27"/>
  <c r="BK108" i="27"/>
  <c r="BD115" i="29"/>
  <c r="BR107" i="23"/>
  <c r="BU110" i="22"/>
  <c r="BJ106" i="24"/>
  <c r="BX106" i="21"/>
  <c r="BV110" i="22"/>
  <c r="BS107" i="23"/>
  <c r="BL110" i="26"/>
  <c r="CJ106" i="20"/>
  <c r="BK110" i="26"/>
  <c r="BW106" i="21"/>
  <c r="BL111" i="26" l="1"/>
  <c r="BJ107" i="24"/>
  <c r="CJ107" i="20"/>
  <c r="BX107" i="21"/>
  <c r="BU111" i="22"/>
  <c r="BJ109" i="27"/>
  <c r="BA113" i="30"/>
  <c r="CI107" i="20"/>
  <c r="BH112" i="28"/>
  <c r="BW107" i="21"/>
  <c r="BS108" i="23"/>
  <c r="BD116" i="29"/>
  <c r="BK111" i="26"/>
  <c r="BV111" i="22"/>
  <c r="BR108" i="23"/>
  <c r="BK109" i="27"/>
  <c r="AZ113" i="30"/>
  <c r="BK107" i="24"/>
  <c r="BC116" i="29"/>
  <c r="BG112" i="28"/>
  <c r="BK112" i="26" l="1"/>
  <c r="BC117" i="29"/>
  <c r="BK108" i="24"/>
  <c r="BV112" i="22"/>
  <c r="BD117" i="29"/>
  <c r="CI108" i="20"/>
  <c r="BJ110" i="27"/>
  <c r="BX108" i="21"/>
  <c r="BJ108" i="24"/>
  <c r="BG113" i="28"/>
  <c r="BK110" i="27"/>
  <c r="BW108" i="21"/>
  <c r="AZ114" i="30"/>
  <c r="BR109" i="23"/>
  <c r="BS109" i="23"/>
  <c r="BH113" i="28"/>
  <c r="BA114" i="30"/>
  <c r="BU112" i="22"/>
  <c r="CJ108" i="20"/>
  <c r="BL112" i="26"/>
  <c r="BA115" i="30" l="1"/>
  <c r="BK111" i="27"/>
  <c r="BD118" i="29"/>
  <c r="BK109" i="24"/>
  <c r="BK113" i="26"/>
  <c r="BS110" i="23"/>
  <c r="BJ109" i="24"/>
  <c r="BU113" i="22"/>
  <c r="BR110" i="23"/>
  <c r="BG114" i="28"/>
  <c r="CI109" i="20"/>
  <c r="BV113" i="22"/>
  <c r="BC118" i="29"/>
  <c r="CJ109" i="20"/>
  <c r="AZ115" i="30"/>
  <c r="BJ111" i="27"/>
  <c r="BL113" i="26"/>
  <c r="BH114" i="28"/>
  <c r="BW109" i="21"/>
  <c r="BX109" i="21"/>
  <c r="BJ112" i="27" l="1"/>
  <c r="CJ110" i="20"/>
  <c r="BV114" i="22"/>
  <c r="BG115" i="28"/>
  <c r="BU114" i="22"/>
  <c r="BS111" i="23"/>
  <c r="BK110" i="24"/>
  <c r="BK112" i="27"/>
  <c r="BH115" i="28"/>
  <c r="BX110" i="21"/>
  <c r="BW110" i="21"/>
  <c r="BL114" i="26"/>
  <c r="AZ116" i="30"/>
  <c r="BC119" i="29"/>
  <c r="CI110" i="20"/>
  <c r="BR111" i="23"/>
  <c r="BJ110" i="24"/>
  <c r="BK114" i="26"/>
  <c r="BD119" i="29"/>
  <c r="BA116" i="30"/>
  <c r="BK115" i="26" l="1"/>
  <c r="BR112" i="23"/>
  <c r="BC120" i="29"/>
  <c r="BL115" i="26"/>
  <c r="BX111" i="21"/>
  <c r="BK113" i="27"/>
  <c r="BS112" i="23"/>
  <c r="BG116" i="28"/>
  <c r="CJ111" i="20"/>
  <c r="BA117" i="30"/>
  <c r="BD120" i="29"/>
  <c r="BJ111" i="24"/>
  <c r="CI111" i="20"/>
  <c r="AZ117" i="30"/>
  <c r="BW111" i="21"/>
  <c r="BH116" i="28"/>
  <c r="BK111" i="24"/>
  <c r="BU115" i="22"/>
  <c r="BV115" i="22"/>
  <c r="BJ113" i="27"/>
  <c r="BU116" i="22" l="1"/>
  <c r="BH117" i="28"/>
  <c r="AZ118" i="30"/>
  <c r="BJ112" i="24"/>
  <c r="BA118" i="30"/>
  <c r="BG117" i="28"/>
  <c r="BK114" i="27"/>
  <c r="BL116" i="26"/>
  <c r="BR113" i="23"/>
  <c r="BJ114" i="27"/>
  <c r="BV116" i="22"/>
  <c r="BK112" i="24"/>
  <c r="BW112" i="21"/>
  <c r="CI112" i="20"/>
  <c r="BD121" i="29"/>
  <c r="CJ112" i="20"/>
  <c r="BS113" i="23"/>
  <c r="BX112" i="21"/>
  <c r="BC121" i="29"/>
  <c r="BK116" i="26"/>
  <c r="BK117" i="26" l="1"/>
  <c r="BX113" i="21"/>
  <c r="CJ113" i="20"/>
  <c r="CI113" i="20"/>
  <c r="BK113" i="24"/>
  <c r="BJ115" i="27"/>
  <c r="BL117" i="26"/>
  <c r="BG118" i="28"/>
  <c r="BJ113" i="24"/>
  <c r="BH118" i="28"/>
  <c r="BC122" i="29"/>
  <c r="BS114" i="23"/>
  <c r="BD122" i="29"/>
  <c r="BW113" i="21"/>
  <c r="BV117" i="22"/>
  <c r="BR114" i="23"/>
  <c r="BK115" i="27"/>
  <c r="BA119" i="30"/>
  <c r="AZ119" i="30"/>
  <c r="BU117" i="22"/>
  <c r="AZ120" i="30" l="1"/>
  <c r="BU118" i="22"/>
  <c r="BW114" i="21"/>
  <c r="BS115" i="23"/>
  <c r="BH119" i="28"/>
  <c r="BG119" i="28"/>
  <c r="BJ116" i="27"/>
  <c r="CI114" i="20"/>
  <c r="BX114" i="21"/>
  <c r="BK116" i="27"/>
  <c r="BA120" i="30"/>
  <c r="BR115" i="23"/>
  <c r="BV118" i="22"/>
  <c r="BD123" i="29"/>
  <c r="BC123" i="29"/>
  <c r="BJ114" i="24"/>
  <c r="BL118" i="26"/>
  <c r="BK114" i="24"/>
  <c r="CJ114" i="20"/>
  <c r="BK118" i="26"/>
  <c r="BL119" i="26" l="1"/>
  <c r="BK119" i="26"/>
  <c r="BK115" i="24"/>
  <c r="BD124" i="29"/>
  <c r="BR116" i="23"/>
  <c r="BK117" i="27"/>
  <c r="CI115" i="20"/>
  <c r="BG120" i="28"/>
  <c r="BS116" i="23"/>
  <c r="BU119" i="22"/>
  <c r="BJ115" i="24"/>
  <c r="CJ115" i="20"/>
  <c r="BC124" i="29"/>
  <c r="BV119" i="22"/>
  <c r="BA121" i="30"/>
  <c r="BX115" i="21"/>
  <c r="BJ117" i="27"/>
  <c r="BH120" i="28"/>
  <c r="BW115" i="21"/>
  <c r="AZ121" i="30"/>
  <c r="BJ118" i="27" l="1"/>
  <c r="BH121" i="28"/>
  <c r="BV120" i="22"/>
  <c r="CJ116" i="20"/>
  <c r="BG121" i="28"/>
  <c r="BK118" i="27"/>
  <c r="BD125" i="29"/>
  <c r="BK120" i="26"/>
  <c r="AZ122" i="30"/>
  <c r="BX116" i="21"/>
  <c r="BU120" i="22"/>
  <c r="BW116" i="21"/>
  <c r="BA122" i="30"/>
  <c r="BC125" i="29"/>
  <c r="BJ116" i="24"/>
  <c r="BS117" i="23"/>
  <c r="CI116" i="20"/>
  <c r="BR117" i="23"/>
  <c r="BK116" i="24"/>
  <c r="BL120" i="26"/>
  <c r="BK117" i="24" l="1"/>
  <c r="BL121" i="26"/>
  <c r="BS118" i="23"/>
  <c r="BW117" i="21"/>
  <c r="BX117" i="21"/>
  <c r="BK119" i="27"/>
  <c r="CJ117" i="20"/>
  <c r="BH122" i="28"/>
  <c r="CI117" i="20"/>
  <c r="BR118" i="23"/>
  <c r="BC126" i="29"/>
  <c r="BK121" i="26"/>
  <c r="BJ117" i="24"/>
  <c r="BA123" i="30"/>
  <c r="BU121" i="22"/>
  <c r="AZ123" i="30"/>
  <c r="BD126" i="29"/>
  <c r="BG122" i="28"/>
  <c r="BV121" i="22"/>
  <c r="BJ119" i="27"/>
  <c r="BJ120" i="27" l="1"/>
  <c r="BA124" i="30"/>
  <c r="BK122" i="26"/>
  <c r="BR119" i="23"/>
  <c r="BH123" i="28"/>
  <c r="BK120" i="27"/>
  <c r="BW118" i="21"/>
  <c r="BL122" i="26"/>
  <c r="AZ124" i="30"/>
  <c r="BG123" i="28"/>
  <c r="BV122" i="22"/>
  <c r="BD127" i="29"/>
  <c r="BU122" i="22"/>
  <c r="BJ118" i="24"/>
  <c r="BC127" i="29"/>
  <c r="CI118" i="20"/>
  <c r="CJ118" i="20"/>
  <c r="BX118" i="21"/>
  <c r="BS119" i="23"/>
  <c r="BK118" i="24"/>
  <c r="BK119" i="24" l="1"/>
  <c r="BX119" i="21"/>
  <c r="CI119" i="20"/>
  <c r="BJ119" i="24"/>
  <c r="BD128" i="29"/>
  <c r="BG124" i="28"/>
  <c r="BL123" i="26"/>
  <c r="BK121" i="27"/>
  <c r="BR120" i="23"/>
  <c r="BA125" i="30"/>
  <c r="BS120" i="23"/>
  <c r="CJ119" i="20"/>
  <c r="BC128" i="29"/>
  <c r="BU123" i="22"/>
  <c r="BV123" i="22"/>
  <c r="AZ125" i="30"/>
  <c r="BW119" i="21"/>
  <c r="BH124" i="28"/>
  <c r="BK123" i="26"/>
  <c r="BJ121" i="27"/>
  <c r="CJ120" i="20" l="1"/>
  <c r="BA126" i="30"/>
  <c r="BG125" i="28"/>
  <c r="BJ120" i="24"/>
  <c r="BX120" i="21"/>
  <c r="BJ122" i="27"/>
  <c r="AZ126" i="30"/>
  <c r="BU124" i="22"/>
  <c r="BK122" i="27"/>
  <c r="BH125" i="28"/>
  <c r="BK124" i="26"/>
  <c r="BW120" i="21"/>
  <c r="BV124" i="22"/>
  <c r="BC129" i="29"/>
  <c r="BS121" i="23"/>
  <c r="BR121" i="23"/>
  <c r="BL124" i="26"/>
  <c r="BD129" i="29"/>
  <c r="CI120" i="20"/>
  <c r="BK120" i="24"/>
  <c r="BK121" i="24" l="1"/>
  <c r="BD130" i="29"/>
  <c r="BR122" i="23"/>
  <c r="BC130" i="29"/>
  <c r="BW121" i="21"/>
  <c r="BH126" i="28"/>
  <c r="BU125" i="22"/>
  <c r="BJ123" i="27"/>
  <c r="BJ121" i="24"/>
  <c r="BA127" i="30"/>
  <c r="CI121" i="20"/>
  <c r="BL125" i="26"/>
  <c r="BS122" i="23"/>
  <c r="BV125" i="22"/>
  <c r="BK125" i="26"/>
  <c r="BK123" i="27"/>
  <c r="AZ127" i="30"/>
  <c r="BX121" i="21"/>
  <c r="BG126" i="28"/>
  <c r="CJ121" i="20"/>
  <c r="CJ122" i="20" l="1"/>
  <c r="BK124" i="27"/>
  <c r="BL126" i="26"/>
  <c r="BA128" i="30"/>
  <c r="BJ124" i="27"/>
  <c r="BH127" i="28"/>
  <c r="BC131" i="29"/>
  <c r="BD131" i="29"/>
  <c r="BX122" i="21"/>
  <c r="BV126" i="22"/>
  <c r="BG127" i="28"/>
  <c r="AZ128" i="30"/>
  <c r="BK126" i="26"/>
  <c r="BS123" i="23"/>
  <c r="CI122" i="20"/>
  <c r="BJ122" i="24"/>
  <c r="BU126" i="22"/>
  <c r="BW122" i="21"/>
  <c r="BR123" i="23"/>
  <c r="BK122" i="24"/>
  <c r="BW123" i="21" l="1"/>
  <c r="BS124" i="23"/>
  <c r="AZ129" i="30"/>
  <c r="BD132" i="29"/>
  <c r="BH128" i="28"/>
  <c r="BA129" i="30"/>
  <c r="BK125" i="27"/>
  <c r="BK123" i="24"/>
  <c r="BJ123" i="24"/>
  <c r="BV127" i="22"/>
  <c r="BR124" i="23"/>
  <c r="BU127" i="22"/>
  <c r="CI123" i="20"/>
  <c r="BK127" i="26"/>
  <c r="BG128" i="28"/>
  <c r="BX123" i="21"/>
  <c r="BC132" i="29"/>
  <c r="BJ125" i="27"/>
  <c r="BL127" i="26"/>
  <c r="CJ123" i="20"/>
  <c r="BC133" i="29" l="1"/>
  <c r="CJ124" i="20"/>
  <c r="BX124" i="21"/>
  <c r="BK128" i="26"/>
  <c r="BV128" i="22"/>
  <c r="BK124" i="24"/>
  <c r="BA130" i="30"/>
  <c r="BD133" i="29"/>
  <c r="BS125" i="23"/>
  <c r="BJ126" i="27"/>
  <c r="BU128" i="22"/>
  <c r="BL128" i="26"/>
  <c r="BG129" i="28"/>
  <c r="CI124" i="20"/>
  <c r="BR125" i="23"/>
  <c r="BJ124" i="24"/>
  <c r="BK126" i="27"/>
  <c r="BH129" i="28"/>
  <c r="AZ130" i="30"/>
  <c r="BW124" i="21"/>
  <c r="BK127" i="27" l="1"/>
  <c r="BG130" i="28"/>
  <c r="BS126" i="23"/>
  <c r="BA131" i="30"/>
  <c r="BV129" i="22"/>
  <c r="BX125" i="21"/>
  <c r="BC134" i="29"/>
  <c r="BW125" i="21"/>
  <c r="BJ127" i="27"/>
  <c r="BK129" i="26"/>
  <c r="CJ125" i="20"/>
  <c r="AZ131" i="30"/>
  <c r="BR126" i="23"/>
  <c r="BU129" i="22"/>
  <c r="BH130" i="28"/>
  <c r="BJ125" i="24"/>
  <c r="CI125" i="20"/>
  <c r="BL129" i="26"/>
  <c r="BD134" i="29"/>
  <c r="BK125" i="24"/>
  <c r="BK126" i="24" l="1"/>
  <c r="BJ126" i="24"/>
  <c r="BU130" i="22"/>
  <c r="AZ132" i="30"/>
  <c r="BK130" i="26"/>
  <c r="BW126" i="21"/>
  <c r="BX126" i="21"/>
  <c r="BA132" i="30"/>
  <c r="BG131" i="28"/>
  <c r="BL130" i="26"/>
  <c r="BD135" i="29"/>
  <c r="CI126" i="20"/>
  <c r="BH131" i="28"/>
  <c r="BR127" i="23"/>
  <c r="CJ126" i="20"/>
  <c r="BJ128" i="27"/>
  <c r="BC135" i="29"/>
  <c r="BV130" i="22"/>
  <c r="BS127" i="23"/>
  <c r="BK128" i="27"/>
  <c r="BV131" i="22" l="1"/>
  <c r="BR128" i="23"/>
  <c r="CI127" i="20"/>
  <c r="BL131" i="26"/>
  <c r="BW127" i="21"/>
  <c r="AZ133" i="30"/>
  <c r="BJ127" i="24"/>
  <c r="BJ129" i="27"/>
  <c r="BA133" i="30"/>
  <c r="BK129" i="27"/>
  <c r="BS128" i="23"/>
  <c r="BC136" i="29"/>
  <c r="CJ127" i="20"/>
  <c r="BH132" i="28"/>
  <c r="BD136" i="29"/>
  <c r="BG132" i="28"/>
  <c r="BX127" i="21"/>
  <c r="BK131" i="26"/>
  <c r="BU131" i="22"/>
  <c r="BK127" i="24"/>
  <c r="BK132" i="26" l="1"/>
  <c r="BG133" i="28"/>
  <c r="BC137" i="29"/>
  <c r="BK130" i="27"/>
  <c r="AZ134" i="30"/>
  <c r="BL132" i="26"/>
  <c r="BR129" i="23"/>
  <c r="BK128" i="24"/>
  <c r="BH133" i="28"/>
  <c r="BJ130" i="27"/>
  <c r="BU132" i="22"/>
  <c r="BX128" i="21"/>
  <c r="BD137" i="29"/>
  <c r="CJ128" i="20"/>
  <c r="BS129" i="23"/>
  <c r="BA134" i="30"/>
  <c r="BJ128" i="24"/>
  <c r="BW128" i="21"/>
  <c r="CI128" i="20"/>
  <c r="BV132" i="22"/>
  <c r="BS130" i="23" l="1"/>
  <c r="BV133" i="22"/>
  <c r="BA135" i="30"/>
  <c r="BX129" i="21"/>
  <c r="BJ131" i="27"/>
  <c r="BL133" i="26"/>
  <c r="BK131" i="27"/>
  <c r="BG134" i="28"/>
  <c r="CI129" i="20"/>
  <c r="BW129" i="21"/>
  <c r="CJ129" i="20"/>
  <c r="BK129" i="24"/>
  <c r="BJ129" i="24"/>
  <c r="BD138" i="29"/>
  <c r="BU133" i="22"/>
  <c r="BH134" i="28"/>
  <c r="BR130" i="23"/>
  <c r="AZ135" i="30"/>
  <c r="BC138" i="29"/>
  <c r="BK133" i="26"/>
  <c r="BR131" i="23" l="1"/>
  <c r="AZ136" i="30"/>
  <c r="BD139" i="29"/>
  <c r="BW130" i="21"/>
  <c r="BG135" i="28"/>
  <c r="BX130" i="21"/>
  <c r="BV134" i="22"/>
  <c r="BC139" i="29"/>
  <c r="BK134" i="26"/>
  <c r="BH135" i="28"/>
  <c r="BK130" i="24"/>
  <c r="BL134" i="26"/>
  <c r="BU134" i="22"/>
  <c r="BJ130" i="24"/>
  <c r="CJ130" i="20"/>
  <c r="CI130" i="20"/>
  <c r="BK132" i="27"/>
  <c r="BJ132" i="27"/>
  <c r="BA136" i="30"/>
  <c r="BS131" i="23"/>
  <c r="BS132" i="23" l="1"/>
  <c r="BJ133" i="27"/>
  <c r="CI131" i="20"/>
  <c r="BJ131" i="24"/>
  <c r="BL135" i="26"/>
  <c r="BH136" i="28"/>
  <c r="BC140" i="29"/>
  <c r="BX131" i="21"/>
  <c r="BW131" i="21"/>
  <c r="AZ137" i="30"/>
  <c r="BA137" i="30"/>
  <c r="BK133" i="27"/>
  <c r="CJ131" i="20"/>
  <c r="BU135" i="22"/>
  <c r="BK131" i="24"/>
  <c r="BK135" i="26"/>
  <c r="BV135" i="22"/>
  <c r="BG136" i="28"/>
  <c r="BD140" i="29"/>
  <c r="BR132" i="23"/>
  <c r="BX132" i="21" l="1"/>
  <c r="BH137" i="28"/>
  <c r="BJ132" i="24"/>
  <c r="BJ134" i="27"/>
  <c r="BG137" i="28"/>
  <c r="BU136" i="22"/>
  <c r="BK134" i="27"/>
  <c r="AZ138" i="30"/>
  <c r="BR133" i="23"/>
  <c r="BK136" i="26"/>
  <c r="BD141" i="29"/>
  <c r="BV136" i="22"/>
  <c r="BK132" i="24"/>
  <c r="CJ132" i="20"/>
  <c r="BA138" i="30"/>
  <c r="BW132" i="21"/>
  <c r="BC141" i="29"/>
  <c r="BL136" i="26"/>
  <c r="CI132" i="20"/>
  <c r="BS133" i="23"/>
  <c r="BA139" i="30" l="1"/>
  <c r="BL137" i="26"/>
  <c r="CJ133" i="20"/>
  <c r="BV137" i="22"/>
  <c r="AZ139" i="30"/>
  <c r="BU137" i="22"/>
  <c r="BJ135" i="27"/>
  <c r="BH138" i="28"/>
  <c r="BS134" i="23"/>
  <c r="BW133" i="21"/>
  <c r="BK137" i="26"/>
  <c r="CI133" i="20"/>
  <c r="BC142" i="29"/>
  <c r="BK133" i="24"/>
  <c r="BD142" i="29"/>
  <c r="BR134" i="23"/>
  <c r="BK135" i="27"/>
  <c r="BG138" i="28"/>
  <c r="BJ133" i="24"/>
  <c r="BX133" i="21"/>
  <c r="BJ134" i="24" l="1"/>
  <c r="BD143" i="29"/>
  <c r="BK138" i="26"/>
  <c r="BX134" i="21"/>
  <c r="BR135" i="23"/>
  <c r="CI134" i="20"/>
  <c r="BH139" i="28"/>
  <c r="BV138" i="22"/>
  <c r="BL138" i="26"/>
  <c r="BG139" i="28"/>
  <c r="BK134" i="24"/>
  <c r="BW134" i="21"/>
  <c r="BU138" i="22"/>
  <c r="BK136" i="27"/>
  <c r="BC143" i="29"/>
  <c r="BS135" i="23"/>
  <c r="BJ136" i="27"/>
  <c r="AZ140" i="30"/>
  <c r="CJ134" i="20"/>
  <c r="BA140" i="30"/>
  <c r="BJ137" i="27" l="1"/>
  <c r="BK135" i="24"/>
  <c r="BR136" i="23"/>
  <c r="BK139" i="26"/>
  <c r="BJ135" i="24"/>
  <c r="BC144" i="29"/>
  <c r="BL139" i="26"/>
  <c r="AZ141" i="30"/>
  <c r="BK137" i="27"/>
  <c r="BG140" i="28"/>
  <c r="CI135" i="20"/>
  <c r="BX135" i="21"/>
  <c r="BD144" i="29"/>
  <c r="CJ135" i="20"/>
  <c r="BU139" i="22"/>
  <c r="BH140" i="28"/>
  <c r="BA141" i="30"/>
  <c r="BS136" i="23"/>
  <c r="BW135" i="21"/>
  <c r="BV139" i="22"/>
  <c r="BV140" i="22" l="1"/>
  <c r="BH141" i="28"/>
  <c r="CJ136" i="20"/>
  <c r="BX136" i="21"/>
  <c r="BG141" i="28"/>
  <c r="AZ142" i="30"/>
  <c r="BC145" i="29"/>
  <c r="BK140" i="26"/>
  <c r="BK136" i="24"/>
  <c r="BS137" i="23"/>
  <c r="BW136" i="21"/>
  <c r="BA142" i="30"/>
  <c r="BU140" i="22"/>
  <c r="BD145" i="29"/>
  <c r="CI136" i="20"/>
  <c r="BK138" i="27"/>
  <c r="BL140" i="26"/>
  <c r="BJ136" i="24"/>
  <c r="BR137" i="23"/>
  <c r="BJ138" i="27"/>
  <c r="BJ139" i="27" l="1"/>
  <c r="BJ137" i="24"/>
  <c r="BK139" i="27"/>
  <c r="BD146" i="29"/>
  <c r="BA143" i="30"/>
  <c r="BS138" i="23"/>
  <c r="BK141" i="26"/>
  <c r="AZ143" i="30"/>
  <c r="BX137" i="21"/>
  <c r="BH142" i="28"/>
  <c r="BR138" i="23"/>
  <c r="BL141" i="26"/>
  <c r="CI137" i="20"/>
  <c r="BU141" i="22"/>
  <c r="BW137" i="21"/>
  <c r="BK137" i="24"/>
  <c r="BC146" i="29"/>
  <c r="BG142" i="28"/>
  <c r="CJ137" i="20"/>
  <c r="BV141" i="22"/>
  <c r="BV142" i="22" l="1"/>
  <c r="BK138" i="24"/>
  <c r="BL142" i="26"/>
  <c r="AZ144" i="30"/>
  <c r="BS139" i="23"/>
  <c r="BJ138" i="24"/>
  <c r="BG143" i="28"/>
  <c r="BU142" i="22"/>
  <c r="BH143" i="28"/>
  <c r="BD147" i="29"/>
  <c r="CJ138" i="20"/>
  <c r="BC147" i="29"/>
  <c r="BW138" i="21"/>
  <c r="CI138" i="20"/>
  <c r="BR139" i="23"/>
  <c r="BX138" i="21"/>
  <c r="BK142" i="26"/>
  <c r="BA144" i="30"/>
  <c r="BK140" i="27"/>
  <c r="BJ140" i="27"/>
  <c r="BJ141" i="27" l="1"/>
  <c r="BX139" i="21"/>
  <c r="BC148" i="29"/>
  <c r="BU143" i="22"/>
  <c r="AZ145" i="30"/>
  <c r="BK139" i="24"/>
  <c r="BA145" i="30"/>
  <c r="CI139" i="20"/>
  <c r="BD148" i="29"/>
  <c r="BJ139" i="24"/>
  <c r="BK141" i="27"/>
  <c r="BK143" i="26"/>
  <c r="BR140" i="23"/>
  <c r="BW139" i="21"/>
  <c r="CJ139" i="20"/>
  <c r="BH144" i="28"/>
  <c r="BG144" i="28"/>
  <c r="BS140" i="23"/>
  <c r="BL143" i="26"/>
  <c r="BV143" i="22"/>
  <c r="BV144" i="22" l="1"/>
  <c r="BW140" i="21"/>
  <c r="BJ140" i="24"/>
  <c r="CI140" i="20"/>
  <c r="BK140" i="24"/>
  <c r="BU144" i="22"/>
  <c r="BX140" i="21"/>
  <c r="BH145" i="28"/>
  <c r="BS141" i="23"/>
  <c r="BK144" i="26"/>
  <c r="BL144" i="26"/>
  <c r="BG145" i="28"/>
  <c r="CJ140" i="20"/>
  <c r="BR141" i="23"/>
  <c r="BK142" i="27"/>
  <c r="BD149" i="29"/>
  <c r="BA146" i="30"/>
  <c r="AZ146" i="30"/>
  <c r="BC149" i="29"/>
  <c r="BJ142" i="27"/>
  <c r="BC150" i="29" l="1"/>
  <c r="CJ141" i="20"/>
  <c r="BJ143" i="27"/>
  <c r="AZ147" i="30"/>
  <c r="BD150" i="29"/>
  <c r="BR142" i="23"/>
  <c r="BG146" i="28"/>
  <c r="BK145" i="26"/>
  <c r="BH146" i="28"/>
  <c r="BU145" i="22"/>
  <c r="CI141" i="20"/>
  <c r="BW141" i="21"/>
  <c r="BA147" i="30"/>
  <c r="BK143" i="27"/>
  <c r="BL145" i="26"/>
  <c r="BS142" i="23"/>
  <c r="BX141" i="21"/>
  <c r="BK141" i="24"/>
  <c r="BJ141" i="24"/>
  <c r="BV145" i="22"/>
  <c r="BL146" i="26" l="1"/>
  <c r="BK142" i="24"/>
  <c r="BK144" i="27"/>
  <c r="BW142" i="21"/>
  <c r="BK146" i="26"/>
  <c r="BR143" i="23"/>
  <c r="AZ148" i="30"/>
  <c r="CJ142" i="20"/>
  <c r="BV146" i="22"/>
  <c r="BS143" i="23"/>
  <c r="BU146" i="22"/>
  <c r="BJ142" i="24"/>
  <c r="BX142" i="21"/>
  <c r="BA148" i="30"/>
  <c r="CI142" i="20"/>
  <c r="BH147" i="28"/>
  <c r="BG147" i="28"/>
  <c r="BD151" i="29"/>
  <c r="BJ144" i="27"/>
  <c r="BC151" i="29"/>
  <c r="BD152" i="29" l="1"/>
  <c r="BH148" i="28"/>
  <c r="BJ143" i="24"/>
  <c r="BS144" i="23"/>
  <c r="CJ143" i="20"/>
  <c r="BR144" i="23"/>
  <c r="BW143" i="21"/>
  <c r="BK143" i="24"/>
  <c r="BA149" i="30"/>
  <c r="BC148" i="30"/>
  <c r="BC152" i="29"/>
  <c r="BJ145" i="27"/>
  <c r="BG148" i="28"/>
  <c r="CI143" i="20"/>
  <c r="BX143" i="21"/>
  <c r="BU147" i="22"/>
  <c r="BV147" i="22"/>
  <c r="AZ149" i="30"/>
  <c r="BB148" i="30" s="1"/>
  <c r="BK147" i="26"/>
  <c r="BK145" i="27"/>
  <c r="BL147" i="26"/>
  <c r="BL148" i="26" l="1"/>
  <c r="BK148" i="26"/>
  <c r="BV148" i="22"/>
  <c r="BX144" i="21"/>
  <c r="BG149" i="28"/>
  <c r="BC153" i="29"/>
  <c r="BK144" i="24"/>
  <c r="BR145" i="23"/>
  <c r="BS145" i="23"/>
  <c r="BH149" i="28"/>
  <c r="BK146" i="27"/>
  <c r="BB149" i="30"/>
  <c r="BB12" i="30"/>
  <c r="BB13" i="30"/>
  <c r="BB14" i="30"/>
  <c r="BB15" i="30"/>
  <c r="BB16" i="30"/>
  <c r="BB17" i="30"/>
  <c r="BB18" i="30"/>
  <c r="BB19" i="30"/>
  <c r="BB20" i="30"/>
  <c r="BB21" i="30"/>
  <c r="BB22" i="30"/>
  <c r="BB23" i="30"/>
  <c r="BB24" i="30"/>
  <c r="BB25" i="30"/>
  <c r="BB26" i="30"/>
  <c r="BB27" i="30"/>
  <c r="BB28" i="30"/>
  <c r="BB29" i="30"/>
  <c r="BB30" i="30"/>
  <c r="BB31" i="30"/>
  <c r="BB32" i="30"/>
  <c r="BB33" i="30"/>
  <c r="BB34" i="30"/>
  <c r="BB35" i="30"/>
  <c r="BB36" i="30"/>
  <c r="BB37" i="30"/>
  <c r="BB38" i="30"/>
  <c r="BB39" i="30"/>
  <c r="BB40" i="30"/>
  <c r="BB41" i="30"/>
  <c r="BB42" i="30"/>
  <c r="BB43" i="30"/>
  <c r="BB44" i="30"/>
  <c r="BB45" i="30"/>
  <c r="BB46" i="30"/>
  <c r="BB47" i="30"/>
  <c r="BB48" i="30"/>
  <c r="BB49" i="30"/>
  <c r="BB50" i="30"/>
  <c r="BB51" i="30"/>
  <c r="BB52" i="30"/>
  <c r="BB53" i="30"/>
  <c r="BB54" i="30"/>
  <c r="BB55" i="30"/>
  <c r="BB56" i="30"/>
  <c r="BB57" i="30"/>
  <c r="BB58" i="30"/>
  <c r="BB59" i="30"/>
  <c r="BB60" i="30"/>
  <c r="BB61" i="30"/>
  <c r="BB62" i="30"/>
  <c r="BB63" i="30"/>
  <c r="BB64" i="30"/>
  <c r="BB65" i="30"/>
  <c r="BB66" i="30"/>
  <c r="BB67" i="30"/>
  <c r="BB68" i="30"/>
  <c r="BB69" i="30"/>
  <c r="BB70" i="30"/>
  <c r="BB71" i="30"/>
  <c r="BB72" i="30"/>
  <c r="BB73" i="30"/>
  <c r="BB74" i="30"/>
  <c r="BB75" i="30"/>
  <c r="BB76" i="30"/>
  <c r="BB77" i="30"/>
  <c r="BB78" i="30"/>
  <c r="BB79" i="30"/>
  <c r="BB80" i="30"/>
  <c r="BB81" i="30"/>
  <c r="BB82" i="30"/>
  <c r="BB83" i="30"/>
  <c r="BB84" i="30"/>
  <c r="BB85" i="30"/>
  <c r="BB86" i="30"/>
  <c r="BB87" i="30"/>
  <c r="BB88" i="30"/>
  <c r="BB89" i="30"/>
  <c r="BB90" i="30"/>
  <c r="BB91" i="30"/>
  <c r="BB92" i="30"/>
  <c r="BB93" i="30"/>
  <c r="BB94" i="30"/>
  <c r="BB95" i="30"/>
  <c r="BB96" i="30"/>
  <c r="BB97" i="30"/>
  <c r="BB98" i="30"/>
  <c r="BB99" i="30"/>
  <c r="BB100" i="30"/>
  <c r="BB101" i="30"/>
  <c r="BB102" i="30"/>
  <c r="BB103" i="30"/>
  <c r="BB104" i="30"/>
  <c r="BB105" i="30"/>
  <c r="BB106" i="30"/>
  <c r="BB107" i="30"/>
  <c r="BB108" i="30"/>
  <c r="BB109" i="30"/>
  <c r="BB110" i="30"/>
  <c r="BB111" i="30"/>
  <c r="BB112" i="30"/>
  <c r="BB113" i="30"/>
  <c r="BB114" i="30"/>
  <c r="BB115" i="30"/>
  <c r="BB116" i="30"/>
  <c r="BB117" i="30"/>
  <c r="BB118" i="30"/>
  <c r="BB119" i="30"/>
  <c r="BB120" i="30"/>
  <c r="BB121" i="30"/>
  <c r="BB122" i="30"/>
  <c r="BB123" i="30"/>
  <c r="BB124" i="30"/>
  <c r="BB125" i="30"/>
  <c r="BB126" i="30"/>
  <c r="BB127" i="30"/>
  <c r="BB128" i="30"/>
  <c r="BB129" i="30"/>
  <c r="BB130" i="30"/>
  <c r="BB131" i="30"/>
  <c r="BB132" i="30"/>
  <c r="BB133" i="30"/>
  <c r="BB134" i="30"/>
  <c r="BB135" i="30"/>
  <c r="BB136" i="30"/>
  <c r="BB137" i="30"/>
  <c r="BB138" i="30"/>
  <c r="BB139" i="30"/>
  <c r="BB140" i="30"/>
  <c r="BB141" i="30"/>
  <c r="BB142" i="30"/>
  <c r="BB143" i="30"/>
  <c r="BB144" i="30"/>
  <c r="BB145" i="30"/>
  <c r="BB146" i="30"/>
  <c r="BB147" i="30"/>
  <c r="BU148" i="22"/>
  <c r="CI144" i="20"/>
  <c r="BJ146" i="27"/>
  <c r="BC149" i="30"/>
  <c r="BC12" i="30"/>
  <c r="BC13" i="30"/>
  <c r="BC14" i="30"/>
  <c r="BC15" i="30"/>
  <c r="BC16" i="30"/>
  <c r="BC17" i="30"/>
  <c r="BC18" i="30"/>
  <c r="BC19" i="30"/>
  <c r="BC20" i="30"/>
  <c r="BC21" i="30"/>
  <c r="BC22" i="30"/>
  <c r="BC23" i="30"/>
  <c r="BC24" i="30"/>
  <c r="BC25" i="30"/>
  <c r="BC26" i="30"/>
  <c r="BC27" i="30"/>
  <c r="BC28" i="30"/>
  <c r="BC29" i="30"/>
  <c r="BC30" i="30"/>
  <c r="BC31" i="30"/>
  <c r="BC32" i="30"/>
  <c r="BC33" i="30"/>
  <c r="BC34" i="30"/>
  <c r="BC35" i="30"/>
  <c r="BC36" i="30"/>
  <c r="BC37" i="30"/>
  <c r="BC38" i="30"/>
  <c r="BC39" i="30"/>
  <c r="BC40" i="30"/>
  <c r="BC41" i="30"/>
  <c r="BC42" i="30"/>
  <c r="BC43" i="30"/>
  <c r="BC44" i="30"/>
  <c r="BC45" i="30"/>
  <c r="BC46" i="30"/>
  <c r="BC47" i="30"/>
  <c r="BC48" i="30"/>
  <c r="BC49" i="30"/>
  <c r="BC50" i="30"/>
  <c r="BC51" i="30"/>
  <c r="BC52" i="30"/>
  <c r="BC53" i="30"/>
  <c r="BC54" i="30"/>
  <c r="BC55" i="30"/>
  <c r="BC56" i="30"/>
  <c r="BC57" i="30"/>
  <c r="BC58" i="30"/>
  <c r="BC59" i="30"/>
  <c r="BC60" i="30"/>
  <c r="BC61" i="30"/>
  <c r="BC62" i="30"/>
  <c r="BC63" i="30"/>
  <c r="BC64" i="30"/>
  <c r="BC65" i="30"/>
  <c r="BC66" i="30"/>
  <c r="BC67" i="30"/>
  <c r="BC68" i="30"/>
  <c r="BC69" i="30"/>
  <c r="BC70" i="30"/>
  <c r="BC71" i="30"/>
  <c r="BC72" i="30"/>
  <c r="BC73" i="30"/>
  <c r="BC74" i="30"/>
  <c r="BC75" i="30"/>
  <c r="BC76" i="30"/>
  <c r="BC77" i="30"/>
  <c r="BC78" i="30"/>
  <c r="BC79" i="30"/>
  <c r="BC80" i="30"/>
  <c r="BC81" i="30"/>
  <c r="BC82" i="30"/>
  <c r="BC83" i="30"/>
  <c r="BC84" i="30"/>
  <c r="BC85" i="30"/>
  <c r="BC86" i="30"/>
  <c r="BC87" i="30"/>
  <c r="BC88" i="30"/>
  <c r="BC89" i="30"/>
  <c r="BC90" i="30"/>
  <c r="BC91" i="30"/>
  <c r="BC92" i="30"/>
  <c r="BC93" i="30"/>
  <c r="BC94" i="30"/>
  <c r="BC95" i="30"/>
  <c r="BC96" i="30"/>
  <c r="BC97" i="30"/>
  <c r="BC98" i="30"/>
  <c r="BC99" i="30"/>
  <c r="BC100" i="30"/>
  <c r="BC101" i="30"/>
  <c r="BC102" i="30"/>
  <c r="BC103" i="30"/>
  <c r="BC104" i="30"/>
  <c r="BC105" i="30"/>
  <c r="BC106" i="30"/>
  <c r="BC107" i="30"/>
  <c r="BC108" i="30"/>
  <c r="BC109" i="30"/>
  <c r="BC110" i="30"/>
  <c r="BC111" i="30"/>
  <c r="BC112" i="30"/>
  <c r="BC113" i="30"/>
  <c r="BC114" i="30"/>
  <c r="BC115" i="30"/>
  <c r="BC116" i="30"/>
  <c r="BC117" i="30"/>
  <c r="BC118" i="30"/>
  <c r="BC119" i="30"/>
  <c r="BC120" i="30"/>
  <c r="BC121" i="30"/>
  <c r="BC122" i="30"/>
  <c r="BC123" i="30"/>
  <c r="BC124" i="30"/>
  <c r="BC125" i="30"/>
  <c r="BC126" i="30"/>
  <c r="BC127" i="30"/>
  <c r="BC128" i="30"/>
  <c r="BC129" i="30"/>
  <c r="BC130" i="30"/>
  <c r="BC131" i="30"/>
  <c r="BC132" i="30"/>
  <c r="BC133" i="30"/>
  <c r="BC134" i="30"/>
  <c r="BC135" i="30"/>
  <c r="BC136" i="30"/>
  <c r="BC137" i="30"/>
  <c r="BC138" i="30"/>
  <c r="BC139" i="30"/>
  <c r="BC140" i="30"/>
  <c r="BC141" i="30"/>
  <c r="BC142" i="30"/>
  <c r="BC143" i="30"/>
  <c r="BC144" i="30"/>
  <c r="BC145" i="30"/>
  <c r="BC146" i="30"/>
  <c r="BC147" i="30"/>
  <c r="BW144" i="21"/>
  <c r="CJ144" i="20"/>
  <c r="BJ144" i="24"/>
  <c r="BD153" i="29"/>
  <c r="BD71" i="30" l="1"/>
  <c r="BD55" i="30"/>
  <c r="BD149" i="30"/>
  <c r="BD67" i="30"/>
  <c r="BD59" i="30"/>
  <c r="BD47" i="30"/>
  <c r="BD145" i="30"/>
  <c r="BD141" i="30"/>
  <c r="BD137" i="30"/>
  <c r="BD133" i="30"/>
  <c r="BD129" i="30"/>
  <c r="BD125" i="30"/>
  <c r="BD121" i="30"/>
  <c r="BD117" i="30"/>
  <c r="BD113" i="30"/>
  <c r="BD109" i="30"/>
  <c r="BD75" i="30"/>
  <c r="BD63" i="30"/>
  <c r="BD51" i="30"/>
  <c r="BD43" i="30"/>
  <c r="BJ145" i="24"/>
  <c r="BD138" i="30"/>
  <c r="BD139" i="30"/>
  <c r="BD130" i="30"/>
  <c r="BD131" i="30"/>
  <c r="BD126" i="30"/>
  <c r="BD127" i="30"/>
  <c r="BD114" i="30"/>
  <c r="BD115" i="30"/>
  <c r="BD110" i="30"/>
  <c r="BD111" i="30"/>
  <c r="BD106" i="30"/>
  <c r="BD107" i="30"/>
  <c r="BD102" i="30"/>
  <c r="BD103" i="30"/>
  <c r="BD98" i="30"/>
  <c r="BD99" i="30"/>
  <c r="BD94" i="30"/>
  <c r="BD95" i="30"/>
  <c r="BD90" i="30"/>
  <c r="BD91" i="30"/>
  <c r="BD86" i="30"/>
  <c r="BD87" i="30"/>
  <c r="BD82" i="30"/>
  <c r="BD83" i="30"/>
  <c r="BD78" i="30"/>
  <c r="BD79" i="30"/>
  <c r="BD38" i="30"/>
  <c r="BD39" i="30"/>
  <c r="BD34" i="30"/>
  <c r="BD35" i="30"/>
  <c r="BD30" i="30"/>
  <c r="BD31" i="30"/>
  <c r="BD26" i="30"/>
  <c r="BD27" i="30"/>
  <c r="BD22" i="30"/>
  <c r="BD23" i="30"/>
  <c r="BD18" i="30"/>
  <c r="BD19" i="30"/>
  <c r="BD14" i="30"/>
  <c r="BD15" i="30"/>
  <c r="CI145" i="20"/>
  <c r="BD74" i="30"/>
  <c r="BD70" i="30"/>
  <c r="BD66" i="30"/>
  <c r="BD62" i="30"/>
  <c r="BD58" i="30"/>
  <c r="BD54" i="30"/>
  <c r="BD50" i="30"/>
  <c r="BD46" i="30"/>
  <c r="BD42" i="30"/>
  <c r="BH150" i="28"/>
  <c r="BR146" i="23"/>
  <c r="BC154" i="29"/>
  <c r="BX145" i="21"/>
  <c r="BK149" i="26"/>
  <c r="BW145" i="21"/>
  <c r="BD146" i="30"/>
  <c r="BD147" i="30"/>
  <c r="BD122" i="30"/>
  <c r="BD123" i="30"/>
  <c r="CJ145" i="20"/>
  <c r="BD105" i="30"/>
  <c r="BD101" i="30"/>
  <c r="BD97" i="30"/>
  <c r="BD93" i="30"/>
  <c r="BD89" i="30"/>
  <c r="BD85" i="30"/>
  <c r="BD81" i="30"/>
  <c r="BD77" i="30"/>
  <c r="BD73" i="30"/>
  <c r="BD69" i="30"/>
  <c r="BD65" i="30"/>
  <c r="BD61" i="30"/>
  <c r="BD57" i="30"/>
  <c r="BD53" i="30"/>
  <c r="BD49" i="30"/>
  <c r="BD45" i="30"/>
  <c r="BD41" i="30"/>
  <c r="BD37" i="30"/>
  <c r="BD33" i="30"/>
  <c r="BD29" i="30"/>
  <c r="BD25" i="30"/>
  <c r="BD21" i="30"/>
  <c r="BD17" i="30"/>
  <c r="BD13" i="30"/>
  <c r="BK147" i="27"/>
  <c r="BD142" i="30"/>
  <c r="BD143" i="30"/>
  <c r="BD134" i="30"/>
  <c r="BD135" i="30"/>
  <c r="BD118" i="30"/>
  <c r="BD119" i="30"/>
  <c r="BD154" i="29"/>
  <c r="BJ147" i="27"/>
  <c r="BU149" i="22"/>
  <c r="BD144" i="30"/>
  <c r="BD140" i="30"/>
  <c r="BD136" i="30"/>
  <c r="BD132" i="30"/>
  <c r="BD128" i="30"/>
  <c r="BD124" i="30"/>
  <c r="BD120" i="30"/>
  <c r="BD116" i="30"/>
  <c r="BD112" i="30"/>
  <c r="BD108" i="30"/>
  <c r="BD104" i="30"/>
  <c r="BD100" i="30"/>
  <c r="BD96" i="30"/>
  <c r="BD92" i="30"/>
  <c r="BD88" i="30"/>
  <c r="BD84" i="30"/>
  <c r="BD80" i="30"/>
  <c r="BD76" i="30"/>
  <c r="BD72" i="30"/>
  <c r="BD68" i="30"/>
  <c r="BD64" i="30"/>
  <c r="BD60" i="30"/>
  <c r="BD56" i="30"/>
  <c r="BD52" i="30"/>
  <c r="BD48" i="30"/>
  <c r="BD44" i="30"/>
  <c r="BD40" i="30"/>
  <c r="BD36" i="30"/>
  <c r="BD32" i="30"/>
  <c r="BD28" i="30"/>
  <c r="BD24" i="30"/>
  <c r="BD20" i="30"/>
  <c r="BD16" i="30"/>
  <c r="BD12" i="30"/>
  <c r="BD150" i="30" s="1"/>
  <c r="BD148" i="30"/>
  <c r="BS146" i="23"/>
  <c r="BK145" i="24"/>
  <c r="BG150" i="28"/>
  <c r="BV149" i="22"/>
  <c r="BL149" i="26"/>
  <c r="BU150" i="22" l="1"/>
  <c r="BD155" i="29"/>
  <c r="BK148" i="27"/>
  <c r="BW146" i="21"/>
  <c r="BX146" i="21"/>
  <c r="BR147" i="23"/>
  <c r="CI146" i="20"/>
  <c r="BV150" i="22"/>
  <c r="BK146" i="24"/>
  <c r="BJ148" i="27"/>
  <c r="CJ146" i="20"/>
  <c r="BK150" i="26"/>
  <c r="BC155" i="29"/>
  <c r="BH151" i="28"/>
  <c r="BL150" i="26"/>
  <c r="BG151" i="28"/>
  <c r="BS147" i="23"/>
  <c r="BJ146" i="24"/>
  <c r="BJ147" i="24" l="1"/>
  <c r="BJ149" i="27"/>
  <c r="BR148" i="23"/>
  <c r="BW147" i="21"/>
  <c r="BH152" i="28"/>
  <c r="BV151" i="22"/>
  <c r="BD156" i="29"/>
  <c r="BG152" i="28"/>
  <c r="BK151" i="26"/>
  <c r="BS148" i="23"/>
  <c r="BL151" i="26"/>
  <c r="BC156" i="29"/>
  <c r="CJ147" i="20"/>
  <c r="BK147" i="24"/>
  <c r="CI147" i="20"/>
  <c r="BX147" i="21"/>
  <c r="BK149" i="27"/>
  <c r="BU151" i="22"/>
  <c r="BU152" i="22" l="1"/>
  <c r="BX148" i="21"/>
  <c r="BK148" i="24"/>
  <c r="BC157" i="29"/>
  <c r="BS149" i="23"/>
  <c r="BG153" i="28"/>
  <c r="BV152" i="22"/>
  <c r="BW148" i="21"/>
  <c r="BJ150" i="27"/>
  <c r="BK150" i="27"/>
  <c r="CI148" i="20"/>
  <c r="CJ148" i="20"/>
  <c r="BL152" i="26"/>
  <c r="BK152" i="26"/>
  <c r="BD157" i="29"/>
  <c r="BH153" i="28"/>
  <c r="BR149" i="23"/>
  <c r="BJ148" i="24"/>
  <c r="BJ149" i="24" l="1"/>
  <c r="BH154" i="28"/>
  <c r="BK153" i="26"/>
  <c r="CJ149" i="20"/>
  <c r="BK151" i="27"/>
  <c r="BW149" i="21"/>
  <c r="BG154" i="28"/>
  <c r="BC158" i="29"/>
  <c r="BX149" i="21"/>
  <c r="BR150" i="23"/>
  <c r="BD158" i="29"/>
  <c r="BL153" i="26"/>
  <c r="CI149" i="20"/>
  <c r="BJ151" i="27"/>
  <c r="BV153" i="22"/>
  <c r="BS150" i="23"/>
  <c r="BK149" i="24"/>
  <c r="BU153" i="22"/>
  <c r="BU154" i="22" l="1"/>
  <c r="BJ152" i="27"/>
  <c r="BL154" i="26"/>
  <c r="BR151" i="23"/>
  <c r="BC159" i="29"/>
  <c r="BW150" i="21"/>
  <c r="CJ150" i="20"/>
  <c r="BH155" i="28"/>
  <c r="BS151" i="23"/>
  <c r="BK150" i="24"/>
  <c r="BV154" i="22"/>
  <c r="CI150" i="20"/>
  <c r="BD159" i="29"/>
  <c r="BX150" i="21"/>
  <c r="BG155" i="28"/>
  <c r="BK152" i="27"/>
  <c r="BK154" i="26"/>
  <c r="BJ150" i="24"/>
  <c r="BW151" i="21" l="1"/>
  <c r="BR152" i="23"/>
  <c r="BJ153" i="27"/>
  <c r="BK153" i="27"/>
  <c r="CI151" i="20"/>
  <c r="BK151" i="24"/>
  <c r="BH156" i="28"/>
  <c r="BJ151" i="24"/>
  <c r="BX151" i="21"/>
  <c r="BK155" i="26"/>
  <c r="BG156" i="28"/>
  <c r="BD160" i="29"/>
  <c r="BV155" i="22"/>
  <c r="BS152" i="23"/>
  <c r="CJ151" i="20"/>
  <c r="BC160" i="29"/>
  <c r="BL155" i="26"/>
  <c r="BU155" i="22"/>
  <c r="CJ152" i="20" l="1"/>
  <c r="BV156" i="22"/>
  <c r="BX152" i="21"/>
  <c r="BH157" i="28"/>
  <c r="CI152" i="20"/>
  <c r="BW152" i="21"/>
  <c r="BU156" i="22"/>
  <c r="BD161" i="29"/>
  <c r="BK154" i="27"/>
  <c r="BC161" i="29"/>
  <c r="BS153" i="23"/>
  <c r="BK156" i="26"/>
  <c r="BJ152" i="24"/>
  <c r="BK152" i="24"/>
  <c r="BR153" i="23"/>
  <c r="BL156" i="26"/>
  <c r="BG157" i="28"/>
  <c r="BJ154" i="27"/>
  <c r="BJ155" i="27" l="1"/>
  <c r="BK157" i="26"/>
  <c r="BW153" i="21"/>
  <c r="BK153" i="24"/>
  <c r="BD162" i="29"/>
  <c r="BV157" i="22"/>
  <c r="BL157" i="26"/>
  <c r="BC162" i="29"/>
  <c r="BH158" i="28"/>
  <c r="BG158" i="28"/>
  <c r="BR154" i="23"/>
  <c r="BJ153" i="24"/>
  <c r="BS154" i="23"/>
  <c r="BK155" i="27"/>
  <c r="BU157" i="22"/>
  <c r="CI153" i="20"/>
  <c r="BX153" i="21"/>
  <c r="CJ153" i="20"/>
  <c r="CI154" i="20" l="1"/>
  <c r="BK156" i="27"/>
  <c r="BG159" i="28"/>
  <c r="BC163" i="29"/>
  <c r="BV158" i="22"/>
  <c r="BK154" i="24"/>
  <c r="BK158" i="26"/>
  <c r="CJ154" i="20"/>
  <c r="BJ154" i="24"/>
  <c r="BX154" i="21"/>
  <c r="BU158" i="22"/>
  <c r="BS155" i="23"/>
  <c r="BR155" i="23"/>
  <c r="BH159" i="28"/>
  <c r="BL158" i="26"/>
  <c r="BD163" i="29"/>
  <c r="BW154" i="21"/>
  <c r="BJ156" i="27"/>
  <c r="BD164" i="29" l="1"/>
  <c r="BH160" i="28"/>
  <c r="BX155" i="21"/>
  <c r="CJ155" i="20"/>
  <c r="BK155" i="24"/>
  <c r="BC164" i="29"/>
  <c r="BK157" i="27"/>
  <c r="BS156" i="23"/>
  <c r="BJ157" i="27"/>
  <c r="BW155" i="21"/>
  <c r="BL159" i="26"/>
  <c r="BR156" i="23"/>
  <c r="BU159" i="22"/>
  <c r="BJ155" i="24"/>
  <c r="BK159" i="26"/>
  <c r="BV159" i="22"/>
  <c r="BG160" i="28"/>
  <c r="CI155" i="20"/>
  <c r="CI156" i="20" l="1"/>
  <c r="CK155" i="20" s="1"/>
  <c r="BV160" i="22"/>
  <c r="BX159" i="22" s="1"/>
  <c r="BJ156" i="24"/>
  <c r="BL155" i="24" s="1"/>
  <c r="BR157" i="23"/>
  <c r="BT156" i="23"/>
  <c r="BW156" i="21"/>
  <c r="BY155" i="21" s="1"/>
  <c r="BS157" i="23"/>
  <c r="BU156" i="23"/>
  <c r="BC165" i="29"/>
  <c r="BE164" i="29" s="1"/>
  <c r="CJ156" i="20"/>
  <c r="CL155" i="20"/>
  <c r="BH161" i="28"/>
  <c r="BJ160" i="28" s="1"/>
  <c r="BG161" i="28"/>
  <c r="BI160" i="28"/>
  <c r="BK160" i="26"/>
  <c r="BM159" i="26" s="1"/>
  <c r="BU160" i="22"/>
  <c r="BW159" i="22"/>
  <c r="BL160" i="26"/>
  <c r="BN159" i="26" s="1"/>
  <c r="BJ158" i="27"/>
  <c r="BL157" i="27"/>
  <c r="BK158" i="27"/>
  <c r="BM157" i="27" s="1"/>
  <c r="BK156" i="24"/>
  <c r="BM155" i="24"/>
  <c r="BX156" i="21"/>
  <c r="BZ155" i="21" s="1"/>
  <c r="BD165" i="29"/>
  <c r="BF164" i="29"/>
  <c r="BF165" i="29" l="1"/>
  <c r="BF15" i="29"/>
  <c r="BF16" i="29"/>
  <c r="BF17" i="29"/>
  <c r="BF18" i="29"/>
  <c r="BF19" i="29"/>
  <c r="BF20" i="29"/>
  <c r="BF21" i="29"/>
  <c r="BF22" i="29"/>
  <c r="BF23" i="29"/>
  <c r="BF24" i="29"/>
  <c r="BF25" i="29"/>
  <c r="BF26" i="29"/>
  <c r="BF27" i="29"/>
  <c r="BF28" i="29"/>
  <c r="BF29" i="29"/>
  <c r="BF30" i="29"/>
  <c r="BF31" i="29"/>
  <c r="BF32" i="29"/>
  <c r="BF33" i="29"/>
  <c r="BF34" i="29"/>
  <c r="BF35" i="29"/>
  <c r="BF36" i="29"/>
  <c r="BF37" i="29"/>
  <c r="BF38" i="29"/>
  <c r="BF39" i="29"/>
  <c r="BF40" i="29"/>
  <c r="BF41" i="29"/>
  <c r="BF42" i="29"/>
  <c r="BF43" i="29"/>
  <c r="BF44" i="29"/>
  <c r="BF45" i="29"/>
  <c r="BF46" i="29"/>
  <c r="BF47" i="29"/>
  <c r="BF48" i="29"/>
  <c r="BF49" i="29"/>
  <c r="BF50" i="29"/>
  <c r="BF51" i="29"/>
  <c r="BF52" i="29"/>
  <c r="BF53" i="29"/>
  <c r="BF54" i="29"/>
  <c r="BF55" i="29"/>
  <c r="BF56" i="29"/>
  <c r="BF57" i="29"/>
  <c r="BF58" i="29"/>
  <c r="BF59" i="29"/>
  <c r="BF60" i="29"/>
  <c r="BF61" i="29"/>
  <c r="BF62" i="29"/>
  <c r="BF63" i="29"/>
  <c r="BF64" i="29"/>
  <c r="BF65" i="29"/>
  <c r="BF66" i="29"/>
  <c r="BF67" i="29"/>
  <c r="BF68" i="29"/>
  <c r="BF69" i="29"/>
  <c r="BF70" i="29"/>
  <c r="BF71" i="29"/>
  <c r="BF72" i="29"/>
  <c r="BF73" i="29"/>
  <c r="BF74" i="29"/>
  <c r="BF75" i="29"/>
  <c r="BF76" i="29"/>
  <c r="BF77" i="29"/>
  <c r="BF78" i="29"/>
  <c r="BF79" i="29"/>
  <c r="BF80" i="29"/>
  <c r="BF81" i="29"/>
  <c r="BF82" i="29"/>
  <c r="BF83" i="29"/>
  <c r="BF84" i="29"/>
  <c r="BF85" i="29"/>
  <c r="BF86" i="29"/>
  <c r="BF87" i="29"/>
  <c r="BF88" i="29"/>
  <c r="BF89" i="29"/>
  <c r="BF90" i="29"/>
  <c r="BF91" i="29"/>
  <c r="BF92" i="29"/>
  <c r="BF93" i="29"/>
  <c r="BF94" i="29"/>
  <c r="BF95" i="29"/>
  <c r="BF96" i="29"/>
  <c r="BF97" i="29"/>
  <c r="BF98" i="29"/>
  <c r="BF99" i="29"/>
  <c r="BF100" i="29"/>
  <c r="BF101" i="29"/>
  <c r="BF102" i="29"/>
  <c r="BF103" i="29"/>
  <c r="BF104" i="29"/>
  <c r="BF105" i="29"/>
  <c r="BF106" i="29"/>
  <c r="BF107" i="29"/>
  <c r="BF108" i="29"/>
  <c r="BF109" i="29"/>
  <c r="BF110" i="29"/>
  <c r="BF111" i="29"/>
  <c r="BF112" i="29"/>
  <c r="BF113" i="29"/>
  <c r="BF114" i="29"/>
  <c r="BF115" i="29"/>
  <c r="BF116" i="29"/>
  <c r="BF117" i="29"/>
  <c r="BF118" i="29"/>
  <c r="BF119" i="29"/>
  <c r="BF120" i="29"/>
  <c r="BF121" i="29"/>
  <c r="BF122" i="29"/>
  <c r="BF123" i="29"/>
  <c r="BF124" i="29"/>
  <c r="BF125" i="29"/>
  <c r="BF126" i="29"/>
  <c r="BF127" i="29"/>
  <c r="BF128" i="29"/>
  <c r="BF129" i="29"/>
  <c r="BF130" i="29"/>
  <c r="BF131" i="29"/>
  <c r="BF132" i="29"/>
  <c r="BF133" i="29"/>
  <c r="BF134" i="29"/>
  <c r="BF135" i="29"/>
  <c r="BF136" i="29"/>
  <c r="BF137" i="29"/>
  <c r="BF138" i="29"/>
  <c r="BF139" i="29"/>
  <c r="BF140" i="29"/>
  <c r="BF141" i="29"/>
  <c r="BF142" i="29"/>
  <c r="BF143" i="29"/>
  <c r="BF144" i="29"/>
  <c r="BF145" i="29"/>
  <c r="BF146" i="29"/>
  <c r="BF147" i="29"/>
  <c r="BF148" i="29"/>
  <c r="BF149" i="29"/>
  <c r="BF150" i="29"/>
  <c r="BF151" i="29"/>
  <c r="BF152" i="29"/>
  <c r="BF153" i="29"/>
  <c r="BF154" i="29"/>
  <c r="BF155" i="29"/>
  <c r="BF156" i="29"/>
  <c r="BF157" i="29"/>
  <c r="BF158" i="29"/>
  <c r="BF159" i="29"/>
  <c r="BF160" i="29"/>
  <c r="BF161" i="29"/>
  <c r="BF162" i="29"/>
  <c r="BF163" i="29"/>
  <c r="BM156" i="24"/>
  <c r="BM6" i="24"/>
  <c r="BM7" i="24"/>
  <c r="BM8" i="24"/>
  <c r="BM9" i="24"/>
  <c r="BM10" i="24"/>
  <c r="BM11" i="24"/>
  <c r="BM12" i="24"/>
  <c r="BM13" i="24"/>
  <c r="BM14" i="24"/>
  <c r="BM15" i="24"/>
  <c r="BM16" i="24"/>
  <c r="BM17" i="24"/>
  <c r="BM18" i="24"/>
  <c r="BM19" i="24"/>
  <c r="BM20" i="24"/>
  <c r="BM21" i="24"/>
  <c r="BM22" i="24"/>
  <c r="BM23" i="24"/>
  <c r="BM24" i="24"/>
  <c r="BM25" i="24"/>
  <c r="BM26" i="24"/>
  <c r="BM27" i="24"/>
  <c r="BM28" i="24"/>
  <c r="BM29" i="24"/>
  <c r="BM30" i="24"/>
  <c r="BM31" i="24"/>
  <c r="BM32" i="24"/>
  <c r="BM33" i="24"/>
  <c r="BM34" i="24"/>
  <c r="BM35" i="24"/>
  <c r="BM36" i="24"/>
  <c r="BM37" i="24"/>
  <c r="BM38" i="24"/>
  <c r="BM39" i="24"/>
  <c r="BM40" i="24"/>
  <c r="BM41" i="24"/>
  <c r="BM42" i="24"/>
  <c r="BM43" i="24"/>
  <c r="BM44" i="24"/>
  <c r="BM45" i="24"/>
  <c r="BM46" i="24"/>
  <c r="BM47" i="24"/>
  <c r="BM48" i="24"/>
  <c r="BM49" i="24"/>
  <c r="BM50" i="24"/>
  <c r="BM51" i="24"/>
  <c r="BM52" i="24"/>
  <c r="BM53" i="24"/>
  <c r="BM54" i="24"/>
  <c r="BM55" i="24"/>
  <c r="BM56" i="24"/>
  <c r="BM57" i="24"/>
  <c r="BM58" i="24"/>
  <c r="BM59" i="24"/>
  <c r="BM60" i="24"/>
  <c r="BM61" i="24"/>
  <c r="BM62" i="24"/>
  <c r="BM63" i="24"/>
  <c r="BM64" i="24"/>
  <c r="BM65" i="24"/>
  <c r="BM66" i="24"/>
  <c r="BM67" i="24"/>
  <c r="BM68" i="24"/>
  <c r="BM69" i="24"/>
  <c r="BM70" i="24"/>
  <c r="BM71" i="24"/>
  <c r="BM72" i="24"/>
  <c r="BM73" i="24"/>
  <c r="BM74" i="24"/>
  <c r="BM75" i="24"/>
  <c r="BM76" i="24"/>
  <c r="BM77" i="24"/>
  <c r="BM78" i="24"/>
  <c r="BM79" i="24"/>
  <c r="BM80" i="24"/>
  <c r="BM81" i="24"/>
  <c r="BM82" i="24"/>
  <c r="BM83" i="24"/>
  <c r="BM84" i="24"/>
  <c r="BM85" i="24"/>
  <c r="BM86" i="24"/>
  <c r="BM87" i="24"/>
  <c r="BM88" i="24"/>
  <c r="BM89" i="24"/>
  <c r="BM90" i="24"/>
  <c r="BM91" i="24"/>
  <c r="BM92" i="24"/>
  <c r="BM93" i="24"/>
  <c r="BM94" i="24"/>
  <c r="BM95" i="24"/>
  <c r="BM96" i="24"/>
  <c r="BM97" i="24"/>
  <c r="BM98" i="24"/>
  <c r="BM99" i="24"/>
  <c r="BM100" i="24"/>
  <c r="BM101" i="24"/>
  <c r="BM102" i="24"/>
  <c r="BM103" i="24"/>
  <c r="BM104" i="24"/>
  <c r="BM105" i="24"/>
  <c r="BM106" i="24"/>
  <c r="BM107" i="24"/>
  <c r="BM108" i="24"/>
  <c r="BM109" i="24"/>
  <c r="BM110" i="24"/>
  <c r="BM111" i="24"/>
  <c r="BM112" i="24"/>
  <c r="BM113" i="24"/>
  <c r="BM114" i="24"/>
  <c r="BM115" i="24"/>
  <c r="BM116" i="24"/>
  <c r="BM117" i="24"/>
  <c r="BM118" i="24"/>
  <c r="BM119" i="24"/>
  <c r="BM120" i="24"/>
  <c r="BM121" i="24"/>
  <c r="BM122" i="24"/>
  <c r="BM123" i="24"/>
  <c r="BM124" i="24"/>
  <c r="BM125" i="24"/>
  <c r="BM126" i="24"/>
  <c r="BM127" i="24"/>
  <c r="BM128" i="24"/>
  <c r="BM129" i="24"/>
  <c r="BM130" i="24"/>
  <c r="BM131" i="24"/>
  <c r="BM132" i="24"/>
  <c r="BM133" i="24"/>
  <c r="BM134" i="24"/>
  <c r="BM135" i="24"/>
  <c r="BM136" i="24"/>
  <c r="BM137" i="24"/>
  <c r="BM138" i="24"/>
  <c r="BM139" i="24"/>
  <c r="BM140" i="24"/>
  <c r="BM141" i="24"/>
  <c r="BM142" i="24"/>
  <c r="BM143" i="24"/>
  <c r="BM144" i="24"/>
  <c r="BM145" i="24"/>
  <c r="BM146" i="24"/>
  <c r="BM147" i="24"/>
  <c r="BM148" i="24"/>
  <c r="BM149" i="24"/>
  <c r="BM150" i="24"/>
  <c r="BM151" i="24"/>
  <c r="BM152" i="24"/>
  <c r="BM153" i="24"/>
  <c r="BM154" i="24"/>
  <c r="BL158" i="27"/>
  <c r="BL8" i="27"/>
  <c r="BL9" i="27"/>
  <c r="BL10" i="27"/>
  <c r="BL11" i="27"/>
  <c r="BL12" i="27"/>
  <c r="BL13" i="27"/>
  <c r="BL14" i="27"/>
  <c r="BL15" i="27"/>
  <c r="BL16" i="27"/>
  <c r="BL17" i="27"/>
  <c r="BL18" i="27"/>
  <c r="BL19" i="27"/>
  <c r="BL20" i="27"/>
  <c r="BL21" i="27"/>
  <c r="BL22" i="27"/>
  <c r="BL23" i="27"/>
  <c r="BL24" i="27"/>
  <c r="BL25" i="27"/>
  <c r="BL26" i="27"/>
  <c r="BL27" i="27"/>
  <c r="BL28" i="27"/>
  <c r="BL29" i="27"/>
  <c r="BL30" i="27"/>
  <c r="BL31" i="27"/>
  <c r="BL32" i="27"/>
  <c r="BL33" i="27"/>
  <c r="BL34" i="27"/>
  <c r="BL35" i="27"/>
  <c r="BL36" i="27"/>
  <c r="BL37" i="27"/>
  <c r="BL38" i="27"/>
  <c r="BL39" i="27"/>
  <c r="BL40" i="27"/>
  <c r="BL41" i="27"/>
  <c r="BL42" i="27"/>
  <c r="BL43" i="27"/>
  <c r="BL44" i="27"/>
  <c r="BL45" i="27"/>
  <c r="BL46" i="27"/>
  <c r="BL47" i="27"/>
  <c r="BL48" i="27"/>
  <c r="BL49" i="27"/>
  <c r="BL50" i="27"/>
  <c r="BL51" i="27"/>
  <c r="BL52" i="27"/>
  <c r="BL53" i="27"/>
  <c r="BL54" i="27"/>
  <c r="BL55" i="27"/>
  <c r="BL56" i="27"/>
  <c r="BL57" i="27"/>
  <c r="BL58" i="27"/>
  <c r="BL59" i="27"/>
  <c r="BL60" i="27"/>
  <c r="BL61" i="27"/>
  <c r="BL62" i="27"/>
  <c r="BL63" i="27"/>
  <c r="BL64" i="27"/>
  <c r="BL65" i="27"/>
  <c r="BL66" i="27"/>
  <c r="BL67" i="27"/>
  <c r="BL68" i="27"/>
  <c r="BL69" i="27"/>
  <c r="BL70" i="27"/>
  <c r="BL71" i="27"/>
  <c r="BL72" i="27"/>
  <c r="BL73" i="27"/>
  <c r="BL74" i="27"/>
  <c r="BL75" i="27"/>
  <c r="BL76" i="27"/>
  <c r="BL77" i="27"/>
  <c r="BL78" i="27"/>
  <c r="BL79" i="27"/>
  <c r="BL80" i="27"/>
  <c r="BL81" i="27"/>
  <c r="BL82" i="27"/>
  <c r="BL83" i="27"/>
  <c r="BL84" i="27"/>
  <c r="BL85" i="27"/>
  <c r="BL86" i="27"/>
  <c r="BL87" i="27"/>
  <c r="BL88" i="27"/>
  <c r="BL89" i="27"/>
  <c r="BL90" i="27"/>
  <c r="BL91" i="27"/>
  <c r="BL92" i="27"/>
  <c r="BL93" i="27"/>
  <c r="BL94" i="27"/>
  <c r="BL95" i="27"/>
  <c r="BL96" i="27"/>
  <c r="BL97" i="27"/>
  <c r="BL98" i="27"/>
  <c r="BL99" i="27"/>
  <c r="BL100" i="27"/>
  <c r="BL101" i="27"/>
  <c r="BL102" i="27"/>
  <c r="BL103" i="27"/>
  <c r="BL104" i="27"/>
  <c r="BL105" i="27"/>
  <c r="BL106" i="27"/>
  <c r="BL107" i="27"/>
  <c r="BL108" i="27"/>
  <c r="BL109" i="27"/>
  <c r="BL110" i="27"/>
  <c r="BL111" i="27"/>
  <c r="BL112" i="27"/>
  <c r="BL113" i="27"/>
  <c r="BL114" i="27"/>
  <c r="BL115" i="27"/>
  <c r="BL116" i="27"/>
  <c r="BL117" i="27"/>
  <c r="BL118" i="27"/>
  <c r="BL119" i="27"/>
  <c r="BL120" i="27"/>
  <c r="BL121" i="27"/>
  <c r="BL122" i="27"/>
  <c r="BL123" i="27"/>
  <c r="BL124" i="27"/>
  <c r="BL125" i="27"/>
  <c r="BL126" i="27"/>
  <c r="BL127" i="27"/>
  <c r="BL128" i="27"/>
  <c r="BL129" i="27"/>
  <c r="BL130" i="27"/>
  <c r="BL131" i="27"/>
  <c r="BL132" i="27"/>
  <c r="BL133" i="27"/>
  <c r="BL134" i="27"/>
  <c r="BL135" i="27"/>
  <c r="BL136" i="27"/>
  <c r="BL137" i="27"/>
  <c r="BL138" i="27"/>
  <c r="BL139" i="27"/>
  <c r="BL140" i="27"/>
  <c r="BL141" i="27"/>
  <c r="BL142" i="27"/>
  <c r="BL143" i="27"/>
  <c r="BL144" i="27"/>
  <c r="BL145" i="27"/>
  <c r="BL146" i="27"/>
  <c r="BL147" i="27"/>
  <c r="BL148" i="27"/>
  <c r="BL149" i="27"/>
  <c r="BL150" i="27"/>
  <c r="BL151" i="27"/>
  <c r="BL152" i="27"/>
  <c r="BL153" i="27"/>
  <c r="BL154" i="27"/>
  <c r="BL155" i="27"/>
  <c r="BL156" i="27"/>
  <c r="BW160" i="22"/>
  <c r="BW10" i="22"/>
  <c r="BW11" i="22"/>
  <c r="BW12" i="22"/>
  <c r="BW13" i="22"/>
  <c r="BW14" i="22"/>
  <c r="BW15" i="22"/>
  <c r="BW16" i="22"/>
  <c r="BW17" i="22"/>
  <c r="BW18" i="22"/>
  <c r="BW19" i="22"/>
  <c r="BW20" i="22"/>
  <c r="BW21" i="22"/>
  <c r="BW22" i="22"/>
  <c r="BW23" i="22"/>
  <c r="BW24" i="22"/>
  <c r="BW25" i="22"/>
  <c r="BW26" i="22"/>
  <c r="BW27" i="22"/>
  <c r="BW28" i="22"/>
  <c r="BW29" i="22"/>
  <c r="BW30" i="22"/>
  <c r="BW31" i="22"/>
  <c r="BW32" i="22"/>
  <c r="BW33" i="22"/>
  <c r="BW34" i="22"/>
  <c r="BW35" i="22"/>
  <c r="BW36" i="22"/>
  <c r="BW37" i="22"/>
  <c r="BW38" i="22"/>
  <c r="BW39" i="22"/>
  <c r="BW40" i="22"/>
  <c r="BW41" i="22"/>
  <c r="BW42" i="22"/>
  <c r="BW43" i="22"/>
  <c r="BW44" i="22"/>
  <c r="BW45" i="22"/>
  <c r="BW46" i="22"/>
  <c r="BW47" i="22"/>
  <c r="BW48" i="22"/>
  <c r="BW49" i="22"/>
  <c r="BW50" i="22"/>
  <c r="BW51" i="22"/>
  <c r="BW52" i="22"/>
  <c r="BW53" i="22"/>
  <c r="BW54" i="22"/>
  <c r="BW55" i="22"/>
  <c r="BW56" i="22"/>
  <c r="BW57" i="22"/>
  <c r="BW58" i="22"/>
  <c r="BW59" i="22"/>
  <c r="BW60" i="22"/>
  <c r="BW61" i="22"/>
  <c r="BW62" i="22"/>
  <c r="BW63" i="22"/>
  <c r="BW64" i="22"/>
  <c r="BW65" i="22"/>
  <c r="BW66" i="22"/>
  <c r="BW67" i="22"/>
  <c r="BW68" i="22"/>
  <c r="BW69" i="22"/>
  <c r="BW70" i="22"/>
  <c r="BW71" i="22"/>
  <c r="BW72" i="22"/>
  <c r="BW73" i="22"/>
  <c r="BW74" i="22"/>
  <c r="BW75" i="22"/>
  <c r="BW76" i="22"/>
  <c r="BW77" i="22"/>
  <c r="BW78" i="22"/>
  <c r="BW79" i="22"/>
  <c r="BW80" i="22"/>
  <c r="BW81" i="22"/>
  <c r="BW82" i="22"/>
  <c r="BW83" i="22"/>
  <c r="BW84" i="22"/>
  <c r="BW85" i="22"/>
  <c r="BW86" i="22"/>
  <c r="BW87" i="22"/>
  <c r="BW88" i="22"/>
  <c r="BW89" i="22"/>
  <c r="BW90" i="22"/>
  <c r="BW91" i="22"/>
  <c r="BW92" i="22"/>
  <c r="BW93" i="22"/>
  <c r="BW94" i="22"/>
  <c r="BW95" i="22"/>
  <c r="BW96" i="22"/>
  <c r="BW97" i="22"/>
  <c r="BW98" i="22"/>
  <c r="BW99" i="22"/>
  <c r="BW100" i="22"/>
  <c r="BW101" i="22"/>
  <c r="BW102" i="22"/>
  <c r="BW103" i="22"/>
  <c r="BW104" i="22"/>
  <c r="BW105" i="22"/>
  <c r="BW106" i="22"/>
  <c r="BW107" i="22"/>
  <c r="BW108" i="22"/>
  <c r="BW109" i="22"/>
  <c r="BW110" i="22"/>
  <c r="BW111" i="22"/>
  <c r="BW112" i="22"/>
  <c r="BW113" i="22"/>
  <c r="BW114" i="22"/>
  <c r="BW115" i="22"/>
  <c r="BW116" i="22"/>
  <c r="BW117" i="22"/>
  <c r="BW118" i="22"/>
  <c r="BW119" i="22"/>
  <c r="BW120" i="22"/>
  <c r="BW121" i="22"/>
  <c r="BW122" i="22"/>
  <c r="BW123" i="22"/>
  <c r="BW124" i="22"/>
  <c r="BW125" i="22"/>
  <c r="BW126" i="22"/>
  <c r="BW127" i="22"/>
  <c r="BW128" i="22"/>
  <c r="BW129" i="22"/>
  <c r="BW130" i="22"/>
  <c r="BW131" i="22"/>
  <c r="BW132" i="22"/>
  <c r="BW133" i="22"/>
  <c r="BW134" i="22"/>
  <c r="BW135" i="22"/>
  <c r="BW136" i="22"/>
  <c r="BW137" i="22"/>
  <c r="BW138" i="22"/>
  <c r="BW139" i="22"/>
  <c r="BW140" i="22"/>
  <c r="BW141" i="22"/>
  <c r="BW142" i="22"/>
  <c r="BW143" i="22"/>
  <c r="BW144" i="22"/>
  <c r="BW145" i="22"/>
  <c r="BW146" i="22"/>
  <c r="BW147" i="22"/>
  <c r="BW148" i="22"/>
  <c r="BW149" i="22"/>
  <c r="BW150" i="22"/>
  <c r="BW151" i="22"/>
  <c r="BW152" i="22"/>
  <c r="BW153" i="22"/>
  <c r="BW154" i="22"/>
  <c r="BW155" i="22"/>
  <c r="BW156" i="22"/>
  <c r="BW157" i="22"/>
  <c r="BW158" i="22"/>
  <c r="BI161" i="28"/>
  <c r="BK160" i="28" s="1"/>
  <c r="BI11" i="28"/>
  <c r="BI12" i="28"/>
  <c r="BI13" i="28"/>
  <c r="BI14" i="28"/>
  <c r="BI15" i="28"/>
  <c r="BI16" i="28"/>
  <c r="BI17" i="28"/>
  <c r="BI18" i="28"/>
  <c r="BI19" i="28"/>
  <c r="BI20" i="28"/>
  <c r="BI21" i="28"/>
  <c r="BI22" i="28"/>
  <c r="BI23" i="28"/>
  <c r="BI24" i="28"/>
  <c r="BI25" i="28"/>
  <c r="BI26" i="28"/>
  <c r="BI27" i="28"/>
  <c r="BI28" i="28"/>
  <c r="BI29" i="28"/>
  <c r="BI30" i="28"/>
  <c r="BI31" i="28"/>
  <c r="BI32" i="28"/>
  <c r="BI33" i="28"/>
  <c r="BI34" i="28"/>
  <c r="BI35" i="28"/>
  <c r="BI36" i="28"/>
  <c r="BI37" i="28"/>
  <c r="BI38" i="28"/>
  <c r="BI39" i="28"/>
  <c r="BI40" i="28"/>
  <c r="BI41" i="28"/>
  <c r="BI42" i="28"/>
  <c r="BI43" i="28"/>
  <c r="BI44" i="28"/>
  <c r="BI45" i="28"/>
  <c r="BI46" i="28"/>
  <c r="BI47" i="28"/>
  <c r="BI48" i="28"/>
  <c r="BI49" i="28"/>
  <c r="BI50" i="28"/>
  <c r="BI51" i="28"/>
  <c r="BI52" i="28"/>
  <c r="BI53" i="28"/>
  <c r="BI54" i="28"/>
  <c r="BI55" i="28"/>
  <c r="BI56" i="28"/>
  <c r="BI57" i="28"/>
  <c r="BI58" i="28"/>
  <c r="BI59" i="28"/>
  <c r="BI60" i="28"/>
  <c r="BI61" i="28"/>
  <c r="BI62" i="28"/>
  <c r="BI63" i="28"/>
  <c r="BI64" i="28"/>
  <c r="BI65" i="28"/>
  <c r="BI66" i="28"/>
  <c r="BI67" i="28"/>
  <c r="BI68" i="28"/>
  <c r="BI69" i="28"/>
  <c r="BI70" i="28"/>
  <c r="BI71" i="28"/>
  <c r="BI72" i="28"/>
  <c r="BI73" i="28"/>
  <c r="BI74" i="28"/>
  <c r="BI75" i="28"/>
  <c r="BI76" i="28"/>
  <c r="BI77" i="28"/>
  <c r="BI78" i="28"/>
  <c r="BI79" i="28"/>
  <c r="BI80" i="28"/>
  <c r="BI81" i="28"/>
  <c r="BI82" i="28"/>
  <c r="BI83" i="28"/>
  <c r="BI84" i="28"/>
  <c r="BI85" i="28"/>
  <c r="BI86" i="28"/>
  <c r="BI87" i="28"/>
  <c r="BI88" i="28"/>
  <c r="BI89" i="28"/>
  <c r="BI90" i="28"/>
  <c r="BI91" i="28"/>
  <c r="BI92" i="28"/>
  <c r="BI93" i="28"/>
  <c r="BI94" i="28"/>
  <c r="BI95" i="28"/>
  <c r="BI96" i="28"/>
  <c r="BI97" i="28"/>
  <c r="BI98" i="28"/>
  <c r="BI99" i="28"/>
  <c r="BI100" i="28"/>
  <c r="BI101" i="28"/>
  <c r="BI102" i="28"/>
  <c r="BI103" i="28"/>
  <c r="BI104" i="28"/>
  <c r="BI105" i="28"/>
  <c r="BI106" i="28"/>
  <c r="BI107" i="28"/>
  <c r="BI108" i="28"/>
  <c r="BI109" i="28"/>
  <c r="BI110" i="28"/>
  <c r="BI111" i="28"/>
  <c r="BI112" i="28"/>
  <c r="BI113" i="28"/>
  <c r="BI114" i="28"/>
  <c r="BI115" i="28"/>
  <c r="BI116" i="28"/>
  <c r="BI117" i="28"/>
  <c r="BI118" i="28"/>
  <c r="BI119" i="28"/>
  <c r="BI120" i="28"/>
  <c r="BI121" i="28"/>
  <c r="BI122" i="28"/>
  <c r="BI123" i="28"/>
  <c r="BI124" i="28"/>
  <c r="BI125" i="28"/>
  <c r="BI126" i="28"/>
  <c r="BI127" i="28"/>
  <c r="BI128" i="28"/>
  <c r="BI129" i="28"/>
  <c r="BI130" i="28"/>
  <c r="BI131" i="28"/>
  <c r="BI132" i="28"/>
  <c r="BI133" i="28"/>
  <c r="BI134" i="28"/>
  <c r="BI135" i="28"/>
  <c r="BI136" i="28"/>
  <c r="BI137" i="28"/>
  <c r="BI138" i="28"/>
  <c r="BI139" i="28"/>
  <c r="BI140" i="28"/>
  <c r="BI141" i="28"/>
  <c r="BI142" i="28"/>
  <c r="BI143" i="28"/>
  <c r="BI144" i="28"/>
  <c r="BI145" i="28"/>
  <c r="BI146" i="28"/>
  <c r="BI147" i="28"/>
  <c r="BI148" i="28"/>
  <c r="BI149" i="28"/>
  <c r="BI150" i="28"/>
  <c r="BI151" i="28"/>
  <c r="BI152" i="28"/>
  <c r="BI153" i="28"/>
  <c r="BI154" i="28"/>
  <c r="BI155" i="28"/>
  <c r="BI156" i="28"/>
  <c r="BI157" i="28"/>
  <c r="BI158" i="28"/>
  <c r="BI159" i="28"/>
  <c r="CL156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CL44" i="20"/>
  <c r="CL45" i="20"/>
  <c r="CL46" i="20"/>
  <c r="CL47" i="20"/>
  <c r="CL48" i="20"/>
  <c r="CL49" i="20"/>
  <c r="CL50" i="20"/>
  <c r="CL51" i="20"/>
  <c r="CL52" i="20"/>
  <c r="CL53" i="20"/>
  <c r="CL54" i="20"/>
  <c r="CL55" i="20"/>
  <c r="CL56" i="20"/>
  <c r="CL57" i="20"/>
  <c r="CL58" i="20"/>
  <c r="CL59" i="20"/>
  <c r="CL60" i="20"/>
  <c r="CL61" i="20"/>
  <c r="CL62" i="20"/>
  <c r="CL63" i="20"/>
  <c r="CL64" i="20"/>
  <c r="CL65" i="20"/>
  <c r="CL66" i="20"/>
  <c r="CL67" i="20"/>
  <c r="CL68" i="20"/>
  <c r="CL69" i="20"/>
  <c r="CL70" i="20"/>
  <c r="CL71" i="20"/>
  <c r="CL72" i="20"/>
  <c r="CL73" i="20"/>
  <c r="CL74" i="20"/>
  <c r="CL75" i="20"/>
  <c r="CL76" i="20"/>
  <c r="CL77" i="20"/>
  <c r="CL78" i="20"/>
  <c r="CL79" i="20"/>
  <c r="CL80" i="20"/>
  <c r="CL81" i="20"/>
  <c r="CL82" i="20"/>
  <c r="CL83" i="20"/>
  <c r="CL84" i="20"/>
  <c r="CL85" i="20"/>
  <c r="CL86" i="20"/>
  <c r="CL87" i="20"/>
  <c r="CL88" i="20"/>
  <c r="CL89" i="20"/>
  <c r="CL90" i="20"/>
  <c r="CL91" i="20"/>
  <c r="CL92" i="20"/>
  <c r="CL93" i="20"/>
  <c r="CL94" i="20"/>
  <c r="CL95" i="20"/>
  <c r="CL96" i="20"/>
  <c r="CL97" i="20"/>
  <c r="CL98" i="20"/>
  <c r="CL99" i="20"/>
  <c r="CL100" i="20"/>
  <c r="CL101" i="20"/>
  <c r="CL102" i="20"/>
  <c r="CL103" i="20"/>
  <c r="CL104" i="20"/>
  <c r="CL105" i="20"/>
  <c r="CL106" i="20"/>
  <c r="CL107" i="20"/>
  <c r="CL108" i="20"/>
  <c r="CL109" i="20"/>
  <c r="CL110" i="20"/>
  <c r="CL111" i="20"/>
  <c r="CL112" i="20"/>
  <c r="CL113" i="20"/>
  <c r="CL114" i="20"/>
  <c r="CL115" i="20"/>
  <c r="CL116" i="20"/>
  <c r="CL117" i="20"/>
  <c r="CL118" i="20"/>
  <c r="CL119" i="20"/>
  <c r="CL120" i="20"/>
  <c r="CL121" i="20"/>
  <c r="CL122" i="20"/>
  <c r="CL123" i="20"/>
  <c r="CL124" i="20"/>
  <c r="CL125" i="20"/>
  <c r="CL126" i="20"/>
  <c r="CL127" i="20"/>
  <c r="CL128" i="20"/>
  <c r="CL129" i="20"/>
  <c r="CL130" i="20"/>
  <c r="CL131" i="20"/>
  <c r="CL132" i="20"/>
  <c r="CL133" i="20"/>
  <c r="CL134" i="20"/>
  <c r="CL135" i="20"/>
  <c r="CL136" i="20"/>
  <c r="CL137" i="20"/>
  <c r="CL138" i="20"/>
  <c r="CL139" i="20"/>
  <c r="CL140" i="20"/>
  <c r="CL141" i="20"/>
  <c r="CL142" i="20"/>
  <c r="CL143" i="20"/>
  <c r="CL144" i="20"/>
  <c r="CL145" i="20"/>
  <c r="CL146" i="20"/>
  <c r="CL147" i="20"/>
  <c r="CL148" i="20"/>
  <c r="CL149" i="20"/>
  <c r="CL150" i="20"/>
  <c r="CL151" i="20"/>
  <c r="CL152" i="20"/>
  <c r="CL153" i="20"/>
  <c r="CL154" i="20"/>
  <c r="BU157" i="23"/>
  <c r="BU7" i="23"/>
  <c r="BU8" i="23"/>
  <c r="BU9" i="23"/>
  <c r="BU10" i="23"/>
  <c r="BU11" i="23"/>
  <c r="BU12" i="23"/>
  <c r="BU13" i="23"/>
  <c r="BU14" i="23"/>
  <c r="BU15" i="23"/>
  <c r="BU16" i="23"/>
  <c r="BU17" i="23"/>
  <c r="BU18" i="23"/>
  <c r="BU19" i="23"/>
  <c r="BU20" i="23"/>
  <c r="BU21" i="23"/>
  <c r="BU22" i="23"/>
  <c r="BU23" i="23"/>
  <c r="BU24" i="23"/>
  <c r="BU25" i="23"/>
  <c r="BU26" i="23"/>
  <c r="BU27" i="23"/>
  <c r="BU28" i="23"/>
  <c r="BU29" i="23"/>
  <c r="BU30" i="23"/>
  <c r="BU31" i="23"/>
  <c r="BU32" i="23"/>
  <c r="BU33" i="23"/>
  <c r="BU34" i="23"/>
  <c r="BU35" i="23"/>
  <c r="BU36" i="23"/>
  <c r="BU37" i="23"/>
  <c r="BU38" i="23"/>
  <c r="BU39" i="23"/>
  <c r="BU40" i="23"/>
  <c r="BU41" i="23"/>
  <c r="BU42" i="23"/>
  <c r="BU43" i="23"/>
  <c r="BU44" i="23"/>
  <c r="BU45" i="23"/>
  <c r="BU46" i="23"/>
  <c r="BU47" i="23"/>
  <c r="BU48" i="23"/>
  <c r="BU49" i="23"/>
  <c r="BU50" i="23"/>
  <c r="BU51" i="23"/>
  <c r="BU52" i="23"/>
  <c r="BU53" i="23"/>
  <c r="BU54" i="23"/>
  <c r="BU55" i="23"/>
  <c r="BU56" i="23"/>
  <c r="BU57" i="23"/>
  <c r="BU58" i="23"/>
  <c r="BU59" i="23"/>
  <c r="BU60" i="23"/>
  <c r="BU61" i="23"/>
  <c r="BU62" i="23"/>
  <c r="BU63" i="23"/>
  <c r="BU64" i="23"/>
  <c r="BU65" i="23"/>
  <c r="BU66" i="23"/>
  <c r="BU67" i="23"/>
  <c r="BU68" i="23"/>
  <c r="BU69" i="23"/>
  <c r="BU70" i="23"/>
  <c r="BU71" i="23"/>
  <c r="BU72" i="23"/>
  <c r="BU73" i="23"/>
  <c r="BU74" i="23"/>
  <c r="BU75" i="23"/>
  <c r="BU76" i="23"/>
  <c r="BU77" i="23"/>
  <c r="BU78" i="23"/>
  <c r="BU79" i="23"/>
  <c r="BU80" i="23"/>
  <c r="BU81" i="23"/>
  <c r="BU82" i="23"/>
  <c r="BU83" i="23"/>
  <c r="BU84" i="23"/>
  <c r="BU85" i="23"/>
  <c r="BU86" i="23"/>
  <c r="BU87" i="23"/>
  <c r="BU88" i="23"/>
  <c r="BU89" i="23"/>
  <c r="BU90" i="23"/>
  <c r="BU91" i="23"/>
  <c r="BU92" i="23"/>
  <c r="BU93" i="23"/>
  <c r="BU94" i="23"/>
  <c r="BU95" i="23"/>
  <c r="BU96" i="23"/>
  <c r="BU97" i="23"/>
  <c r="BU98" i="23"/>
  <c r="BU99" i="23"/>
  <c r="BU100" i="23"/>
  <c r="BU101" i="23"/>
  <c r="BU102" i="23"/>
  <c r="BU103" i="23"/>
  <c r="BU104" i="23"/>
  <c r="BU105" i="23"/>
  <c r="BU106" i="23"/>
  <c r="BU107" i="23"/>
  <c r="BU108" i="23"/>
  <c r="BU109" i="23"/>
  <c r="BU110" i="23"/>
  <c r="BU111" i="23"/>
  <c r="BU112" i="23"/>
  <c r="BU113" i="23"/>
  <c r="BU114" i="23"/>
  <c r="BU115" i="23"/>
  <c r="BU116" i="23"/>
  <c r="BU117" i="23"/>
  <c r="BU118" i="23"/>
  <c r="BU119" i="23"/>
  <c r="BU120" i="23"/>
  <c r="BU121" i="23"/>
  <c r="BU122" i="23"/>
  <c r="BU123" i="23"/>
  <c r="BU124" i="23"/>
  <c r="BU125" i="23"/>
  <c r="BU126" i="23"/>
  <c r="BU127" i="23"/>
  <c r="BU128" i="23"/>
  <c r="BU129" i="23"/>
  <c r="BU130" i="23"/>
  <c r="BU131" i="23"/>
  <c r="BU132" i="23"/>
  <c r="BU133" i="23"/>
  <c r="BU134" i="23"/>
  <c r="BU135" i="23"/>
  <c r="BU136" i="23"/>
  <c r="BU137" i="23"/>
  <c r="BU138" i="23"/>
  <c r="BU139" i="23"/>
  <c r="BU140" i="23"/>
  <c r="BU141" i="23"/>
  <c r="BU142" i="23"/>
  <c r="BU143" i="23"/>
  <c r="BU144" i="23"/>
  <c r="BU145" i="23"/>
  <c r="BU146" i="23"/>
  <c r="BU147" i="23"/>
  <c r="BU148" i="23"/>
  <c r="BU149" i="23"/>
  <c r="BU150" i="23"/>
  <c r="BU151" i="23"/>
  <c r="BU152" i="23"/>
  <c r="BU153" i="23"/>
  <c r="BU154" i="23"/>
  <c r="BU155" i="23"/>
  <c r="BT157" i="23"/>
  <c r="BT7" i="23"/>
  <c r="BT8" i="23"/>
  <c r="BT9" i="23"/>
  <c r="BT10" i="23"/>
  <c r="BT11" i="23"/>
  <c r="BT12" i="23"/>
  <c r="BT13" i="23"/>
  <c r="BT14" i="23"/>
  <c r="BT15" i="23"/>
  <c r="BT16" i="23"/>
  <c r="BT17" i="23"/>
  <c r="BT18" i="23"/>
  <c r="BT19" i="23"/>
  <c r="BT20" i="23"/>
  <c r="BT21" i="23"/>
  <c r="BT22" i="23"/>
  <c r="BT23" i="23"/>
  <c r="BT24" i="23"/>
  <c r="BT25" i="23"/>
  <c r="BT26" i="23"/>
  <c r="BT27" i="23"/>
  <c r="BT28" i="23"/>
  <c r="BT29" i="23"/>
  <c r="BT30" i="23"/>
  <c r="BT31" i="23"/>
  <c r="BT32" i="23"/>
  <c r="BT33" i="23"/>
  <c r="BT34" i="23"/>
  <c r="BT35" i="23"/>
  <c r="BT36" i="23"/>
  <c r="BT37" i="23"/>
  <c r="BT38" i="23"/>
  <c r="BT39" i="23"/>
  <c r="BT40" i="23"/>
  <c r="BT41" i="23"/>
  <c r="BT42" i="23"/>
  <c r="BT43" i="23"/>
  <c r="BT44" i="23"/>
  <c r="BT45" i="23"/>
  <c r="BT46" i="23"/>
  <c r="BT47" i="23"/>
  <c r="BT48" i="23"/>
  <c r="BT49" i="23"/>
  <c r="BT50" i="23"/>
  <c r="BT51" i="23"/>
  <c r="BT52" i="23"/>
  <c r="BT53" i="23"/>
  <c r="BT54" i="23"/>
  <c r="BT55" i="23"/>
  <c r="BT56" i="23"/>
  <c r="BT57" i="23"/>
  <c r="BT58" i="23"/>
  <c r="BT59" i="23"/>
  <c r="BT60" i="23"/>
  <c r="BT61" i="23"/>
  <c r="BT62" i="23"/>
  <c r="BT63" i="23"/>
  <c r="BT64" i="23"/>
  <c r="BT65" i="23"/>
  <c r="BT66" i="23"/>
  <c r="BT67" i="23"/>
  <c r="BT68" i="23"/>
  <c r="BT69" i="23"/>
  <c r="BT70" i="23"/>
  <c r="BT71" i="23"/>
  <c r="BT72" i="23"/>
  <c r="BT73" i="23"/>
  <c r="BT74" i="23"/>
  <c r="BT75" i="23"/>
  <c r="BT76" i="23"/>
  <c r="BT77" i="23"/>
  <c r="BT78" i="23"/>
  <c r="BT79" i="23"/>
  <c r="BT80" i="23"/>
  <c r="BT81" i="23"/>
  <c r="BT82" i="23"/>
  <c r="BT83" i="23"/>
  <c r="BT84" i="23"/>
  <c r="BT85" i="23"/>
  <c r="BT86" i="23"/>
  <c r="BT87" i="23"/>
  <c r="BT88" i="23"/>
  <c r="BT89" i="23"/>
  <c r="BT90" i="23"/>
  <c r="BT91" i="23"/>
  <c r="BT92" i="23"/>
  <c r="BT93" i="23"/>
  <c r="BT94" i="23"/>
  <c r="BT95" i="23"/>
  <c r="BT96" i="23"/>
  <c r="BT97" i="23"/>
  <c r="BT98" i="23"/>
  <c r="BT99" i="23"/>
  <c r="BT100" i="23"/>
  <c r="BT101" i="23"/>
  <c r="BT102" i="23"/>
  <c r="BT103" i="23"/>
  <c r="BT104" i="23"/>
  <c r="BT105" i="23"/>
  <c r="BT106" i="23"/>
  <c r="BT107" i="23"/>
  <c r="BT108" i="23"/>
  <c r="BT109" i="23"/>
  <c r="BT110" i="23"/>
  <c r="BT111" i="23"/>
  <c r="BT112" i="23"/>
  <c r="BT113" i="23"/>
  <c r="BT114" i="23"/>
  <c r="BT115" i="23"/>
  <c r="BT116" i="23"/>
  <c r="BT117" i="23"/>
  <c r="BT118" i="23"/>
  <c r="BT119" i="23"/>
  <c r="BT120" i="23"/>
  <c r="BT121" i="23"/>
  <c r="BT122" i="23"/>
  <c r="BT123" i="23"/>
  <c r="BT124" i="23"/>
  <c r="BT125" i="23"/>
  <c r="BT126" i="23"/>
  <c r="BT127" i="23"/>
  <c r="BT128" i="23"/>
  <c r="BT129" i="23"/>
  <c r="BT130" i="23"/>
  <c r="BT131" i="23"/>
  <c r="BT132" i="23"/>
  <c r="BT133" i="23"/>
  <c r="BT134" i="23"/>
  <c r="BT135" i="23"/>
  <c r="BT136" i="23"/>
  <c r="BT137" i="23"/>
  <c r="BT138" i="23"/>
  <c r="BT139" i="23"/>
  <c r="BT140" i="23"/>
  <c r="BT141" i="23"/>
  <c r="BT142" i="23"/>
  <c r="BT143" i="23"/>
  <c r="BT144" i="23"/>
  <c r="BT145" i="23"/>
  <c r="BT146" i="23"/>
  <c r="BT147" i="23"/>
  <c r="BT148" i="23"/>
  <c r="BT149" i="23"/>
  <c r="BT150" i="23"/>
  <c r="BT151" i="23"/>
  <c r="BT152" i="23"/>
  <c r="BT153" i="23"/>
  <c r="BT154" i="23"/>
  <c r="BT155" i="23"/>
  <c r="BV155" i="23" s="1"/>
  <c r="BX10" i="22"/>
  <c r="BX160" i="22"/>
  <c r="BX11" i="22"/>
  <c r="BX12" i="22"/>
  <c r="BX13" i="22"/>
  <c r="BX14" i="22"/>
  <c r="BX15" i="22"/>
  <c r="BX16" i="22"/>
  <c r="BX17" i="22"/>
  <c r="BX18" i="22"/>
  <c r="BX19" i="22"/>
  <c r="BX20" i="22"/>
  <c r="BX21" i="22"/>
  <c r="BX22" i="22"/>
  <c r="BX23" i="22"/>
  <c r="BX24" i="22"/>
  <c r="BX25" i="22"/>
  <c r="BX26" i="22"/>
  <c r="BX27" i="22"/>
  <c r="BX28" i="22"/>
  <c r="BX29" i="22"/>
  <c r="BX30" i="22"/>
  <c r="BX31" i="22"/>
  <c r="BX32" i="22"/>
  <c r="BX33" i="22"/>
  <c r="BX34" i="22"/>
  <c r="BX35" i="22"/>
  <c r="BX36" i="22"/>
  <c r="BX37" i="22"/>
  <c r="BX38" i="22"/>
  <c r="BX39" i="22"/>
  <c r="BX40" i="22"/>
  <c r="BX41" i="22"/>
  <c r="BX42" i="22"/>
  <c r="BX43" i="22"/>
  <c r="BX44" i="22"/>
  <c r="BX45" i="22"/>
  <c r="BX46" i="22"/>
  <c r="BX47" i="22"/>
  <c r="BX48" i="22"/>
  <c r="BX49" i="22"/>
  <c r="BX50" i="22"/>
  <c r="BX51" i="22"/>
  <c r="BX52" i="22"/>
  <c r="BX53" i="22"/>
  <c r="BX54" i="22"/>
  <c r="BX55" i="22"/>
  <c r="BX56" i="22"/>
  <c r="BX57" i="22"/>
  <c r="BX58" i="22"/>
  <c r="BX59" i="22"/>
  <c r="BX60" i="22"/>
  <c r="BX61" i="22"/>
  <c r="BX62" i="22"/>
  <c r="BX63" i="22"/>
  <c r="BX64" i="22"/>
  <c r="BX65" i="22"/>
  <c r="BX66" i="22"/>
  <c r="BX67" i="22"/>
  <c r="BX68" i="22"/>
  <c r="BX69" i="22"/>
  <c r="BX70" i="22"/>
  <c r="BX71" i="22"/>
  <c r="BX72" i="22"/>
  <c r="BX73" i="22"/>
  <c r="BX74" i="22"/>
  <c r="BX75" i="22"/>
  <c r="BX76" i="22"/>
  <c r="BX77" i="22"/>
  <c r="BX78" i="22"/>
  <c r="BX79" i="22"/>
  <c r="BX80" i="22"/>
  <c r="BX81" i="22"/>
  <c r="BX82" i="22"/>
  <c r="BX83" i="22"/>
  <c r="BX84" i="22"/>
  <c r="BX85" i="22"/>
  <c r="BX86" i="22"/>
  <c r="BX87" i="22"/>
  <c r="BX88" i="22"/>
  <c r="BX89" i="22"/>
  <c r="BX90" i="22"/>
  <c r="BX91" i="22"/>
  <c r="BX92" i="22"/>
  <c r="BX93" i="22"/>
  <c r="BX94" i="22"/>
  <c r="BX95" i="22"/>
  <c r="BX96" i="22"/>
  <c r="BX97" i="22"/>
  <c r="BX98" i="22"/>
  <c r="BX99" i="22"/>
  <c r="BX100" i="22"/>
  <c r="BX101" i="22"/>
  <c r="BX102" i="22"/>
  <c r="BX103" i="22"/>
  <c r="BX104" i="22"/>
  <c r="BX105" i="22"/>
  <c r="BX106" i="22"/>
  <c r="BX107" i="22"/>
  <c r="BX108" i="22"/>
  <c r="BX109" i="22"/>
  <c r="BX110" i="22"/>
  <c r="BX111" i="22"/>
  <c r="BX112" i="22"/>
  <c r="BX113" i="22"/>
  <c r="BX114" i="22"/>
  <c r="BX115" i="22"/>
  <c r="BX116" i="22"/>
  <c r="BX117" i="22"/>
  <c r="BX118" i="22"/>
  <c r="BX119" i="22"/>
  <c r="BX120" i="22"/>
  <c r="BX121" i="22"/>
  <c r="BX122" i="22"/>
  <c r="BX123" i="22"/>
  <c r="BX124" i="22"/>
  <c r="BX125" i="22"/>
  <c r="BX126" i="22"/>
  <c r="BX127" i="22"/>
  <c r="BX128" i="22"/>
  <c r="BX129" i="22"/>
  <c r="BX130" i="22"/>
  <c r="BX131" i="22"/>
  <c r="BX132" i="22"/>
  <c r="BX133" i="22"/>
  <c r="BX134" i="22"/>
  <c r="BX135" i="22"/>
  <c r="BX136" i="22"/>
  <c r="BX137" i="22"/>
  <c r="BX138" i="22"/>
  <c r="BX139" i="22"/>
  <c r="BX140" i="22"/>
  <c r="BX141" i="22"/>
  <c r="BX142" i="22"/>
  <c r="BX143" i="22"/>
  <c r="BX144" i="22"/>
  <c r="BX145" i="22"/>
  <c r="BX146" i="22"/>
  <c r="BX147" i="22"/>
  <c r="BX148" i="22"/>
  <c r="BX149" i="22"/>
  <c r="BX150" i="22"/>
  <c r="BX151" i="22"/>
  <c r="BX152" i="22"/>
  <c r="BX153" i="22"/>
  <c r="BX154" i="22"/>
  <c r="BX155" i="22"/>
  <c r="BX156" i="22"/>
  <c r="BX157" i="22"/>
  <c r="BX158" i="22"/>
  <c r="BN157" i="27"/>
  <c r="BZ6" i="21"/>
  <c r="BZ156" i="21"/>
  <c r="BZ7" i="21"/>
  <c r="BZ8" i="21"/>
  <c r="BZ9" i="21"/>
  <c r="BZ10" i="21"/>
  <c r="BZ11" i="21"/>
  <c r="BZ12" i="21"/>
  <c r="BZ13" i="21"/>
  <c r="BZ14" i="21"/>
  <c r="BZ15" i="21"/>
  <c r="BZ16" i="21"/>
  <c r="BZ17" i="21"/>
  <c r="BZ18" i="21"/>
  <c r="BZ19" i="21"/>
  <c r="BZ20" i="21"/>
  <c r="BZ21" i="21"/>
  <c r="BZ22" i="21"/>
  <c r="BZ23" i="21"/>
  <c r="BZ24" i="21"/>
  <c r="BZ25" i="21"/>
  <c r="BZ26" i="21"/>
  <c r="BZ27" i="21"/>
  <c r="BZ28" i="21"/>
  <c r="BZ29" i="21"/>
  <c r="BZ30" i="21"/>
  <c r="BZ31" i="21"/>
  <c r="BZ32" i="21"/>
  <c r="BZ33" i="21"/>
  <c r="BZ34" i="21"/>
  <c r="BZ35" i="21"/>
  <c r="BZ36" i="21"/>
  <c r="BZ37" i="21"/>
  <c r="BZ38" i="21"/>
  <c r="BZ39" i="21"/>
  <c r="BZ40" i="21"/>
  <c r="BZ41" i="21"/>
  <c r="BZ42" i="21"/>
  <c r="BZ43" i="21"/>
  <c r="BZ44" i="21"/>
  <c r="BZ45" i="21"/>
  <c r="BZ46" i="21"/>
  <c r="BZ47" i="21"/>
  <c r="BZ48" i="21"/>
  <c r="BZ49" i="21"/>
  <c r="BZ50" i="21"/>
  <c r="BZ51" i="21"/>
  <c r="BZ52" i="21"/>
  <c r="BZ53" i="21"/>
  <c r="BZ54" i="21"/>
  <c r="BZ55" i="21"/>
  <c r="BZ56" i="21"/>
  <c r="BZ57" i="21"/>
  <c r="BZ58" i="21"/>
  <c r="BZ59" i="21"/>
  <c r="BZ60" i="21"/>
  <c r="BZ61" i="21"/>
  <c r="BZ62" i="21"/>
  <c r="BZ63" i="21"/>
  <c r="BZ64" i="21"/>
  <c r="BZ65" i="21"/>
  <c r="BZ66" i="21"/>
  <c r="BZ67" i="21"/>
  <c r="BZ68" i="21"/>
  <c r="BZ69" i="21"/>
  <c r="BZ70" i="21"/>
  <c r="BZ71" i="21"/>
  <c r="BZ72" i="21"/>
  <c r="BZ73" i="21"/>
  <c r="BZ74" i="21"/>
  <c r="BZ75" i="21"/>
  <c r="BZ76" i="21"/>
  <c r="BZ77" i="21"/>
  <c r="BZ78" i="21"/>
  <c r="BZ79" i="21"/>
  <c r="BZ80" i="21"/>
  <c r="BZ81" i="21"/>
  <c r="BZ82" i="21"/>
  <c r="BZ83" i="21"/>
  <c r="BZ84" i="21"/>
  <c r="BZ85" i="21"/>
  <c r="BZ86" i="21"/>
  <c r="BZ87" i="21"/>
  <c r="BZ88" i="21"/>
  <c r="BZ89" i="21"/>
  <c r="BZ90" i="21"/>
  <c r="BZ91" i="21"/>
  <c r="BZ92" i="21"/>
  <c r="BZ93" i="21"/>
  <c r="BZ94" i="21"/>
  <c r="BZ95" i="21"/>
  <c r="BZ96" i="21"/>
  <c r="BZ97" i="21"/>
  <c r="BZ98" i="21"/>
  <c r="BZ99" i="21"/>
  <c r="BZ100" i="21"/>
  <c r="BZ101" i="21"/>
  <c r="BZ102" i="21"/>
  <c r="BZ103" i="21"/>
  <c r="BZ104" i="21"/>
  <c r="BZ105" i="21"/>
  <c r="BZ106" i="21"/>
  <c r="BZ107" i="21"/>
  <c r="BZ108" i="21"/>
  <c r="BZ109" i="21"/>
  <c r="BZ110" i="21"/>
  <c r="BZ111" i="21"/>
  <c r="BZ112" i="21"/>
  <c r="BZ113" i="21"/>
  <c r="BZ114" i="21"/>
  <c r="BZ115" i="21"/>
  <c r="BZ116" i="21"/>
  <c r="BZ117" i="21"/>
  <c r="BZ118" i="21"/>
  <c r="BZ119" i="21"/>
  <c r="BZ120" i="21"/>
  <c r="BZ121" i="21"/>
  <c r="BZ122" i="21"/>
  <c r="BZ123" i="21"/>
  <c r="BZ124" i="21"/>
  <c r="BZ125" i="21"/>
  <c r="BZ126" i="21"/>
  <c r="BZ127" i="21"/>
  <c r="BZ128" i="21"/>
  <c r="BZ129" i="21"/>
  <c r="BZ130" i="21"/>
  <c r="BZ131" i="21"/>
  <c r="BZ132" i="21"/>
  <c r="BZ133" i="21"/>
  <c r="BZ134" i="21"/>
  <c r="BZ135" i="21"/>
  <c r="BZ136" i="21"/>
  <c r="BZ137" i="21"/>
  <c r="BZ138" i="21"/>
  <c r="BZ139" i="21"/>
  <c r="BZ140" i="21"/>
  <c r="BZ141" i="21"/>
  <c r="BZ142" i="21"/>
  <c r="BZ143" i="21"/>
  <c r="BZ144" i="21"/>
  <c r="BZ145" i="21"/>
  <c r="BZ146" i="21"/>
  <c r="BZ147" i="21"/>
  <c r="BZ148" i="21"/>
  <c r="BZ149" i="21"/>
  <c r="BZ150" i="21"/>
  <c r="BZ151" i="21"/>
  <c r="BZ152" i="21"/>
  <c r="BZ153" i="21"/>
  <c r="BZ154" i="21"/>
  <c r="BM8" i="27"/>
  <c r="BM158" i="27"/>
  <c r="BM9" i="27"/>
  <c r="BM10" i="27"/>
  <c r="BM11" i="27"/>
  <c r="BM12" i="27"/>
  <c r="BM13" i="27"/>
  <c r="BM14" i="27"/>
  <c r="BM15" i="27"/>
  <c r="BM16" i="27"/>
  <c r="BM17" i="27"/>
  <c r="BM18" i="27"/>
  <c r="BM19" i="27"/>
  <c r="BM20" i="27"/>
  <c r="BM21" i="27"/>
  <c r="BM22" i="27"/>
  <c r="BM23" i="27"/>
  <c r="BM24" i="27"/>
  <c r="BM25" i="27"/>
  <c r="BM26" i="27"/>
  <c r="BM27" i="27"/>
  <c r="BM28" i="27"/>
  <c r="BM29" i="27"/>
  <c r="BM30" i="27"/>
  <c r="BM31" i="27"/>
  <c r="BM32" i="27"/>
  <c r="BM33" i="27"/>
  <c r="BM34" i="27"/>
  <c r="BM35" i="27"/>
  <c r="BM36" i="27"/>
  <c r="BM37" i="27"/>
  <c r="BM38" i="27"/>
  <c r="BM39" i="27"/>
  <c r="BM40" i="27"/>
  <c r="BM41" i="27"/>
  <c r="BM42" i="27"/>
  <c r="BM43" i="27"/>
  <c r="BM44" i="27"/>
  <c r="BM45" i="27"/>
  <c r="BM46" i="27"/>
  <c r="BM47" i="27"/>
  <c r="BM48" i="27"/>
  <c r="BM49" i="27"/>
  <c r="BM50" i="27"/>
  <c r="BM51" i="27"/>
  <c r="BM52" i="27"/>
  <c r="BM53" i="27"/>
  <c r="BM54" i="27"/>
  <c r="BM55" i="27"/>
  <c r="BM56" i="27"/>
  <c r="BM57" i="27"/>
  <c r="BM58" i="27"/>
  <c r="BM59" i="27"/>
  <c r="BM60" i="27"/>
  <c r="BM61" i="27"/>
  <c r="BM62" i="27"/>
  <c r="BM63" i="27"/>
  <c r="BM64" i="27"/>
  <c r="BM65" i="27"/>
  <c r="BM66" i="27"/>
  <c r="BM67" i="27"/>
  <c r="BM68" i="27"/>
  <c r="BM69" i="27"/>
  <c r="BM70" i="27"/>
  <c r="BM71" i="27"/>
  <c r="BM72" i="27"/>
  <c r="BM73" i="27"/>
  <c r="BM74" i="27"/>
  <c r="BM75" i="27"/>
  <c r="BM76" i="27"/>
  <c r="BM77" i="27"/>
  <c r="BM78" i="27"/>
  <c r="BM79" i="27"/>
  <c r="BM80" i="27"/>
  <c r="BM81" i="27"/>
  <c r="BM82" i="27"/>
  <c r="BM83" i="27"/>
  <c r="BM84" i="27"/>
  <c r="BM85" i="27"/>
  <c r="BM86" i="27"/>
  <c r="BM87" i="27"/>
  <c r="BM88" i="27"/>
  <c r="BM89" i="27"/>
  <c r="BM90" i="27"/>
  <c r="BM91" i="27"/>
  <c r="BM92" i="27"/>
  <c r="BM93" i="27"/>
  <c r="BM94" i="27"/>
  <c r="BM95" i="27"/>
  <c r="BM96" i="27"/>
  <c r="BM97" i="27"/>
  <c r="BM98" i="27"/>
  <c r="BM99" i="27"/>
  <c r="BM100" i="27"/>
  <c r="BM101" i="27"/>
  <c r="BM102" i="27"/>
  <c r="BM103" i="27"/>
  <c r="BM104" i="27"/>
  <c r="BM105" i="27"/>
  <c r="BM106" i="27"/>
  <c r="BM107" i="27"/>
  <c r="BM108" i="27"/>
  <c r="BM109" i="27"/>
  <c r="BM110" i="27"/>
  <c r="BM111" i="27"/>
  <c r="BM112" i="27"/>
  <c r="BM113" i="27"/>
  <c r="BM114" i="27"/>
  <c r="BM115" i="27"/>
  <c r="BM116" i="27"/>
  <c r="BM117" i="27"/>
  <c r="BM118" i="27"/>
  <c r="BM119" i="27"/>
  <c r="BM120" i="27"/>
  <c r="BM121" i="27"/>
  <c r="BM122" i="27"/>
  <c r="BM123" i="27"/>
  <c r="BM124" i="27"/>
  <c r="BM125" i="27"/>
  <c r="BM126" i="27"/>
  <c r="BM127" i="27"/>
  <c r="BM128" i="27"/>
  <c r="BM129" i="27"/>
  <c r="BM130" i="27"/>
  <c r="BM131" i="27"/>
  <c r="BM132" i="27"/>
  <c r="BM133" i="27"/>
  <c r="BM134" i="27"/>
  <c r="BM135" i="27"/>
  <c r="BM136" i="27"/>
  <c r="BM137" i="27"/>
  <c r="BM138" i="27"/>
  <c r="BM139" i="27"/>
  <c r="BM140" i="27"/>
  <c r="BM141" i="27"/>
  <c r="BM142" i="27"/>
  <c r="BM143" i="27"/>
  <c r="BM144" i="27"/>
  <c r="BM145" i="27"/>
  <c r="BM146" i="27"/>
  <c r="BM147" i="27"/>
  <c r="BM148" i="27"/>
  <c r="BM149" i="27"/>
  <c r="BM150" i="27"/>
  <c r="BM151" i="27"/>
  <c r="BM152" i="27"/>
  <c r="BM153" i="27"/>
  <c r="BM154" i="27"/>
  <c r="BM155" i="27"/>
  <c r="BM156" i="27"/>
  <c r="BN10" i="26"/>
  <c r="BN160" i="26"/>
  <c r="BN11" i="26"/>
  <c r="BN12" i="26"/>
  <c r="BN13" i="26"/>
  <c r="BN14" i="26"/>
  <c r="BN15" i="26"/>
  <c r="BN16" i="26"/>
  <c r="BN17" i="26"/>
  <c r="BN18" i="26"/>
  <c r="BN19" i="26"/>
  <c r="BN20" i="26"/>
  <c r="BN21" i="26"/>
  <c r="BN22" i="26"/>
  <c r="BN23" i="26"/>
  <c r="BN24" i="26"/>
  <c r="BN25" i="26"/>
  <c r="BN26" i="26"/>
  <c r="BN27" i="26"/>
  <c r="BN28" i="26"/>
  <c r="BN29" i="26"/>
  <c r="BN30" i="26"/>
  <c r="BN31" i="26"/>
  <c r="BN32" i="26"/>
  <c r="BN33" i="26"/>
  <c r="BN34" i="26"/>
  <c r="BN35" i="26"/>
  <c r="BN36" i="26"/>
  <c r="BN37" i="26"/>
  <c r="BN38" i="26"/>
  <c r="BN39" i="26"/>
  <c r="BN40" i="26"/>
  <c r="BN41" i="26"/>
  <c r="BN42" i="26"/>
  <c r="BN43" i="26"/>
  <c r="BN44" i="26"/>
  <c r="BN45" i="26"/>
  <c r="BN46" i="26"/>
  <c r="BN47" i="26"/>
  <c r="BN48" i="26"/>
  <c r="BN49" i="26"/>
  <c r="BN50" i="26"/>
  <c r="BN51" i="26"/>
  <c r="BN52" i="26"/>
  <c r="BN53" i="26"/>
  <c r="BN54" i="26"/>
  <c r="BN55" i="26"/>
  <c r="BN56" i="26"/>
  <c r="BN57" i="26"/>
  <c r="BN58" i="26"/>
  <c r="BN59" i="26"/>
  <c r="BN60" i="26"/>
  <c r="BN61" i="26"/>
  <c r="BN62" i="26"/>
  <c r="BN63" i="26"/>
  <c r="BN64" i="26"/>
  <c r="BN65" i="26"/>
  <c r="BN66" i="26"/>
  <c r="BN67" i="26"/>
  <c r="BN68" i="26"/>
  <c r="BN69" i="26"/>
  <c r="BN70" i="26"/>
  <c r="BN71" i="26"/>
  <c r="BN72" i="26"/>
  <c r="BN73" i="26"/>
  <c r="BN74" i="26"/>
  <c r="BN75" i="26"/>
  <c r="BN76" i="26"/>
  <c r="BN77" i="26"/>
  <c r="BN78" i="26"/>
  <c r="BN79" i="26"/>
  <c r="BN80" i="26"/>
  <c r="BN81" i="26"/>
  <c r="BN82" i="26"/>
  <c r="BN83" i="26"/>
  <c r="BN84" i="26"/>
  <c r="BN85" i="26"/>
  <c r="BN86" i="26"/>
  <c r="BN87" i="26"/>
  <c r="BN88" i="26"/>
  <c r="BN89" i="26"/>
  <c r="BN90" i="26"/>
  <c r="BN91" i="26"/>
  <c r="BN92" i="26"/>
  <c r="BN93" i="26"/>
  <c r="BN94" i="26"/>
  <c r="BN95" i="26"/>
  <c r="BN96" i="26"/>
  <c r="BN97" i="26"/>
  <c r="BN98" i="26"/>
  <c r="BN99" i="26"/>
  <c r="BN100" i="26"/>
  <c r="BN101" i="26"/>
  <c r="BN102" i="26"/>
  <c r="BN103" i="26"/>
  <c r="BN104" i="26"/>
  <c r="BN105" i="26"/>
  <c r="BN106" i="26"/>
  <c r="BN107" i="26"/>
  <c r="BN108" i="26"/>
  <c r="BN109" i="26"/>
  <c r="BN110" i="26"/>
  <c r="BN111" i="26"/>
  <c r="BN112" i="26"/>
  <c r="BN113" i="26"/>
  <c r="BN114" i="26"/>
  <c r="BN115" i="26"/>
  <c r="BN116" i="26"/>
  <c r="BN117" i="26"/>
  <c r="BN118" i="26"/>
  <c r="BN119" i="26"/>
  <c r="BN120" i="26"/>
  <c r="BN121" i="26"/>
  <c r="BN122" i="26"/>
  <c r="BN123" i="26"/>
  <c r="BN124" i="26"/>
  <c r="BN125" i="26"/>
  <c r="BN126" i="26"/>
  <c r="BN127" i="26"/>
  <c r="BN128" i="26"/>
  <c r="BN129" i="26"/>
  <c r="BN130" i="26"/>
  <c r="BN131" i="26"/>
  <c r="BN132" i="26"/>
  <c r="BN133" i="26"/>
  <c r="BN134" i="26"/>
  <c r="BN135" i="26"/>
  <c r="BN136" i="26"/>
  <c r="BN137" i="26"/>
  <c r="BN138" i="26"/>
  <c r="BN139" i="26"/>
  <c r="BN140" i="26"/>
  <c r="BN141" i="26"/>
  <c r="BN142" i="26"/>
  <c r="BN143" i="26"/>
  <c r="BN144" i="26"/>
  <c r="BN145" i="26"/>
  <c r="BN146" i="26"/>
  <c r="BN147" i="26"/>
  <c r="BN148" i="26"/>
  <c r="BN149" i="26"/>
  <c r="BN150" i="26"/>
  <c r="BN151" i="26"/>
  <c r="BN152" i="26"/>
  <c r="BN153" i="26"/>
  <c r="BN154" i="26"/>
  <c r="BN155" i="26"/>
  <c r="BN156" i="26"/>
  <c r="BN157" i="26"/>
  <c r="BN158" i="26"/>
  <c r="BM160" i="26"/>
  <c r="BO159" i="26" s="1"/>
  <c r="BM10" i="26"/>
  <c r="BM11" i="26"/>
  <c r="BM12" i="26"/>
  <c r="BM13" i="26"/>
  <c r="BM14" i="26"/>
  <c r="BM15" i="26"/>
  <c r="BM16" i="26"/>
  <c r="BM17" i="26"/>
  <c r="BM18" i="26"/>
  <c r="BM19" i="26"/>
  <c r="BM20" i="26"/>
  <c r="BM21" i="26"/>
  <c r="BM22" i="26"/>
  <c r="BM23" i="26"/>
  <c r="BM24" i="26"/>
  <c r="BM25" i="26"/>
  <c r="BM26" i="26"/>
  <c r="BM27" i="26"/>
  <c r="BM28" i="26"/>
  <c r="BM29" i="26"/>
  <c r="BM30" i="26"/>
  <c r="BM31" i="26"/>
  <c r="BM32" i="26"/>
  <c r="BM33" i="26"/>
  <c r="BM34" i="26"/>
  <c r="BM35" i="26"/>
  <c r="BM36" i="26"/>
  <c r="BM37" i="26"/>
  <c r="BM38" i="26"/>
  <c r="BM39" i="26"/>
  <c r="BM40" i="26"/>
  <c r="BM41" i="26"/>
  <c r="BM42" i="26"/>
  <c r="BM43" i="26"/>
  <c r="BM44" i="26"/>
  <c r="BM45" i="26"/>
  <c r="BM46" i="26"/>
  <c r="BM47" i="26"/>
  <c r="BM48" i="26"/>
  <c r="BM49" i="26"/>
  <c r="BM50" i="26"/>
  <c r="BM51" i="26"/>
  <c r="BM52" i="26"/>
  <c r="BM53" i="26"/>
  <c r="BM54" i="26"/>
  <c r="BM55" i="26"/>
  <c r="BM56" i="26"/>
  <c r="BM57" i="26"/>
  <c r="BM58" i="26"/>
  <c r="BM59" i="26"/>
  <c r="BM60" i="26"/>
  <c r="BM61" i="26"/>
  <c r="BM62" i="26"/>
  <c r="BM63" i="26"/>
  <c r="BM64" i="26"/>
  <c r="BM65" i="26"/>
  <c r="BM66" i="26"/>
  <c r="BM67" i="26"/>
  <c r="BM68" i="26"/>
  <c r="BM69" i="26"/>
  <c r="BM70" i="26"/>
  <c r="BM71" i="26"/>
  <c r="BM72" i="26"/>
  <c r="BM73" i="26"/>
  <c r="BM74" i="26"/>
  <c r="BM75" i="26"/>
  <c r="BM76" i="26"/>
  <c r="BM77" i="26"/>
  <c r="BM78" i="26"/>
  <c r="BM79" i="26"/>
  <c r="BM80" i="26"/>
  <c r="BM81" i="26"/>
  <c r="BM82" i="26"/>
  <c r="BM83" i="26"/>
  <c r="BM84" i="26"/>
  <c r="BM85" i="26"/>
  <c r="BM86" i="26"/>
  <c r="BM87" i="26"/>
  <c r="BM88" i="26"/>
  <c r="BM89" i="26"/>
  <c r="BM90" i="26"/>
  <c r="BM91" i="26"/>
  <c r="BM92" i="26"/>
  <c r="BM93" i="26"/>
  <c r="BM94" i="26"/>
  <c r="BM95" i="26"/>
  <c r="BM96" i="26"/>
  <c r="BM97" i="26"/>
  <c r="BM98" i="26"/>
  <c r="BM99" i="26"/>
  <c r="BM100" i="26"/>
  <c r="BM101" i="26"/>
  <c r="BM102" i="26"/>
  <c r="BM103" i="26"/>
  <c r="BM104" i="26"/>
  <c r="BM105" i="26"/>
  <c r="BM106" i="26"/>
  <c r="BM107" i="26"/>
  <c r="BM108" i="26"/>
  <c r="BM109" i="26"/>
  <c r="BM110" i="26"/>
  <c r="BM111" i="26"/>
  <c r="BM112" i="26"/>
  <c r="BM113" i="26"/>
  <c r="BM114" i="26"/>
  <c r="BM115" i="26"/>
  <c r="BM116" i="26"/>
  <c r="BM117" i="26"/>
  <c r="BM118" i="26"/>
  <c r="BM119" i="26"/>
  <c r="BM120" i="26"/>
  <c r="BM121" i="26"/>
  <c r="BM122" i="26"/>
  <c r="BM123" i="26"/>
  <c r="BM124" i="26"/>
  <c r="BM125" i="26"/>
  <c r="BM126" i="26"/>
  <c r="BM127" i="26"/>
  <c r="BM128" i="26"/>
  <c r="BM129" i="26"/>
  <c r="BM130" i="26"/>
  <c r="BM131" i="26"/>
  <c r="BM132" i="26"/>
  <c r="BM133" i="26"/>
  <c r="BM134" i="26"/>
  <c r="BM135" i="26"/>
  <c r="BM136" i="26"/>
  <c r="BM137" i="26"/>
  <c r="BM138" i="26"/>
  <c r="BM139" i="26"/>
  <c r="BM140" i="26"/>
  <c r="BM141" i="26"/>
  <c r="BM142" i="26"/>
  <c r="BM143" i="26"/>
  <c r="BM144" i="26"/>
  <c r="BM145" i="26"/>
  <c r="BM146" i="26"/>
  <c r="BM147" i="26"/>
  <c r="BM148" i="26"/>
  <c r="BM149" i="26"/>
  <c r="BM150" i="26"/>
  <c r="BM151" i="26"/>
  <c r="BM152" i="26"/>
  <c r="BM153" i="26"/>
  <c r="BM154" i="26"/>
  <c r="BM155" i="26"/>
  <c r="BM156" i="26"/>
  <c r="BM157" i="26"/>
  <c r="BM158" i="26"/>
  <c r="BO158" i="26" s="1"/>
  <c r="BJ11" i="28"/>
  <c r="BJ161" i="28"/>
  <c r="BJ12" i="28"/>
  <c r="BJ13" i="28"/>
  <c r="BJ14" i="28"/>
  <c r="BJ15" i="28"/>
  <c r="BJ16" i="28"/>
  <c r="BJ17" i="28"/>
  <c r="BJ18" i="28"/>
  <c r="BJ19" i="28"/>
  <c r="BJ20" i="28"/>
  <c r="BJ21" i="28"/>
  <c r="BJ22" i="28"/>
  <c r="BJ23" i="28"/>
  <c r="BJ24" i="28"/>
  <c r="BJ25" i="28"/>
  <c r="BJ26" i="28"/>
  <c r="BJ27" i="28"/>
  <c r="BJ28" i="28"/>
  <c r="BJ29" i="28"/>
  <c r="BJ30" i="28"/>
  <c r="BJ31" i="28"/>
  <c r="BJ32" i="28"/>
  <c r="BJ33" i="28"/>
  <c r="BJ34" i="28"/>
  <c r="BJ35" i="28"/>
  <c r="BJ36" i="28"/>
  <c r="BJ37" i="28"/>
  <c r="BJ38" i="28"/>
  <c r="BJ39" i="28"/>
  <c r="BJ40" i="28"/>
  <c r="BJ41" i="28"/>
  <c r="BJ42" i="28"/>
  <c r="BJ43" i="28"/>
  <c r="BJ44" i="28"/>
  <c r="BJ45" i="28"/>
  <c r="BJ46" i="28"/>
  <c r="BJ47" i="28"/>
  <c r="BJ48" i="28"/>
  <c r="BJ49" i="28"/>
  <c r="BJ50" i="28"/>
  <c r="BJ51" i="28"/>
  <c r="BJ52" i="28"/>
  <c r="BJ53" i="28"/>
  <c r="BJ54" i="28"/>
  <c r="BJ55" i="28"/>
  <c r="BJ56" i="28"/>
  <c r="BJ57" i="28"/>
  <c r="BJ58" i="28"/>
  <c r="BJ59" i="28"/>
  <c r="BJ60" i="28"/>
  <c r="BJ61" i="28"/>
  <c r="BJ62" i="28"/>
  <c r="BJ63" i="28"/>
  <c r="BJ64" i="28"/>
  <c r="BJ65" i="28"/>
  <c r="BJ66" i="28"/>
  <c r="BJ67" i="28"/>
  <c r="BJ68" i="28"/>
  <c r="BJ69" i="28"/>
  <c r="BJ70" i="28"/>
  <c r="BJ71" i="28"/>
  <c r="BJ72" i="28"/>
  <c r="BJ73" i="28"/>
  <c r="BJ74" i="28"/>
  <c r="BJ75" i="28"/>
  <c r="BJ76" i="28"/>
  <c r="BJ77" i="28"/>
  <c r="BJ78" i="28"/>
  <c r="BJ79" i="28"/>
  <c r="BJ80" i="28"/>
  <c r="BJ81" i="28"/>
  <c r="BJ82" i="28"/>
  <c r="BJ83" i="28"/>
  <c r="BJ84" i="28"/>
  <c r="BJ85" i="28"/>
  <c r="BJ86" i="28"/>
  <c r="BJ87" i="28"/>
  <c r="BJ88" i="28"/>
  <c r="BJ89" i="28"/>
  <c r="BJ90" i="28"/>
  <c r="BJ91" i="28"/>
  <c r="BJ92" i="28"/>
  <c r="BJ93" i="28"/>
  <c r="BJ94" i="28"/>
  <c r="BJ95" i="28"/>
  <c r="BJ96" i="28"/>
  <c r="BJ97" i="28"/>
  <c r="BJ98" i="28"/>
  <c r="BJ99" i="28"/>
  <c r="BJ100" i="28"/>
  <c r="BJ101" i="28"/>
  <c r="BJ102" i="28"/>
  <c r="BJ103" i="28"/>
  <c r="BJ104" i="28"/>
  <c r="BJ105" i="28"/>
  <c r="BJ106" i="28"/>
  <c r="BJ107" i="28"/>
  <c r="BJ108" i="28"/>
  <c r="BJ109" i="28"/>
  <c r="BJ110" i="28"/>
  <c r="BJ111" i="28"/>
  <c r="BJ112" i="28"/>
  <c r="BJ113" i="28"/>
  <c r="BJ114" i="28"/>
  <c r="BJ115" i="28"/>
  <c r="BJ116" i="28"/>
  <c r="BJ117" i="28"/>
  <c r="BJ118" i="28"/>
  <c r="BJ119" i="28"/>
  <c r="BJ120" i="28"/>
  <c r="BJ121" i="28"/>
  <c r="BJ122" i="28"/>
  <c r="BJ123" i="28"/>
  <c r="BJ124" i="28"/>
  <c r="BJ125" i="28"/>
  <c r="BJ126" i="28"/>
  <c r="BJ127" i="28"/>
  <c r="BJ128" i="28"/>
  <c r="BJ129" i="28"/>
  <c r="BJ130" i="28"/>
  <c r="BJ131" i="28"/>
  <c r="BJ132" i="28"/>
  <c r="BJ133" i="28"/>
  <c r="BJ134" i="28"/>
  <c r="BJ135" i="28"/>
  <c r="BJ136" i="28"/>
  <c r="BJ137" i="28"/>
  <c r="BJ138" i="28"/>
  <c r="BJ139" i="28"/>
  <c r="BJ140" i="28"/>
  <c r="BJ141" i="28"/>
  <c r="BJ142" i="28"/>
  <c r="BJ143" i="28"/>
  <c r="BJ144" i="28"/>
  <c r="BJ145" i="28"/>
  <c r="BJ146" i="28"/>
  <c r="BJ147" i="28"/>
  <c r="BJ148" i="28"/>
  <c r="BJ149" i="28"/>
  <c r="BJ150" i="28"/>
  <c r="BJ151" i="28"/>
  <c r="BJ152" i="28"/>
  <c r="BJ153" i="28"/>
  <c r="BJ154" i="28"/>
  <c r="BJ155" i="28"/>
  <c r="BJ156" i="28"/>
  <c r="BJ157" i="28"/>
  <c r="BJ158" i="28"/>
  <c r="BJ159" i="28"/>
  <c r="BE165" i="29"/>
  <c r="BG164" i="29" s="1"/>
  <c r="BE15" i="29"/>
  <c r="BE16" i="29"/>
  <c r="BE17" i="29"/>
  <c r="BE18" i="29"/>
  <c r="BE19" i="29"/>
  <c r="BE20" i="29"/>
  <c r="BE21" i="29"/>
  <c r="BE22" i="29"/>
  <c r="BE23" i="29"/>
  <c r="BE24" i="29"/>
  <c r="BE25" i="29"/>
  <c r="BE26" i="29"/>
  <c r="BE27" i="29"/>
  <c r="BE28" i="29"/>
  <c r="BE29" i="29"/>
  <c r="BE30" i="29"/>
  <c r="BE31" i="29"/>
  <c r="BE32" i="29"/>
  <c r="BE33" i="29"/>
  <c r="BE34" i="29"/>
  <c r="BE35" i="29"/>
  <c r="BE36" i="29"/>
  <c r="BE37" i="29"/>
  <c r="BE38" i="29"/>
  <c r="BE39" i="29"/>
  <c r="BE40" i="29"/>
  <c r="BE41" i="29"/>
  <c r="BE42" i="29"/>
  <c r="BE43" i="29"/>
  <c r="BE44" i="29"/>
  <c r="BE45" i="29"/>
  <c r="BE46" i="29"/>
  <c r="BE47" i="29"/>
  <c r="BE48" i="29"/>
  <c r="BE49" i="29"/>
  <c r="BE50" i="29"/>
  <c r="BE51" i="29"/>
  <c r="BE52" i="29"/>
  <c r="BE53" i="29"/>
  <c r="BE54" i="29"/>
  <c r="BE55" i="29"/>
  <c r="BE56" i="29"/>
  <c r="BE57" i="29"/>
  <c r="BE58" i="29"/>
  <c r="BE59" i="29"/>
  <c r="BE60" i="29"/>
  <c r="BE61" i="29"/>
  <c r="BE62" i="29"/>
  <c r="BE63" i="29"/>
  <c r="BE64" i="29"/>
  <c r="BE65" i="29"/>
  <c r="BE66" i="29"/>
  <c r="BE67" i="29"/>
  <c r="BE68" i="29"/>
  <c r="BE69" i="29"/>
  <c r="BE70" i="29"/>
  <c r="BE71" i="29"/>
  <c r="BE72" i="29"/>
  <c r="BE73" i="29"/>
  <c r="BE74" i="29"/>
  <c r="BE75" i="29"/>
  <c r="BE76" i="29"/>
  <c r="BE77" i="29"/>
  <c r="BE78" i="29"/>
  <c r="BE79" i="29"/>
  <c r="BE80" i="29"/>
  <c r="BE81" i="29"/>
  <c r="BE82" i="29"/>
  <c r="BE83" i="29"/>
  <c r="BE84" i="29"/>
  <c r="BE85" i="29"/>
  <c r="BE86" i="29"/>
  <c r="BE87" i="29"/>
  <c r="BE88" i="29"/>
  <c r="BE89" i="29"/>
  <c r="BE90" i="29"/>
  <c r="BE91" i="29"/>
  <c r="BE92" i="29"/>
  <c r="BE93" i="29"/>
  <c r="BE94" i="29"/>
  <c r="BE95" i="29"/>
  <c r="BE96" i="29"/>
  <c r="BE97" i="29"/>
  <c r="BE98" i="29"/>
  <c r="BE99" i="29"/>
  <c r="BE100" i="29"/>
  <c r="BE101" i="29"/>
  <c r="BE102" i="29"/>
  <c r="BE103" i="29"/>
  <c r="BE104" i="29"/>
  <c r="BE105" i="29"/>
  <c r="BE106" i="29"/>
  <c r="BE107" i="29"/>
  <c r="BE108" i="29"/>
  <c r="BE109" i="29"/>
  <c r="BE110" i="29"/>
  <c r="BE111" i="29"/>
  <c r="BE112" i="29"/>
  <c r="BE113" i="29"/>
  <c r="BE114" i="29"/>
  <c r="BE115" i="29"/>
  <c r="BE116" i="29"/>
  <c r="BE117" i="29"/>
  <c r="BE118" i="29"/>
  <c r="BE119" i="29"/>
  <c r="BE120" i="29"/>
  <c r="BE121" i="29"/>
  <c r="BE122" i="29"/>
  <c r="BE123" i="29"/>
  <c r="BE124" i="29"/>
  <c r="BE125" i="29"/>
  <c r="BE126" i="29"/>
  <c r="BE127" i="29"/>
  <c r="BE128" i="29"/>
  <c r="BE129" i="29"/>
  <c r="BE130" i="29"/>
  <c r="BE131" i="29"/>
  <c r="BE132" i="29"/>
  <c r="BE133" i="29"/>
  <c r="BE134" i="29"/>
  <c r="BE135" i="29"/>
  <c r="BE136" i="29"/>
  <c r="BE137" i="29"/>
  <c r="BE138" i="29"/>
  <c r="BE139" i="29"/>
  <c r="BE140" i="29"/>
  <c r="BE141" i="29"/>
  <c r="BE142" i="29"/>
  <c r="BE143" i="29"/>
  <c r="BE144" i="29"/>
  <c r="BE145" i="29"/>
  <c r="BE146" i="29"/>
  <c r="BE147" i="29"/>
  <c r="BE148" i="29"/>
  <c r="BE149" i="29"/>
  <c r="BE150" i="29"/>
  <c r="BE151" i="29"/>
  <c r="BE152" i="29"/>
  <c r="BE153" i="29"/>
  <c r="BE154" i="29"/>
  <c r="BE155" i="29"/>
  <c r="BE156" i="29"/>
  <c r="BE157" i="29"/>
  <c r="BE158" i="29"/>
  <c r="BE159" i="29"/>
  <c r="BE160" i="29"/>
  <c r="BE161" i="29"/>
  <c r="BE162" i="29"/>
  <c r="BE163" i="29"/>
  <c r="BG163" i="29" s="1"/>
  <c r="BY156" i="21"/>
  <c r="CA155" i="21" s="1"/>
  <c r="BY6" i="21"/>
  <c r="BY7" i="21"/>
  <c r="BY8" i="21"/>
  <c r="BY9" i="21"/>
  <c r="BY10" i="21"/>
  <c r="BY11" i="21"/>
  <c r="BY12" i="21"/>
  <c r="BY13" i="21"/>
  <c r="BY14" i="21"/>
  <c r="BY15" i="21"/>
  <c r="BY16" i="21"/>
  <c r="BY17" i="21"/>
  <c r="BY18" i="21"/>
  <c r="BY19" i="21"/>
  <c r="BY20" i="21"/>
  <c r="BY21" i="21"/>
  <c r="BY22" i="21"/>
  <c r="BY23" i="21"/>
  <c r="BY24" i="21"/>
  <c r="BY25" i="21"/>
  <c r="BY26" i="21"/>
  <c r="BY27" i="21"/>
  <c r="BY28" i="21"/>
  <c r="BY29" i="21"/>
  <c r="BY30" i="21"/>
  <c r="BY31" i="21"/>
  <c r="BY32" i="21"/>
  <c r="BY33" i="21"/>
  <c r="BY34" i="21"/>
  <c r="BY35" i="21"/>
  <c r="BY36" i="21"/>
  <c r="BY37" i="21"/>
  <c r="BY38" i="21"/>
  <c r="BY39" i="21"/>
  <c r="BY40" i="21"/>
  <c r="BY41" i="21"/>
  <c r="BY42" i="21"/>
  <c r="BY43" i="21"/>
  <c r="BY44" i="21"/>
  <c r="BY45" i="21"/>
  <c r="BY46" i="21"/>
  <c r="BY47" i="21"/>
  <c r="BY48" i="21"/>
  <c r="BY49" i="21"/>
  <c r="BY50" i="21"/>
  <c r="BY51" i="21"/>
  <c r="BY52" i="21"/>
  <c r="BY53" i="21"/>
  <c r="BY54" i="21"/>
  <c r="BY55" i="21"/>
  <c r="BY56" i="21"/>
  <c r="BY57" i="21"/>
  <c r="BY58" i="21"/>
  <c r="BY59" i="21"/>
  <c r="BY60" i="21"/>
  <c r="BY61" i="21"/>
  <c r="BY62" i="21"/>
  <c r="BY63" i="21"/>
  <c r="BY64" i="21"/>
  <c r="BY65" i="21"/>
  <c r="BY66" i="21"/>
  <c r="BY67" i="21"/>
  <c r="BY68" i="21"/>
  <c r="BY69" i="21"/>
  <c r="BY70" i="21"/>
  <c r="BY71" i="21"/>
  <c r="BY72" i="21"/>
  <c r="BY73" i="21"/>
  <c r="BY74" i="21"/>
  <c r="BY75" i="21"/>
  <c r="BY76" i="21"/>
  <c r="BY77" i="21"/>
  <c r="BY78" i="21"/>
  <c r="BY79" i="21"/>
  <c r="BY80" i="21"/>
  <c r="BY81" i="21"/>
  <c r="BY82" i="21"/>
  <c r="BY83" i="21"/>
  <c r="BY84" i="21"/>
  <c r="BY85" i="21"/>
  <c r="BY86" i="21"/>
  <c r="BY87" i="21"/>
  <c r="BY88" i="21"/>
  <c r="BY89" i="21"/>
  <c r="BY90" i="21"/>
  <c r="BY91" i="21"/>
  <c r="BY92" i="21"/>
  <c r="BY93" i="21"/>
  <c r="BY94" i="21"/>
  <c r="BY95" i="21"/>
  <c r="BY96" i="21"/>
  <c r="BY97" i="21"/>
  <c r="BY98" i="21"/>
  <c r="BY99" i="21"/>
  <c r="BY100" i="21"/>
  <c r="BY101" i="21"/>
  <c r="BY102" i="21"/>
  <c r="BY103" i="21"/>
  <c r="BY104" i="21"/>
  <c r="BY105" i="21"/>
  <c r="BY106" i="21"/>
  <c r="BY107" i="21"/>
  <c r="BY108" i="21"/>
  <c r="BY109" i="21"/>
  <c r="BY110" i="21"/>
  <c r="BY111" i="21"/>
  <c r="BY112" i="21"/>
  <c r="BY113" i="21"/>
  <c r="BY114" i="21"/>
  <c r="BY115" i="21"/>
  <c r="BY116" i="21"/>
  <c r="BY117" i="21"/>
  <c r="BY118" i="21"/>
  <c r="BY119" i="21"/>
  <c r="BY120" i="21"/>
  <c r="BY121" i="21"/>
  <c r="BY122" i="21"/>
  <c r="BY123" i="21"/>
  <c r="BY124" i="21"/>
  <c r="BY125" i="21"/>
  <c r="BY126" i="21"/>
  <c r="BY127" i="21"/>
  <c r="BY128" i="21"/>
  <c r="BY129" i="21"/>
  <c r="BY130" i="21"/>
  <c r="BY131" i="21"/>
  <c r="BY132" i="21"/>
  <c r="BY133" i="21"/>
  <c r="BY134" i="21"/>
  <c r="BY135" i="21"/>
  <c r="BY136" i="21"/>
  <c r="BY137" i="21"/>
  <c r="BY138" i="21"/>
  <c r="BY139" i="21"/>
  <c r="BY140" i="21"/>
  <c r="BY141" i="21"/>
  <c r="BY142" i="21"/>
  <c r="BY143" i="21"/>
  <c r="BY144" i="21"/>
  <c r="BY145" i="21"/>
  <c r="BY146" i="21"/>
  <c r="BY147" i="21"/>
  <c r="BY148" i="21"/>
  <c r="BY149" i="21"/>
  <c r="BY150" i="21"/>
  <c r="BY151" i="21"/>
  <c r="BY152" i="21"/>
  <c r="BY153" i="21"/>
  <c r="BY154" i="21"/>
  <c r="CA154" i="21" s="1"/>
  <c r="BL156" i="24"/>
  <c r="BN156" i="24" s="1"/>
  <c r="BL6" i="24"/>
  <c r="BL7" i="24"/>
  <c r="BL8" i="24"/>
  <c r="BL9" i="24"/>
  <c r="BL10" i="24"/>
  <c r="BL11" i="24"/>
  <c r="BL12" i="24"/>
  <c r="BL13" i="24"/>
  <c r="BL14" i="24"/>
  <c r="BL15" i="24"/>
  <c r="BL16" i="24"/>
  <c r="BL17" i="24"/>
  <c r="BL18" i="24"/>
  <c r="BL19" i="24"/>
  <c r="BL20" i="24"/>
  <c r="BL21" i="24"/>
  <c r="BL22" i="24"/>
  <c r="BL23" i="24"/>
  <c r="BL24" i="24"/>
  <c r="BL25" i="24"/>
  <c r="BL26" i="24"/>
  <c r="BL27" i="24"/>
  <c r="BL28" i="24"/>
  <c r="BL29" i="24"/>
  <c r="BL30" i="24"/>
  <c r="BL31" i="24"/>
  <c r="BL32" i="24"/>
  <c r="BL33" i="24"/>
  <c r="BL34" i="24"/>
  <c r="BL35" i="24"/>
  <c r="BL36" i="24"/>
  <c r="BL37" i="24"/>
  <c r="BL38" i="24"/>
  <c r="BL39" i="24"/>
  <c r="BL40" i="24"/>
  <c r="BL41" i="24"/>
  <c r="BL42" i="24"/>
  <c r="BL43" i="24"/>
  <c r="BL44" i="24"/>
  <c r="BL45" i="24"/>
  <c r="BL46" i="24"/>
  <c r="BL47" i="24"/>
  <c r="BL48" i="24"/>
  <c r="BL49" i="24"/>
  <c r="BL50" i="24"/>
  <c r="BL51" i="24"/>
  <c r="BL52" i="24"/>
  <c r="BL53" i="24"/>
  <c r="BL54" i="24"/>
  <c r="BL55" i="24"/>
  <c r="BL56" i="24"/>
  <c r="BL57" i="24"/>
  <c r="BL58" i="24"/>
  <c r="BL59" i="24"/>
  <c r="BL60" i="24"/>
  <c r="BL61" i="24"/>
  <c r="BL62" i="24"/>
  <c r="BL63" i="24"/>
  <c r="BL64" i="24"/>
  <c r="BL65" i="24"/>
  <c r="BL66" i="24"/>
  <c r="BL67" i="24"/>
  <c r="BL68" i="24"/>
  <c r="BL69" i="24"/>
  <c r="BL70" i="24"/>
  <c r="BL71" i="24"/>
  <c r="BL72" i="24"/>
  <c r="BL73" i="24"/>
  <c r="BL74" i="24"/>
  <c r="BL75" i="24"/>
  <c r="BL76" i="24"/>
  <c r="BL77" i="24"/>
  <c r="BL78" i="24"/>
  <c r="BL79" i="24"/>
  <c r="BL80" i="24"/>
  <c r="BL81" i="24"/>
  <c r="BL82" i="24"/>
  <c r="BL83" i="24"/>
  <c r="BL84" i="24"/>
  <c r="BL85" i="24"/>
  <c r="BL86" i="24"/>
  <c r="BL87" i="24"/>
  <c r="BL88" i="24"/>
  <c r="BL89" i="24"/>
  <c r="BL90" i="24"/>
  <c r="BL91" i="24"/>
  <c r="BL92" i="24"/>
  <c r="BL93" i="24"/>
  <c r="BL94" i="24"/>
  <c r="BL95" i="24"/>
  <c r="BL96" i="24"/>
  <c r="BL97" i="24"/>
  <c r="BL98" i="24"/>
  <c r="BL99" i="24"/>
  <c r="BL100" i="24"/>
  <c r="BL101" i="24"/>
  <c r="BL102" i="24"/>
  <c r="BL103" i="24"/>
  <c r="BL104" i="24"/>
  <c r="BL105" i="24"/>
  <c r="BL106" i="24"/>
  <c r="BL107" i="24"/>
  <c r="BL108" i="24"/>
  <c r="BL109" i="24"/>
  <c r="BL110" i="24"/>
  <c r="BL111" i="24"/>
  <c r="BL112" i="24"/>
  <c r="BL113" i="24"/>
  <c r="BL114" i="24"/>
  <c r="BL115" i="24"/>
  <c r="BL116" i="24"/>
  <c r="BL117" i="24"/>
  <c r="BL118" i="24"/>
  <c r="BL119" i="24"/>
  <c r="BL120" i="24"/>
  <c r="BL121" i="24"/>
  <c r="BL122" i="24"/>
  <c r="BL123" i="24"/>
  <c r="BL124" i="24"/>
  <c r="BL125" i="24"/>
  <c r="BL126" i="24"/>
  <c r="BL127" i="24"/>
  <c r="BL128" i="24"/>
  <c r="BL129" i="24"/>
  <c r="BL130" i="24"/>
  <c r="BL131" i="24"/>
  <c r="BL132" i="24"/>
  <c r="BL133" i="24"/>
  <c r="BL134" i="24"/>
  <c r="BL135" i="24"/>
  <c r="BL136" i="24"/>
  <c r="BL137" i="24"/>
  <c r="BL138" i="24"/>
  <c r="BL139" i="24"/>
  <c r="BL140" i="24"/>
  <c r="BL141" i="24"/>
  <c r="BL142" i="24"/>
  <c r="BL143" i="24"/>
  <c r="BL144" i="24"/>
  <c r="BL145" i="24"/>
  <c r="BL146" i="24"/>
  <c r="BL147" i="24"/>
  <c r="BL148" i="24"/>
  <c r="BL149" i="24"/>
  <c r="BL150" i="24"/>
  <c r="BL151" i="24"/>
  <c r="BL152" i="24"/>
  <c r="BL153" i="24"/>
  <c r="BL154" i="24"/>
  <c r="CK156" i="20"/>
  <c r="CM155" i="20" s="1"/>
  <c r="CK6" i="20"/>
  <c r="CK7" i="20"/>
  <c r="CK8" i="20"/>
  <c r="CK9" i="20"/>
  <c r="CK10" i="20"/>
  <c r="CK11" i="20"/>
  <c r="CK12" i="20"/>
  <c r="CK13" i="20"/>
  <c r="CK14" i="20"/>
  <c r="CK15" i="20"/>
  <c r="CK16" i="20"/>
  <c r="CK17" i="20"/>
  <c r="CK18" i="20"/>
  <c r="CK19" i="20"/>
  <c r="CK20" i="20"/>
  <c r="CK21" i="20"/>
  <c r="CK22" i="20"/>
  <c r="CK23" i="20"/>
  <c r="CK24" i="20"/>
  <c r="CK25" i="20"/>
  <c r="CK26" i="20"/>
  <c r="CK27" i="20"/>
  <c r="CK28" i="20"/>
  <c r="CK29" i="20"/>
  <c r="CK30" i="20"/>
  <c r="CK31" i="20"/>
  <c r="CK32" i="20"/>
  <c r="CK33" i="20"/>
  <c r="CK34" i="20"/>
  <c r="CK35" i="20"/>
  <c r="CK36" i="20"/>
  <c r="CK37" i="20"/>
  <c r="CK38" i="20"/>
  <c r="CK39" i="20"/>
  <c r="CK40" i="20"/>
  <c r="CK41" i="20"/>
  <c r="CK42" i="20"/>
  <c r="CK43" i="20"/>
  <c r="CK44" i="20"/>
  <c r="CK45" i="20"/>
  <c r="CK46" i="20"/>
  <c r="CK47" i="20"/>
  <c r="CK48" i="20"/>
  <c r="CK49" i="20"/>
  <c r="CK50" i="20"/>
  <c r="CK51" i="20"/>
  <c r="CK52" i="20"/>
  <c r="CK53" i="20"/>
  <c r="CK54" i="20"/>
  <c r="CK55" i="20"/>
  <c r="CK56" i="20"/>
  <c r="CK57" i="20"/>
  <c r="CK58" i="20"/>
  <c r="CK59" i="20"/>
  <c r="CK60" i="20"/>
  <c r="CK61" i="20"/>
  <c r="CK62" i="20"/>
  <c r="CK63" i="20"/>
  <c r="CK64" i="20"/>
  <c r="CK65" i="20"/>
  <c r="CK66" i="20"/>
  <c r="CK67" i="20"/>
  <c r="CK68" i="20"/>
  <c r="CK69" i="20"/>
  <c r="CK70" i="20"/>
  <c r="CK71" i="20"/>
  <c r="CK72" i="20"/>
  <c r="CK73" i="20"/>
  <c r="CK74" i="20"/>
  <c r="CK75" i="20"/>
  <c r="CK76" i="20"/>
  <c r="CK77" i="20"/>
  <c r="CK78" i="20"/>
  <c r="CK79" i="20"/>
  <c r="CK80" i="20"/>
  <c r="CK81" i="20"/>
  <c r="CK82" i="20"/>
  <c r="CK83" i="20"/>
  <c r="CK84" i="20"/>
  <c r="CK85" i="20"/>
  <c r="CK86" i="20"/>
  <c r="CK87" i="20"/>
  <c r="CK88" i="20"/>
  <c r="CK89" i="20"/>
  <c r="CK90" i="20"/>
  <c r="CK91" i="20"/>
  <c r="CK92" i="20"/>
  <c r="CK93" i="20"/>
  <c r="CK94" i="20"/>
  <c r="CK95" i="20"/>
  <c r="CK96" i="20"/>
  <c r="CK97" i="20"/>
  <c r="CK98" i="20"/>
  <c r="CK99" i="20"/>
  <c r="CK100" i="20"/>
  <c r="CK101" i="20"/>
  <c r="CK102" i="20"/>
  <c r="CK103" i="20"/>
  <c r="CK104" i="20"/>
  <c r="CK105" i="20"/>
  <c r="CK106" i="20"/>
  <c r="CK107" i="20"/>
  <c r="CK108" i="20"/>
  <c r="CK109" i="20"/>
  <c r="CK110" i="20"/>
  <c r="CK111" i="20"/>
  <c r="CK112" i="20"/>
  <c r="CK113" i="20"/>
  <c r="CK114" i="20"/>
  <c r="CK115" i="20"/>
  <c r="CK116" i="20"/>
  <c r="CK117" i="20"/>
  <c r="CK118" i="20"/>
  <c r="CK119" i="20"/>
  <c r="CK120" i="20"/>
  <c r="CK121" i="20"/>
  <c r="CK122" i="20"/>
  <c r="CK123" i="20"/>
  <c r="CK124" i="20"/>
  <c r="CK125" i="20"/>
  <c r="CK126" i="20"/>
  <c r="CK127" i="20"/>
  <c r="CK128" i="20"/>
  <c r="CK129" i="20"/>
  <c r="CK130" i="20"/>
  <c r="CK131" i="20"/>
  <c r="CK132" i="20"/>
  <c r="CK133" i="20"/>
  <c r="CK134" i="20"/>
  <c r="CK135" i="20"/>
  <c r="CK136" i="20"/>
  <c r="CK137" i="20"/>
  <c r="CK138" i="20"/>
  <c r="CK139" i="20"/>
  <c r="CK140" i="20"/>
  <c r="CK141" i="20"/>
  <c r="CK142" i="20"/>
  <c r="CK143" i="20"/>
  <c r="CK144" i="20"/>
  <c r="CK145" i="20"/>
  <c r="CK146" i="20"/>
  <c r="CK147" i="20"/>
  <c r="CK148" i="20"/>
  <c r="CK149" i="20"/>
  <c r="CK150" i="20"/>
  <c r="CK151" i="20"/>
  <c r="CK152" i="20"/>
  <c r="CK153" i="20"/>
  <c r="CK154" i="20"/>
  <c r="BN154" i="24" l="1"/>
  <c r="BN106" i="27"/>
  <c r="BN102" i="27"/>
  <c r="BN98" i="27"/>
  <c r="BN94" i="27"/>
  <c r="BN90" i="27"/>
  <c r="BN86" i="27"/>
  <c r="BN82" i="27"/>
  <c r="BN78" i="27"/>
  <c r="BN74" i="27"/>
  <c r="BN70" i="27"/>
  <c r="BN66" i="27"/>
  <c r="BN62" i="27"/>
  <c r="CM89" i="20"/>
  <c r="CM57" i="20"/>
  <c r="CM53" i="20"/>
  <c r="CM49" i="20"/>
  <c r="BN151" i="24"/>
  <c r="BN147" i="24"/>
  <c r="BV139" i="23"/>
  <c r="BV127" i="23"/>
  <c r="BV111" i="23"/>
  <c r="BV103" i="23"/>
  <c r="BV87" i="23"/>
  <c r="BV75" i="23"/>
  <c r="BV59" i="23"/>
  <c r="BV43" i="23"/>
  <c r="BV27" i="23"/>
  <c r="BV15" i="23"/>
  <c r="BK133" i="28"/>
  <c r="BY158" i="22"/>
  <c r="BY38" i="22"/>
  <c r="BY34" i="22"/>
  <c r="BY30" i="22"/>
  <c r="BY26" i="22"/>
  <c r="BY22" i="22"/>
  <c r="BY18" i="22"/>
  <c r="BY14" i="22"/>
  <c r="BY10" i="22"/>
  <c r="BY161" i="22" s="1"/>
  <c r="BV147" i="23"/>
  <c r="BV135" i="23"/>
  <c r="BV123" i="23"/>
  <c r="BV115" i="23"/>
  <c r="BV99" i="23"/>
  <c r="BV91" i="23"/>
  <c r="BV79" i="23"/>
  <c r="BV67" i="23"/>
  <c r="BV55" i="23"/>
  <c r="BV47" i="23"/>
  <c r="BV35" i="23"/>
  <c r="BV23" i="23"/>
  <c r="BV11" i="23"/>
  <c r="BK128" i="28"/>
  <c r="BK120" i="28"/>
  <c r="BK116" i="28"/>
  <c r="BK112" i="28"/>
  <c r="BK108" i="28"/>
  <c r="BK104" i="28"/>
  <c r="BK100" i="28"/>
  <c r="BK96" i="28"/>
  <c r="BK92" i="28"/>
  <c r="BK64" i="28"/>
  <c r="BK52" i="28"/>
  <c r="BV157" i="23"/>
  <c r="BV151" i="23"/>
  <c r="BV143" i="23"/>
  <c r="BV131" i="23"/>
  <c r="BV119" i="23"/>
  <c r="BV107" i="23"/>
  <c r="BV95" i="23"/>
  <c r="BV83" i="23"/>
  <c r="BV71" i="23"/>
  <c r="BV63" i="23"/>
  <c r="BV51" i="23"/>
  <c r="BV39" i="23"/>
  <c r="BV31" i="23"/>
  <c r="BV19" i="23"/>
  <c r="BV7" i="23"/>
  <c r="BV158" i="23" s="1"/>
  <c r="BK157" i="28"/>
  <c r="BK149" i="28"/>
  <c r="BK145" i="28"/>
  <c r="CM151" i="20"/>
  <c r="BK137" i="28"/>
  <c r="CM147" i="20"/>
  <c r="BK153" i="28"/>
  <c r="BK141" i="28"/>
  <c r="BK129" i="28"/>
  <c r="BK125" i="28"/>
  <c r="BK121" i="28"/>
  <c r="BK117" i="28"/>
  <c r="BK113" i="28"/>
  <c r="BK109" i="28"/>
  <c r="BK105" i="28"/>
  <c r="BK101" i="28"/>
  <c r="BK97" i="28"/>
  <c r="BK93" i="28"/>
  <c r="BK89" i="28"/>
  <c r="BK85" i="28"/>
  <c r="BK81" i="28"/>
  <c r="BK77" i="28"/>
  <c r="BK73" i="28"/>
  <c r="BK69" i="28"/>
  <c r="BK65" i="28"/>
  <c r="BK61" i="28"/>
  <c r="BK57" i="28"/>
  <c r="BK53" i="28"/>
  <c r="BK13" i="28"/>
  <c r="BN154" i="27"/>
  <c r="BN150" i="27"/>
  <c r="BN146" i="27"/>
  <c r="BN142" i="27"/>
  <c r="BN138" i="27"/>
  <c r="CM143" i="20"/>
  <c r="CM135" i="20"/>
  <c r="CM127" i="20"/>
  <c r="CM119" i="20"/>
  <c r="CM107" i="20"/>
  <c r="CM103" i="20"/>
  <c r="CM95" i="20"/>
  <c r="CM91" i="20"/>
  <c r="CM87" i="20"/>
  <c r="CM83" i="20"/>
  <c r="CM79" i="20"/>
  <c r="CM75" i="20"/>
  <c r="CM71" i="20"/>
  <c r="CM67" i="20"/>
  <c r="CM63" i="20"/>
  <c r="CM59" i="20"/>
  <c r="CM55" i="20"/>
  <c r="CM51" i="20"/>
  <c r="CM47" i="20"/>
  <c r="CM43" i="20"/>
  <c r="CM39" i="20"/>
  <c r="CM35" i="20"/>
  <c r="CM31" i="20"/>
  <c r="CM27" i="20"/>
  <c r="CM23" i="20"/>
  <c r="CM19" i="20"/>
  <c r="CM15" i="20"/>
  <c r="CM11" i="20"/>
  <c r="CM7" i="20"/>
  <c r="BN153" i="24"/>
  <c r="BN133" i="24"/>
  <c r="BN81" i="24"/>
  <c r="BN77" i="24"/>
  <c r="BN73" i="24"/>
  <c r="BN69" i="24"/>
  <c r="BN65" i="24"/>
  <c r="BN61" i="24"/>
  <c r="BN57" i="24"/>
  <c r="BN53" i="24"/>
  <c r="BN49" i="24"/>
  <c r="BN45" i="24"/>
  <c r="BN41" i="24"/>
  <c r="CA151" i="21"/>
  <c r="CA147" i="21"/>
  <c r="CA143" i="21"/>
  <c r="CA139" i="21"/>
  <c r="CA135" i="21"/>
  <c r="CA131" i="21"/>
  <c r="CA127" i="21"/>
  <c r="CA123" i="21"/>
  <c r="CA119" i="21"/>
  <c r="CA115" i="21"/>
  <c r="CA111" i="21"/>
  <c r="CA107" i="21"/>
  <c r="CA103" i="21"/>
  <c r="CA99" i="21"/>
  <c r="CA95" i="21"/>
  <c r="CA91" i="21"/>
  <c r="CA87" i="21"/>
  <c r="CA83" i="21"/>
  <c r="CA79" i="21"/>
  <c r="CA75" i="21"/>
  <c r="CA71" i="21"/>
  <c r="CA67" i="21"/>
  <c r="CA63" i="21"/>
  <c r="CA59" i="21"/>
  <c r="CA55" i="21"/>
  <c r="CA51" i="21"/>
  <c r="CA47" i="21"/>
  <c r="CA43" i="21"/>
  <c r="CA39" i="21"/>
  <c r="CA35" i="21"/>
  <c r="CA31" i="21"/>
  <c r="CA27" i="21"/>
  <c r="CA23" i="21"/>
  <c r="CA19" i="21"/>
  <c r="CA15" i="21"/>
  <c r="CA11" i="21"/>
  <c r="CA7" i="21"/>
  <c r="BK152" i="28"/>
  <c r="BK148" i="28"/>
  <c r="BK144" i="28"/>
  <c r="BK140" i="28"/>
  <c r="BK136" i="28"/>
  <c r="BK132" i="28"/>
  <c r="CM139" i="20"/>
  <c r="CM131" i="20"/>
  <c r="CM123" i="20"/>
  <c r="CM115" i="20"/>
  <c r="CM111" i="20"/>
  <c r="CM99" i="20"/>
  <c r="BN143" i="24"/>
  <c r="BN139" i="24"/>
  <c r="BN135" i="24"/>
  <c r="BN131" i="24"/>
  <c r="BN127" i="24"/>
  <c r="BN123" i="24"/>
  <c r="BN119" i="24"/>
  <c r="BN115" i="24"/>
  <c r="BN111" i="24"/>
  <c r="BN107" i="24"/>
  <c r="BN103" i="24"/>
  <c r="BN99" i="24"/>
  <c r="BN95" i="24"/>
  <c r="BN91" i="24"/>
  <c r="BN87" i="24"/>
  <c r="BN83" i="24"/>
  <c r="BN79" i="24"/>
  <c r="BN75" i="24"/>
  <c r="BN71" i="24"/>
  <c r="BN67" i="24"/>
  <c r="BN63" i="24"/>
  <c r="BN59" i="24"/>
  <c r="BN55" i="24"/>
  <c r="BN51" i="24"/>
  <c r="BN47" i="24"/>
  <c r="BN43" i="24"/>
  <c r="BN39" i="24"/>
  <c r="BN35" i="24"/>
  <c r="BN31" i="24"/>
  <c r="BN27" i="24"/>
  <c r="BN23" i="24"/>
  <c r="BN19" i="24"/>
  <c r="BN15" i="24"/>
  <c r="BN11" i="24"/>
  <c r="BN7" i="24"/>
  <c r="CA8" i="21"/>
  <c r="BG160" i="29"/>
  <c r="BG156" i="29"/>
  <c r="BG152" i="29"/>
  <c r="BG148" i="29"/>
  <c r="BG144" i="29"/>
  <c r="BG140" i="29"/>
  <c r="BG136" i="29"/>
  <c r="BG132" i="29"/>
  <c r="BG128" i="29"/>
  <c r="BG124" i="29"/>
  <c r="BG120" i="29"/>
  <c r="BG116" i="29"/>
  <c r="BG112" i="29"/>
  <c r="BG108" i="29"/>
  <c r="BG104" i="29"/>
  <c r="BG100" i="29"/>
  <c r="BG96" i="29"/>
  <c r="BG92" i="29"/>
  <c r="BG88" i="29"/>
  <c r="BG84" i="29"/>
  <c r="BG80" i="29"/>
  <c r="BG76" i="29"/>
  <c r="BG72" i="29"/>
  <c r="BG68" i="29"/>
  <c r="BG64" i="29"/>
  <c r="BG60" i="29"/>
  <c r="BG56" i="29"/>
  <c r="BG52" i="29"/>
  <c r="BG48" i="29"/>
  <c r="BG44" i="29"/>
  <c r="BG40" i="29"/>
  <c r="BG36" i="29"/>
  <c r="BG32" i="29"/>
  <c r="BG28" i="29"/>
  <c r="BG24" i="29"/>
  <c r="BG20" i="29"/>
  <c r="BG16" i="29"/>
  <c r="BN148" i="24"/>
  <c r="BN149" i="24"/>
  <c r="BN140" i="24"/>
  <c r="BN141" i="24"/>
  <c r="BN136" i="24"/>
  <c r="BN137" i="24"/>
  <c r="BN124" i="24"/>
  <c r="BN125" i="24"/>
  <c r="BN116" i="24"/>
  <c r="BN117" i="24"/>
  <c r="BN104" i="24"/>
  <c r="BN105" i="24"/>
  <c r="BN96" i="24"/>
  <c r="BN97" i="24"/>
  <c r="BN88" i="24"/>
  <c r="BN89" i="24"/>
  <c r="BN84" i="24"/>
  <c r="BN85" i="24"/>
  <c r="BN36" i="24"/>
  <c r="BN37" i="24"/>
  <c r="BN24" i="24"/>
  <c r="BN25" i="24"/>
  <c r="BN16" i="24"/>
  <c r="BN17" i="24"/>
  <c r="BN8" i="24"/>
  <c r="BN9" i="24"/>
  <c r="BG161" i="29"/>
  <c r="BG162" i="29"/>
  <c r="BG153" i="29"/>
  <c r="BG154" i="29"/>
  <c r="BG145" i="29"/>
  <c r="BG146" i="29"/>
  <c r="BG133" i="29"/>
  <c r="BG134" i="29"/>
  <c r="BG125" i="29"/>
  <c r="BG126" i="29"/>
  <c r="BG113" i="29"/>
  <c r="BG114" i="29"/>
  <c r="BG101" i="29"/>
  <c r="BG102" i="29"/>
  <c r="BG93" i="29"/>
  <c r="BG94" i="29"/>
  <c r="BG85" i="29"/>
  <c r="BG86" i="29"/>
  <c r="BG73" i="29"/>
  <c r="BG74" i="29"/>
  <c r="BG65" i="29"/>
  <c r="BG66" i="29"/>
  <c r="BG57" i="29"/>
  <c r="BG58" i="29"/>
  <c r="BG45" i="29"/>
  <c r="BG46" i="29"/>
  <c r="BG37" i="29"/>
  <c r="BG38" i="29"/>
  <c r="BG29" i="29"/>
  <c r="BG30" i="29"/>
  <c r="BG21" i="29"/>
  <c r="BG22" i="29"/>
  <c r="BK124" i="28"/>
  <c r="BO148" i="26"/>
  <c r="BO149" i="26"/>
  <c r="BO136" i="26"/>
  <c r="BO137" i="26"/>
  <c r="BO124" i="26"/>
  <c r="BO125" i="26"/>
  <c r="BO112" i="26"/>
  <c r="BO113" i="26"/>
  <c r="BO100" i="26"/>
  <c r="BO101" i="26"/>
  <c r="BO88" i="26"/>
  <c r="BO89" i="26"/>
  <c r="BO80" i="26"/>
  <c r="BO81" i="26"/>
  <c r="BO68" i="26"/>
  <c r="BO69" i="26"/>
  <c r="BO56" i="26"/>
  <c r="BO57" i="26"/>
  <c r="BO44" i="26"/>
  <c r="BO45" i="26"/>
  <c r="BO32" i="26"/>
  <c r="BO33" i="26"/>
  <c r="BO24" i="26"/>
  <c r="BO25" i="26"/>
  <c r="BO12" i="26"/>
  <c r="BO13" i="26"/>
  <c r="CM152" i="20"/>
  <c r="CM153" i="20"/>
  <c r="CM144" i="20"/>
  <c r="CM145" i="20"/>
  <c r="CM140" i="20"/>
  <c r="CM141" i="20"/>
  <c r="CM132" i="20"/>
  <c r="CM133" i="20"/>
  <c r="CM128" i="20"/>
  <c r="CM129" i="20"/>
  <c r="CM124" i="20"/>
  <c r="CM125" i="20"/>
  <c r="CM120" i="20"/>
  <c r="CM121" i="20"/>
  <c r="CM112" i="20"/>
  <c r="CM113" i="20"/>
  <c r="CM108" i="20"/>
  <c r="CM109" i="20"/>
  <c r="CM104" i="20"/>
  <c r="CM105" i="20"/>
  <c r="CM96" i="20"/>
  <c r="CM97" i="20"/>
  <c r="CM84" i="20"/>
  <c r="CM85" i="20"/>
  <c r="CM76" i="20"/>
  <c r="CM77" i="20"/>
  <c r="CM72" i="20"/>
  <c r="CM73" i="20"/>
  <c r="CM68" i="20"/>
  <c r="CM69" i="20"/>
  <c r="CM64" i="20"/>
  <c r="CM65" i="20"/>
  <c r="CM60" i="20"/>
  <c r="CM61" i="20"/>
  <c r="CM44" i="20"/>
  <c r="CM45" i="20"/>
  <c r="CM36" i="20"/>
  <c r="CM37" i="20"/>
  <c r="CM32" i="20"/>
  <c r="CM33" i="20"/>
  <c r="CM28" i="20"/>
  <c r="CM29" i="20"/>
  <c r="CM20" i="20"/>
  <c r="CM21" i="20"/>
  <c r="CM16" i="20"/>
  <c r="CM17" i="20"/>
  <c r="CM12" i="20"/>
  <c r="CM13" i="20"/>
  <c r="CM8" i="20"/>
  <c r="CM9" i="20"/>
  <c r="CA152" i="21"/>
  <c r="CA153" i="21"/>
  <c r="CA144" i="21"/>
  <c r="CA145" i="21"/>
  <c r="CA140" i="21"/>
  <c r="CA141" i="21"/>
  <c r="CA132" i="21"/>
  <c r="CA133" i="21"/>
  <c r="CA128" i="21"/>
  <c r="CA129" i="21"/>
  <c r="CA124" i="21"/>
  <c r="CA125" i="21"/>
  <c r="CA120" i="21"/>
  <c r="CA121" i="21"/>
  <c r="CA112" i="21"/>
  <c r="CA113" i="21"/>
  <c r="CA108" i="21"/>
  <c r="CA109" i="21"/>
  <c r="CA104" i="21"/>
  <c r="CA105" i="21"/>
  <c r="CA96" i="21"/>
  <c r="CA97" i="21"/>
  <c r="CA88" i="21"/>
  <c r="CA89" i="21"/>
  <c r="CA84" i="21"/>
  <c r="CA85" i="21"/>
  <c r="CA76" i="21"/>
  <c r="CA77" i="21"/>
  <c r="CA72" i="21"/>
  <c r="CA73" i="21"/>
  <c r="CA68" i="21"/>
  <c r="CA69" i="21"/>
  <c r="CA60" i="21"/>
  <c r="CA61" i="21"/>
  <c r="CA56" i="21"/>
  <c r="CA57" i="21"/>
  <c r="CA52" i="21"/>
  <c r="CA53" i="21"/>
  <c r="CA48" i="21"/>
  <c r="CA49" i="21"/>
  <c r="CA40" i="21"/>
  <c r="CA41" i="21"/>
  <c r="CA36" i="21"/>
  <c r="CA37" i="21"/>
  <c r="CA32" i="21"/>
  <c r="CA33" i="21"/>
  <c r="CA24" i="21"/>
  <c r="CA25" i="21"/>
  <c r="CA16" i="21"/>
  <c r="CA17" i="21"/>
  <c r="CA12" i="21"/>
  <c r="CA13" i="21"/>
  <c r="BO135" i="26"/>
  <c r="CM88" i="20"/>
  <c r="CM56" i="20"/>
  <c r="CM52" i="20"/>
  <c r="CM48" i="20"/>
  <c r="BN150" i="24"/>
  <c r="BN146" i="24"/>
  <c r="BN142" i="24"/>
  <c r="BN138" i="24"/>
  <c r="BN134" i="24"/>
  <c r="BN130" i="24"/>
  <c r="BN126" i="24"/>
  <c r="BN122" i="24"/>
  <c r="BN118" i="24"/>
  <c r="BN114" i="24"/>
  <c r="BN110" i="24"/>
  <c r="BN106" i="24"/>
  <c r="BN102" i="24"/>
  <c r="BN98" i="24"/>
  <c r="BN94" i="24"/>
  <c r="BN90" i="24"/>
  <c r="BN86" i="24"/>
  <c r="BN82" i="24"/>
  <c r="BN78" i="24"/>
  <c r="BN74" i="24"/>
  <c r="BN70" i="24"/>
  <c r="BN66" i="24"/>
  <c r="BN62" i="24"/>
  <c r="BN58" i="24"/>
  <c r="BN54" i="24"/>
  <c r="BN50" i="24"/>
  <c r="BN46" i="24"/>
  <c r="BN42" i="24"/>
  <c r="BN38" i="24"/>
  <c r="BN34" i="24"/>
  <c r="BN30" i="24"/>
  <c r="BN26" i="24"/>
  <c r="BN22" i="24"/>
  <c r="BN18" i="24"/>
  <c r="BN14" i="24"/>
  <c r="BN10" i="24"/>
  <c r="BN6" i="24"/>
  <c r="BN157" i="24" s="1"/>
  <c r="BG159" i="29"/>
  <c r="BG155" i="29"/>
  <c r="BG151" i="29"/>
  <c r="BG147" i="29"/>
  <c r="BG143" i="29"/>
  <c r="BG139" i="29"/>
  <c r="BG135" i="29"/>
  <c r="BG131" i="29"/>
  <c r="BG127" i="29"/>
  <c r="BG123" i="29"/>
  <c r="BG119" i="29"/>
  <c r="BG115" i="29"/>
  <c r="BG111" i="29"/>
  <c r="BG107" i="29"/>
  <c r="BG103" i="29"/>
  <c r="BG99" i="29"/>
  <c r="BG95" i="29"/>
  <c r="BG91" i="29"/>
  <c r="BG87" i="29"/>
  <c r="BG83" i="29"/>
  <c r="BG79" i="29"/>
  <c r="BG75" i="29"/>
  <c r="BG71" i="29"/>
  <c r="BG67" i="29"/>
  <c r="BG63" i="29"/>
  <c r="BG59" i="29"/>
  <c r="BG55" i="29"/>
  <c r="BG51" i="29"/>
  <c r="BG47" i="29"/>
  <c r="BG43" i="29"/>
  <c r="BG39" i="29"/>
  <c r="BG35" i="29"/>
  <c r="BG31" i="29"/>
  <c r="BG27" i="29"/>
  <c r="BG23" i="29"/>
  <c r="BG19" i="29"/>
  <c r="BG15" i="29"/>
  <c r="BG166" i="29" s="1"/>
  <c r="BO154" i="26"/>
  <c r="BO150" i="26"/>
  <c r="BO146" i="26"/>
  <c r="BO142" i="26"/>
  <c r="BO138" i="26"/>
  <c r="BO134" i="26"/>
  <c r="BO130" i="26"/>
  <c r="BO126" i="26"/>
  <c r="BO122" i="26"/>
  <c r="BO118" i="26"/>
  <c r="BO114" i="26"/>
  <c r="BO110" i="26"/>
  <c r="BO106" i="26"/>
  <c r="BO102" i="26"/>
  <c r="BO98" i="26"/>
  <c r="BO94" i="26"/>
  <c r="BO90" i="26"/>
  <c r="BO86" i="26"/>
  <c r="BO82" i="26"/>
  <c r="BO78" i="26"/>
  <c r="BO74" i="26"/>
  <c r="BO70" i="26"/>
  <c r="BO66" i="26"/>
  <c r="BO62" i="26"/>
  <c r="BO58" i="26"/>
  <c r="BO54" i="26"/>
  <c r="BO50" i="26"/>
  <c r="BO46" i="26"/>
  <c r="BO42" i="26"/>
  <c r="BO38" i="26"/>
  <c r="BO34" i="26"/>
  <c r="BO30" i="26"/>
  <c r="BO26" i="26"/>
  <c r="BO22" i="26"/>
  <c r="BO18" i="26"/>
  <c r="BO14" i="26"/>
  <c r="BO10" i="26"/>
  <c r="BO161" i="26" s="1"/>
  <c r="BV152" i="23"/>
  <c r="BV148" i="23"/>
  <c r="BV144" i="23"/>
  <c r="BV140" i="23"/>
  <c r="BV136" i="23"/>
  <c r="BV132" i="23"/>
  <c r="BV128" i="23"/>
  <c r="BV124" i="23"/>
  <c r="BV120" i="23"/>
  <c r="BV116" i="23"/>
  <c r="BV112" i="23"/>
  <c r="BV108" i="23"/>
  <c r="BV104" i="23"/>
  <c r="BV100" i="23"/>
  <c r="BV96" i="23"/>
  <c r="BV92" i="23"/>
  <c r="BV88" i="23"/>
  <c r="BV84" i="23"/>
  <c r="BV80" i="23"/>
  <c r="BV76" i="23"/>
  <c r="BV72" i="23"/>
  <c r="BV68" i="23"/>
  <c r="BV64" i="23"/>
  <c r="BV60" i="23"/>
  <c r="BV56" i="23"/>
  <c r="BV52" i="23"/>
  <c r="BV48" i="23"/>
  <c r="BV44" i="23"/>
  <c r="BV40" i="23"/>
  <c r="BV36" i="23"/>
  <c r="BV32" i="23"/>
  <c r="BV28" i="23"/>
  <c r="BV24" i="23"/>
  <c r="BV20" i="23"/>
  <c r="BV16" i="23"/>
  <c r="BV12" i="23"/>
  <c r="BV8" i="23"/>
  <c r="BK154" i="28"/>
  <c r="BK150" i="28"/>
  <c r="BK146" i="28"/>
  <c r="BK142" i="28"/>
  <c r="BK138" i="28"/>
  <c r="BK134" i="28"/>
  <c r="BK130" i="28"/>
  <c r="BK126" i="28"/>
  <c r="BK122" i="28"/>
  <c r="BK118" i="28"/>
  <c r="BK114" i="28"/>
  <c r="BK110" i="28"/>
  <c r="BK106" i="28"/>
  <c r="BK102" i="28"/>
  <c r="BK98" i="28"/>
  <c r="BK94" i="28"/>
  <c r="BK90" i="28"/>
  <c r="BK62" i="28"/>
  <c r="BK58" i="28"/>
  <c r="BK54" i="28"/>
  <c r="BK50" i="28"/>
  <c r="BK46" i="28"/>
  <c r="BK42" i="28"/>
  <c r="BK38" i="28"/>
  <c r="BK34" i="28"/>
  <c r="BK30" i="28"/>
  <c r="BK26" i="28"/>
  <c r="BK22" i="28"/>
  <c r="BK18" i="28"/>
  <c r="BK14" i="28"/>
  <c r="BK161" i="28"/>
  <c r="BY154" i="22"/>
  <c r="BY155" i="22"/>
  <c r="BY150" i="22"/>
  <c r="BY151" i="22"/>
  <c r="BY146" i="22"/>
  <c r="BY147" i="22"/>
  <c r="BY142" i="22"/>
  <c r="BY143" i="22"/>
  <c r="BY138" i="22"/>
  <c r="BY139" i="22"/>
  <c r="BY134" i="22"/>
  <c r="BY135" i="22"/>
  <c r="BY130" i="22"/>
  <c r="BY131" i="22"/>
  <c r="BY126" i="22"/>
  <c r="BY127" i="22"/>
  <c r="BY122" i="22"/>
  <c r="BY123" i="22"/>
  <c r="BY118" i="22"/>
  <c r="BY119" i="22"/>
  <c r="BY114" i="22"/>
  <c r="BY115" i="22"/>
  <c r="BY111" i="22"/>
  <c r="BY107" i="22"/>
  <c r="BY103" i="22"/>
  <c r="BY99" i="22"/>
  <c r="BY95" i="22"/>
  <c r="BY91" i="22"/>
  <c r="BY87" i="22"/>
  <c r="BY83" i="22"/>
  <c r="BY79" i="22"/>
  <c r="BY74" i="22"/>
  <c r="BY75" i="22"/>
  <c r="BY70" i="22"/>
  <c r="BY71" i="22"/>
  <c r="BY66" i="22"/>
  <c r="BY67" i="22"/>
  <c r="BY62" i="22"/>
  <c r="BY63" i="22"/>
  <c r="BY58" i="22"/>
  <c r="BY59" i="22"/>
  <c r="BY54" i="22"/>
  <c r="BY55" i="22"/>
  <c r="BY50" i="22"/>
  <c r="BY51" i="22"/>
  <c r="BY46" i="22"/>
  <c r="BY47" i="22"/>
  <c r="BY42" i="22"/>
  <c r="BY43" i="22"/>
  <c r="BY39" i="22"/>
  <c r="BY35" i="22"/>
  <c r="BY31" i="22"/>
  <c r="BY27" i="22"/>
  <c r="BY23" i="22"/>
  <c r="BY19" i="22"/>
  <c r="BY15" i="22"/>
  <c r="BY11" i="22"/>
  <c r="BN59" i="27"/>
  <c r="BN55" i="27"/>
  <c r="BN51" i="27"/>
  <c r="BN47" i="27"/>
  <c r="BN43" i="27"/>
  <c r="BN39" i="27"/>
  <c r="BN35" i="27"/>
  <c r="BN31" i="27"/>
  <c r="BN27" i="27"/>
  <c r="BN23" i="27"/>
  <c r="BN19" i="27"/>
  <c r="BN15" i="27"/>
  <c r="BN11" i="27"/>
  <c r="BN158" i="27"/>
  <c r="BG165" i="29"/>
  <c r="BK48" i="28"/>
  <c r="BK49" i="28"/>
  <c r="BK44" i="28"/>
  <c r="BK45" i="28"/>
  <c r="BK40" i="28"/>
  <c r="BK41" i="28"/>
  <c r="BK36" i="28"/>
  <c r="BK37" i="28"/>
  <c r="BK32" i="28"/>
  <c r="BK33" i="28"/>
  <c r="BK28" i="28"/>
  <c r="BK29" i="28"/>
  <c r="BK24" i="28"/>
  <c r="BK25" i="28"/>
  <c r="BK20" i="28"/>
  <c r="BK21" i="28"/>
  <c r="BK16" i="28"/>
  <c r="BK17" i="28"/>
  <c r="BN134" i="27"/>
  <c r="BN130" i="27"/>
  <c r="BN126" i="27"/>
  <c r="BN122" i="27"/>
  <c r="BN118" i="27"/>
  <c r="BN114" i="27"/>
  <c r="BN110" i="27"/>
  <c r="BN58" i="27"/>
  <c r="BN54" i="27"/>
  <c r="BN50" i="27"/>
  <c r="BN46" i="27"/>
  <c r="BN42" i="27"/>
  <c r="BN38" i="27"/>
  <c r="BN34" i="27"/>
  <c r="BN30" i="27"/>
  <c r="BN26" i="27"/>
  <c r="BN22" i="27"/>
  <c r="BN18" i="27"/>
  <c r="BN14" i="27"/>
  <c r="BN10" i="27"/>
  <c r="BV156" i="23"/>
  <c r="BN120" i="24"/>
  <c r="BN121" i="24"/>
  <c r="BN112" i="24"/>
  <c r="BN113" i="24"/>
  <c r="BN100" i="24"/>
  <c r="BN101" i="24"/>
  <c r="BN92" i="24"/>
  <c r="BN93" i="24"/>
  <c r="BN28" i="24"/>
  <c r="BN29" i="24"/>
  <c r="BN20" i="24"/>
  <c r="BN21" i="24"/>
  <c r="BN12" i="24"/>
  <c r="BN13" i="24"/>
  <c r="BG157" i="29"/>
  <c r="BG158" i="29"/>
  <c r="BG149" i="29"/>
  <c r="BG150" i="29"/>
  <c r="BG141" i="29"/>
  <c r="BG142" i="29"/>
  <c r="BG129" i="29"/>
  <c r="BG130" i="29"/>
  <c r="BG117" i="29"/>
  <c r="BG118" i="29"/>
  <c r="BG109" i="29"/>
  <c r="BG110" i="29"/>
  <c r="BG97" i="29"/>
  <c r="BG98" i="29"/>
  <c r="BG89" i="29"/>
  <c r="BG90" i="29"/>
  <c r="BG77" i="29"/>
  <c r="BG78" i="29"/>
  <c r="BG69" i="29"/>
  <c r="BG70" i="29"/>
  <c r="BG61" i="29"/>
  <c r="BG62" i="29"/>
  <c r="BG53" i="29"/>
  <c r="BG54" i="29"/>
  <c r="BG41" i="29"/>
  <c r="BG42" i="29"/>
  <c r="BG33" i="29"/>
  <c r="BG34" i="29"/>
  <c r="BG25" i="29"/>
  <c r="BG26" i="29"/>
  <c r="BO156" i="26"/>
  <c r="BO157" i="26"/>
  <c r="BO152" i="26"/>
  <c r="BO153" i="26"/>
  <c r="BO140" i="26"/>
  <c r="BO141" i="26"/>
  <c r="BO128" i="26"/>
  <c r="BO129" i="26"/>
  <c r="BO116" i="26"/>
  <c r="BO117" i="26"/>
  <c r="BO104" i="26"/>
  <c r="BO105" i="26"/>
  <c r="BO92" i="26"/>
  <c r="BO93" i="26"/>
  <c r="BO76" i="26"/>
  <c r="BO77" i="26"/>
  <c r="BO64" i="26"/>
  <c r="BO65" i="26"/>
  <c r="BO52" i="26"/>
  <c r="BO53" i="26"/>
  <c r="BO40" i="26"/>
  <c r="BO41" i="26"/>
  <c r="BO28" i="26"/>
  <c r="BO29" i="26"/>
  <c r="BO20" i="26"/>
  <c r="BO21" i="26"/>
  <c r="CM154" i="20"/>
  <c r="CM150" i="20"/>
  <c r="CM146" i="20"/>
  <c r="CM142" i="20"/>
  <c r="CM138" i="20"/>
  <c r="CM134" i="20"/>
  <c r="CM130" i="20"/>
  <c r="CM126" i="20"/>
  <c r="CM122" i="20"/>
  <c r="CM118" i="20"/>
  <c r="CM114" i="20"/>
  <c r="CM110" i="20"/>
  <c r="CM106" i="20"/>
  <c r="CM102" i="20"/>
  <c r="CM98" i="20"/>
  <c r="CM94" i="20"/>
  <c r="CM90" i="20"/>
  <c r="CM86" i="20"/>
  <c r="CM82" i="20"/>
  <c r="CM78" i="20"/>
  <c r="CM74" i="20"/>
  <c r="CM70" i="20"/>
  <c r="CM66" i="20"/>
  <c r="CM62" i="20"/>
  <c r="CM58" i="20"/>
  <c r="CM54" i="20"/>
  <c r="CM50" i="20"/>
  <c r="CM46" i="20"/>
  <c r="CM42" i="20"/>
  <c r="CM38" i="20"/>
  <c r="CM34" i="20"/>
  <c r="CM30" i="20"/>
  <c r="CM26" i="20"/>
  <c r="CM22" i="20"/>
  <c r="CM18" i="20"/>
  <c r="CM14" i="20"/>
  <c r="CM10" i="20"/>
  <c r="CM6" i="20"/>
  <c r="CM157" i="20" s="1"/>
  <c r="BN152" i="24"/>
  <c r="BN132" i="24"/>
  <c r="BN80" i="24"/>
  <c r="BN76" i="24"/>
  <c r="BN72" i="24"/>
  <c r="BN68" i="24"/>
  <c r="BN64" i="24"/>
  <c r="BN60" i="24"/>
  <c r="BN56" i="24"/>
  <c r="BN52" i="24"/>
  <c r="BN48" i="24"/>
  <c r="BN44" i="24"/>
  <c r="BN40" i="24"/>
  <c r="CA150" i="21"/>
  <c r="CA146" i="21"/>
  <c r="CA142" i="21"/>
  <c r="CA138" i="21"/>
  <c r="CA134" i="21"/>
  <c r="CA130" i="21"/>
  <c r="CA126" i="21"/>
  <c r="CA122" i="21"/>
  <c r="CA118" i="21"/>
  <c r="CA114" i="21"/>
  <c r="CA110" i="21"/>
  <c r="CA106" i="21"/>
  <c r="CA102" i="21"/>
  <c r="CA98" i="21"/>
  <c r="CA94" i="21"/>
  <c r="CA90" i="21"/>
  <c r="CA86" i="21"/>
  <c r="CA82" i="21"/>
  <c r="CA78" i="21"/>
  <c r="CA74" i="21"/>
  <c r="CA70" i="21"/>
  <c r="CA66" i="21"/>
  <c r="CA62" i="21"/>
  <c r="CA58" i="21"/>
  <c r="CA54" i="21"/>
  <c r="CA50" i="21"/>
  <c r="CA46" i="21"/>
  <c r="CA42" i="21"/>
  <c r="CA38" i="21"/>
  <c r="CA34" i="21"/>
  <c r="CA30" i="21"/>
  <c r="CA26" i="21"/>
  <c r="CA22" i="21"/>
  <c r="CA18" i="21"/>
  <c r="CA14" i="21"/>
  <c r="CA9" i="21"/>
  <c r="CA10" i="21"/>
  <c r="CA6" i="21"/>
  <c r="CA157" i="21" s="1"/>
  <c r="BO160" i="26"/>
  <c r="CA156" i="21"/>
  <c r="BV154" i="23"/>
  <c r="BV150" i="23"/>
  <c r="BV145" i="23"/>
  <c r="BV146" i="23"/>
  <c r="BV141" i="23"/>
  <c r="BV142" i="23"/>
  <c r="BV137" i="23"/>
  <c r="BV138" i="23"/>
  <c r="BV133" i="23"/>
  <c r="BV134" i="23"/>
  <c r="BV129" i="23"/>
  <c r="BV130" i="23"/>
  <c r="BV125" i="23"/>
  <c r="BV126" i="23"/>
  <c r="BV121" i="23"/>
  <c r="BV122" i="23"/>
  <c r="BV117" i="23"/>
  <c r="BV118" i="23"/>
  <c r="BV113" i="23"/>
  <c r="BV114" i="23"/>
  <c r="BV109" i="23"/>
  <c r="BV110" i="23"/>
  <c r="BV105" i="23"/>
  <c r="BV106" i="23"/>
  <c r="BV101" i="23"/>
  <c r="BV102" i="23"/>
  <c r="BV97" i="23"/>
  <c r="BV98" i="23"/>
  <c r="BV93" i="23"/>
  <c r="BV94" i="23"/>
  <c r="BV89" i="23"/>
  <c r="BV90" i="23"/>
  <c r="BV85" i="23"/>
  <c r="BV86" i="23"/>
  <c r="BV81" i="23"/>
  <c r="BV82" i="23"/>
  <c r="BV77" i="23"/>
  <c r="BV78" i="23"/>
  <c r="BV73" i="23"/>
  <c r="BV74" i="23"/>
  <c r="BV69" i="23"/>
  <c r="BV70" i="23"/>
  <c r="BV65" i="23"/>
  <c r="BV66" i="23"/>
  <c r="BV61" i="23"/>
  <c r="BV62" i="23"/>
  <c r="BV57" i="23"/>
  <c r="BV58" i="23"/>
  <c r="BV53" i="23"/>
  <c r="BV54" i="23"/>
  <c r="BV49" i="23"/>
  <c r="BV50" i="23"/>
  <c r="BV45" i="23"/>
  <c r="BV46" i="23"/>
  <c r="BV41" i="23"/>
  <c r="BV42" i="23"/>
  <c r="BV37" i="23"/>
  <c r="BV38" i="23"/>
  <c r="BV33" i="23"/>
  <c r="BV34" i="23"/>
  <c r="BV29" i="23"/>
  <c r="BV30" i="23"/>
  <c r="BV25" i="23"/>
  <c r="BV26" i="23"/>
  <c r="BV21" i="23"/>
  <c r="BV22" i="23"/>
  <c r="BV17" i="23"/>
  <c r="BV18" i="23"/>
  <c r="BV13" i="23"/>
  <c r="BV14" i="23"/>
  <c r="BV9" i="23"/>
  <c r="BV10" i="23"/>
  <c r="CM156" i="20"/>
  <c r="BK156" i="28"/>
  <c r="BK88" i="28"/>
  <c r="BK84" i="28"/>
  <c r="BK80" i="28"/>
  <c r="BK76" i="28"/>
  <c r="BK72" i="28"/>
  <c r="BK68" i="28"/>
  <c r="BK60" i="28"/>
  <c r="BK56" i="28"/>
  <c r="BK12" i="28"/>
  <c r="BY157" i="22"/>
  <c r="BY153" i="22"/>
  <c r="BY149" i="22"/>
  <c r="BY145" i="22"/>
  <c r="BY141" i="22"/>
  <c r="BY137" i="22"/>
  <c r="BY133" i="22"/>
  <c r="BY129" i="22"/>
  <c r="BY125" i="22"/>
  <c r="BY121" i="22"/>
  <c r="BY117" i="22"/>
  <c r="BY113" i="22"/>
  <c r="BY109" i="22"/>
  <c r="BY105" i="22"/>
  <c r="BY101" i="22"/>
  <c r="BY97" i="22"/>
  <c r="BY93" i="22"/>
  <c r="BY89" i="22"/>
  <c r="BY85" i="22"/>
  <c r="BY81" i="22"/>
  <c r="BY77" i="22"/>
  <c r="BY73" i="22"/>
  <c r="BY69" i="22"/>
  <c r="BY65" i="22"/>
  <c r="BY61" i="22"/>
  <c r="BY57" i="22"/>
  <c r="BY53" i="22"/>
  <c r="BY49" i="22"/>
  <c r="BY45" i="22"/>
  <c r="BY41" i="22"/>
  <c r="BY37" i="22"/>
  <c r="BY33" i="22"/>
  <c r="BY29" i="22"/>
  <c r="BY25" i="22"/>
  <c r="BY21" i="22"/>
  <c r="BY17" i="22"/>
  <c r="BY13" i="22"/>
  <c r="BY160" i="22"/>
  <c r="BN153" i="27"/>
  <c r="BN149" i="27"/>
  <c r="BN145" i="27"/>
  <c r="BN141" i="27"/>
  <c r="BN137" i="27"/>
  <c r="BN133" i="27"/>
  <c r="BN129" i="27"/>
  <c r="BN125" i="27"/>
  <c r="BN121" i="27"/>
  <c r="BN117" i="27"/>
  <c r="BN113" i="27"/>
  <c r="BN109" i="27"/>
  <c r="BN105" i="27"/>
  <c r="BN101" i="27"/>
  <c r="BN97" i="27"/>
  <c r="BN93" i="27"/>
  <c r="BN89" i="27"/>
  <c r="BN85" i="27"/>
  <c r="BN81" i="27"/>
  <c r="BN77" i="27"/>
  <c r="BN73" i="27"/>
  <c r="BN69" i="27"/>
  <c r="BN65" i="27"/>
  <c r="BN61" i="27"/>
  <c r="BN57" i="27"/>
  <c r="BN53" i="27"/>
  <c r="BN49" i="27"/>
  <c r="BN45" i="27"/>
  <c r="BN41" i="27"/>
  <c r="BN37" i="27"/>
  <c r="BN33" i="27"/>
  <c r="BN29" i="27"/>
  <c r="BN25" i="27"/>
  <c r="BN21" i="27"/>
  <c r="BN17" i="27"/>
  <c r="BN13" i="27"/>
  <c r="BN9" i="27"/>
  <c r="BY159" i="22"/>
  <c r="BN144" i="24"/>
  <c r="BN145" i="24"/>
  <c r="BN128" i="24"/>
  <c r="BN129" i="24"/>
  <c r="BN108" i="24"/>
  <c r="BN109" i="24"/>
  <c r="BN32" i="24"/>
  <c r="BN33" i="24"/>
  <c r="BG137" i="29"/>
  <c r="BG138" i="29"/>
  <c r="BG121" i="29"/>
  <c r="BG122" i="29"/>
  <c r="BG105" i="29"/>
  <c r="BG106" i="29"/>
  <c r="BG81" i="29"/>
  <c r="BG82" i="29"/>
  <c r="BG49" i="29"/>
  <c r="BG50" i="29"/>
  <c r="BG17" i="29"/>
  <c r="BG18" i="29"/>
  <c r="BO144" i="26"/>
  <c r="BO145" i="26"/>
  <c r="BO132" i="26"/>
  <c r="BO133" i="26"/>
  <c r="BO120" i="26"/>
  <c r="BO121" i="26"/>
  <c r="BO108" i="26"/>
  <c r="BO109" i="26"/>
  <c r="BO96" i="26"/>
  <c r="BO97" i="26"/>
  <c r="BO84" i="26"/>
  <c r="BO85" i="26"/>
  <c r="BO72" i="26"/>
  <c r="BO73" i="26"/>
  <c r="BO60" i="26"/>
  <c r="BO61" i="26"/>
  <c r="BO48" i="26"/>
  <c r="BO49" i="26"/>
  <c r="BO36" i="26"/>
  <c r="BO37" i="26"/>
  <c r="BO16" i="26"/>
  <c r="BO17" i="26"/>
  <c r="CM148" i="20"/>
  <c r="CM149" i="20"/>
  <c r="CM136" i="20"/>
  <c r="CM137" i="20"/>
  <c r="CM116" i="20"/>
  <c r="CM117" i="20"/>
  <c r="CM100" i="20"/>
  <c r="CM101" i="20"/>
  <c r="CM92" i="20"/>
  <c r="CM93" i="20"/>
  <c r="CM80" i="20"/>
  <c r="CM81" i="20"/>
  <c r="CM40" i="20"/>
  <c r="CM41" i="20"/>
  <c r="CM24" i="20"/>
  <c r="CM25" i="20"/>
  <c r="CA148" i="21"/>
  <c r="CA149" i="21"/>
  <c r="CA136" i="21"/>
  <c r="CA137" i="21"/>
  <c r="CA116" i="21"/>
  <c r="CA117" i="21"/>
  <c r="CA100" i="21"/>
  <c r="CA101" i="21"/>
  <c r="CA92" i="21"/>
  <c r="CA93" i="21"/>
  <c r="CA80" i="21"/>
  <c r="CA81" i="21"/>
  <c r="CA64" i="21"/>
  <c r="CA65" i="21"/>
  <c r="CA44" i="21"/>
  <c r="CA45" i="21"/>
  <c r="CA28" i="21"/>
  <c r="CA29" i="21"/>
  <c r="CA20" i="21"/>
  <c r="CA21" i="21"/>
  <c r="BO155" i="26"/>
  <c r="BO151" i="26"/>
  <c r="BO147" i="26"/>
  <c r="BO143" i="26"/>
  <c r="BO139" i="26"/>
  <c r="BO131" i="26"/>
  <c r="BO127" i="26"/>
  <c r="BO123" i="26"/>
  <c r="BO119" i="26"/>
  <c r="BO115" i="26"/>
  <c r="BO111" i="26"/>
  <c r="BO107" i="26"/>
  <c r="BO103" i="26"/>
  <c r="BO99" i="26"/>
  <c r="BO95" i="26"/>
  <c r="BO91" i="26"/>
  <c r="BO87" i="26"/>
  <c r="BO83" i="26"/>
  <c r="BO79" i="26"/>
  <c r="BO75" i="26"/>
  <c r="BO71" i="26"/>
  <c r="BO67" i="26"/>
  <c r="BO63" i="26"/>
  <c r="BO59" i="26"/>
  <c r="BO55" i="26"/>
  <c r="BO51" i="26"/>
  <c r="BO47" i="26"/>
  <c r="BO43" i="26"/>
  <c r="BO39" i="26"/>
  <c r="BO35" i="26"/>
  <c r="BO31" i="26"/>
  <c r="BO27" i="26"/>
  <c r="BO23" i="26"/>
  <c r="BO19" i="26"/>
  <c r="BO15" i="26"/>
  <c r="BO11" i="26"/>
  <c r="BN155" i="24"/>
  <c r="BY110" i="22"/>
  <c r="BY106" i="22"/>
  <c r="BY102" i="22"/>
  <c r="BY98" i="22"/>
  <c r="BY94" i="22"/>
  <c r="BY90" i="22"/>
  <c r="BY86" i="22"/>
  <c r="BY82" i="22"/>
  <c r="BY78" i="22"/>
  <c r="BV153" i="23"/>
  <c r="BV149" i="23"/>
  <c r="BK158" i="28"/>
  <c r="BK159" i="28"/>
  <c r="BK155" i="28"/>
  <c r="BK151" i="28"/>
  <c r="BK147" i="28"/>
  <c r="BK143" i="28"/>
  <c r="BK139" i="28"/>
  <c r="BK135" i="28"/>
  <c r="BK131" i="28"/>
  <c r="BK127" i="28"/>
  <c r="BK123" i="28"/>
  <c r="BK119" i="28"/>
  <c r="BK115" i="28"/>
  <c r="BK111" i="28"/>
  <c r="BK107" i="28"/>
  <c r="BK103" i="28"/>
  <c r="BK99" i="28"/>
  <c r="BK95" i="28"/>
  <c r="BK91" i="28"/>
  <c r="BK86" i="28"/>
  <c r="BK87" i="28"/>
  <c r="BK82" i="28"/>
  <c r="BK83" i="28"/>
  <c r="BK78" i="28"/>
  <c r="BK79" i="28"/>
  <c r="BK74" i="28"/>
  <c r="BK75" i="28"/>
  <c r="BK70" i="28"/>
  <c r="BK71" i="28"/>
  <c r="BK66" i="28"/>
  <c r="BK67" i="28"/>
  <c r="BK63" i="28"/>
  <c r="BK59" i="28"/>
  <c r="BK55" i="28"/>
  <c r="BK51" i="28"/>
  <c r="BK47" i="28"/>
  <c r="BK43" i="28"/>
  <c r="BK39" i="28"/>
  <c r="BK35" i="28"/>
  <c r="BK31" i="28"/>
  <c r="BK27" i="28"/>
  <c r="BK23" i="28"/>
  <c r="BK19" i="28"/>
  <c r="BK15" i="28"/>
  <c r="BK11" i="28"/>
  <c r="BK162" i="28" s="1"/>
  <c r="BY156" i="22"/>
  <c r="BY152" i="22"/>
  <c r="BY148" i="22"/>
  <c r="BY144" i="22"/>
  <c r="BY140" i="22"/>
  <c r="BY136" i="22"/>
  <c r="BY132" i="22"/>
  <c r="BY128" i="22"/>
  <c r="BY124" i="22"/>
  <c r="BY120" i="22"/>
  <c r="BY116" i="22"/>
  <c r="BY112" i="22"/>
  <c r="BY108" i="22"/>
  <c r="BY104" i="22"/>
  <c r="BY100" i="22"/>
  <c r="BY96" i="22"/>
  <c r="BY92" i="22"/>
  <c r="BY88" i="22"/>
  <c r="BY84" i="22"/>
  <c r="BY80" i="22"/>
  <c r="BY76" i="22"/>
  <c r="BY72" i="22"/>
  <c r="BY68" i="22"/>
  <c r="BY64" i="22"/>
  <c r="BY60" i="22"/>
  <c r="BY56" i="22"/>
  <c r="BY52" i="22"/>
  <c r="BY48" i="22"/>
  <c r="BY44" i="22"/>
  <c r="BY40" i="22"/>
  <c r="BY36" i="22"/>
  <c r="BY32" i="22"/>
  <c r="BY28" i="22"/>
  <c r="BY24" i="22"/>
  <c r="BY20" i="22"/>
  <c r="BY16" i="22"/>
  <c r="BY12" i="22"/>
  <c r="BN155" i="27"/>
  <c r="BN156" i="27"/>
  <c r="BN151" i="27"/>
  <c r="BN152" i="27"/>
  <c r="BN147" i="27"/>
  <c r="BN148" i="27"/>
  <c r="BN143" i="27"/>
  <c r="BN144" i="27"/>
  <c r="BN139" i="27"/>
  <c r="BN140" i="27"/>
  <c r="BN135" i="27"/>
  <c r="BN136" i="27"/>
  <c r="BN131" i="27"/>
  <c r="BN132" i="27"/>
  <c r="BN127" i="27"/>
  <c r="BN128" i="27"/>
  <c r="BN123" i="27"/>
  <c r="BN124" i="27"/>
  <c r="BN119" i="27"/>
  <c r="BN120" i="27"/>
  <c r="BN115" i="27"/>
  <c r="BN116" i="27"/>
  <c r="BN111" i="27"/>
  <c r="BN112" i="27"/>
  <c r="BN107" i="27"/>
  <c r="BN108" i="27"/>
  <c r="BN103" i="27"/>
  <c r="BN104" i="27"/>
  <c r="BN99" i="27"/>
  <c r="BN100" i="27"/>
  <c r="BN95" i="27"/>
  <c r="BN96" i="27"/>
  <c r="BN91" i="27"/>
  <c r="BN92" i="27"/>
  <c r="BN87" i="27"/>
  <c r="BN88" i="27"/>
  <c r="BN83" i="27"/>
  <c r="BN84" i="27"/>
  <c r="BN79" i="27"/>
  <c r="BN80" i="27"/>
  <c r="BN75" i="27"/>
  <c r="BN76" i="27"/>
  <c r="BN71" i="27"/>
  <c r="BN72" i="27"/>
  <c r="BN67" i="27"/>
  <c r="BN68" i="27"/>
  <c r="BN63" i="27"/>
  <c r="BN64" i="27"/>
  <c r="BN60" i="27"/>
  <c r="BN56" i="27"/>
  <c r="BN52" i="27"/>
  <c r="BN48" i="27"/>
  <c r="BN44" i="27"/>
  <c r="BN40" i="27"/>
  <c r="BN36" i="27"/>
  <c r="BN32" i="27"/>
  <c r="BN28" i="27"/>
  <c r="BN24" i="27"/>
  <c r="BN20" i="27"/>
  <c r="BN16" i="27"/>
  <c r="BN12" i="27"/>
  <c r="BN8" i="27"/>
  <c r="BN159" i="27" s="1"/>
</calcChain>
</file>

<file path=xl/sharedStrings.xml><?xml version="1.0" encoding="utf-8"?>
<sst xmlns="http://schemas.openxmlformats.org/spreadsheetml/2006/main" count="1499" uniqueCount="215">
  <si>
    <t>Supermart: National Survey of Stores</t>
  </si>
  <si>
    <t xml:space="preserve"> </t>
  </si>
  <si>
    <t>Supermart is a fictitious company and meant to bear no resemblance to any existing organisation. All data are fictitious.</t>
  </si>
  <si>
    <t>The data in this database all relate to the end of the same financial year for all stores</t>
  </si>
  <si>
    <t>Random Sample of 150 Supermart stores Year Ended June 30, 2016</t>
  </si>
  <si>
    <t>Variable Name and Description:</t>
  </si>
  <si>
    <t>Sales $m:</t>
  </si>
  <si>
    <t>Total Sales revenue for each store for the financial year. $ million.</t>
  </si>
  <si>
    <t>Wages $m:</t>
  </si>
  <si>
    <t>Total Wage and salary bill for the financial year. $ million.</t>
  </si>
  <si>
    <t>No. Staff:</t>
  </si>
  <si>
    <t>The number of effective full-time staff employed on a weekly basis.</t>
  </si>
  <si>
    <t>Age (Yrs):</t>
  </si>
  <si>
    <t>The number of full years of operation of the store.</t>
  </si>
  <si>
    <t>GrossProfit:</t>
  </si>
  <si>
    <t>Gross Profit for each store for the financial year. $ million.</t>
  </si>
  <si>
    <t>Adv.$'000:</t>
  </si>
  <si>
    <t>Advertising and promotional expenses for the financial year, $'000</t>
  </si>
  <si>
    <t>Competitors:</t>
  </si>
  <si>
    <t>The number of competing stores in the consumer catchment area</t>
  </si>
  <si>
    <t>HrsTrading:</t>
  </si>
  <si>
    <t>The total number of hours open for trading per week</t>
  </si>
  <si>
    <t>Sundays:</t>
  </si>
  <si>
    <t>1=Open on Sundays; 0=Close on Sunday</t>
  </si>
  <si>
    <t>Mng-Gender:</t>
  </si>
  <si>
    <t>1=Male store manager; 0=Female store manager</t>
  </si>
  <si>
    <t>Mng-Age:</t>
  </si>
  <si>
    <t>Age of the store manager, years</t>
  </si>
  <si>
    <t>Mng-Exp:</t>
  </si>
  <si>
    <t>No. of years of experience in some form of junior/senior management at Supermart</t>
  </si>
  <si>
    <t>Mng-Train:</t>
  </si>
  <si>
    <t>No. of management training courses taken while employed at Supermart</t>
  </si>
  <si>
    <t>Union%:</t>
  </si>
  <si>
    <t>The proportion of the staff at the store which belongs to a union.</t>
  </si>
  <si>
    <t>Car Spaces:</t>
  </si>
  <si>
    <t>The number of parking spaces available to the store.</t>
  </si>
  <si>
    <t>Online Channel</t>
  </si>
  <si>
    <t>1=Online Channel, 0=No Online Channel</t>
  </si>
  <si>
    <t>Basket:2016</t>
  </si>
  <si>
    <t>Cost ($) of the basket of food items in each store at 1 June 2016</t>
  </si>
  <si>
    <t>Basket:2017</t>
  </si>
  <si>
    <t>Cost ($) of the basket of food items in each store at 1 June 2017</t>
  </si>
  <si>
    <t>%Change</t>
  </si>
  <si>
    <r>
      <t>Annual increase of the cost of the basket of food items in each store (Y</t>
    </r>
    <r>
      <rPr>
        <vertAlign val="subscript"/>
        <sz val="12"/>
        <color indexed="12"/>
        <rFont val="Calibri"/>
        <family val="2"/>
        <scheme val="minor"/>
      </rPr>
      <t>t+1</t>
    </r>
    <r>
      <rPr>
        <sz val="12"/>
        <color indexed="12"/>
        <rFont val="Calibri"/>
        <family val="2"/>
        <scheme val="minor"/>
      </rPr>
      <t>-Y</t>
    </r>
    <r>
      <rPr>
        <vertAlign val="subscript"/>
        <sz val="12"/>
        <color indexed="12"/>
        <rFont val="Calibri"/>
        <family val="2"/>
        <scheme val="minor"/>
      </rPr>
      <t>t)</t>
    </r>
    <r>
      <rPr>
        <sz val="12"/>
        <color indexed="12"/>
        <rFont val="Calibri"/>
        <family val="2"/>
        <scheme val="minor"/>
      </rPr>
      <t>/Y</t>
    </r>
    <r>
      <rPr>
        <vertAlign val="subscript"/>
        <sz val="12"/>
        <color indexed="12"/>
        <rFont val="Calibri"/>
        <family val="2"/>
        <scheme val="minor"/>
      </rPr>
      <t>t</t>
    </r>
  </si>
  <si>
    <t>Store No.</t>
  </si>
  <si>
    <t>Sales $m</t>
  </si>
  <si>
    <t>Wages $m</t>
  </si>
  <si>
    <t>No. Staff</t>
  </si>
  <si>
    <t>Age (Yrs)</t>
  </si>
  <si>
    <t>GrossProfit $m</t>
  </si>
  <si>
    <t>Adv.$'000</t>
  </si>
  <si>
    <t>Competitors</t>
  </si>
  <si>
    <t>HrsTrading</t>
  </si>
  <si>
    <t>Sundays</t>
  </si>
  <si>
    <t>Mng-Gender</t>
  </si>
  <si>
    <t>Mng-Age</t>
  </si>
  <si>
    <t>Mng-Exp</t>
  </si>
  <si>
    <t>Mng-Train</t>
  </si>
  <si>
    <t>Union%</t>
  </si>
  <si>
    <t>CarSpaces</t>
  </si>
  <si>
    <t>OnlineChannel</t>
  </si>
  <si>
    <t>%ChangeBasket</t>
  </si>
  <si>
    <t>Time Period</t>
  </si>
  <si>
    <t>Quarter</t>
  </si>
  <si>
    <t>Total Sales ($m)</t>
  </si>
  <si>
    <t>2015-Q2</t>
  </si>
  <si>
    <t>2015-Q3</t>
  </si>
  <si>
    <t>2015-Q4</t>
  </si>
  <si>
    <t>2016-Q1</t>
  </si>
  <si>
    <t>2016-Q2</t>
  </si>
  <si>
    <t>2016-Q3</t>
  </si>
  <si>
    <t>2016-Q4</t>
  </si>
  <si>
    <t>2017-Q1</t>
  </si>
  <si>
    <t>2017-Q2</t>
  </si>
  <si>
    <t>2017-Q3</t>
  </si>
  <si>
    <t>2017-Q4</t>
  </si>
  <si>
    <t>2018-Q1</t>
  </si>
  <si>
    <t>2018-Q2</t>
  </si>
  <si>
    <t>2018-Q3</t>
  </si>
  <si>
    <t>2018-Q4</t>
  </si>
  <si>
    <t>2019-Q1</t>
  </si>
  <si>
    <t>Confidence Interval for mean for Sales $m</t>
  </si>
  <si>
    <t>Q1</t>
  </si>
  <si>
    <t>Q3</t>
  </si>
  <si>
    <t>Mean</t>
  </si>
  <si>
    <t>Data</t>
  </si>
  <si>
    <t>IQR</t>
  </si>
  <si>
    <t>Standard Error</t>
  </si>
  <si>
    <t>Sample Standard Deviation</t>
  </si>
  <si>
    <t>LF</t>
  </si>
  <si>
    <t>Median</t>
  </si>
  <si>
    <t>Sample Mean</t>
  </si>
  <si>
    <t>RF</t>
  </si>
  <si>
    <t>Mode</t>
  </si>
  <si>
    <t>Sample Size</t>
  </si>
  <si>
    <t>Outliners Possible</t>
  </si>
  <si>
    <t>Yes</t>
  </si>
  <si>
    <t>Standard Deviation</t>
  </si>
  <si>
    <t>Confidence Level</t>
  </si>
  <si>
    <t>Sample Variance</t>
  </si>
  <si>
    <t>Kurtosis</t>
  </si>
  <si>
    <t>Intermediate Calculations</t>
  </si>
  <si>
    <t>Skewness</t>
  </si>
  <si>
    <t>Standard Error of the Mean</t>
  </si>
  <si>
    <t>Range</t>
  </si>
  <si>
    <t>Degrees of Freedom</t>
  </si>
  <si>
    <t>Minimum</t>
  </si>
  <si>
    <r>
      <t>t</t>
    </r>
    <r>
      <rPr>
        <sz val="11"/>
        <color theme="1"/>
        <rFont val="Calibri"/>
        <family val="2"/>
        <scheme val="minor"/>
      </rPr>
      <t xml:space="preserve"> Value</t>
    </r>
  </si>
  <si>
    <t>Maximum</t>
  </si>
  <si>
    <t>Margin of Error</t>
  </si>
  <si>
    <t>Sum</t>
  </si>
  <si>
    <t>Count</t>
  </si>
  <si>
    <t>Confidence Interval</t>
  </si>
  <si>
    <t>Largest(1)</t>
  </si>
  <si>
    <t>Interval Lower Limit</t>
  </si>
  <si>
    <t>Smallest(1)</t>
  </si>
  <si>
    <t>Interval Upper Limit</t>
  </si>
  <si>
    <t>Confidence Level(95.0%)</t>
  </si>
  <si>
    <t>Row Labels</t>
  </si>
  <si>
    <t>Count of Sundays</t>
  </si>
  <si>
    <t>NO</t>
  </si>
  <si>
    <t>YES</t>
  </si>
  <si>
    <t>Grand Total</t>
  </si>
  <si>
    <t>Confidence Interval for proportion</t>
  </si>
  <si>
    <t>Count of Successes</t>
  </si>
  <si>
    <t>Sample Proportion</t>
  </si>
  <si>
    <t>Z Value</t>
  </si>
  <si>
    <t>Standard Error of the Proportion</t>
  </si>
  <si>
    <t>Count of Online Channel</t>
  </si>
  <si>
    <t>No Online Channel</t>
  </si>
  <si>
    <t>Legend</t>
  </si>
  <si>
    <t>Good Correlation</t>
  </si>
  <si>
    <t>Weak Correlation</t>
  </si>
  <si>
    <t>Moderate Correlation</t>
  </si>
  <si>
    <t>Multiple Correlation</t>
  </si>
  <si>
    <t>SUMMARY OUTPUT</t>
  </si>
  <si>
    <t>ANOVA</t>
  </si>
  <si>
    <t>Regression Statistics</t>
  </si>
  <si>
    <t>df</t>
  </si>
  <si>
    <t>SS</t>
  </si>
  <si>
    <t>MS</t>
  </si>
  <si>
    <t>F</t>
  </si>
  <si>
    <t>Significance F</t>
  </si>
  <si>
    <t>Multiple R</t>
  </si>
  <si>
    <t>Regression</t>
  </si>
  <si>
    <t>R Square</t>
  </si>
  <si>
    <t>Residual</t>
  </si>
  <si>
    <t>Adjusted R Square</t>
  </si>
  <si>
    <t>Total</t>
  </si>
  <si>
    <t>Observations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</si>
  <si>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</si>
  <si>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</si>
  <si>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</si>
  <si>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</si>
  <si>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</si>
  <si>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</si>
  <si>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</si>
  <si>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</si>
  <si>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RESIDUAL OUTPUT</t>
  </si>
  <si>
    <t>Observation</t>
  </si>
  <si>
    <t>Predicted Sales $m</t>
  </si>
  <si>
    <t>Residuals</t>
  </si>
  <si>
    <t>Sales $m = -29.361 + (0.024*No. of Staff) + (0.257*Gross Profit) + (0.037*Adv) + (0.016*HrsTrading) - (0.023*Mng-Age) + (0.055*Mng-Exp) + (0.181*Basket:2016) + (32.766*%ChangeBasket)))</t>
  </si>
  <si>
    <t>Competitors*Sundays</t>
  </si>
  <si>
    <t>Logistic Regression</t>
  </si>
  <si>
    <t>Success</t>
  </si>
  <si>
    <t>Failure</t>
  </si>
  <si>
    <t>p-Obs</t>
  </si>
  <si>
    <t>p-Pred</t>
  </si>
  <si>
    <t>Suc-Pred</t>
  </si>
  <si>
    <t>Fail-Pred</t>
  </si>
  <si>
    <t>LL</t>
  </si>
  <si>
    <t>% Correct</t>
  </si>
  <si>
    <t>HL Stat</t>
  </si>
  <si>
    <t>Coeff</t>
  </si>
  <si>
    <t>LL0</t>
  </si>
  <si>
    <t>LL1</t>
  </si>
  <si>
    <t>Chi-Sq</t>
  </si>
  <si>
    <t>p-value</t>
  </si>
  <si>
    <t>alpha</t>
  </si>
  <si>
    <t>sig</t>
  </si>
  <si>
    <t>R-Sq (L)</t>
  </si>
  <si>
    <t>R-Sq (CS)</t>
  </si>
  <si>
    <t>R-Sq (N)</t>
  </si>
  <si>
    <t>Hosmer</t>
  </si>
  <si>
    <t>Covariance Matrix</t>
  </si>
  <si>
    <t>coeff b</t>
  </si>
  <si>
    <t>s.e.</t>
  </si>
  <si>
    <t>Wald</t>
  </si>
  <si>
    <t>exp(b)</t>
  </si>
  <si>
    <t>lower</t>
  </si>
  <si>
    <t>upper</t>
  </si>
  <si>
    <t>Converge</t>
  </si>
  <si>
    <t>Classification Table</t>
  </si>
  <si>
    <t>Suc-Obs</t>
  </si>
  <si>
    <t>Fail-Obs</t>
  </si>
  <si>
    <t>Accuracy</t>
  </si>
  <si>
    <t>Cutoff</t>
  </si>
  <si>
    <t>ROC Table</t>
  </si>
  <si>
    <t>Fail-Cum</t>
  </si>
  <si>
    <t>Suc-Cum</t>
  </si>
  <si>
    <t>FPR</t>
  </si>
  <si>
    <t>TPR</t>
  </si>
  <si>
    <t>AUC</t>
  </si>
  <si>
    <t>Probablity (store opening on Sunday) = 1/(1+ e^ -(0.417 + (0.969*Mng-Gender) - (0.129*Mng-Age) + (0.376*Mng-Exp)))</t>
  </si>
  <si>
    <t>Coefficient</t>
  </si>
  <si>
    <t>Predicted Probablity</t>
  </si>
  <si>
    <t>Year</t>
  </si>
  <si>
    <t>4MA</t>
  </si>
  <si>
    <t>Centered 4MA</t>
  </si>
  <si>
    <t>Ratio (Sales/CMA)</t>
  </si>
  <si>
    <t>Seasonal Index</t>
  </si>
  <si>
    <t>Deseseonalise</t>
  </si>
  <si>
    <t>Trend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</si>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</sst>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164" formatCode="0.0"/>
    <numFmt numFmtId="165" formatCode="0.000"/>
    <numFmt numFmtId="166" formatCode="0.0000"/>
    <numFmt numFmtId="167" formatCode="0.000000"/>
  </numFmts>
  <fonts count="1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indexed="8"/>
      <name val="Calibri"/>
      <family val="2"/>
      <scheme val="minor"/>
    </font>
    <font>
      <b/>
      <u/>
      <sz val="12"/>
      <color indexed="12"/>
      <name val="Calibri"/>
      <family val="2"/>
      <scheme val="minor"/>
    </font>
    <font>
      <sz val="12"/>
      <color indexed="8"/>
      <name val="Calibri"/>
      <family val="2"/>
      <scheme val="minor"/>
    </font>
    <font>
      <b/>
      <i/>
      <sz val="12"/>
      <color indexed="8"/>
      <name val="Calibri"/>
      <family val="2"/>
      <scheme val="minor"/>
    </font>
    <font>
      <b/>
      <sz val="12"/>
      <color indexed="18"/>
      <name val="Calibri"/>
      <family val="2"/>
      <scheme val="minor"/>
    </font>
    <font>
      <u/>
      <sz val="12"/>
      <color indexed="12"/>
      <name val="Calibri"/>
      <family val="2"/>
      <scheme val="minor"/>
    </font>
    <font>
      <sz val="12"/>
      <color indexed="12"/>
      <name val="Calibri"/>
      <family val="2"/>
      <scheme val="minor"/>
    </font>
    <font>
      <vertAlign val="subscript"/>
      <sz val="12"/>
      <color indexed="12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color indexed="8"/>
      <name val="MS Sans Serif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21"/>
        <bgColor indexed="8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</fills>
  <borders count="5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thin">
        <color indexed="64"/>
      </bottom>
      <diagonal/>
    </border>
    <border>
      <left style="thin">
        <color indexed="22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22"/>
      </right>
      <top style="medium">
        <color indexed="64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medium">
        <color indexed="64"/>
      </right>
      <top/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22"/>
      </right>
      <top style="thin">
        <color indexed="22"/>
      </top>
      <bottom style="medium">
        <color indexed="64"/>
      </bottom>
      <diagonal/>
    </border>
    <border>
      <left style="thin">
        <color indexed="22"/>
      </left>
      <right style="medium">
        <color indexed="64"/>
      </right>
      <top style="thin">
        <color indexed="22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">
    <xf numFmtId="0" fontId="0" fillId="0" borderId="0"/>
    <xf numFmtId="0" fontId="2" fillId="0" borderId="0"/>
    <xf numFmtId="8" fontId="11" fillId="0" borderId="0" applyFont="0" applyFill="0" applyProtection="0"/>
    <xf numFmtId="9" fontId="2" fillId="0" borderId="0" applyFont="0" applyFill="0" applyBorder="0" applyAlignment="0" applyProtection="0"/>
  </cellStyleXfs>
  <cellXfs count="184">
    <xf numFmtId="0" fontId="0" fillId="0" borderId="0" xfId="0"/>
    <xf numFmtId="0" fontId="3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4" fillId="0" borderId="0" xfId="1" applyFont="1" applyAlignment="1">
      <alignment horizontal="right"/>
    </xf>
    <xf numFmtId="0" fontId="4" fillId="0" borderId="0" xfId="1" applyFont="1"/>
    <xf numFmtId="0" fontId="5" fillId="0" borderId="0" xfId="1" applyFont="1" applyAlignment="1">
      <alignment horizontal="left"/>
    </xf>
    <xf numFmtId="0" fontId="6" fillId="0" borderId="0" xfId="1" applyFont="1" applyAlignment="1">
      <alignment horizontal="left"/>
    </xf>
    <xf numFmtId="0" fontId="7" fillId="0" borderId="0" xfId="1" applyFont="1" applyAlignment="1">
      <alignment horizontal="left"/>
    </xf>
    <xf numFmtId="0" fontId="8" fillId="0" borderId="0" xfId="1" applyFont="1" applyAlignment="1">
      <alignment horizontal="left"/>
    </xf>
    <xf numFmtId="0" fontId="8" fillId="0" borderId="0" xfId="1" applyFont="1" applyAlignment="1">
      <alignment horizontal="right"/>
    </xf>
    <xf numFmtId="0" fontId="8" fillId="0" borderId="0" xfId="1" applyFont="1" applyAlignment="1">
      <alignment horizontal="center"/>
    </xf>
    <xf numFmtId="0" fontId="8" fillId="0" borderId="0" xfId="1" applyFont="1" applyFill="1" applyBorder="1" applyAlignment="1">
      <alignment horizontal="left"/>
    </xf>
    <xf numFmtId="0" fontId="4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right"/>
    </xf>
    <xf numFmtId="0" fontId="4" fillId="0" borderId="1" xfId="1" applyFont="1" applyBorder="1" applyAlignment="1">
      <alignment horizontal="center"/>
    </xf>
    <xf numFmtId="0" fontId="4" fillId="0" borderId="1" xfId="1" applyFont="1" applyBorder="1" applyAlignment="1">
      <alignment horizontal="right"/>
    </xf>
    <xf numFmtId="0" fontId="4" fillId="2" borderId="1" xfId="1" applyFont="1" applyFill="1" applyBorder="1" applyAlignment="1">
      <alignment horizontal="left"/>
    </xf>
    <xf numFmtId="0" fontId="4" fillId="0" borderId="0" xfId="1" applyFont="1" applyFill="1" applyBorder="1" applyAlignment="1">
      <alignment horizontal="center"/>
    </xf>
    <xf numFmtId="164" fontId="4" fillId="0" borderId="1" xfId="1" applyNumberFormat="1" applyFont="1" applyBorder="1" applyAlignment="1">
      <alignment horizontal="center"/>
    </xf>
    <xf numFmtId="5" fontId="4" fillId="0" borderId="1" xfId="1" applyNumberFormat="1" applyFont="1" applyBorder="1" applyAlignment="1">
      <alignment horizontal="center"/>
    </xf>
    <xf numFmtId="165" fontId="4" fillId="0" borderId="1" xfId="1" applyNumberFormat="1" applyFont="1" applyBorder="1" applyAlignment="1">
      <alignment horizontal="center"/>
    </xf>
    <xf numFmtId="1" fontId="4" fillId="0" borderId="0" xfId="1" applyNumberFormat="1" applyFont="1" applyFill="1" applyBorder="1" applyAlignment="1">
      <alignment horizontal="center"/>
    </xf>
    <xf numFmtId="0" fontId="4" fillId="0" borderId="0" xfId="1" applyFont="1" applyFill="1" applyBorder="1" applyAlignment="1">
      <alignment horizontal="right"/>
    </xf>
    <xf numFmtId="164" fontId="4" fillId="2" borderId="1" xfId="1" applyNumberFormat="1" applyFont="1" applyFill="1" applyBorder="1" applyAlignment="1">
      <alignment horizontal="center"/>
    </xf>
    <xf numFmtId="5" fontId="4" fillId="2" borderId="1" xfId="1" applyNumberFormat="1" applyFont="1" applyFill="1" applyBorder="1" applyAlignment="1">
      <alignment horizontal="center"/>
    </xf>
    <xf numFmtId="165" fontId="4" fillId="2" borderId="1" xfId="1" applyNumberFormat="1" applyFont="1" applyFill="1" applyBorder="1" applyAlignment="1">
      <alignment horizontal="center"/>
    </xf>
    <xf numFmtId="0" fontId="10" fillId="2" borderId="1" xfId="1" applyFont="1" applyFill="1" applyBorder="1" applyAlignment="1">
      <alignment horizontal="center"/>
    </xf>
    <xf numFmtId="0" fontId="10" fillId="0" borderId="1" xfId="1" applyFont="1" applyFill="1" applyBorder="1" applyAlignment="1">
      <alignment horizontal="center"/>
    </xf>
    <xf numFmtId="0" fontId="10" fillId="2" borderId="1" xfId="0" applyFont="1" applyFill="1" applyBorder="1" applyAlignment="1">
      <alignment horizontal="center"/>
    </xf>
    <xf numFmtId="0" fontId="10" fillId="0" borderId="0" xfId="1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4" fillId="0" borderId="1" xfId="1" applyFont="1" applyFill="1" applyBorder="1" applyAlignment="1">
      <alignment horizontal="center"/>
    </xf>
    <xf numFmtId="0" fontId="4" fillId="0" borderId="1" xfId="0" applyFont="1" applyBorder="1" applyAlignment="1">
      <alignment horizontal="right"/>
    </xf>
    <xf numFmtId="6" fontId="4" fillId="0" borderId="0" xfId="2" applyNumberFormat="1" applyFont="1"/>
    <xf numFmtId="9" fontId="4" fillId="0" borderId="0" xfId="3" applyFont="1"/>
    <xf numFmtId="0" fontId="12" fillId="0" borderId="0" xfId="0" applyFont="1"/>
    <xf numFmtId="0" fontId="13" fillId="0" borderId="0" xfId="0" applyFont="1"/>
    <xf numFmtId="164" fontId="13" fillId="0" borderId="0" xfId="0" applyNumberFormat="1" applyFont="1"/>
    <xf numFmtId="0" fontId="14" fillId="0" borderId="2" xfId="0" applyFont="1" applyBorder="1" applyAlignment="1">
      <alignment horizontal="centerContinuous"/>
    </xf>
    <xf numFmtId="0" fontId="0" fillId="0" borderId="5" xfId="0" applyBorder="1"/>
    <xf numFmtId="0" fontId="15" fillId="0" borderId="6" xfId="1" applyFont="1" applyBorder="1" applyAlignment="1">
      <alignment horizontal="center"/>
    </xf>
    <xf numFmtId="0" fontId="15" fillId="0" borderId="7" xfId="1" applyFont="1" applyBorder="1" applyAlignment="1">
      <alignment horizontal="center"/>
    </xf>
    <xf numFmtId="0" fontId="16" fillId="0" borderId="10" xfId="1" applyFont="1" applyBorder="1"/>
    <xf numFmtId="9" fontId="15" fillId="4" borderId="11" xfId="3" applyFont="1" applyFill="1" applyBorder="1" applyProtection="1">
      <protection locked="0"/>
    </xf>
    <xf numFmtId="0" fontId="15" fillId="0" borderId="6" xfId="1" applyFont="1" applyBorder="1"/>
    <xf numFmtId="9" fontId="15" fillId="0" borderId="7" xfId="3" applyFont="1" applyBorder="1" applyProtection="1">
      <protection locked="0"/>
    </xf>
    <xf numFmtId="166" fontId="16" fillId="0" borderId="11" xfId="1" applyNumberFormat="1" applyFont="1" applyBorder="1"/>
    <xf numFmtId="0" fontId="16" fillId="0" borderId="11" xfId="1" applyFont="1" applyBorder="1"/>
    <xf numFmtId="0" fontId="17" fillId="0" borderId="10" xfId="1" applyFont="1" applyBorder="1"/>
    <xf numFmtId="0" fontId="16" fillId="0" borderId="12" xfId="1" applyFont="1" applyBorder="1"/>
    <xf numFmtId="0" fontId="16" fillId="0" borderId="13" xfId="1" applyFont="1" applyBorder="1"/>
    <xf numFmtId="0" fontId="16" fillId="0" borderId="14" xfId="1" applyFont="1" applyBorder="1"/>
    <xf numFmtId="0" fontId="0" fillId="0" borderId="16" xfId="0" applyBorder="1"/>
    <xf numFmtId="2" fontId="15" fillId="5" borderId="11" xfId="1" applyNumberFormat="1" applyFont="1" applyFill="1" applyBorder="1"/>
    <xf numFmtId="2" fontId="15" fillId="5" borderId="15" xfId="1" applyNumberFormat="1" applyFont="1" applyFill="1" applyBorder="1"/>
    <xf numFmtId="0" fontId="0" fillId="0" borderId="0" xfId="0" applyAlignment="1">
      <alignment horizontal="left"/>
    </xf>
    <xf numFmtId="0" fontId="16" fillId="0" borderId="10" xfId="1" applyFont="1" applyBorder="1" applyAlignment="1">
      <alignment horizontal="center"/>
    </xf>
    <xf numFmtId="0" fontId="16" fillId="0" borderId="11" xfId="1" applyFont="1" applyBorder="1" applyAlignment="1">
      <alignment horizontal="center"/>
    </xf>
    <xf numFmtId="0" fontId="15" fillId="4" borderId="11" xfId="1" applyFont="1" applyFill="1" applyBorder="1" applyProtection="1">
      <protection locked="0"/>
    </xf>
    <xf numFmtId="9" fontId="15" fillId="4" borderId="11" xfId="3" applyFont="1" applyFill="1" applyBorder="1"/>
    <xf numFmtId="9" fontId="16" fillId="0" borderId="11" xfId="3" applyFont="1" applyBorder="1"/>
    <xf numFmtId="0" fontId="0" fillId="0" borderId="0" xfId="0" pivotButton="1"/>
    <xf numFmtId="10" fontId="15" fillId="5" borderId="11" xfId="3" applyNumberFormat="1" applyFont="1" applyFill="1" applyBorder="1"/>
    <xf numFmtId="10" fontId="15" fillId="5" borderId="15" xfId="3" applyNumberFormat="1" applyFont="1" applyFill="1" applyBorder="1"/>
    <xf numFmtId="0" fontId="10" fillId="0" borderId="0" xfId="0" applyFont="1" applyAlignment="1">
      <alignment horizontal="center"/>
    </xf>
    <xf numFmtId="0" fontId="10" fillId="6" borderId="19" xfId="1" applyFont="1" applyFill="1" applyBorder="1" applyAlignment="1">
      <alignment horizontal="center"/>
    </xf>
    <xf numFmtId="0" fontId="10" fillId="6" borderId="20" xfId="1" applyFont="1" applyFill="1" applyBorder="1" applyAlignment="1">
      <alignment horizontal="center"/>
    </xf>
    <xf numFmtId="0" fontId="10" fillId="7" borderId="19" xfId="1" applyFont="1" applyFill="1" applyBorder="1" applyAlignment="1">
      <alignment horizontal="center"/>
    </xf>
    <xf numFmtId="0" fontId="10" fillId="6" borderId="21" xfId="0" applyFont="1" applyFill="1" applyBorder="1" applyAlignment="1">
      <alignment horizontal="center"/>
    </xf>
    <xf numFmtId="0" fontId="10" fillId="6" borderId="19" xfId="0" applyFont="1" applyFill="1" applyBorder="1" applyAlignment="1">
      <alignment horizontal="center"/>
    </xf>
    <xf numFmtId="0" fontId="10" fillId="7" borderId="3" xfId="1" applyFont="1" applyFill="1" applyBorder="1" applyAlignment="1">
      <alignment horizontal="center"/>
    </xf>
    <xf numFmtId="0" fontId="10" fillId="7" borderId="3" xfId="0" applyFont="1" applyFill="1" applyBorder="1" applyAlignment="1">
      <alignment horizontal="center"/>
    </xf>
    <xf numFmtId="164" fontId="4" fillId="0" borderId="22" xfId="1" applyNumberFormat="1" applyFont="1" applyBorder="1" applyAlignment="1">
      <alignment horizontal="center"/>
    </xf>
    <xf numFmtId="164" fontId="4" fillId="0" borderId="23" xfId="1" applyNumberFormat="1" applyFont="1" applyBorder="1" applyAlignment="1">
      <alignment horizontal="center"/>
    </xf>
    <xf numFmtId="0" fontId="4" fillId="0" borderId="22" xfId="1" applyFont="1" applyBorder="1" applyAlignment="1">
      <alignment horizontal="center"/>
    </xf>
    <xf numFmtId="165" fontId="4" fillId="0" borderId="22" xfId="1" applyNumberFormat="1" applyFont="1" applyBorder="1" applyAlignment="1">
      <alignment horizontal="center"/>
    </xf>
    <xf numFmtId="0" fontId="4" fillId="0" borderId="24" xfId="1" applyFont="1" applyBorder="1" applyAlignment="1">
      <alignment horizontal="center"/>
    </xf>
    <xf numFmtId="0" fontId="4" fillId="0" borderId="22" xfId="0" applyFont="1" applyBorder="1" applyAlignment="1">
      <alignment horizontal="right"/>
    </xf>
    <xf numFmtId="1" fontId="4" fillId="0" borderId="6" xfId="1" applyNumberFormat="1" applyFont="1" applyBorder="1" applyAlignment="1">
      <alignment horizontal="center"/>
    </xf>
    <xf numFmtId="0" fontId="4" fillId="0" borderId="6" xfId="1" applyFont="1" applyBorder="1" applyAlignment="1">
      <alignment horizontal="center"/>
    </xf>
    <xf numFmtId="0" fontId="0" fillId="0" borderId="6" xfId="0" applyBorder="1"/>
    <xf numFmtId="6" fontId="4" fillId="0" borderId="6" xfId="2" applyNumberFormat="1" applyFont="1" applyBorder="1"/>
    <xf numFmtId="9" fontId="4" fillId="0" borderId="6" xfId="3" applyFont="1" applyBorder="1"/>
    <xf numFmtId="164" fontId="4" fillId="0" borderId="24" xfId="1" applyNumberFormat="1" applyFont="1" applyBorder="1" applyAlignment="1">
      <alignment horizontal="center"/>
    </xf>
    <xf numFmtId="164" fontId="4" fillId="0" borderId="25" xfId="1" applyNumberFormat="1" applyFont="1" applyBorder="1" applyAlignment="1">
      <alignment horizontal="center"/>
    </xf>
    <xf numFmtId="165" fontId="4" fillId="0" borderId="24" xfId="1" applyNumberFormat="1" applyFont="1" applyBorder="1" applyAlignment="1">
      <alignment horizontal="center"/>
    </xf>
    <xf numFmtId="0" fontId="4" fillId="0" borderId="24" xfId="0" applyFont="1" applyBorder="1" applyAlignment="1">
      <alignment horizontal="right"/>
    </xf>
    <xf numFmtId="164" fontId="4" fillId="2" borderId="24" xfId="1" applyNumberFormat="1" applyFont="1" applyFill="1" applyBorder="1" applyAlignment="1">
      <alignment horizontal="center"/>
    </xf>
    <xf numFmtId="164" fontId="4" fillId="2" borderId="25" xfId="1" applyNumberFormat="1" applyFont="1" applyFill="1" applyBorder="1" applyAlignment="1">
      <alignment horizontal="center"/>
    </xf>
    <xf numFmtId="0" fontId="4" fillId="2" borderId="24" xfId="1" applyFont="1" applyFill="1" applyBorder="1" applyAlignment="1">
      <alignment horizontal="center"/>
    </xf>
    <xf numFmtId="165" fontId="4" fillId="2" borderId="24" xfId="1" applyNumberFormat="1" applyFont="1" applyFill="1" applyBorder="1" applyAlignment="1">
      <alignment horizontal="center"/>
    </xf>
    <xf numFmtId="164" fontId="4" fillId="0" borderId="26" xfId="1" applyNumberFormat="1" applyFont="1" applyBorder="1" applyAlignment="1">
      <alignment horizontal="center"/>
    </xf>
    <xf numFmtId="164" fontId="4" fillId="0" borderId="27" xfId="1" applyNumberFormat="1" applyFont="1" applyBorder="1" applyAlignment="1">
      <alignment horizontal="center"/>
    </xf>
    <xf numFmtId="0" fontId="4" fillId="0" borderId="26" xfId="1" applyFont="1" applyBorder="1" applyAlignment="1">
      <alignment horizontal="center"/>
    </xf>
    <xf numFmtId="165" fontId="4" fillId="0" borderId="26" xfId="1" applyNumberFormat="1" applyFont="1" applyBorder="1" applyAlignment="1">
      <alignment horizontal="center"/>
    </xf>
    <xf numFmtId="0" fontId="4" fillId="0" borderId="26" xfId="0" applyFont="1" applyBorder="1" applyAlignment="1">
      <alignment horizontal="right"/>
    </xf>
    <xf numFmtId="1" fontId="4" fillId="0" borderId="28" xfId="1" applyNumberFormat="1" applyFont="1" applyBorder="1" applyAlignment="1">
      <alignment horizontal="center"/>
    </xf>
    <xf numFmtId="0" fontId="4" fillId="0" borderId="28" xfId="1" applyFont="1" applyBorder="1" applyAlignment="1">
      <alignment horizontal="center"/>
    </xf>
    <xf numFmtId="0" fontId="0" fillId="0" borderId="28" xfId="0" applyBorder="1"/>
    <xf numFmtId="6" fontId="4" fillId="0" borderId="28" xfId="2" applyNumberFormat="1" applyFont="1" applyBorder="1"/>
    <xf numFmtId="9" fontId="4" fillId="0" borderId="28" xfId="3" applyFont="1" applyBorder="1"/>
    <xf numFmtId="0" fontId="10" fillId="0" borderId="1" xfId="1" applyFont="1" applyBorder="1" applyAlignment="1">
      <alignment horizontal="center"/>
    </xf>
    <xf numFmtId="0" fontId="10" fillId="0" borderId="0" xfId="1" applyFont="1" applyAlignment="1">
      <alignment horizontal="center"/>
    </xf>
    <xf numFmtId="1" fontId="4" fillId="0" borderId="0" xfId="1" applyNumberFormat="1" applyFont="1" applyAlignment="1">
      <alignment horizontal="center"/>
    </xf>
    <xf numFmtId="0" fontId="4" fillId="0" borderId="0" xfId="1" applyFont="1" applyAlignment="1">
      <alignment horizontal="center"/>
    </xf>
    <xf numFmtId="0" fontId="14" fillId="0" borderId="2" xfId="0" applyFont="1" applyBorder="1" applyAlignment="1">
      <alignment horizontal="center"/>
    </xf>
    <xf numFmtId="0" fontId="0" fillId="8" borderId="0" xfId="0" applyFill="1"/>
    <xf numFmtId="0" fontId="0" fillId="5" borderId="0" xfId="0" applyFill="1"/>
    <xf numFmtId="0" fontId="0" fillId="5" borderId="16" xfId="0" applyFill="1" applyBorder="1"/>
    <xf numFmtId="0" fontId="0" fillId="9" borderId="0" xfId="0" applyFill="1"/>
    <xf numFmtId="0" fontId="0" fillId="10" borderId="0" xfId="0" applyFill="1"/>
    <xf numFmtId="2" fontId="14" fillId="0" borderId="2" xfId="0" applyNumberFormat="1" applyFont="1" applyBorder="1" applyAlignment="1">
      <alignment horizontal="center"/>
    </xf>
    <xf numFmtId="2" fontId="0" fillId="0" borderId="0" xfId="0" applyNumberFormat="1"/>
    <xf numFmtId="2" fontId="0" fillId="11" borderId="0" xfId="0" applyNumberFormat="1" applyFill="1"/>
    <xf numFmtId="2" fontId="0" fillId="12" borderId="0" xfId="0" applyNumberFormat="1" applyFill="1"/>
    <xf numFmtId="2" fontId="0" fillId="0" borderId="16" xfId="0" applyNumberFormat="1" applyBorder="1"/>
    <xf numFmtId="0" fontId="4" fillId="10" borderId="1" xfId="0" applyFont="1" applyFill="1" applyBorder="1" applyAlignment="1">
      <alignment horizontal="right"/>
    </xf>
    <xf numFmtId="2" fontId="0" fillId="10" borderId="0" xfId="0" applyNumberFormat="1" applyFill="1"/>
    <xf numFmtId="2" fontId="18" fillId="13" borderId="0" xfId="0" applyNumberFormat="1" applyFont="1" applyFill="1"/>
    <xf numFmtId="2" fontId="0" fillId="13" borderId="0" xfId="0" applyNumberFormat="1" applyFill="1"/>
    <xf numFmtId="0" fontId="0" fillId="13" borderId="0" xfId="0" applyFill="1"/>
    <xf numFmtId="0" fontId="0" fillId="0" borderId="0" xfId="0" applyAlignment="1"/>
    <xf numFmtId="2" fontId="14" fillId="0" borderId="29" xfId="0" applyNumberFormat="1" applyFont="1" applyFill="1" applyBorder="1" applyAlignment="1">
      <alignment horizontal="center"/>
    </xf>
    <xf numFmtId="2" fontId="14" fillId="0" borderId="2" xfId="0" applyNumberFormat="1" applyFont="1" applyFill="1" applyBorder="1" applyAlignment="1">
      <alignment horizontal="center"/>
    </xf>
    <xf numFmtId="2" fontId="14" fillId="0" borderId="4" xfId="0" applyNumberFormat="1" applyFont="1" applyFill="1" applyBorder="1" applyAlignment="1">
      <alignment horizontal="center"/>
    </xf>
    <xf numFmtId="2" fontId="0" fillId="0" borderId="30" xfId="0" applyNumberFormat="1" applyFill="1" applyBorder="1" applyAlignment="1"/>
    <xf numFmtId="2" fontId="0" fillId="0" borderId="0" xfId="0" applyNumberFormat="1" applyFill="1" applyBorder="1" applyAlignment="1"/>
    <xf numFmtId="2" fontId="0" fillId="0" borderId="7" xfId="0" applyNumberFormat="1" applyFill="1" applyBorder="1" applyAlignment="1"/>
    <xf numFmtId="2" fontId="1" fillId="0" borderId="0" xfId="0" applyNumberFormat="1" applyFont="1" applyFill="1" applyBorder="1" applyAlignment="1"/>
    <xf numFmtId="2" fontId="0" fillId="0" borderId="31" xfId="0" applyNumberFormat="1" applyFill="1" applyBorder="1" applyAlignment="1"/>
    <xf numFmtId="2" fontId="0" fillId="0" borderId="16" xfId="0" applyNumberFormat="1" applyFill="1" applyBorder="1" applyAlignment="1"/>
    <xf numFmtId="2" fontId="0" fillId="14" borderId="16" xfId="0" applyNumberFormat="1" applyFill="1" applyBorder="1" applyAlignment="1"/>
    <xf numFmtId="2" fontId="0" fillId="0" borderId="32" xfId="0" applyNumberFormat="1" applyFill="1" applyBorder="1" applyAlignment="1"/>
    <xf numFmtId="2" fontId="14" fillId="13" borderId="2" xfId="0" applyNumberFormat="1" applyFont="1" applyFill="1" applyBorder="1" applyAlignment="1">
      <alignment horizontal="center"/>
    </xf>
    <xf numFmtId="0" fontId="0" fillId="0" borderId="33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0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14" fillId="0" borderId="43" xfId="0" applyFont="1" applyBorder="1" applyAlignment="1">
      <alignment horizontal="center"/>
    </xf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7" xfId="0" applyBorder="1" applyAlignment="1">
      <alignment horizontal="right"/>
    </xf>
    <xf numFmtId="0" fontId="14" fillId="0" borderId="48" xfId="0" applyFont="1" applyBorder="1" applyAlignment="1">
      <alignment horizontal="center"/>
    </xf>
    <xf numFmtId="0" fontId="0" fillId="0" borderId="49" xfId="0" applyBorder="1"/>
    <xf numFmtId="0" fontId="0" fillId="0" borderId="0" xfId="0" applyAlignment="1">
      <alignment horizontal="center"/>
    </xf>
    <xf numFmtId="0" fontId="0" fillId="0" borderId="50" xfId="0" applyBorder="1"/>
    <xf numFmtId="0" fontId="0" fillId="0" borderId="51" xfId="0" applyBorder="1"/>
    <xf numFmtId="0" fontId="0" fillId="0" borderId="34" xfId="0" applyBorder="1"/>
    <xf numFmtId="0" fontId="0" fillId="0" borderId="17" xfId="0" applyBorder="1"/>
    <xf numFmtId="0" fontId="0" fillId="0" borderId="52" xfId="0" applyBorder="1"/>
    <xf numFmtId="0" fontId="0" fillId="0" borderId="18" xfId="0" applyBorder="1"/>
    <xf numFmtId="0" fontId="0" fillId="0" borderId="10" xfId="0" applyBorder="1"/>
    <xf numFmtId="0" fontId="0" fillId="0" borderId="11" xfId="0" applyBorder="1"/>
    <xf numFmtId="0" fontId="0" fillId="0" borderId="14" xfId="0" applyBorder="1"/>
    <xf numFmtId="0" fontId="0" fillId="0" borderId="53" xfId="0" applyBorder="1"/>
    <xf numFmtId="0" fontId="0" fillId="0" borderId="15" xfId="0" applyBorder="1"/>
    <xf numFmtId="0" fontId="12" fillId="8" borderId="5" xfId="0" applyFont="1" applyFill="1" applyBorder="1"/>
    <xf numFmtId="0" fontId="13" fillId="0" borderId="5" xfId="0" applyFont="1" applyBorder="1"/>
    <xf numFmtId="164" fontId="13" fillId="0" borderId="5" xfId="0" applyNumberFormat="1" applyFont="1" applyBorder="1"/>
    <xf numFmtId="2" fontId="0" fillId="0" borderId="5" xfId="0" applyNumberFormat="1" applyBorder="1"/>
    <xf numFmtId="164" fontId="0" fillId="0" borderId="5" xfId="0" applyNumberFormat="1" applyBorder="1"/>
    <xf numFmtId="0" fontId="0" fillId="15" borderId="5" xfId="0" applyFill="1" applyBorder="1"/>
    <xf numFmtId="0" fontId="13" fillId="15" borderId="5" xfId="0" applyFont="1" applyFill="1" applyBorder="1"/>
    <xf numFmtId="2" fontId="0" fillId="15" borderId="5" xfId="0" applyNumberFormat="1" applyFill="1" applyBorder="1"/>
    <xf numFmtId="167" fontId="0" fillId="8" borderId="0" xfId="0" applyNumberFormat="1" applyFill="1"/>
    <xf numFmtId="167" fontId="0" fillId="8" borderId="16" xfId="0" applyNumberFormat="1" applyFill="1" applyBorder="1"/>
    <xf numFmtId="0" fontId="15" fillId="3" borderId="3" xfId="1" applyFont="1" applyFill="1" applyBorder="1" applyAlignment="1">
      <alignment horizontal="center"/>
    </xf>
    <xf numFmtId="0" fontId="15" fillId="3" borderId="4" xfId="1" applyFont="1" applyFill="1" applyBorder="1" applyAlignment="1">
      <alignment horizontal="center"/>
    </xf>
    <xf numFmtId="0" fontId="15" fillId="3" borderId="8" xfId="1" applyFont="1" applyFill="1" applyBorder="1" applyAlignment="1">
      <alignment horizontal="center"/>
    </xf>
    <xf numFmtId="0" fontId="15" fillId="3" borderId="9" xfId="1" applyFont="1" applyFill="1" applyBorder="1" applyAlignment="1">
      <alignment horizontal="center"/>
    </xf>
    <xf numFmtId="0" fontId="15" fillId="3" borderId="17" xfId="1" applyFont="1" applyFill="1" applyBorder="1" applyAlignment="1">
      <alignment horizontal="center"/>
    </xf>
    <xf numFmtId="0" fontId="15" fillId="3" borderId="18" xfId="1" applyFont="1" applyFill="1" applyBorder="1" applyAlignment="1">
      <alignment horizontal="center"/>
    </xf>
    <xf numFmtId="0" fontId="15" fillId="3" borderId="10" xfId="1" applyFont="1" applyFill="1" applyBorder="1" applyAlignment="1">
      <alignment horizontal="center"/>
    </xf>
    <xf numFmtId="0" fontId="15" fillId="3" borderId="11" xfId="1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4">
    <cellStyle name="Currency 2" xfId="2" xr:uid="{249DEB99-0AA0-4494-80DC-8B8684E754C4}"/>
    <cellStyle name="Normal" xfId="0" builtinId="0"/>
    <cellStyle name="Normal 2" xfId="1" xr:uid="{76993E1B-2A65-40E4-A656-D3956F578C13}"/>
    <cellStyle name="Percent 2" xfId="3" xr:uid="{7394B1E3-08C5-485A-AF65-A1CCFF5F69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Pie Chart for Open/Close on Sundays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4E71-4E55-BA60-8DFD89A25ED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4E71-4E55-BA60-8DFD89A25ED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54</c:v>
              </c:pt>
              <c:pt idx="1">
                <c:v>96</c:v>
              </c:pt>
            </c:numLit>
          </c:val>
          <c:extLst>
            <c:ext xmlns:c16="http://schemas.microsoft.com/office/drawing/2014/chart" uri="{C3380CC4-5D6E-409C-BE32-E72D297353CC}">
              <c16:uniqueId val="{00000004-4E71-4E55-BA60-8DFD89A25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Pie Chart for Online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4"/>
          </a:solidFill>
          <a:ln>
            <a:noFill/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1248-4C24-84C7-A49CF14786AB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1248-4C24-84C7-A49CF14786A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 Online Channel</c:v>
              </c:pt>
              <c:pt idx="1">
                <c:v>Online Channel</c:v>
              </c:pt>
            </c:strLit>
          </c:cat>
          <c:val>
            <c:numLit>
              <c:formatCode>General</c:formatCode>
              <c:ptCount val="2"/>
              <c:pt idx="0">
                <c:v>88</c:v>
              </c:pt>
              <c:pt idx="1">
                <c:v>62</c:v>
              </c:pt>
            </c:numLit>
          </c:val>
          <c:extLst>
            <c:ext xmlns:c16="http://schemas.microsoft.com/office/drawing/2014/chart" uri="{C3380CC4-5D6E-409C-BE32-E72D297353CC}">
              <c16:uniqueId val="{00000004-1248-4C24-84C7-A49CF14786A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Wages $m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'[1]2.ScatterPlots'!$B$1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'[1]2.ScatterPlots'!$A$2:$A$151</c:f>
              <c:numCache>
                <c:formatCode>General</c:formatCode>
                <c:ptCount val="150"/>
                <c:pt idx="0">
                  <c:v>2.2999999999999998</c:v>
                </c:pt>
                <c:pt idx="1">
                  <c:v>2.7</c:v>
                </c:pt>
                <c:pt idx="2">
                  <c:v>3.1</c:v>
                </c:pt>
                <c:pt idx="3">
                  <c:v>2.6</c:v>
                </c:pt>
                <c:pt idx="4">
                  <c:v>2</c:v>
                </c:pt>
                <c:pt idx="5">
                  <c:v>2.7</c:v>
                </c:pt>
                <c:pt idx="6">
                  <c:v>2.4</c:v>
                </c:pt>
                <c:pt idx="7">
                  <c:v>2.5</c:v>
                </c:pt>
                <c:pt idx="8">
                  <c:v>2.7</c:v>
                </c:pt>
                <c:pt idx="9">
                  <c:v>2.1</c:v>
                </c:pt>
                <c:pt idx="10">
                  <c:v>2.2000000000000002</c:v>
                </c:pt>
                <c:pt idx="11">
                  <c:v>3.1</c:v>
                </c:pt>
                <c:pt idx="12">
                  <c:v>1.8</c:v>
                </c:pt>
                <c:pt idx="13">
                  <c:v>3.3</c:v>
                </c:pt>
                <c:pt idx="14">
                  <c:v>2.8</c:v>
                </c:pt>
                <c:pt idx="15">
                  <c:v>2.1</c:v>
                </c:pt>
                <c:pt idx="16">
                  <c:v>3.8</c:v>
                </c:pt>
                <c:pt idx="17">
                  <c:v>2.6</c:v>
                </c:pt>
                <c:pt idx="18">
                  <c:v>1.9</c:v>
                </c:pt>
                <c:pt idx="19">
                  <c:v>2.6</c:v>
                </c:pt>
                <c:pt idx="20">
                  <c:v>2.4</c:v>
                </c:pt>
                <c:pt idx="21">
                  <c:v>3</c:v>
                </c:pt>
                <c:pt idx="22">
                  <c:v>2</c:v>
                </c:pt>
                <c:pt idx="23">
                  <c:v>2.2999999999999998</c:v>
                </c:pt>
                <c:pt idx="24">
                  <c:v>2.2999999999999998</c:v>
                </c:pt>
                <c:pt idx="25">
                  <c:v>1.6</c:v>
                </c:pt>
                <c:pt idx="26">
                  <c:v>3.4</c:v>
                </c:pt>
                <c:pt idx="27">
                  <c:v>1.5</c:v>
                </c:pt>
                <c:pt idx="28">
                  <c:v>1.9</c:v>
                </c:pt>
                <c:pt idx="29">
                  <c:v>3.7</c:v>
                </c:pt>
                <c:pt idx="30">
                  <c:v>2.6</c:v>
                </c:pt>
                <c:pt idx="31">
                  <c:v>2.5</c:v>
                </c:pt>
                <c:pt idx="32">
                  <c:v>1.8</c:v>
                </c:pt>
                <c:pt idx="33">
                  <c:v>3.9</c:v>
                </c:pt>
                <c:pt idx="34">
                  <c:v>2</c:v>
                </c:pt>
                <c:pt idx="35">
                  <c:v>1.8</c:v>
                </c:pt>
                <c:pt idx="36">
                  <c:v>2.2999999999999998</c:v>
                </c:pt>
                <c:pt idx="37">
                  <c:v>2.2999999999999998</c:v>
                </c:pt>
                <c:pt idx="38">
                  <c:v>2.4</c:v>
                </c:pt>
                <c:pt idx="39">
                  <c:v>1.9</c:v>
                </c:pt>
                <c:pt idx="40">
                  <c:v>1.9</c:v>
                </c:pt>
                <c:pt idx="41">
                  <c:v>3.5</c:v>
                </c:pt>
                <c:pt idx="42">
                  <c:v>2.5</c:v>
                </c:pt>
                <c:pt idx="43">
                  <c:v>3.4</c:v>
                </c:pt>
                <c:pt idx="44">
                  <c:v>3.1</c:v>
                </c:pt>
                <c:pt idx="45">
                  <c:v>3.6</c:v>
                </c:pt>
                <c:pt idx="46">
                  <c:v>2.5</c:v>
                </c:pt>
                <c:pt idx="47">
                  <c:v>1.9</c:v>
                </c:pt>
                <c:pt idx="48">
                  <c:v>2</c:v>
                </c:pt>
                <c:pt idx="49">
                  <c:v>2</c:v>
                </c:pt>
                <c:pt idx="50">
                  <c:v>2.2999999999999998</c:v>
                </c:pt>
                <c:pt idx="51">
                  <c:v>2.1</c:v>
                </c:pt>
                <c:pt idx="52">
                  <c:v>2.5</c:v>
                </c:pt>
                <c:pt idx="53">
                  <c:v>1.7</c:v>
                </c:pt>
                <c:pt idx="54">
                  <c:v>1.6</c:v>
                </c:pt>
                <c:pt idx="55">
                  <c:v>2.6</c:v>
                </c:pt>
                <c:pt idx="56">
                  <c:v>2</c:v>
                </c:pt>
                <c:pt idx="57">
                  <c:v>1.8</c:v>
                </c:pt>
                <c:pt idx="58">
                  <c:v>2.9</c:v>
                </c:pt>
                <c:pt idx="59">
                  <c:v>2.4</c:v>
                </c:pt>
                <c:pt idx="60">
                  <c:v>2.2000000000000002</c:v>
                </c:pt>
                <c:pt idx="61">
                  <c:v>3</c:v>
                </c:pt>
                <c:pt idx="62">
                  <c:v>1.8</c:v>
                </c:pt>
                <c:pt idx="63">
                  <c:v>2.4</c:v>
                </c:pt>
                <c:pt idx="64">
                  <c:v>3.6</c:v>
                </c:pt>
                <c:pt idx="65">
                  <c:v>3.2</c:v>
                </c:pt>
                <c:pt idx="66">
                  <c:v>2.7</c:v>
                </c:pt>
                <c:pt idx="67">
                  <c:v>2.5</c:v>
                </c:pt>
                <c:pt idx="68">
                  <c:v>2.2999999999999998</c:v>
                </c:pt>
                <c:pt idx="69">
                  <c:v>2.6</c:v>
                </c:pt>
                <c:pt idx="70">
                  <c:v>2.6</c:v>
                </c:pt>
                <c:pt idx="71">
                  <c:v>3.3</c:v>
                </c:pt>
                <c:pt idx="72">
                  <c:v>2</c:v>
                </c:pt>
                <c:pt idx="73">
                  <c:v>1.8</c:v>
                </c:pt>
                <c:pt idx="74">
                  <c:v>1.8</c:v>
                </c:pt>
                <c:pt idx="75">
                  <c:v>3.1</c:v>
                </c:pt>
                <c:pt idx="76">
                  <c:v>2.1</c:v>
                </c:pt>
                <c:pt idx="77">
                  <c:v>2.2000000000000002</c:v>
                </c:pt>
                <c:pt idx="78">
                  <c:v>3</c:v>
                </c:pt>
                <c:pt idx="79">
                  <c:v>2</c:v>
                </c:pt>
                <c:pt idx="80">
                  <c:v>2.5</c:v>
                </c:pt>
                <c:pt idx="81">
                  <c:v>2.5</c:v>
                </c:pt>
                <c:pt idx="82">
                  <c:v>1.6</c:v>
                </c:pt>
                <c:pt idx="83">
                  <c:v>1.9</c:v>
                </c:pt>
                <c:pt idx="84">
                  <c:v>2.1</c:v>
                </c:pt>
                <c:pt idx="85">
                  <c:v>1.9</c:v>
                </c:pt>
                <c:pt idx="86">
                  <c:v>1.9</c:v>
                </c:pt>
                <c:pt idx="87">
                  <c:v>2.2000000000000002</c:v>
                </c:pt>
                <c:pt idx="88">
                  <c:v>1.8</c:v>
                </c:pt>
                <c:pt idx="89">
                  <c:v>2.6</c:v>
                </c:pt>
                <c:pt idx="90">
                  <c:v>1.9</c:v>
                </c:pt>
                <c:pt idx="91">
                  <c:v>1.8</c:v>
                </c:pt>
                <c:pt idx="92">
                  <c:v>1.9</c:v>
                </c:pt>
                <c:pt idx="93">
                  <c:v>2.1</c:v>
                </c:pt>
                <c:pt idx="94">
                  <c:v>1.9</c:v>
                </c:pt>
                <c:pt idx="95">
                  <c:v>3.6</c:v>
                </c:pt>
                <c:pt idx="96">
                  <c:v>3</c:v>
                </c:pt>
                <c:pt idx="97">
                  <c:v>2</c:v>
                </c:pt>
                <c:pt idx="98">
                  <c:v>2.5</c:v>
                </c:pt>
                <c:pt idx="99">
                  <c:v>2.2000000000000002</c:v>
                </c:pt>
                <c:pt idx="100">
                  <c:v>2.4</c:v>
                </c:pt>
                <c:pt idx="101">
                  <c:v>2.8</c:v>
                </c:pt>
                <c:pt idx="102">
                  <c:v>2.5</c:v>
                </c:pt>
                <c:pt idx="103">
                  <c:v>1.9</c:v>
                </c:pt>
                <c:pt idx="104">
                  <c:v>1.9</c:v>
                </c:pt>
                <c:pt idx="105">
                  <c:v>1.7</c:v>
                </c:pt>
                <c:pt idx="106">
                  <c:v>3.3</c:v>
                </c:pt>
                <c:pt idx="107">
                  <c:v>2</c:v>
                </c:pt>
                <c:pt idx="108">
                  <c:v>2.1</c:v>
                </c:pt>
                <c:pt idx="109">
                  <c:v>2</c:v>
                </c:pt>
                <c:pt idx="110">
                  <c:v>1.9</c:v>
                </c:pt>
                <c:pt idx="111">
                  <c:v>2.2000000000000002</c:v>
                </c:pt>
                <c:pt idx="112">
                  <c:v>1.7</c:v>
                </c:pt>
                <c:pt idx="113">
                  <c:v>1.8</c:v>
                </c:pt>
                <c:pt idx="114">
                  <c:v>3.3</c:v>
                </c:pt>
                <c:pt idx="115">
                  <c:v>2.2000000000000002</c:v>
                </c:pt>
                <c:pt idx="116">
                  <c:v>1.9</c:v>
                </c:pt>
                <c:pt idx="117">
                  <c:v>1.8</c:v>
                </c:pt>
                <c:pt idx="118">
                  <c:v>1.8</c:v>
                </c:pt>
                <c:pt idx="119">
                  <c:v>3.6</c:v>
                </c:pt>
                <c:pt idx="120">
                  <c:v>1.9</c:v>
                </c:pt>
                <c:pt idx="121">
                  <c:v>3.3</c:v>
                </c:pt>
                <c:pt idx="122">
                  <c:v>1.9</c:v>
                </c:pt>
                <c:pt idx="123">
                  <c:v>2.9</c:v>
                </c:pt>
                <c:pt idx="124">
                  <c:v>2.2999999999999998</c:v>
                </c:pt>
                <c:pt idx="125">
                  <c:v>3.2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1.6</c:v>
                </c:pt>
                <c:pt idx="130">
                  <c:v>2.2000000000000002</c:v>
                </c:pt>
                <c:pt idx="131">
                  <c:v>2.1</c:v>
                </c:pt>
                <c:pt idx="132">
                  <c:v>2.1</c:v>
                </c:pt>
                <c:pt idx="133">
                  <c:v>2.4</c:v>
                </c:pt>
                <c:pt idx="134">
                  <c:v>2.2000000000000002</c:v>
                </c:pt>
                <c:pt idx="135">
                  <c:v>3</c:v>
                </c:pt>
                <c:pt idx="136">
                  <c:v>1.8</c:v>
                </c:pt>
                <c:pt idx="137">
                  <c:v>1.9</c:v>
                </c:pt>
                <c:pt idx="138">
                  <c:v>2.1</c:v>
                </c:pt>
                <c:pt idx="139">
                  <c:v>2.9</c:v>
                </c:pt>
                <c:pt idx="140">
                  <c:v>1.7</c:v>
                </c:pt>
                <c:pt idx="141">
                  <c:v>3</c:v>
                </c:pt>
                <c:pt idx="142">
                  <c:v>3</c:v>
                </c:pt>
                <c:pt idx="143">
                  <c:v>3.4</c:v>
                </c:pt>
                <c:pt idx="144">
                  <c:v>2</c:v>
                </c:pt>
                <c:pt idx="145">
                  <c:v>3.3</c:v>
                </c:pt>
                <c:pt idx="146">
                  <c:v>1.7</c:v>
                </c:pt>
                <c:pt idx="147">
                  <c:v>2.9</c:v>
                </c:pt>
                <c:pt idx="148">
                  <c:v>2</c:v>
                </c:pt>
                <c:pt idx="149">
                  <c:v>2.2000000000000002</c:v>
                </c:pt>
              </c:numCache>
            </c:numRef>
          </c:xVal>
          <c:yVal>
            <c:numRef>
              <c:f>'[1]2.ScatterPlots'!$B$2:$B$151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39-4566-83CA-E2568DD59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7596783"/>
        <c:axId val="1690419935"/>
      </c:scatterChart>
      <c:valAx>
        <c:axId val="17375967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Wages $m</a:t>
                </a:r>
              </a:p>
            </c:rich>
          </c:tx>
          <c:layout>
            <c:manualLayout>
              <c:xMode val="edge"/>
              <c:yMode val="edge"/>
              <c:x val="0.45386917811744121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419935"/>
        <c:crosses val="autoZero"/>
        <c:crossBetween val="midCat"/>
      </c:valAx>
      <c:valAx>
        <c:axId val="169041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596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No. of Staff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'[1]2.ScatterPlots'!$L$1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'[1]2.ScatterPlots'!$K$2:$K$151</c:f>
              <c:numCache>
                <c:formatCode>General</c:formatCode>
                <c:ptCount val="150"/>
                <c:pt idx="0">
                  <c:v>60</c:v>
                </c:pt>
                <c:pt idx="1">
                  <c:v>69</c:v>
                </c:pt>
                <c:pt idx="2">
                  <c:v>79</c:v>
                </c:pt>
                <c:pt idx="3">
                  <c:v>66</c:v>
                </c:pt>
                <c:pt idx="4">
                  <c:v>51</c:v>
                </c:pt>
                <c:pt idx="5">
                  <c:v>62</c:v>
                </c:pt>
                <c:pt idx="6">
                  <c:v>61</c:v>
                </c:pt>
                <c:pt idx="7">
                  <c:v>59</c:v>
                </c:pt>
                <c:pt idx="8">
                  <c:v>65</c:v>
                </c:pt>
                <c:pt idx="9">
                  <c:v>55</c:v>
                </c:pt>
                <c:pt idx="10">
                  <c:v>65</c:v>
                </c:pt>
                <c:pt idx="11">
                  <c:v>74</c:v>
                </c:pt>
                <c:pt idx="12">
                  <c:v>43</c:v>
                </c:pt>
                <c:pt idx="13">
                  <c:v>78</c:v>
                </c:pt>
                <c:pt idx="14">
                  <c:v>67</c:v>
                </c:pt>
                <c:pt idx="15">
                  <c:v>62</c:v>
                </c:pt>
                <c:pt idx="16">
                  <c:v>99</c:v>
                </c:pt>
                <c:pt idx="17">
                  <c:v>67</c:v>
                </c:pt>
                <c:pt idx="18">
                  <c:v>51</c:v>
                </c:pt>
                <c:pt idx="19">
                  <c:v>71</c:v>
                </c:pt>
                <c:pt idx="20">
                  <c:v>65</c:v>
                </c:pt>
                <c:pt idx="21">
                  <c:v>86</c:v>
                </c:pt>
                <c:pt idx="22">
                  <c:v>51</c:v>
                </c:pt>
                <c:pt idx="23">
                  <c:v>56</c:v>
                </c:pt>
                <c:pt idx="24">
                  <c:v>60</c:v>
                </c:pt>
                <c:pt idx="25">
                  <c:v>40</c:v>
                </c:pt>
                <c:pt idx="26">
                  <c:v>85</c:v>
                </c:pt>
                <c:pt idx="27">
                  <c:v>35</c:v>
                </c:pt>
                <c:pt idx="28">
                  <c:v>51</c:v>
                </c:pt>
                <c:pt idx="29">
                  <c:v>102</c:v>
                </c:pt>
                <c:pt idx="30">
                  <c:v>70</c:v>
                </c:pt>
                <c:pt idx="31">
                  <c:v>61</c:v>
                </c:pt>
                <c:pt idx="32">
                  <c:v>44</c:v>
                </c:pt>
                <c:pt idx="33">
                  <c:v>98</c:v>
                </c:pt>
                <c:pt idx="34">
                  <c:v>53</c:v>
                </c:pt>
                <c:pt idx="35">
                  <c:v>44</c:v>
                </c:pt>
                <c:pt idx="36">
                  <c:v>58</c:v>
                </c:pt>
                <c:pt idx="37">
                  <c:v>60</c:v>
                </c:pt>
                <c:pt idx="38">
                  <c:v>54</c:v>
                </c:pt>
                <c:pt idx="39">
                  <c:v>48</c:v>
                </c:pt>
                <c:pt idx="40">
                  <c:v>53</c:v>
                </c:pt>
                <c:pt idx="41">
                  <c:v>88</c:v>
                </c:pt>
                <c:pt idx="42">
                  <c:v>59</c:v>
                </c:pt>
                <c:pt idx="43">
                  <c:v>117</c:v>
                </c:pt>
                <c:pt idx="44">
                  <c:v>83</c:v>
                </c:pt>
                <c:pt idx="45">
                  <c:v>91</c:v>
                </c:pt>
                <c:pt idx="46">
                  <c:v>56</c:v>
                </c:pt>
                <c:pt idx="47">
                  <c:v>51</c:v>
                </c:pt>
                <c:pt idx="48">
                  <c:v>56</c:v>
                </c:pt>
                <c:pt idx="49">
                  <c:v>51</c:v>
                </c:pt>
                <c:pt idx="50">
                  <c:v>56</c:v>
                </c:pt>
                <c:pt idx="51">
                  <c:v>53</c:v>
                </c:pt>
                <c:pt idx="52">
                  <c:v>62</c:v>
                </c:pt>
                <c:pt idx="53">
                  <c:v>44</c:v>
                </c:pt>
                <c:pt idx="54">
                  <c:v>41</c:v>
                </c:pt>
                <c:pt idx="55">
                  <c:v>72</c:v>
                </c:pt>
                <c:pt idx="56">
                  <c:v>55</c:v>
                </c:pt>
                <c:pt idx="57">
                  <c:v>48</c:v>
                </c:pt>
                <c:pt idx="58">
                  <c:v>76</c:v>
                </c:pt>
                <c:pt idx="59">
                  <c:v>58</c:v>
                </c:pt>
                <c:pt idx="60">
                  <c:v>51</c:v>
                </c:pt>
                <c:pt idx="61">
                  <c:v>67</c:v>
                </c:pt>
                <c:pt idx="62">
                  <c:v>50</c:v>
                </c:pt>
                <c:pt idx="63">
                  <c:v>58</c:v>
                </c:pt>
                <c:pt idx="64">
                  <c:v>89</c:v>
                </c:pt>
                <c:pt idx="65">
                  <c:v>76</c:v>
                </c:pt>
                <c:pt idx="66">
                  <c:v>71</c:v>
                </c:pt>
                <c:pt idx="67">
                  <c:v>63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79</c:v>
                </c:pt>
                <c:pt idx="72">
                  <c:v>53</c:v>
                </c:pt>
                <c:pt idx="73">
                  <c:v>47</c:v>
                </c:pt>
                <c:pt idx="74">
                  <c:v>39</c:v>
                </c:pt>
                <c:pt idx="75">
                  <c:v>75</c:v>
                </c:pt>
                <c:pt idx="76">
                  <c:v>51</c:v>
                </c:pt>
                <c:pt idx="77">
                  <c:v>51</c:v>
                </c:pt>
                <c:pt idx="78">
                  <c:v>74</c:v>
                </c:pt>
                <c:pt idx="79">
                  <c:v>50</c:v>
                </c:pt>
                <c:pt idx="80">
                  <c:v>70</c:v>
                </c:pt>
                <c:pt idx="81">
                  <c:v>66</c:v>
                </c:pt>
                <c:pt idx="82">
                  <c:v>43</c:v>
                </c:pt>
                <c:pt idx="83">
                  <c:v>49</c:v>
                </c:pt>
                <c:pt idx="84">
                  <c:v>49</c:v>
                </c:pt>
                <c:pt idx="85">
                  <c:v>46</c:v>
                </c:pt>
                <c:pt idx="86">
                  <c:v>53</c:v>
                </c:pt>
                <c:pt idx="87">
                  <c:v>62</c:v>
                </c:pt>
                <c:pt idx="88">
                  <c:v>51</c:v>
                </c:pt>
                <c:pt idx="89">
                  <c:v>70</c:v>
                </c:pt>
                <c:pt idx="90">
                  <c:v>56</c:v>
                </c:pt>
                <c:pt idx="91">
                  <c:v>42</c:v>
                </c:pt>
                <c:pt idx="92">
                  <c:v>56</c:v>
                </c:pt>
                <c:pt idx="93">
                  <c:v>60</c:v>
                </c:pt>
                <c:pt idx="94">
                  <c:v>48</c:v>
                </c:pt>
                <c:pt idx="95">
                  <c:v>88</c:v>
                </c:pt>
                <c:pt idx="96">
                  <c:v>75</c:v>
                </c:pt>
                <c:pt idx="97">
                  <c:v>56</c:v>
                </c:pt>
                <c:pt idx="98">
                  <c:v>60</c:v>
                </c:pt>
                <c:pt idx="99">
                  <c:v>58</c:v>
                </c:pt>
                <c:pt idx="100">
                  <c:v>67</c:v>
                </c:pt>
                <c:pt idx="101">
                  <c:v>73</c:v>
                </c:pt>
                <c:pt idx="102">
                  <c:v>70</c:v>
                </c:pt>
                <c:pt idx="103">
                  <c:v>49</c:v>
                </c:pt>
                <c:pt idx="104">
                  <c:v>55</c:v>
                </c:pt>
                <c:pt idx="105">
                  <c:v>49</c:v>
                </c:pt>
                <c:pt idx="106">
                  <c:v>74</c:v>
                </c:pt>
                <c:pt idx="107">
                  <c:v>53</c:v>
                </c:pt>
                <c:pt idx="108">
                  <c:v>58</c:v>
                </c:pt>
                <c:pt idx="109">
                  <c:v>54</c:v>
                </c:pt>
                <c:pt idx="110">
                  <c:v>55</c:v>
                </c:pt>
                <c:pt idx="111">
                  <c:v>65</c:v>
                </c:pt>
                <c:pt idx="112">
                  <c:v>39</c:v>
                </c:pt>
                <c:pt idx="113">
                  <c:v>42</c:v>
                </c:pt>
                <c:pt idx="114">
                  <c:v>89</c:v>
                </c:pt>
                <c:pt idx="115">
                  <c:v>65</c:v>
                </c:pt>
                <c:pt idx="116">
                  <c:v>49</c:v>
                </c:pt>
                <c:pt idx="117">
                  <c:v>51</c:v>
                </c:pt>
                <c:pt idx="118">
                  <c:v>53</c:v>
                </c:pt>
                <c:pt idx="119">
                  <c:v>96</c:v>
                </c:pt>
                <c:pt idx="120">
                  <c:v>56</c:v>
                </c:pt>
                <c:pt idx="121">
                  <c:v>79</c:v>
                </c:pt>
                <c:pt idx="122">
                  <c:v>64</c:v>
                </c:pt>
                <c:pt idx="123">
                  <c:v>67</c:v>
                </c:pt>
                <c:pt idx="124">
                  <c:v>65</c:v>
                </c:pt>
                <c:pt idx="125">
                  <c:v>89</c:v>
                </c:pt>
                <c:pt idx="126">
                  <c:v>53</c:v>
                </c:pt>
                <c:pt idx="127">
                  <c:v>44</c:v>
                </c:pt>
                <c:pt idx="128">
                  <c:v>46</c:v>
                </c:pt>
                <c:pt idx="129">
                  <c:v>58</c:v>
                </c:pt>
                <c:pt idx="130">
                  <c:v>62</c:v>
                </c:pt>
                <c:pt idx="131">
                  <c:v>62</c:v>
                </c:pt>
                <c:pt idx="132">
                  <c:v>46</c:v>
                </c:pt>
                <c:pt idx="133">
                  <c:v>66</c:v>
                </c:pt>
                <c:pt idx="134">
                  <c:v>56</c:v>
                </c:pt>
                <c:pt idx="135">
                  <c:v>82</c:v>
                </c:pt>
                <c:pt idx="136">
                  <c:v>44</c:v>
                </c:pt>
                <c:pt idx="137">
                  <c:v>44</c:v>
                </c:pt>
                <c:pt idx="138">
                  <c:v>51</c:v>
                </c:pt>
                <c:pt idx="139">
                  <c:v>70</c:v>
                </c:pt>
                <c:pt idx="140">
                  <c:v>44</c:v>
                </c:pt>
                <c:pt idx="141">
                  <c:v>75</c:v>
                </c:pt>
                <c:pt idx="142">
                  <c:v>68</c:v>
                </c:pt>
                <c:pt idx="143">
                  <c:v>84</c:v>
                </c:pt>
                <c:pt idx="144">
                  <c:v>51</c:v>
                </c:pt>
                <c:pt idx="145">
                  <c:v>88</c:v>
                </c:pt>
                <c:pt idx="146">
                  <c:v>58</c:v>
                </c:pt>
                <c:pt idx="147">
                  <c:v>66</c:v>
                </c:pt>
                <c:pt idx="148">
                  <c:v>55</c:v>
                </c:pt>
                <c:pt idx="149">
                  <c:v>60</c:v>
                </c:pt>
              </c:numCache>
            </c:numRef>
          </c:xVal>
          <c:yVal>
            <c:numRef>
              <c:f>'[1]2.ScatterPlots'!$L$2:$L$151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20-4730-9C0F-DB5927D2D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7136063"/>
        <c:axId val="1651971711"/>
      </c:scatterChart>
      <c:valAx>
        <c:axId val="17071360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Staff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971711"/>
        <c:crosses val="autoZero"/>
        <c:crossBetween val="midCat"/>
      </c:valAx>
      <c:valAx>
        <c:axId val="1651971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1360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'[1]2.ScatterPlots'!$U$1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'[1]2.ScatterPlots'!$T$2:$T$151</c:f>
              <c:numCache>
                <c:formatCode>General</c:formatCode>
                <c:ptCount val="150"/>
                <c:pt idx="0">
                  <c:v>10</c:v>
                </c:pt>
                <c:pt idx="1">
                  <c:v>8</c:v>
                </c:pt>
                <c:pt idx="2">
                  <c:v>7</c:v>
                </c:pt>
                <c:pt idx="3">
                  <c:v>7</c:v>
                </c:pt>
                <c:pt idx="4">
                  <c:v>15</c:v>
                </c:pt>
                <c:pt idx="5">
                  <c:v>6</c:v>
                </c:pt>
                <c:pt idx="6">
                  <c:v>7</c:v>
                </c:pt>
                <c:pt idx="7">
                  <c:v>6</c:v>
                </c:pt>
                <c:pt idx="8">
                  <c:v>8</c:v>
                </c:pt>
                <c:pt idx="9">
                  <c:v>16</c:v>
                </c:pt>
                <c:pt idx="10">
                  <c:v>10</c:v>
                </c:pt>
                <c:pt idx="11">
                  <c:v>7</c:v>
                </c:pt>
                <c:pt idx="12">
                  <c:v>23</c:v>
                </c:pt>
                <c:pt idx="13">
                  <c:v>3</c:v>
                </c:pt>
                <c:pt idx="14">
                  <c:v>9</c:v>
                </c:pt>
                <c:pt idx="15">
                  <c:v>16</c:v>
                </c:pt>
                <c:pt idx="16">
                  <c:v>9</c:v>
                </c:pt>
                <c:pt idx="17">
                  <c:v>8</c:v>
                </c:pt>
                <c:pt idx="18">
                  <c:v>12</c:v>
                </c:pt>
                <c:pt idx="19">
                  <c:v>13</c:v>
                </c:pt>
                <c:pt idx="20">
                  <c:v>3</c:v>
                </c:pt>
                <c:pt idx="21">
                  <c:v>8</c:v>
                </c:pt>
                <c:pt idx="22">
                  <c:v>8</c:v>
                </c:pt>
                <c:pt idx="23">
                  <c:v>7</c:v>
                </c:pt>
                <c:pt idx="24">
                  <c:v>3</c:v>
                </c:pt>
                <c:pt idx="25">
                  <c:v>14</c:v>
                </c:pt>
                <c:pt idx="26">
                  <c:v>12</c:v>
                </c:pt>
                <c:pt idx="27">
                  <c:v>6</c:v>
                </c:pt>
                <c:pt idx="28">
                  <c:v>6</c:v>
                </c:pt>
                <c:pt idx="29">
                  <c:v>12</c:v>
                </c:pt>
                <c:pt idx="30">
                  <c:v>14</c:v>
                </c:pt>
                <c:pt idx="31">
                  <c:v>7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12</c:v>
                </c:pt>
                <c:pt idx="36">
                  <c:v>15</c:v>
                </c:pt>
                <c:pt idx="37">
                  <c:v>5</c:v>
                </c:pt>
                <c:pt idx="38">
                  <c:v>9</c:v>
                </c:pt>
                <c:pt idx="39">
                  <c:v>2</c:v>
                </c:pt>
                <c:pt idx="40">
                  <c:v>13</c:v>
                </c:pt>
                <c:pt idx="41">
                  <c:v>18</c:v>
                </c:pt>
                <c:pt idx="42">
                  <c:v>5</c:v>
                </c:pt>
                <c:pt idx="43">
                  <c:v>2</c:v>
                </c:pt>
                <c:pt idx="44">
                  <c:v>22</c:v>
                </c:pt>
                <c:pt idx="45">
                  <c:v>2</c:v>
                </c:pt>
                <c:pt idx="46">
                  <c:v>4</c:v>
                </c:pt>
                <c:pt idx="47">
                  <c:v>2</c:v>
                </c:pt>
                <c:pt idx="48">
                  <c:v>14</c:v>
                </c:pt>
                <c:pt idx="49">
                  <c:v>3</c:v>
                </c:pt>
                <c:pt idx="50">
                  <c:v>9</c:v>
                </c:pt>
                <c:pt idx="51">
                  <c:v>2</c:v>
                </c:pt>
                <c:pt idx="52">
                  <c:v>21</c:v>
                </c:pt>
                <c:pt idx="53">
                  <c:v>4</c:v>
                </c:pt>
                <c:pt idx="54">
                  <c:v>12</c:v>
                </c:pt>
                <c:pt idx="55">
                  <c:v>4</c:v>
                </c:pt>
                <c:pt idx="56">
                  <c:v>14</c:v>
                </c:pt>
                <c:pt idx="57">
                  <c:v>10</c:v>
                </c:pt>
                <c:pt idx="58">
                  <c:v>5</c:v>
                </c:pt>
                <c:pt idx="59">
                  <c:v>6</c:v>
                </c:pt>
                <c:pt idx="60">
                  <c:v>6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8</c:v>
                </c:pt>
                <c:pt idx="65">
                  <c:v>19</c:v>
                </c:pt>
                <c:pt idx="66">
                  <c:v>5</c:v>
                </c:pt>
                <c:pt idx="67">
                  <c:v>12</c:v>
                </c:pt>
                <c:pt idx="68">
                  <c:v>3</c:v>
                </c:pt>
                <c:pt idx="69">
                  <c:v>2</c:v>
                </c:pt>
                <c:pt idx="70">
                  <c:v>7</c:v>
                </c:pt>
                <c:pt idx="71">
                  <c:v>2</c:v>
                </c:pt>
                <c:pt idx="72">
                  <c:v>19</c:v>
                </c:pt>
                <c:pt idx="73">
                  <c:v>10</c:v>
                </c:pt>
                <c:pt idx="74">
                  <c:v>9</c:v>
                </c:pt>
                <c:pt idx="75">
                  <c:v>4</c:v>
                </c:pt>
                <c:pt idx="76">
                  <c:v>5</c:v>
                </c:pt>
                <c:pt idx="77">
                  <c:v>7</c:v>
                </c:pt>
                <c:pt idx="78">
                  <c:v>18</c:v>
                </c:pt>
                <c:pt idx="79">
                  <c:v>11</c:v>
                </c:pt>
                <c:pt idx="80">
                  <c:v>5</c:v>
                </c:pt>
                <c:pt idx="81">
                  <c:v>9</c:v>
                </c:pt>
                <c:pt idx="82">
                  <c:v>5</c:v>
                </c:pt>
                <c:pt idx="83">
                  <c:v>16</c:v>
                </c:pt>
                <c:pt idx="84">
                  <c:v>3</c:v>
                </c:pt>
                <c:pt idx="85">
                  <c:v>3</c:v>
                </c:pt>
                <c:pt idx="86">
                  <c:v>21</c:v>
                </c:pt>
                <c:pt idx="87">
                  <c:v>8</c:v>
                </c:pt>
                <c:pt idx="88">
                  <c:v>4</c:v>
                </c:pt>
                <c:pt idx="89">
                  <c:v>6</c:v>
                </c:pt>
                <c:pt idx="90">
                  <c:v>24</c:v>
                </c:pt>
                <c:pt idx="91">
                  <c:v>1</c:v>
                </c:pt>
                <c:pt idx="92">
                  <c:v>3</c:v>
                </c:pt>
                <c:pt idx="93">
                  <c:v>5</c:v>
                </c:pt>
                <c:pt idx="94">
                  <c:v>12</c:v>
                </c:pt>
                <c:pt idx="95">
                  <c:v>12</c:v>
                </c:pt>
                <c:pt idx="96">
                  <c:v>5</c:v>
                </c:pt>
                <c:pt idx="97">
                  <c:v>3</c:v>
                </c:pt>
                <c:pt idx="98">
                  <c:v>17</c:v>
                </c:pt>
                <c:pt idx="99">
                  <c:v>6</c:v>
                </c:pt>
                <c:pt idx="100">
                  <c:v>10</c:v>
                </c:pt>
                <c:pt idx="101">
                  <c:v>15</c:v>
                </c:pt>
                <c:pt idx="102">
                  <c:v>20</c:v>
                </c:pt>
                <c:pt idx="103">
                  <c:v>4</c:v>
                </c:pt>
                <c:pt idx="104">
                  <c:v>11</c:v>
                </c:pt>
                <c:pt idx="105">
                  <c:v>13</c:v>
                </c:pt>
                <c:pt idx="106">
                  <c:v>6</c:v>
                </c:pt>
                <c:pt idx="107">
                  <c:v>4</c:v>
                </c:pt>
                <c:pt idx="108">
                  <c:v>13</c:v>
                </c:pt>
                <c:pt idx="109">
                  <c:v>2</c:v>
                </c:pt>
                <c:pt idx="110">
                  <c:v>4</c:v>
                </c:pt>
                <c:pt idx="111">
                  <c:v>3</c:v>
                </c:pt>
                <c:pt idx="112">
                  <c:v>7</c:v>
                </c:pt>
                <c:pt idx="113">
                  <c:v>4</c:v>
                </c:pt>
                <c:pt idx="114">
                  <c:v>6</c:v>
                </c:pt>
                <c:pt idx="115">
                  <c:v>6</c:v>
                </c:pt>
                <c:pt idx="116">
                  <c:v>10</c:v>
                </c:pt>
                <c:pt idx="117">
                  <c:v>18</c:v>
                </c:pt>
                <c:pt idx="118">
                  <c:v>7</c:v>
                </c:pt>
                <c:pt idx="119">
                  <c:v>1</c:v>
                </c:pt>
                <c:pt idx="120">
                  <c:v>4</c:v>
                </c:pt>
                <c:pt idx="121">
                  <c:v>7</c:v>
                </c:pt>
                <c:pt idx="122">
                  <c:v>5</c:v>
                </c:pt>
                <c:pt idx="123">
                  <c:v>9</c:v>
                </c:pt>
                <c:pt idx="124">
                  <c:v>9</c:v>
                </c:pt>
                <c:pt idx="125">
                  <c:v>6</c:v>
                </c:pt>
                <c:pt idx="126">
                  <c:v>10</c:v>
                </c:pt>
                <c:pt idx="127">
                  <c:v>14</c:v>
                </c:pt>
                <c:pt idx="128">
                  <c:v>7</c:v>
                </c:pt>
                <c:pt idx="129">
                  <c:v>17</c:v>
                </c:pt>
                <c:pt idx="130">
                  <c:v>23</c:v>
                </c:pt>
                <c:pt idx="131">
                  <c:v>11</c:v>
                </c:pt>
                <c:pt idx="132">
                  <c:v>17</c:v>
                </c:pt>
                <c:pt idx="133">
                  <c:v>7</c:v>
                </c:pt>
                <c:pt idx="134">
                  <c:v>11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15</c:v>
                </c:pt>
                <c:pt idx="139">
                  <c:v>13</c:v>
                </c:pt>
                <c:pt idx="140">
                  <c:v>2</c:v>
                </c:pt>
                <c:pt idx="141">
                  <c:v>7</c:v>
                </c:pt>
                <c:pt idx="142">
                  <c:v>4</c:v>
                </c:pt>
                <c:pt idx="143">
                  <c:v>9</c:v>
                </c:pt>
                <c:pt idx="144">
                  <c:v>3</c:v>
                </c:pt>
                <c:pt idx="145">
                  <c:v>5</c:v>
                </c:pt>
                <c:pt idx="146">
                  <c:v>19</c:v>
                </c:pt>
                <c:pt idx="147">
                  <c:v>17</c:v>
                </c:pt>
                <c:pt idx="148">
                  <c:v>8</c:v>
                </c:pt>
                <c:pt idx="149">
                  <c:v>9</c:v>
                </c:pt>
              </c:numCache>
            </c:numRef>
          </c:xVal>
          <c:yVal>
            <c:numRef>
              <c:f>'[1]2.ScatterPlots'!$U$2:$U$151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5E-4080-9111-FEF6930916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815407"/>
        <c:axId val="1742940607"/>
      </c:scatterChart>
      <c:valAx>
        <c:axId val="174281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940607"/>
        <c:crosses val="autoZero"/>
        <c:crossBetween val="midCat"/>
      </c:valAx>
      <c:valAx>
        <c:axId val="1742940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815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Gross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'[1]2.ScatterPlots'!$AD$1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'[1]2.ScatterPlots'!$AC$2:$AC$151</c:f>
              <c:numCache>
                <c:formatCode>General</c:formatCode>
                <c:ptCount val="150"/>
                <c:pt idx="0">
                  <c:v>0.71199999999999997</c:v>
                </c:pt>
                <c:pt idx="1">
                  <c:v>9.0999999999999998E-2</c:v>
                </c:pt>
                <c:pt idx="2">
                  <c:v>1.72</c:v>
                </c:pt>
                <c:pt idx="3">
                  <c:v>1.3720000000000001</c:v>
                </c:pt>
                <c:pt idx="4">
                  <c:v>0.93500000000000005</c:v>
                </c:pt>
                <c:pt idx="5">
                  <c:v>2.0190000000000001</c:v>
                </c:pt>
                <c:pt idx="6">
                  <c:v>0.66200000000000003</c:v>
                </c:pt>
                <c:pt idx="7">
                  <c:v>0.7</c:v>
                </c:pt>
                <c:pt idx="8">
                  <c:v>0.93700000000000006</c:v>
                </c:pt>
                <c:pt idx="9">
                  <c:v>6.5000000000000002E-2</c:v>
                </c:pt>
                <c:pt idx="10">
                  <c:v>2.1440000000000001</c:v>
                </c:pt>
                <c:pt idx="11">
                  <c:v>0.248</c:v>
                </c:pt>
                <c:pt idx="12">
                  <c:v>1.607</c:v>
                </c:pt>
                <c:pt idx="13">
                  <c:v>1.6240000000000001</c:v>
                </c:pt>
                <c:pt idx="14">
                  <c:v>0.05</c:v>
                </c:pt>
                <c:pt idx="15">
                  <c:v>0.58799999999999997</c:v>
                </c:pt>
                <c:pt idx="16">
                  <c:v>1.76</c:v>
                </c:pt>
                <c:pt idx="17">
                  <c:v>4.4999999999999998E-2</c:v>
                </c:pt>
                <c:pt idx="18">
                  <c:v>1</c:v>
                </c:pt>
                <c:pt idx="19">
                  <c:v>0.121</c:v>
                </c:pt>
                <c:pt idx="20">
                  <c:v>0.159</c:v>
                </c:pt>
                <c:pt idx="21">
                  <c:v>2.2839999999999998</c:v>
                </c:pt>
                <c:pt idx="22">
                  <c:v>0.79900000000000004</c:v>
                </c:pt>
                <c:pt idx="23">
                  <c:v>0.91100000000000003</c:v>
                </c:pt>
                <c:pt idx="24">
                  <c:v>0.81299999999999994</c:v>
                </c:pt>
                <c:pt idx="25">
                  <c:v>0.97599999999999998</c:v>
                </c:pt>
                <c:pt idx="26">
                  <c:v>1.86</c:v>
                </c:pt>
                <c:pt idx="27">
                  <c:v>4.7E-2</c:v>
                </c:pt>
                <c:pt idx="28">
                  <c:v>0.498</c:v>
                </c:pt>
                <c:pt idx="29">
                  <c:v>8.4000000000000005E-2</c:v>
                </c:pt>
                <c:pt idx="30">
                  <c:v>4.8000000000000001E-2</c:v>
                </c:pt>
                <c:pt idx="31">
                  <c:v>0.96</c:v>
                </c:pt>
                <c:pt idx="32">
                  <c:v>1.18</c:v>
                </c:pt>
                <c:pt idx="33">
                  <c:v>0.97399999999999998</c:v>
                </c:pt>
                <c:pt idx="34">
                  <c:v>1.3149999999999999</c:v>
                </c:pt>
                <c:pt idx="35">
                  <c:v>0.97399999999999998</c:v>
                </c:pt>
                <c:pt idx="36">
                  <c:v>0.16700000000000001</c:v>
                </c:pt>
                <c:pt idx="37">
                  <c:v>0.93700000000000006</c:v>
                </c:pt>
                <c:pt idx="38">
                  <c:v>4.5999999999999999E-2</c:v>
                </c:pt>
                <c:pt idx="39">
                  <c:v>1.7999999999999999E-2</c:v>
                </c:pt>
                <c:pt idx="40">
                  <c:v>0.84</c:v>
                </c:pt>
                <c:pt idx="41">
                  <c:v>1</c:v>
                </c:pt>
                <c:pt idx="42">
                  <c:v>1.159</c:v>
                </c:pt>
                <c:pt idx="43">
                  <c:v>0.104</c:v>
                </c:pt>
                <c:pt idx="44">
                  <c:v>0.93600000000000005</c:v>
                </c:pt>
                <c:pt idx="45">
                  <c:v>1.968</c:v>
                </c:pt>
                <c:pt idx="46">
                  <c:v>2.536</c:v>
                </c:pt>
                <c:pt idx="47">
                  <c:v>0.41699999999999998</c:v>
                </c:pt>
                <c:pt idx="48">
                  <c:v>3.9E-2</c:v>
                </c:pt>
                <c:pt idx="49">
                  <c:v>1.155</c:v>
                </c:pt>
                <c:pt idx="50">
                  <c:v>1.9990000000000001</c:v>
                </c:pt>
                <c:pt idx="51">
                  <c:v>2.8719999999999999</c:v>
                </c:pt>
                <c:pt idx="52">
                  <c:v>0.73399999999999999</c:v>
                </c:pt>
                <c:pt idx="53">
                  <c:v>4.5900000000000003E-2</c:v>
                </c:pt>
                <c:pt idx="54">
                  <c:v>0.879</c:v>
                </c:pt>
                <c:pt idx="55">
                  <c:v>1.496</c:v>
                </c:pt>
                <c:pt idx="56">
                  <c:v>0.65500000000000003</c:v>
                </c:pt>
                <c:pt idx="57">
                  <c:v>1.6439999999999999</c:v>
                </c:pt>
                <c:pt idx="58">
                  <c:v>0.81899999999999995</c:v>
                </c:pt>
                <c:pt idx="59">
                  <c:v>1.623</c:v>
                </c:pt>
                <c:pt idx="60">
                  <c:v>1.0840000000000001</c:v>
                </c:pt>
                <c:pt idx="61">
                  <c:v>1.4610000000000001</c:v>
                </c:pt>
                <c:pt idx="62">
                  <c:v>0.53200000000000003</c:v>
                </c:pt>
                <c:pt idx="63">
                  <c:v>1.3360000000000001</c:v>
                </c:pt>
                <c:pt idx="64">
                  <c:v>1.018</c:v>
                </c:pt>
                <c:pt idx="65">
                  <c:v>4.2999999999999997E-2</c:v>
                </c:pt>
                <c:pt idx="66">
                  <c:v>1.28</c:v>
                </c:pt>
                <c:pt idx="67">
                  <c:v>0.61199999999999999</c:v>
                </c:pt>
                <c:pt idx="68">
                  <c:v>0.73899999999999999</c:v>
                </c:pt>
                <c:pt idx="69">
                  <c:v>1.1419999999999999</c:v>
                </c:pt>
                <c:pt idx="70">
                  <c:v>1.476</c:v>
                </c:pt>
                <c:pt idx="71">
                  <c:v>0.54600000000000004</c:v>
                </c:pt>
                <c:pt idx="72">
                  <c:v>1.2949999999999999</c:v>
                </c:pt>
                <c:pt idx="73">
                  <c:v>1.512</c:v>
                </c:pt>
                <c:pt idx="74">
                  <c:v>0.10299999999999999</c:v>
                </c:pt>
                <c:pt idx="75">
                  <c:v>0.185</c:v>
                </c:pt>
                <c:pt idx="76">
                  <c:v>0.63600000000000001</c:v>
                </c:pt>
                <c:pt idx="77">
                  <c:v>0.17199999999999999</c:v>
                </c:pt>
                <c:pt idx="78">
                  <c:v>4.3999999999999997E-2</c:v>
                </c:pt>
                <c:pt idx="79">
                  <c:v>1.5449999999999999</c:v>
                </c:pt>
                <c:pt idx="80">
                  <c:v>0.29099999999999998</c:v>
                </c:pt>
                <c:pt idx="81">
                  <c:v>9.1999999999999998E-2</c:v>
                </c:pt>
                <c:pt idx="82">
                  <c:v>0.48</c:v>
                </c:pt>
                <c:pt idx="83">
                  <c:v>0.98299999999999998</c:v>
                </c:pt>
                <c:pt idx="84">
                  <c:v>1.881</c:v>
                </c:pt>
                <c:pt idx="85">
                  <c:v>2.6259999999999999</c:v>
                </c:pt>
                <c:pt idx="86">
                  <c:v>0.56799999999999995</c:v>
                </c:pt>
                <c:pt idx="87">
                  <c:v>0.879</c:v>
                </c:pt>
                <c:pt idx="88">
                  <c:v>1.083</c:v>
                </c:pt>
                <c:pt idx="89">
                  <c:v>0.82799999999999996</c:v>
                </c:pt>
                <c:pt idx="90">
                  <c:v>1.56</c:v>
                </c:pt>
                <c:pt idx="91">
                  <c:v>1.4279999999999999</c:v>
                </c:pt>
                <c:pt idx="92">
                  <c:v>1.4039999999999999</c:v>
                </c:pt>
                <c:pt idx="93">
                  <c:v>1.0720000000000001</c:v>
                </c:pt>
                <c:pt idx="94">
                  <c:v>0.183</c:v>
                </c:pt>
                <c:pt idx="95">
                  <c:v>1.6</c:v>
                </c:pt>
                <c:pt idx="96">
                  <c:v>0.61199999999999999</c:v>
                </c:pt>
                <c:pt idx="97">
                  <c:v>0.496</c:v>
                </c:pt>
                <c:pt idx="98">
                  <c:v>1.8</c:v>
                </c:pt>
                <c:pt idx="99">
                  <c:v>0.40300000000000002</c:v>
                </c:pt>
                <c:pt idx="100">
                  <c:v>0.85599999999999998</c:v>
                </c:pt>
                <c:pt idx="101">
                  <c:v>1.8360000000000001</c:v>
                </c:pt>
                <c:pt idx="102">
                  <c:v>0.40799999999999997</c:v>
                </c:pt>
                <c:pt idx="103">
                  <c:v>0.124</c:v>
                </c:pt>
                <c:pt idx="104">
                  <c:v>8.5000000000000006E-2</c:v>
                </c:pt>
                <c:pt idx="105">
                  <c:v>0.85199999999999998</c:v>
                </c:pt>
                <c:pt idx="106">
                  <c:v>1.927</c:v>
                </c:pt>
                <c:pt idx="107">
                  <c:v>1.018</c:v>
                </c:pt>
                <c:pt idx="108">
                  <c:v>0.86399999999999999</c:v>
                </c:pt>
                <c:pt idx="109">
                  <c:v>0.626</c:v>
                </c:pt>
                <c:pt idx="110">
                  <c:v>1.3839999999999999</c:v>
                </c:pt>
                <c:pt idx="111">
                  <c:v>0.59</c:v>
                </c:pt>
                <c:pt idx="112">
                  <c:v>7.1999999999999995E-2</c:v>
                </c:pt>
                <c:pt idx="113">
                  <c:v>1.2829999999999999</c:v>
                </c:pt>
                <c:pt idx="114">
                  <c:v>7.4999999999999997E-2</c:v>
                </c:pt>
                <c:pt idx="115">
                  <c:v>0.89900000000000002</c:v>
                </c:pt>
                <c:pt idx="116">
                  <c:v>1.248</c:v>
                </c:pt>
                <c:pt idx="117">
                  <c:v>0.23100000000000001</c:v>
                </c:pt>
                <c:pt idx="118">
                  <c:v>1.512</c:v>
                </c:pt>
                <c:pt idx="119">
                  <c:v>0.83099999999999996</c:v>
                </c:pt>
                <c:pt idx="120">
                  <c:v>0.123</c:v>
                </c:pt>
                <c:pt idx="121">
                  <c:v>0.13100000000000001</c:v>
                </c:pt>
                <c:pt idx="122">
                  <c:v>1.5389999999999999</c:v>
                </c:pt>
                <c:pt idx="123">
                  <c:v>0.63700000000000001</c:v>
                </c:pt>
                <c:pt idx="124">
                  <c:v>0.27500000000000002</c:v>
                </c:pt>
                <c:pt idx="125">
                  <c:v>0.71099999999999997</c:v>
                </c:pt>
                <c:pt idx="126">
                  <c:v>1.2</c:v>
                </c:pt>
                <c:pt idx="127">
                  <c:v>1.2270000000000001</c:v>
                </c:pt>
                <c:pt idx="128">
                  <c:v>1.9630000000000001</c:v>
                </c:pt>
                <c:pt idx="129">
                  <c:v>0.496</c:v>
                </c:pt>
                <c:pt idx="130">
                  <c:v>0.42399999999999999</c:v>
                </c:pt>
                <c:pt idx="131">
                  <c:v>1.1519999999999999</c:v>
                </c:pt>
                <c:pt idx="132">
                  <c:v>1.4810000000000001</c:v>
                </c:pt>
                <c:pt idx="133">
                  <c:v>2.2850000000000001</c:v>
                </c:pt>
                <c:pt idx="134">
                  <c:v>0.29199999999999998</c:v>
                </c:pt>
                <c:pt idx="135">
                  <c:v>0.88800000000000001</c:v>
                </c:pt>
                <c:pt idx="136">
                  <c:v>2.3239999999999998</c:v>
                </c:pt>
                <c:pt idx="137">
                  <c:v>0.19600000000000001</c:v>
                </c:pt>
                <c:pt idx="138">
                  <c:v>0.18</c:v>
                </c:pt>
                <c:pt idx="139">
                  <c:v>1.4159999999999999</c:v>
                </c:pt>
                <c:pt idx="140">
                  <c:v>0.115</c:v>
                </c:pt>
                <c:pt idx="141">
                  <c:v>0.995</c:v>
                </c:pt>
                <c:pt idx="142">
                  <c:v>2.3519999999999999</c:v>
                </c:pt>
                <c:pt idx="143">
                  <c:v>1.2589999999999999</c:v>
                </c:pt>
                <c:pt idx="144">
                  <c:v>1.464</c:v>
                </c:pt>
                <c:pt idx="145">
                  <c:v>0.504</c:v>
                </c:pt>
                <c:pt idx="146">
                  <c:v>0.44700000000000001</c:v>
                </c:pt>
                <c:pt idx="147">
                  <c:v>2.62</c:v>
                </c:pt>
                <c:pt idx="148">
                  <c:v>1.1679999999999999</c:v>
                </c:pt>
                <c:pt idx="149">
                  <c:v>3.2000000000000001E-2</c:v>
                </c:pt>
              </c:numCache>
            </c:numRef>
          </c:xVal>
          <c:yVal>
            <c:numRef>
              <c:f>'[1]2.ScatterPlots'!$AD$2:$AD$151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08-4E9D-9933-C3D8F0452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6458271"/>
        <c:axId val="1646857695"/>
      </c:scatterChart>
      <c:valAx>
        <c:axId val="1726458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Gross 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857695"/>
        <c:crosses val="autoZero"/>
        <c:crossBetween val="midCat"/>
      </c:valAx>
      <c:valAx>
        <c:axId val="164685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6458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Adv. $'000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'[1]2.ScatterPlots'!$AM$1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'[1]2.ScatterPlots'!$AL$2:$AL$151</c:f>
              <c:numCache>
                <c:formatCode>General</c:formatCode>
                <c:ptCount val="150"/>
                <c:pt idx="0">
                  <c:v>171</c:v>
                </c:pt>
                <c:pt idx="1">
                  <c:v>213</c:v>
                </c:pt>
                <c:pt idx="2">
                  <c:v>255</c:v>
                </c:pt>
                <c:pt idx="3">
                  <c:v>287</c:v>
                </c:pt>
                <c:pt idx="4">
                  <c:v>112</c:v>
                </c:pt>
                <c:pt idx="5">
                  <c:v>238</c:v>
                </c:pt>
                <c:pt idx="6">
                  <c:v>124</c:v>
                </c:pt>
                <c:pt idx="7">
                  <c:v>214</c:v>
                </c:pt>
                <c:pt idx="8">
                  <c:v>215</c:v>
                </c:pt>
                <c:pt idx="9">
                  <c:v>154</c:v>
                </c:pt>
                <c:pt idx="10">
                  <c:v>97</c:v>
                </c:pt>
                <c:pt idx="11">
                  <c:v>301</c:v>
                </c:pt>
                <c:pt idx="12">
                  <c:v>123</c:v>
                </c:pt>
                <c:pt idx="13">
                  <c:v>148</c:v>
                </c:pt>
                <c:pt idx="14">
                  <c:v>228</c:v>
                </c:pt>
                <c:pt idx="15">
                  <c:v>136</c:v>
                </c:pt>
                <c:pt idx="16">
                  <c:v>369</c:v>
                </c:pt>
                <c:pt idx="17">
                  <c:v>187</c:v>
                </c:pt>
                <c:pt idx="18">
                  <c:v>66</c:v>
                </c:pt>
                <c:pt idx="19">
                  <c:v>116</c:v>
                </c:pt>
                <c:pt idx="20">
                  <c:v>144</c:v>
                </c:pt>
                <c:pt idx="21">
                  <c:v>201</c:v>
                </c:pt>
                <c:pt idx="22">
                  <c:v>96</c:v>
                </c:pt>
                <c:pt idx="23">
                  <c:v>134</c:v>
                </c:pt>
                <c:pt idx="24">
                  <c:v>101</c:v>
                </c:pt>
                <c:pt idx="25">
                  <c:v>82</c:v>
                </c:pt>
                <c:pt idx="26">
                  <c:v>311</c:v>
                </c:pt>
                <c:pt idx="27">
                  <c:v>65</c:v>
                </c:pt>
                <c:pt idx="28">
                  <c:v>31</c:v>
                </c:pt>
                <c:pt idx="29">
                  <c:v>249</c:v>
                </c:pt>
                <c:pt idx="30">
                  <c:v>197</c:v>
                </c:pt>
                <c:pt idx="31">
                  <c:v>213</c:v>
                </c:pt>
                <c:pt idx="32">
                  <c:v>69</c:v>
                </c:pt>
                <c:pt idx="33">
                  <c:v>201</c:v>
                </c:pt>
                <c:pt idx="34">
                  <c:v>69</c:v>
                </c:pt>
                <c:pt idx="35">
                  <c:v>117</c:v>
                </c:pt>
                <c:pt idx="36">
                  <c:v>81</c:v>
                </c:pt>
                <c:pt idx="37">
                  <c:v>211</c:v>
                </c:pt>
                <c:pt idx="38">
                  <c:v>151</c:v>
                </c:pt>
                <c:pt idx="39">
                  <c:v>77</c:v>
                </c:pt>
                <c:pt idx="40">
                  <c:v>99</c:v>
                </c:pt>
                <c:pt idx="41">
                  <c:v>283</c:v>
                </c:pt>
                <c:pt idx="42">
                  <c:v>196</c:v>
                </c:pt>
                <c:pt idx="43">
                  <c:v>253</c:v>
                </c:pt>
                <c:pt idx="44">
                  <c:v>203</c:v>
                </c:pt>
                <c:pt idx="45">
                  <c:v>164</c:v>
                </c:pt>
                <c:pt idx="46">
                  <c:v>146</c:v>
                </c:pt>
                <c:pt idx="47">
                  <c:v>121</c:v>
                </c:pt>
                <c:pt idx="48">
                  <c:v>128</c:v>
                </c:pt>
                <c:pt idx="49">
                  <c:v>132</c:v>
                </c:pt>
                <c:pt idx="50">
                  <c:v>75</c:v>
                </c:pt>
                <c:pt idx="51">
                  <c:v>144</c:v>
                </c:pt>
                <c:pt idx="52">
                  <c:v>152</c:v>
                </c:pt>
                <c:pt idx="53">
                  <c:v>104</c:v>
                </c:pt>
                <c:pt idx="54">
                  <c:v>112</c:v>
                </c:pt>
                <c:pt idx="55">
                  <c:v>139</c:v>
                </c:pt>
                <c:pt idx="56">
                  <c:v>150</c:v>
                </c:pt>
                <c:pt idx="57">
                  <c:v>60</c:v>
                </c:pt>
                <c:pt idx="58">
                  <c:v>266</c:v>
                </c:pt>
                <c:pt idx="59">
                  <c:v>209</c:v>
                </c:pt>
                <c:pt idx="60">
                  <c:v>181</c:v>
                </c:pt>
                <c:pt idx="61">
                  <c:v>180</c:v>
                </c:pt>
                <c:pt idx="62">
                  <c:v>111</c:v>
                </c:pt>
                <c:pt idx="63">
                  <c:v>150</c:v>
                </c:pt>
                <c:pt idx="64">
                  <c:v>348</c:v>
                </c:pt>
                <c:pt idx="65">
                  <c:v>214</c:v>
                </c:pt>
                <c:pt idx="66">
                  <c:v>141</c:v>
                </c:pt>
                <c:pt idx="67">
                  <c:v>148</c:v>
                </c:pt>
                <c:pt idx="68">
                  <c:v>146</c:v>
                </c:pt>
                <c:pt idx="69">
                  <c:v>199</c:v>
                </c:pt>
                <c:pt idx="70">
                  <c:v>171</c:v>
                </c:pt>
                <c:pt idx="71">
                  <c:v>122</c:v>
                </c:pt>
                <c:pt idx="72">
                  <c:v>110</c:v>
                </c:pt>
                <c:pt idx="73">
                  <c:v>73</c:v>
                </c:pt>
                <c:pt idx="74">
                  <c:v>89</c:v>
                </c:pt>
                <c:pt idx="75">
                  <c:v>166</c:v>
                </c:pt>
                <c:pt idx="76">
                  <c:v>118</c:v>
                </c:pt>
                <c:pt idx="77">
                  <c:v>117</c:v>
                </c:pt>
                <c:pt idx="78">
                  <c:v>175</c:v>
                </c:pt>
                <c:pt idx="79">
                  <c:v>102</c:v>
                </c:pt>
                <c:pt idx="80">
                  <c:v>182</c:v>
                </c:pt>
                <c:pt idx="81">
                  <c:v>230</c:v>
                </c:pt>
                <c:pt idx="82">
                  <c:v>59</c:v>
                </c:pt>
                <c:pt idx="83">
                  <c:v>71</c:v>
                </c:pt>
                <c:pt idx="84">
                  <c:v>46</c:v>
                </c:pt>
                <c:pt idx="85">
                  <c:v>43</c:v>
                </c:pt>
                <c:pt idx="86">
                  <c:v>125</c:v>
                </c:pt>
                <c:pt idx="87">
                  <c:v>118</c:v>
                </c:pt>
                <c:pt idx="88">
                  <c:v>101</c:v>
                </c:pt>
                <c:pt idx="89">
                  <c:v>213</c:v>
                </c:pt>
                <c:pt idx="90">
                  <c:v>115</c:v>
                </c:pt>
                <c:pt idx="91">
                  <c:v>121</c:v>
                </c:pt>
                <c:pt idx="92">
                  <c:v>69</c:v>
                </c:pt>
                <c:pt idx="93">
                  <c:v>178</c:v>
                </c:pt>
                <c:pt idx="94">
                  <c:v>85</c:v>
                </c:pt>
                <c:pt idx="95">
                  <c:v>282</c:v>
                </c:pt>
                <c:pt idx="96">
                  <c:v>156</c:v>
                </c:pt>
                <c:pt idx="97">
                  <c:v>86</c:v>
                </c:pt>
                <c:pt idx="98">
                  <c:v>212</c:v>
                </c:pt>
                <c:pt idx="99">
                  <c:v>157</c:v>
                </c:pt>
                <c:pt idx="100">
                  <c:v>91</c:v>
                </c:pt>
                <c:pt idx="101">
                  <c:v>169</c:v>
                </c:pt>
                <c:pt idx="102">
                  <c:v>175</c:v>
                </c:pt>
                <c:pt idx="103">
                  <c:v>77</c:v>
                </c:pt>
                <c:pt idx="104">
                  <c:v>125</c:v>
                </c:pt>
                <c:pt idx="105">
                  <c:v>102</c:v>
                </c:pt>
                <c:pt idx="106">
                  <c:v>249</c:v>
                </c:pt>
                <c:pt idx="107">
                  <c:v>134</c:v>
                </c:pt>
                <c:pt idx="108">
                  <c:v>129</c:v>
                </c:pt>
                <c:pt idx="109">
                  <c:v>51</c:v>
                </c:pt>
                <c:pt idx="110">
                  <c:v>33</c:v>
                </c:pt>
                <c:pt idx="111">
                  <c:v>121</c:v>
                </c:pt>
                <c:pt idx="112">
                  <c:v>116</c:v>
                </c:pt>
                <c:pt idx="113">
                  <c:v>68</c:v>
                </c:pt>
                <c:pt idx="114">
                  <c:v>296</c:v>
                </c:pt>
                <c:pt idx="115">
                  <c:v>165</c:v>
                </c:pt>
                <c:pt idx="116">
                  <c:v>92</c:v>
                </c:pt>
                <c:pt idx="117">
                  <c:v>109</c:v>
                </c:pt>
                <c:pt idx="118">
                  <c:v>125</c:v>
                </c:pt>
                <c:pt idx="119">
                  <c:v>199</c:v>
                </c:pt>
                <c:pt idx="120">
                  <c:v>113</c:v>
                </c:pt>
                <c:pt idx="121">
                  <c:v>284</c:v>
                </c:pt>
                <c:pt idx="122">
                  <c:v>115</c:v>
                </c:pt>
                <c:pt idx="123">
                  <c:v>188</c:v>
                </c:pt>
                <c:pt idx="124">
                  <c:v>139</c:v>
                </c:pt>
                <c:pt idx="125">
                  <c:v>232</c:v>
                </c:pt>
                <c:pt idx="126">
                  <c:v>83</c:v>
                </c:pt>
                <c:pt idx="127">
                  <c:v>100</c:v>
                </c:pt>
                <c:pt idx="128">
                  <c:v>113</c:v>
                </c:pt>
                <c:pt idx="129">
                  <c:v>100</c:v>
                </c:pt>
                <c:pt idx="130">
                  <c:v>123</c:v>
                </c:pt>
                <c:pt idx="131">
                  <c:v>106</c:v>
                </c:pt>
                <c:pt idx="132">
                  <c:v>126</c:v>
                </c:pt>
                <c:pt idx="133">
                  <c:v>200</c:v>
                </c:pt>
                <c:pt idx="134">
                  <c:v>47</c:v>
                </c:pt>
                <c:pt idx="135">
                  <c:v>202</c:v>
                </c:pt>
                <c:pt idx="136">
                  <c:v>97</c:v>
                </c:pt>
                <c:pt idx="137">
                  <c:v>49</c:v>
                </c:pt>
                <c:pt idx="138">
                  <c:v>84</c:v>
                </c:pt>
                <c:pt idx="139">
                  <c:v>209</c:v>
                </c:pt>
                <c:pt idx="140">
                  <c:v>70</c:v>
                </c:pt>
                <c:pt idx="141">
                  <c:v>185</c:v>
                </c:pt>
                <c:pt idx="142">
                  <c:v>209</c:v>
                </c:pt>
                <c:pt idx="143">
                  <c:v>175</c:v>
                </c:pt>
                <c:pt idx="144">
                  <c:v>118</c:v>
                </c:pt>
                <c:pt idx="145">
                  <c:v>253</c:v>
                </c:pt>
                <c:pt idx="146">
                  <c:v>20</c:v>
                </c:pt>
                <c:pt idx="147">
                  <c:v>103</c:v>
                </c:pt>
                <c:pt idx="148">
                  <c:v>120</c:v>
                </c:pt>
                <c:pt idx="149">
                  <c:v>102</c:v>
                </c:pt>
              </c:numCache>
            </c:numRef>
          </c:xVal>
          <c:yVal>
            <c:numRef>
              <c:f>'[1]2.ScatterPlots'!$AM$2:$AM$151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D1-4FC1-B6B3-36905E786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047807"/>
        <c:axId val="1738449615"/>
      </c:scatterChart>
      <c:valAx>
        <c:axId val="1742047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Adv. $'000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449615"/>
        <c:crosses val="autoZero"/>
        <c:crossBetween val="midCat"/>
      </c:valAx>
      <c:valAx>
        <c:axId val="173844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047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Competitors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'[1]2.ScatterPlots'!$AV$1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'[1]2.ScatterPlots'!$AU$2:$AU$151</c:f>
              <c:numCache>
                <c:formatCode>General</c:formatCode>
                <c:ptCount val="150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6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3</c:v>
                </c:pt>
                <c:pt idx="38">
                  <c:v>0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1</c:v>
                </c:pt>
                <c:pt idx="49">
                  <c:v>2</c:v>
                </c:pt>
                <c:pt idx="50">
                  <c:v>0</c:v>
                </c:pt>
                <c:pt idx="51">
                  <c:v>6</c:v>
                </c:pt>
                <c:pt idx="52">
                  <c:v>3</c:v>
                </c:pt>
                <c:pt idx="53">
                  <c:v>6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1</c:v>
                </c:pt>
                <c:pt idx="60">
                  <c:v>2</c:v>
                </c:pt>
                <c:pt idx="61">
                  <c:v>4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0</c:v>
                </c:pt>
                <c:pt idx="74">
                  <c:v>5</c:v>
                </c:pt>
                <c:pt idx="75">
                  <c:v>5</c:v>
                </c:pt>
                <c:pt idx="76">
                  <c:v>3</c:v>
                </c:pt>
                <c:pt idx="77">
                  <c:v>5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3</c:v>
                </c:pt>
                <c:pt idx="88">
                  <c:v>2</c:v>
                </c:pt>
                <c:pt idx="89">
                  <c:v>3</c:v>
                </c:pt>
                <c:pt idx="90">
                  <c:v>5</c:v>
                </c:pt>
                <c:pt idx="91">
                  <c:v>4</c:v>
                </c:pt>
                <c:pt idx="92">
                  <c:v>1</c:v>
                </c:pt>
                <c:pt idx="93">
                  <c:v>2</c:v>
                </c:pt>
                <c:pt idx="94">
                  <c:v>4</c:v>
                </c:pt>
                <c:pt idx="95">
                  <c:v>0</c:v>
                </c:pt>
                <c:pt idx="96">
                  <c:v>5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0</c:v>
                </c:pt>
                <c:pt idx="102">
                  <c:v>2</c:v>
                </c:pt>
                <c:pt idx="103">
                  <c:v>3</c:v>
                </c:pt>
                <c:pt idx="104">
                  <c:v>7</c:v>
                </c:pt>
                <c:pt idx="105">
                  <c:v>3</c:v>
                </c:pt>
                <c:pt idx="106">
                  <c:v>2</c:v>
                </c:pt>
                <c:pt idx="107">
                  <c:v>1</c:v>
                </c:pt>
                <c:pt idx="108">
                  <c:v>4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7</c:v>
                </c:pt>
                <c:pt idx="113">
                  <c:v>4</c:v>
                </c:pt>
                <c:pt idx="114">
                  <c:v>0</c:v>
                </c:pt>
                <c:pt idx="115">
                  <c:v>1</c:v>
                </c:pt>
                <c:pt idx="116">
                  <c:v>2</c:v>
                </c:pt>
                <c:pt idx="117">
                  <c:v>5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1</c:v>
                </c:pt>
                <c:pt idx="125">
                  <c:v>4</c:v>
                </c:pt>
                <c:pt idx="126">
                  <c:v>2</c:v>
                </c:pt>
                <c:pt idx="127">
                  <c:v>5</c:v>
                </c:pt>
                <c:pt idx="128">
                  <c:v>4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2</c:v>
                </c:pt>
                <c:pt idx="142">
                  <c:v>0</c:v>
                </c:pt>
                <c:pt idx="143">
                  <c:v>1</c:v>
                </c:pt>
                <c:pt idx="144">
                  <c:v>4</c:v>
                </c:pt>
                <c:pt idx="145">
                  <c:v>3</c:v>
                </c:pt>
                <c:pt idx="146">
                  <c:v>4</c:v>
                </c:pt>
                <c:pt idx="147">
                  <c:v>2</c:v>
                </c:pt>
                <c:pt idx="148">
                  <c:v>3</c:v>
                </c:pt>
                <c:pt idx="149">
                  <c:v>5</c:v>
                </c:pt>
              </c:numCache>
            </c:numRef>
          </c:xVal>
          <c:yVal>
            <c:numRef>
              <c:f>'[1]2.ScatterPlots'!$AV$2:$AV$151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B6-443C-A62C-BB292A258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590447"/>
        <c:axId val="1740070399"/>
      </c:scatterChart>
      <c:valAx>
        <c:axId val="1780590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Competitors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0070399"/>
        <c:crosses val="autoZero"/>
        <c:crossBetween val="midCat"/>
      </c:valAx>
      <c:valAx>
        <c:axId val="174007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5904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Hrs Trading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'[1]2.ScatterPlots'!$BE$1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'[1]2.ScatterPlots'!$BD$2:$BD$151</c:f>
              <c:numCache>
                <c:formatCode>General</c:formatCode>
                <c:ptCount val="150"/>
                <c:pt idx="0">
                  <c:v>110</c:v>
                </c:pt>
                <c:pt idx="1">
                  <c:v>134</c:v>
                </c:pt>
                <c:pt idx="2">
                  <c:v>98</c:v>
                </c:pt>
                <c:pt idx="3">
                  <c:v>85</c:v>
                </c:pt>
                <c:pt idx="4">
                  <c:v>72</c:v>
                </c:pt>
                <c:pt idx="5">
                  <c:v>77</c:v>
                </c:pt>
                <c:pt idx="6">
                  <c:v>100</c:v>
                </c:pt>
                <c:pt idx="7">
                  <c:v>95</c:v>
                </c:pt>
                <c:pt idx="8">
                  <c:v>112</c:v>
                </c:pt>
                <c:pt idx="9">
                  <c:v>75</c:v>
                </c:pt>
                <c:pt idx="10">
                  <c:v>100</c:v>
                </c:pt>
                <c:pt idx="11">
                  <c:v>96</c:v>
                </c:pt>
                <c:pt idx="12">
                  <c:v>72</c:v>
                </c:pt>
                <c:pt idx="13">
                  <c:v>73</c:v>
                </c:pt>
                <c:pt idx="14">
                  <c:v>86</c:v>
                </c:pt>
                <c:pt idx="15">
                  <c:v>121</c:v>
                </c:pt>
                <c:pt idx="16">
                  <c:v>85</c:v>
                </c:pt>
                <c:pt idx="17">
                  <c:v>73</c:v>
                </c:pt>
                <c:pt idx="18">
                  <c:v>90</c:v>
                </c:pt>
                <c:pt idx="19">
                  <c:v>82</c:v>
                </c:pt>
                <c:pt idx="20">
                  <c:v>85</c:v>
                </c:pt>
                <c:pt idx="21">
                  <c:v>80</c:v>
                </c:pt>
                <c:pt idx="22">
                  <c:v>145</c:v>
                </c:pt>
                <c:pt idx="23">
                  <c:v>112</c:v>
                </c:pt>
                <c:pt idx="24">
                  <c:v>106</c:v>
                </c:pt>
                <c:pt idx="25">
                  <c:v>101</c:v>
                </c:pt>
                <c:pt idx="26">
                  <c:v>124</c:v>
                </c:pt>
                <c:pt idx="27">
                  <c:v>88</c:v>
                </c:pt>
                <c:pt idx="28">
                  <c:v>117</c:v>
                </c:pt>
                <c:pt idx="29">
                  <c:v>86</c:v>
                </c:pt>
                <c:pt idx="30">
                  <c:v>72</c:v>
                </c:pt>
                <c:pt idx="31">
                  <c:v>101</c:v>
                </c:pt>
                <c:pt idx="32">
                  <c:v>72</c:v>
                </c:pt>
                <c:pt idx="33">
                  <c:v>91</c:v>
                </c:pt>
                <c:pt idx="34">
                  <c:v>78</c:v>
                </c:pt>
                <c:pt idx="35">
                  <c:v>96</c:v>
                </c:pt>
                <c:pt idx="36">
                  <c:v>120</c:v>
                </c:pt>
                <c:pt idx="37">
                  <c:v>112</c:v>
                </c:pt>
                <c:pt idx="38">
                  <c:v>72</c:v>
                </c:pt>
                <c:pt idx="39">
                  <c:v>150</c:v>
                </c:pt>
                <c:pt idx="40">
                  <c:v>110</c:v>
                </c:pt>
                <c:pt idx="41">
                  <c:v>104</c:v>
                </c:pt>
                <c:pt idx="42">
                  <c:v>99</c:v>
                </c:pt>
                <c:pt idx="43">
                  <c:v>145</c:v>
                </c:pt>
                <c:pt idx="44">
                  <c:v>111</c:v>
                </c:pt>
                <c:pt idx="45">
                  <c:v>86</c:v>
                </c:pt>
                <c:pt idx="46">
                  <c:v>84</c:v>
                </c:pt>
                <c:pt idx="47">
                  <c:v>123</c:v>
                </c:pt>
                <c:pt idx="48">
                  <c:v>97</c:v>
                </c:pt>
                <c:pt idx="49">
                  <c:v>98</c:v>
                </c:pt>
                <c:pt idx="50">
                  <c:v>72</c:v>
                </c:pt>
                <c:pt idx="51">
                  <c:v>73</c:v>
                </c:pt>
                <c:pt idx="52">
                  <c:v>111</c:v>
                </c:pt>
                <c:pt idx="53">
                  <c:v>86</c:v>
                </c:pt>
                <c:pt idx="54">
                  <c:v>120</c:v>
                </c:pt>
                <c:pt idx="55">
                  <c:v>84</c:v>
                </c:pt>
                <c:pt idx="56">
                  <c:v>108</c:v>
                </c:pt>
                <c:pt idx="57">
                  <c:v>118</c:v>
                </c:pt>
                <c:pt idx="58">
                  <c:v>92</c:v>
                </c:pt>
                <c:pt idx="59">
                  <c:v>88</c:v>
                </c:pt>
                <c:pt idx="60">
                  <c:v>101</c:v>
                </c:pt>
                <c:pt idx="61">
                  <c:v>91</c:v>
                </c:pt>
                <c:pt idx="62">
                  <c:v>120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96</c:v>
                </c:pt>
                <c:pt idx="67">
                  <c:v>116</c:v>
                </c:pt>
                <c:pt idx="68">
                  <c:v>114</c:v>
                </c:pt>
                <c:pt idx="69">
                  <c:v>98</c:v>
                </c:pt>
                <c:pt idx="70">
                  <c:v>91</c:v>
                </c:pt>
                <c:pt idx="71">
                  <c:v>129</c:v>
                </c:pt>
                <c:pt idx="72">
                  <c:v>88</c:v>
                </c:pt>
                <c:pt idx="73">
                  <c:v>82</c:v>
                </c:pt>
                <c:pt idx="74">
                  <c:v>135</c:v>
                </c:pt>
                <c:pt idx="75">
                  <c:v>133</c:v>
                </c:pt>
                <c:pt idx="76">
                  <c:v>112</c:v>
                </c:pt>
                <c:pt idx="77">
                  <c:v>168</c:v>
                </c:pt>
                <c:pt idx="78">
                  <c:v>78</c:v>
                </c:pt>
                <c:pt idx="79">
                  <c:v>110</c:v>
                </c:pt>
                <c:pt idx="80">
                  <c:v>132</c:v>
                </c:pt>
                <c:pt idx="81">
                  <c:v>137</c:v>
                </c:pt>
                <c:pt idx="82">
                  <c:v>127</c:v>
                </c:pt>
                <c:pt idx="83">
                  <c:v>112</c:v>
                </c:pt>
                <c:pt idx="84">
                  <c:v>85</c:v>
                </c:pt>
                <c:pt idx="85">
                  <c:v>74</c:v>
                </c:pt>
                <c:pt idx="86">
                  <c:v>109</c:v>
                </c:pt>
                <c:pt idx="87">
                  <c:v>108</c:v>
                </c:pt>
                <c:pt idx="88">
                  <c:v>100</c:v>
                </c:pt>
                <c:pt idx="89">
                  <c:v>105</c:v>
                </c:pt>
                <c:pt idx="90">
                  <c:v>87</c:v>
                </c:pt>
                <c:pt idx="91">
                  <c:v>84</c:v>
                </c:pt>
                <c:pt idx="92">
                  <c:v>87</c:v>
                </c:pt>
                <c:pt idx="93">
                  <c:v>101</c:v>
                </c:pt>
                <c:pt idx="94">
                  <c:v>130</c:v>
                </c:pt>
                <c:pt idx="95">
                  <c:v>72</c:v>
                </c:pt>
                <c:pt idx="96">
                  <c:v>129</c:v>
                </c:pt>
                <c:pt idx="97">
                  <c:v>100</c:v>
                </c:pt>
                <c:pt idx="98">
                  <c:v>86</c:v>
                </c:pt>
                <c:pt idx="99">
                  <c:v>98</c:v>
                </c:pt>
                <c:pt idx="100">
                  <c:v>112</c:v>
                </c:pt>
                <c:pt idx="101">
                  <c:v>85</c:v>
                </c:pt>
                <c:pt idx="102">
                  <c:v>96</c:v>
                </c:pt>
                <c:pt idx="103">
                  <c:v>150</c:v>
                </c:pt>
                <c:pt idx="104">
                  <c:v>107</c:v>
                </c:pt>
                <c:pt idx="105">
                  <c:v>108</c:v>
                </c:pt>
                <c:pt idx="106">
                  <c:v>78</c:v>
                </c:pt>
                <c:pt idx="107">
                  <c:v>86</c:v>
                </c:pt>
                <c:pt idx="108">
                  <c:v>133</c:v>
                </c:pt>
                <c:pt idx="109">
                  <c:v>107</c:v>
                </c:pt>
                <c:pt idx="110">
                  <c:v>100</c:v>
                </c:pt>
                <c:pt idx="111">
                  <c:v>108</c:v>
                </c:pt>
                <c:pt idx="112">
                  <c:v>155</c:v>
                </c:pt>
                <c:pt idx="113">
                  <c:v>90</c:v>
                </c:pt>
                <c:pt idx="114">
                  <c:v>137</c:v>
                </c:pt>
                <c:pt idx="115">
                  <c:v>140</c:v>
                </c:pt>
                <c:pt idx="116">
                  <c:v>98</c:v>
                </c:pt>
                <c:pt idx="117">
                  <c:v>111</c:v>
                </c:pt>
                <c:pt idx="118">
                  <c:v>101</c:v>
                </c:pt>
                <c:pt idx="119">
                  <c:v>109</c:v>
                </c:pt>
                <c:pt idx="120">
                  <c:v>132</c:v>
                </c:pt>
                <c:pt idx="121">
                  <c:v>137</c:v>
                </c:pt>
                <c:pt idx="122">
                  <c:v>72</c:v>
                </c:pt>
                <c:pt idx="123">
                  <c:v>76</c:v>
                </c:pt>
                <c:pt idx="124">
                  <c:v>124</c:v>
                </c:pt>
                <c:pt idx="125">
                  <c:v>99</c:v>
                </c:pt>
                <c:pt idx="126">
                  <c:v>90</c:v>
                </c:pt>
                <c:pt idx="127">
                  <c:v>98</c:v>
                </c:pt>
                <c:pt idx="128">
                  <c:v>85</c:v>
                </c:pt>
                <c:pt idx="129">
                  <c:v>136</c:v>
                </c:pt>
                <c:pt idx="130">
                  <c:v>75</c:v>
                </c:pt>
                <c:pt idx="131">
                  <c:v>96</c:v>
                </c:pt>
                <c:pt idx="132">
                  <c:v>97</c:v>
                </c:pt>
                <c:pt idx="133">
                  <c:v>124</c:v>
                </c:pt>
                <c:pt idx="134">
                  <c:v>111</c:v>
                </c:pt>
                <c:pt idx="135">
                  <c:v>147</c:v>
                </c:pt>
                <c:pt idx="136">
                  <c:v>101</c:v>
                </c:pt>
                <c:pt idx="137">
                  <c:v>111</c:v>
                </c:pt>
                <c:pt idx="138">
                  <c:v>122</c:v>
                </c:pt>
                <c:pt idx="139">
                  <c:v>85</c:v>
                </c:pt>
                <c:pt idx="140">
                  <c:v>137</c:v>
                </c:pt>
                <c:pt idx="141">
                  <c:v>99</c:v>
                </c:pt>
                <c:pt idx="142">
                  <c:v>85</c:v>
                </c:pt>
                <c:pt idx="143">
                  <c:v>84</c:v>
                </c:pt>
                <c:pt idx="144">
                  <c:v>115</c:v>
                </c:pt>
                <c:pt idx="145">
                  <c:v>124</c:v>
                </c:pt>
                <c:pt idx="146">
                  <c:v>129</c:v>
                </c:pt>
                <c:pt idx="147">
                  <c:v>102</c:v>
                </c:pt>
                <c:pt idx="148">
                  <c:v>114</c:v>
                </c:pt>
                <c:pt idx="149">
                  <c:v>135</c:v>
                </c:pt>
              </c:numCache>
            </c:numRef>
          </c:xVal>
          <c:yVal>
            <c:numRef>
              <c:f>'[1]2.ScatterPlots'!$BE$2:$BE$151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C5-450B-8CDE-37856EE4B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582079"/>
        <c:axId val="1779583759"/>
      </c:scatterChart>
      <c:valAx>
        <c:axId val="1779582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Hrs Trading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583759"/>
        <c:crosses val="autoZero"/>
        <c:crossBetween val="midCat"/>
      </c:valAx>
      <c:valAx>
        <c:axId val="177958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58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Sundays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'[1]2.ScatterPlots'!$BN$1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'[1]2.ScatterPlots'!$BM$2:$BM$151</c:f>
              <c:numCache>
                <c:formatCode>General</c:formatCode>
                <c:ptCount val="1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</c:numCache>
            </c:numRef>
          </c:xVal>
          <c:yVal>
            <c:numRef>
              <c:f>'[1]2.ScatterPlots'!$BN$2:$BN$151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0C-4CEF-9AA5-463A5403A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849839"/>
        <c:axId val="1780681967"/>
      </c:scatterChart>
      <c:valAx>
        <c:axId val="17808498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Sundays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681967"/>
        <c:crosses val="autoZero"/>
        <c:crossBetween val="midCat"/>
      </c:valAx>
      <c:valAx>
        <c:axId val="1780681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8498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Mng-Gender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'[1]2.ScatterPlots'!$BW$1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'[1]2.ScatterPlots'!$BV$2:$BV$151</c:f>
              <c:numCache>
                <c:formatCode>General</c:formatCode>
                <c:ptCount val="15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1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</c:numCache>
            </c:numRef>
          </c:xVal>
          <c:yVal>
            <c:numRef>
              <c:f>'[1]2.ScatterPlots'!$BW$2:$BW$151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30-45D3-9F5D-2CB420642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679807"/>
        <c:axId val="1780621183"/>
      </c:scatterChart>
      <c:valAx>
        <c:axId val="1780679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Mng-Gender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621183"/>
        <c:crosses val="autoZero"/>
        <c:crossBetween val="midCat"/>
      </c:valAx>
      <c:valAx>
        <c:axId val="178062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679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Mng-Age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'[1]2.ScatterPlots'!$CF$1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'[1]2.ScatterPlots'!$CE$2:$CE$151</c:f>
              <c:numCache>
                <c:formatCode>General</c:formatCode>
                <c:ptCount val="150"/>
                <c:pt idx="0">
                  <c:v>33</c:v>
                </c:pt>
                <c:pt idx="1">
                  <c:v>33</c:v>
                </c:pt>
                <c:pt idx="2">
                  <c:v>40</c:v>
                </c:pt>
                <c:pt idx="3">
                  <c:v>29</c:v>
                </c:pt>
                <c:pt idx="4">
                  <c:v>36</c:v>
                </c:pt>
                <c:pt idx="5">
                  <c:v>32</c:v>
                </c:pt>
                <c:pt idx="6">
                  <c:v>52</c:v>
                </c:pt>
                <c:pt idx="7">
                  <c:v>41</c:v>
                </c:pt>
                <c:pt idx="8">
                  <c:v>31</c:v>
                </c:pt>
                <c:pt idx="9">
                  <c:v>42</c:v>
                </c:pt>
                <c:pt idx="10">
                  <c:v>32</c:v>
                </c:pt>
                <c:pt idx="11">
                  <c:v>39</c:v>
                </c:pt>
                <c:pt idx="12">
                  <c:v>45</c:v>
                </c:pt>
                <c:pt idx="13">
                  <c:v>39</c:v>
                </c:pt>
                <c:pt idx="14">
                  <c:v>31</c:v>
                </c:pt>
                <c:pt idx="15">
                  <c:v>41</c:v>
                </c:pt>
                <c:pt idx="16">
                  <c:v>38</c:v>
                </c:pt>
                <c:pt idx="17">
                  <c:v>29</c:v>
                </c:pt>
                <c:pt idx="18">
                  <c:v>34</c:v>
                </c:pt>
                <c:pt idx="19">
                  <c:v>34</c:v>
                </c:pt>
                <c:pt idx="20">
                  <c:v>47</c:v>
                </c:pt>
                <c:pt idx="21">
                  <c:v>38</c:v>
                </c:pt>
                <c:pt idx="22">
                  <c:v>34</c:v>
                </c:pt>
                <c:pt idx="23">
                  <c:v>30</c:v>
                </c:pt>
                <c:pt idx="24">
                  <c:v>44</c:v>
                </c:pt>
                <c:pt idx="25">
                  <c:v>37</c:v>
                </c:pt>
                <c:pt idx="26">
                  <c:v>37</c:v>
                </c:pt>
                <c:pt idx="27">
                  <c:v>27</c:v>
                </c:pt>
                <c:pt idx="28">
                  <c:v>30</c:v>
                </c:pt>
                <c:pt idx="29">
                  <c:v>38</c:v>
                </c:pt>
                <c:pt idx="30">
                  <c:v>35</c:v>
                </c:pt>
                <c:pt idx="31">
                  <c:v>30</c:v>
                </c:pt>
                <c:pt idx="32">
                  <c:v>34</c:v>
                </c:pt>
                <c:pt idx="33">
                  <c:v>37</c:v>
                </c:pt>
                <c:pt idx="34">
                  <c:v>35</c:v>
                </c:pt>
                <c:pt idx="35">
                  <c:v>33</c:v>
                </c:pt>
                <c:pt idx="36">
                  <c:v>39</c:v>
                </c:pt>
                <c:pt idx="37">
                  <c:v>59</c:v>
                </c:pt>
                <c:pt idx="38">
                  <c:v>30</c:v>
                </c:pt>
                <c:pt idx="39">
                  <c:v>28</c:v>
                </c:pt>
                <c:pt idx="40">
                  <c:v>36</c:v>
                </c:pt>
                <c:pt idx="41">
                  <c:v>40</c:v>
                </c:pt>
                <c:pt idx="42">
                  <c:v>43</c:v>
                </c:pt>
                <c:pt idx="43">
                  <c:v>52</c:v>
                </c:pt>
                <c:pt idx="44">
                  <c:v>45</c:v>
                </c:pt>
                <c:pt idx="45">
                  <c:v>33</c:v>
                </c:pt>
                <c:pt idx="46">
                  <c:v>36</c:v>
                </c:pt>
                <c:pt idx="47">
                  <c:v>36</c:v>
                </c:pt>
                <c:pt idx="48">
                  <c:v>43</c:v>
                </c:pt>
                <c:pt idx="49">
                  <c:v>35</c:v>
                </c:pt>
                <c:pt idx="50">
                  <c:v>49</c:v>
                </c:pt>
                <c:pt idx="51">
                  <c:v>35</c:v>
                </c:pt>
                <c:pt idx="52">
                  <c:v>44</c:v>
                </c:pt>
                <c:pt idx="53">
                  <c:v>29</c:v>
                </c:pt>
                <c:pt idx="54">
                  <c:v>39</c:v>
                </c:pt>
                <c:pt idx="55">
                  <c:v>36</c:v>
                </c:pt>
                <c:pt idx="56">
                  <c:v>37</c:v>
                </c:pt>
                <c:pt idx="57">
                  <c:v>34</c:v>
                </c:pt>
                <c:pt idx="58">
                  <c:v>52</c:v>
                </c:pt>
                <c:pt idx="59">
                  <c:v>45</c:v>
                </c:pt>
                <c:pt idx="60">
                  <c:v>53</c:v>
                </c:pt>
                <c:pt idx="61">
                  <c:v>44</c:v>
                </c:pt>
                <c:pt idx="62">
                  <c:v>46</c:v>
                </c:pt>
                <c:pt idx="63">
                  <c:v>38</c:v>
                </c:pt>
                <c:pt idx="64">
                  <c:v>36</c:v>
                </c:pt>
                <c:pt idx="65">
                  <c:v>42</c:v>
                </c:pt>
                <c:pt idx="66">
                  <c:v>28</c:v>
                </c:pt>
                <c:pt idx="67">
                  <c:v>35</c:v>
                </c:pt>
                <c:pt idx="68">
                  <c:v>43</c:v>
                </c:pt>
                <c:pt idx="69">
                  <c:v>35</c:v>
                </c:pt>
                <c:pt idx="70">
                  <c:v>28</c:v>
                </c:pt>
                <c:pt idx="71">
                  <c:v>56</c:v>
                </c:pt>
                <c:pt idx="72">
                  <c:v>40</c:v>
                </c:pt>
                <c:pt idx="73">
                  <c:v>31</c:v>
                </c:pt>
                <c:pt idx="74">
                  <c:v>40</c:v>
                </c:pt>
                <c:pt idx="75">
                  <c:v>29</c:v>
                </c:pt>
                <c:pt idx="76">
                  <c:v>32</c:v>
                </c:pt>
                <c:pt idx="77">
                  <c:v>33</c:v>
                </c:pt>
                <c:pt idx="78">
                  <c:v>39</c:v>
                </c:pt>
                <c:pt idx="79">
                  <c:v>41</c:v>
                </c:pt>
                <c:pt idx="80">
                  <c:v>31</c:v>
                </c:pt>
                <c:pt idx="81">
                  <c:v>43</c:v>
                </c:pt>
                <c:pt idx="82">
                  <c:v>30</c:v>
                </c:pt>
                <c:pt idx="83">
                  <c:v>39</c:v>
                </c:pt>
                <c:pt idx="84">
                  <c:v>46</c:v>
                </c:pt>
                <c:pt idx="85">
                  <c:v>50</c:v>
                </c:pt>
                <c:pt idx="86">
                  <c:v>44</c:v>
                </c:pt>
                <c:pt idx="87">
                  <c:v>31</c:v>
                </c:pt>
                <c:pt idx="88">
                  <c:v>53</c:v>
                </c:pt>
                <c:pt idx="89">
                  <c:v>37</c:v>
                </c:pt>
                <c:pt idx="90">
                  <c:v>46</c:v>
                </c:pt>
                <c:pt idx="91">
                  <c:v>45</c:v>
                </c:pt>
                <c:pt idx="92">
                  <c:v>34</c:v>
                </c:pt>
                <c:pt idx="93">
                  <c:v>38</c:v>
                </c:pt>
                <c:pt idx="94">
                  <c:v>37</c:v>
                </c:pt>
                <c:pt idx="95">
                  <c:v>39</c:v>
                </c:pt>
                <c:pt idx="96">
                  <c:v>42</c:v>
                </c:pt>
                <c:pt idx="97">
                  <c:v>54</c:v>
                </c:pt>
                <c:pt idx="98">
                  <c:v>39</c:v>
                </c:pt>
                <c:pt idx="99">
                  <c:v>35</c:v>
                </c:pt>
                <c:pt idx="100">
                  <c:v>33</c:v>
                </c:pt>
                <c:pt idx="101">
                  <c:v>36</c:v>
                </c:pt>
                <c:pt idx="102">
                  <c:v>42</c:v>
                </c:pt>
                <c:pt idx="103">
                  <c:v>29</c:v>
                </c:pt>
                <c:pt idx="104">
                  <c:v>38</c:v>
                </c:pt>
                <c:pt idx="105">
                  <c:v>37</c:v>
                </c:pt>
                <c:pt idx="106">
                  <c:v>29</c:v>
                </c:pt>
                <c:pt idx="107">
                  <c:v>36</c:v>
                </c:pt>
                <c:pt idx="108">
                  <c:v>61</c:v>
                </c:pt>
                <c:pt idx="109">
                  <c:v>38</c:v>
                </c:pt>
                <c:pt idx="110">
                  <c:v>27</c:v>
                </c:pt>
                <c:pt idx="111">
                  <c:v>32</c:v>
                </c:pt>
                <c:pt idx="112">
                  <c:v>44</c:v>
                </c:pt>
                <c:pt idx="113">
                  <c:v>37</c:v>
                </c:pt>
                <c:pt idx="114">
                  <c:v>37</c:v>
                </c:pt>
                <c:pt idx="115">
                  <c:v>60</c:v>
                </c:pt>
                <c:pt idx="116">
                  <c:v>53</c:v>
                </c:pt>
                <c:pt idx="117">
                  <c:v>41</c:v>
                </c:pt>
                <c:pt idx="118">
                  <c:v>39</c:v>
                </c:pt>
                <c:pt idx="119">
                  <c:v>44</c:v>
                </c:pt>
                <c:pt idx="120">
                  <c:v>45</c:v>
                </c:pt>
                <c:pt idx="121">
                  <c:v>38</c:v>
                </c:pt>
                <c:pt idx="122">
                  <c:v>36</c:v>
                </c:pt>
                <c:pt idx="123">
                  <c:v>30</c:v>
                </c:pt>
                <c:pt idx="124">
                  <c:v>34</c:v>
                </c:pt>
                <c:pt idx="125">
                  <c:v>47</c:v>
                </c:pt>
                <c:pt idx="126">
                  <c:v>33</c:v>
                </c:pt>
                <c:pt idx="127">
                  <c:v>37</c:v>
                </c:pt>
                <c:pt idx="128">
                  <c:v>28</c:v>
                </c:pt>
                <c:pt idx="129">
                  <c:v>42</c:v>
                </c:pt>
                <c:pt idx="130">
                  <c:v>49</c:v>
                </c:pt>
                <c:pt idx="131">
                  <c:v>42</c:v>
                </c:pt>
                <c:pt idx="132">
                  <c:v>40</c:v>
                </c:pt>
                <c:pt idx="133">
                  <c:v>32</c:v>
                </c:pt>
                <c:pt idx="134">
                  <c:v>34</c:v>
                </c:pt>
                <c:pt idx="135">
                  <c:v>40</c:v>
                </c:pt>
                <c:pt idx="136">
                  <c:v>49</c:v>
                </c:pt>
                <c:pt idx="137">
                  <c:v>33</c:v>
                </c:pt>
                <c:pt idx="138">
                  <c:v>40</c:v>
                </c:pt>
                <c:pt idx="139">
                  <c:v>45</c:v>
                </c:pt>
                <c:pt idx="140">
                  <c:v>46</c:v>
                </c:pt>
                <c:pt idx="141">
                  <c:v>30</c:v>
                </c:pt>
                <c:pt idx="142">
                  <c:v>30</c:v>
                </c:pt>
                <c:pt idx="143">
                  <c:v>31</c:v>
                </c:pt>
                <c:pt idx="144">
                  <c:v>46</c:v>
                </c:pt>
                <c:pt idx="145">
                  <c:v>42</c:v>
                </c:pt>
                <c:pt idx="146">
                  <c:v>43</c:v>
                </c:pt>
                <c:pt idx="147">
                  <c:v>39</c:v>
                </c:pt>
                <c:pt idx="148">
                  <c:v>52</c:v>
                </c:pt>
                <c:pt idx="149">
                  <c:v>35</c:v>
                </c:pt>
              </c:numCache>
            </c:numRef>
          </c:xVal>
          <c:yVal>
            <c:numRef>
              <c:f>'[1]2.ScatterPlots'!$CF$2:$CF$151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DD-44BE-8223-052E47605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9386175"/>
        <c:axId val="1779386991"/>
      </c:scatterChart>
      <c:valAx>
        <c:axId val="17793861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Mng-Age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386991"/>
        <c:crosses val="autoZero"/>
        <c:crossBetween val="midCat"/>
      </c:valAx>
      <c:valAx>
        <c:axId val="177938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386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Mng-Exp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'[1]2.ScatterPlots'!$CO$1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'[1]2.ScatterPlots'!$CN$2:$CN$151</c:f>
              <c:numCache>
                <c:formatCode>General</c:formatCode>
                <c:ptCount val="150"/>
                <c:pt idx="0">
                  <c:v>12</c:v>
                </c:pt>
                <c:pt idx="1">
                  <c:v>16</c:v>
                </c:pt>
                <c:pt idx="2">
                  <c:v>13</c:v>
                </c:pt>
                <c:pt idx="3">
                  <c:v>10</c:v>
                </c:pt>
                <c:pt idx="4">
                  <c:v>4</c:v>
                </c:pt>
                <c:pt idx="5">
                  <c:v>15</c:v>
                </c:pt>
                <c:pt idx="6">
                  <c:v>15</c:v>
                </c:pt>
                <c:pt idx="7">
                  <c:v>4</c:v>
                </c:pt>
                <c:pt idx="8">
                  <c:v>12</c:v>
                </c:pt>
                <c:pt idx="9">
                  <c:v>13</c:v>
                </c:pt>
                <c:pt idx="10">
                  <c:v>8</c:v>
                </c:pt>
                <c:pt idx="11">
                  <c:v>21</c:v>
                </c:pt>
                <c:pt idx="12">
                  <c:v>8</c:v>
                </c:pt>
                <c:pt idx="13">
                  <c:v>11</c:v>
                </c:pt>
                <c:pt idx="14">
                  <c:v>13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6</c:v>
                </c:pt>
                <c:pt idx="19">
                  <c:v>8</c:v>
                </c:pt>
                <c:pt idx="20">
                  <c:v>14</c:v>
                </c:pt>
                <c:pt idx="21">
                  <c:v>10</c:v>
                </c:pt>
                <c:pt idx="22">
                  <c:v>12</c:v>
                </c:pt>
                <c:pt idx="23">
                  <c:v>13</c:v>
                </c:pt>
                <c:pt idx="24">
                  <c:v>8</c:v>
                </c:pt>
                <c:pt idx="25">
                  <c:v>5</c:v>
                </c:pt>
                <c:pt idx="26">
                  <c:v>13</c:v>
                </c:pt>
                <c:pt idx="27">
                  <c:v>5</c:v>
                </c:pt>
                <c:pt idx="28">
                  <c:v>5</c:v>
                </c:pt>
                <c:pt idx="29">
                  <c:v>11</c:v>
                </c:pt>
                <c:pt idx="30">
                  <c:v>11</c:v>
                </c:pt>
                <c:pt idx="31">
                  <c:v>10</c:v>
                </c:pt>
                <c:pt idx="32">
                  <c:v>6</c:v>
                </c:pt>
                <c:pt idx="33">
                  <c:v>6</c:v>
                </c:pt>
                <c:pt idx="34">
                  <c:v>9</c:v>
                </c:pt>
                <c:pt idx="35">
                  <c:v>6</c:v>
                </c:pt>
                <c:pt idx="36">
                  <c:v>10</c:v>
                </c:pt>
                <c:pt idx="37">
                  <c:v>15</c:v>
                </c:pt>
                <c:pt idx="38">
                  <c:v>13</c:v>
                </c:pt>
                <c:pt idx="39">
                  <c:v>1</c:v>
                </c:pt>
                <c:pt idx="40">
                  <c:v>9</c:v>
                </c:pt>
                <c:pt idx="41">
                  <c:v>8</c:v>
                </c:pt>
                <c:pt idx="42">
                  <c:v>15</c:v>
                </c:pt>
                <c:pt idx="43">
                  <c:v>15</c:v>
                </c:pt>
                <c:pt idx="44">
                  <c:v>9</c:v>
                </c:pt>
                <c:pt idx="45">
                  <c:v>5</c:v>
                </c:pt>
                <c:pt idx="46">
                  <c:v>8</c:v>
                </c:pt>
                <c:pt idx="47">
                  <c:v>8</c:v>
                </c:pt>
                <c:pt idx="48">
                  <c:v>6</c:v>
                </c:pt>
                <c:pt idx="49">
                  <c:v>1</c:v>
                </c:pt>
                <c:pt idx="50">
                  <c:v>7</c:v>
                </c:pt>
                <c:pt idx="51">
                  <c:v>4</c:v>
                </c:pt>
                <c:pt idx="52">
                  <c:v>5</c:v>
                </c:pt>
                <c:pt idx="53">
                  <c:v>2</c:v>
                </c:pt>
                <c:pt idx="54">
                  <c:v>5</c:v>
                </c:pt>
                <c:pt idx="55">
                  <c:v>6</c:v>
                </c:pt>
                <c:pt idx="56">
                  <c:v>9</c:v>
                </c:pt>
                <c:pt idx="57">
                  <c:v>19</c:v>
                </c:pt>
                <c:pt idx="58">
                  <c:v>18</c:v>
                </c:pt>
                <c:pt idx="59">
                  <c:v>10</c:v>
                </c:pt>
                <c:pt idx="60">
                  <c:v>9</c:v>
                </c:pt>
                <c:pt idx="61">
                  <c:v>10</c:v>
                </c:pt>
                <c:pt idx="62">
                  <c:v>3</c:v>
                </c:pt>
                <c:pt idx="63">
                  <c:v>9</c:v>
                </c:pt>
                <c:pt idx="64">
                  <c:v>12</c:v>
                </c:pt>
                <c:pt idx="65">
                  <c:v>3</c:v>
                </c:pt>
                <c:pt idx="66">
                  <c:v>9</c:v>
                </c:pt>
                <c:pt idx="67">
                  <c:v>10</c:v>
                </c:pt>
                <c:pt idx="68">
                  <c:v>11</c:v>
                </c:pt>
                <c:pt idx="69">
                  <c:v>8</c:v>
                </c:pt>
                <c:pt idx="70">
                  <c:v>8</c:v>
                </c:pt>
                <c:pt idx="71">
                  <c:v>3</c:v>
                </c:pt>
                <c:pt idx="72">
                  <c:v>8</c:v>
                </c:pt>
                <c:pt idx="73">
                  <c:v>7</c:v>
                </c:pt>
                <c:pt idx="74">
                  <c:v>20</c:v>
                </c:pt>
                <c:pt idx="75">
                  <c:v>15</c:v>
                </c:pt>
                <c:pt idx="76">
                  <c:v>10</c:v>
                </c:pt>
                <c:pt idx="77">
                  <c:v>11</c:v>
                </c:pt>
                <c:pt idx="78">
                  <c:v>7</c:v>
                </c:pt>
                <c:pt idx="79">
                  <c:v>10</c:v>
                </c:pt>
                <c:pt idx="80">
                  <c:v>6</c:v>
                </c:pt>
                <c:pt idx="81">
                  <c:v>12</c:v>
                </c:pt>
                <c:pt idx="82">
                  <c:v>4</c:v>
                </c:pt>
                <c:pt idx="83">
                  <c:v>7</c:v>
                </c:pt>
                <c:pt idx="84">
                  <c:v>9</c:v>
                </c:pt>
                <c:pt idx="85">
                  <c:v>4</c:v>
                </c:pt>
                <c:pt idx="86">
                  <c:v>8</c:v>
                </c:pt>
                <c:pt idx="87">
                  <c:v>10</c:v>
                </c:pt>
                <c:pt idx="88">
                  <c:v>7</c:v>
                </c:pt>
                <c:pt idx="89">
                  <c:v>15</c:v>
                </c:pt>
                <c:pt idx="90">
                  <c:v>1</c:v>
                </c:pt>
                <c:pt idx="91">
                  <c:v>5</c:v>
                </c:pt>
                <c:pt idx="92">
                  <c:v>8</c:v>
                </c:pt>
                <c:pt idx="93">
                  <c:v>13</c:v>
                </c:pt>
                <c:pt idx="94">
                  <c:v>11</c:v>
                </c:pt>
                <c:pt idx="95">
                  <c:v>18</c:v>
                </c:pt>
                <c:pt idx="96">
                  <c:v>15</c:v>
                </c:pt>
                <c:pt idx="97">
                  <c:v>8</c:v>
                </c:pt>
                <c:pt idx="98">
                  <c:v>9</c:v>
                </c:pt>
                <c:pt idx="99">
                  <c:v>16</c:v>
                </c:pt>
                <c:pt idx="100">
                  <c:v>1</c:v>
                </c:pt>
                <c:pt idx="101">
                  <c:v>7</c:v>
                </c:pt>
                <c:pt idx="102">
                  <c:v>7</c:v>
                </c:pt>
                <c:pt idx="103">
                  <c:v>10</c:v>
                </c:pt>
                <c:pt idx="104">
                  <c:v>4</c:v>
                </c:pt>
                <c:pt idx="105">
                  <c:v>9</c:v>
                </c:pt>
                <c:pt idx="106">
                  <c:v>7</c:v>
                </c:pt>
                <c:pt idx="107">
                  <c:v>10</c:v>
                </c:pt>
                <c:pt idx="108">
                  <c:v>8</c:v>
                </c:pt>
                <c:pt idx="109">
                  <c:v>8</c:v>
                </c:pt>
                <c:pt idx="110">
                  <c:v>10</c:v>
                </c:pt>
                <c:pt idx="111">
                  <c:v>10</c:v>
                </c:pt>
                <c:pt idx="112">
                  <c:v>16</c:v>
                </c:pt>
                <c:pt idx="113">
                  <c:v>6</c:v>
                </c:pt>
                <c:pt idx="114">
                  <c:v>13</c:v>
                </c:pt>
                <c:pt idx="115">
                  <c:v>9</c:v>
                </c:pt>
                <c:pt idx="116">
                  <c:v>12</c:v>
                </c:pt>
                <c:pt idx="117">
                  <c:v>7</c:v>
                </c:pt>
                <c:pt idx="118">
                  <c:v>13</c:v>
                </c:pt>
                <c:pt idx="119">
                  <c:v>10</c:v>
                </c:pt>
                <c:pt idx="120">
                  <c:v>6</c:v>
                </c:pt>
                <c:pt idx="121">
                  <c:v>15</c:v>
                </c:pt>
                <c:pt idx="122">
                  <c:v>8</c:v>
                </c:pt>
                <c:pt idx="123">
                  <c:v>12</c:v>
                </c:pt>
                <c:pt idx="124">
                  <c:v>11</c:v>
                </c:pt>
                <c:pt idx="125">
                  <c:v>13</c:v>
                </c:pt>
                <c:pt idx="126">
                  <c:v>8</c:v>
                </c:pt>
                <c:pt idx="127">
                  <c:v>10</c:v>
                </c:pt>
                <c:pt idx="128">
                  <c:v>10</c:v>
                </c:pt>
                <c:pt idx="129">
                  <c:v>5</c:v>
                </c:pt>
                <c:pt idx="130">
                  <c:v>12</c:v>
                </c:pt>
                <c:pt idx="131">
                  <c:v>8</c:v>
                </c:pt>
                <c:pt idx="132">
                  <c:v>1</c:v>
                </c:pt>
                <c:pt idx="133">
                  <c:v>9</c:v>
                </c:pt>
                <c:pt idx="134">
                  <c:v>9</c:v>
                </c:pt>
                <c:pt idx="135">
                  <c:v>7</c:v>
                </c:pt>
                <c:pt idx="136">
                  <c:v>19</c:v>
                </c:pt>
                <c:pt idx="137">
                  <c:v>12</c:v>
                </c:pt>
                <c:pt idx="138">
                  <c:v>8</c:v>
                </c:pt>
                <c:pt idx="139">
                  <c:v>6</c:v>
                </c:pt>
                <c:pt idx="140">
                  <c:v>6</c:v>
                </c:pt>
                <c:pt idx="141">
                  <c:v>10</c:v>
                </c:pt>
                <c:pt idx="142">
                  <c:v>12</c:v>
                </c:pt>
                <c:pt idx="143">
                  <c:v>8</c:v>
                </c:pt>
                <c:pt idx="144">
                  <c:v>6</c:v>
                </c:pt>
                <c:pt idx="145">
                  <c:v>9</c:v>
                </c:pt>
                <c:pt idx="146">
                  <c:v>10</c:v>
                </c:pt>
                <c:pt idx="147">
                  <c:v>8</c:v>
                </c:pt>
                <c:pt idx="148">
                  <c:v>10</c:v>
                </c:pt>
                <c:pt idx="149">
                  <c:v>8</c:v>
                </c:pt>
              </c:numCache>
            </c:numRef>
          </c:xVal>
          <c:yVal>
            <c:numRef>
              <c:f>'[1]2.ScatterPlots'!$CO$2:$CO$151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8C-4B3A-A673-6D52E8F59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588303"/>
        <c:axId val="1780842447"/>
      </c:scatterChart>
      <c:valAx>
        <c:axId val="1738588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Mng-Exp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0842447"/>
        <c:crosses val="autoZero"/>
        <c:crossBetween val="midCat"/>
      </c:valAx>
      <c:valAx>
        <c:axId val="178084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8588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Mng-Train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'[1]2.ScatterPlots'!$CX$1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'[1]2.ScatterPlots'!$CW$2:$CW$151</c:f>
              <c:numCache>
                <c:formatCode>General</c:formatCode>
                <c:ptCount val="150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2</c:v>
                </c:pt>
                <c:pt idx="10">
                  <c:v>2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2</c:v>
                </c:pt>
                <c:pt idx="22">
                  <c:v>2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6</c:v>
                </c:pt>
                <c:pt idx="28">
                  <c:v>2</c:v>
                </c:pt>
                <c:pt idx="29">
                  <c:v>2</c:v>
                </c:pt>
                <c:pt idx="30">
                  <c:v>3</c:v>
                </c:pt>
                <c:pt idx="31">
                  <c:v>5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4</c:v>
                </c:pt>
                <c:pt idx="38">
                  <c:v>5</c:v>
                </c:pt>
                <c:pt idx="39">
                  <c:v>6</c:v>
                </c:pt>
                <c:pt idx="40">
                  <c:v>2</c:v>
                </c:pt>
                <c:pt idx="41">
                  <c:v>3</c:v>
                </c:pt>
                <c:pt idx="42">
                  <c:v>5</c:v>
                </c:pt>
                <c:pt idx="43">
                  <c:v>3</c:v>
                </c:pt>
                <c:pt idx="44">
                  <c:v>3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4</c:v>
                </c:pt>
                <c:pt idx="51">
                  <c:v>3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3</c:v>
                </c:pt>
                <c:pt idx="56">
                  <c:v>2</c:v>
                </c:pt>
                <c:pt idx="57">
                  <c:v>1</c:v>
                </c:pt>
                <c:pt idx="58">
                  <c:v>5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4</c:v>
                </c:pt>
                <c:pt idx="63">
                  <c:v>2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2</c:v>
                </c:pt>
                <c:pt idx="70">
                  <c:v>2</c:v>
                </c:pt>
                <c:pt idx="71">
                  <c:v>5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2</c:v>
                </c:pt>
                <c:pt idx="77">
                  <c:v>5</c:v>
                </c:pt>
                <c:pt idx="78">
                  <c:v>3</c:v>
                </c:pt>
                <c:pt idx="79">
                  <c:v>3</c:v>
                </c:pt>
                <c:pt idx="80">
                  <c:v>2</c:v>
                </c:pt>
                <c:pt idx="81">
                  <c:v>3</c:v>
                </c:pt>
                <c:pt idx="82">
                  <c:v>2</c:v>
                </c:pt>
                <c:pt idx="83">
                  <c:v>3</c:v>
                </c:pt>
                <c:pt idx="84">
                  <c:v>3</c:v>
                </c:pt>
                <c:pt idx="85">
                  <c:v>4</c:v>
                </c:pt>
                <c:pt idx="86">
                  <c:v>3</c:v>
                </c:pt>
                <c:pt idx="87">
                  <c:v>2</c:v>
                </c:pt>
                <c:pt idx="88">
                  <c:v>4</c:v>
                </c:pt>
                <c:pt idx="89">
                  <c:v>2</c:v>
                </c:pt>
                <c:pt idx="90">
                  <c:v>4</c:v>
                </c:pt>
                <c:pt idx="91">
                  <c:v>4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4</c:v>
                </c:pt>
                <c:pt idx="97">
                  <c:v>4</c:v>
                </c:pt>
                <c:pt idx="98">
                  <c:v>3</c:v>
                </c:pt>
                <c:pt idx="99">
                  <c:v>1</c:v>
                </c:pt>
                <c:pt idx="100">
                  <c:v>3</c:v>
                </c:pt>
                <c:pt idx="101">
                  <c:v>2</c:v>
                </c:pt>
                <c:pt idx="102">
                  <c:v>6</c:v>
                </c:pt>
                <c:pt idx="103">
                  <c:v>1</c:v>
                </c:pt>
                <c:pt idx="104">
                  <c:v>5</c:v>
                </c:pt>
                <c:pt idx="105">
                  <c:v>4</c:v>
                </c:pt>
                <c:pt idx="106">
                  <c:v>2</c:v>
                </c:pt>
                <c:pt idx="107">
                  <c:v>4</c:v>
                </c:pt>
                <c:pt idx="108">
                  <c:v>5</c:v>
                </c:pt>
                <c:pt idx="109">
                  <c:v>3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1</c:v>
                </c:pt>
                <c:pt idx="115">
                  <c:v>5</c:v>
                </c:pt>
                <c:pt idx="116">
                  <c:v>4</c:v>
                </c:pt>
                <c:pt idx="117">
                  <c:v>3</c:v>
                </c:pt>
                <c:pt idx="118">
                  <c:v>2</c:v>
                </c:pt>
                <c:pt idx="119">
                  <c:v>4</c:v>
                </c:pt>
                <c:pt idx="120">
                  <c:v>3</c:v>
                </c:pt>
                <c:pt idx="121">
                  <c:v>5</c:v>
                </c:pt>
                <c:pt idx="122">
                  <c:v>2</c:v>
                </c:pt>
                <c:pt idx="123">
                  <c:v>1</c:v>
                </c:pt>
                <c:pt idx="124">
                  <c:v>2</c:v>
                </c:pt>
                <c:pt idx="125">
                  <c:v>3</c:v>
                </c:pt>
                <c:pt idx="126">
                  <c:v>2</c:v>
                </c:pt>
                <c:pt idx="127">
                  <c:v>4</c:v>
                </c:pt>
                <c:pt idx="128">
                  <c:v>1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6</c:v>
                </c:pt>
                <c:pt idx="133">
                  <c:v>2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2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4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</c:numCache>
            </c:numRef>
          </c:xVal>
          <c:yVal>
            <c:numRef>
              <c:f>'[1]2.ScatterPlots'!$CX$2:$CX$151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21-4CF9-BCB6-1201A6B50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469935"/>
        <c:axId val="329471183"/>
      </c:scatterChart>
      <c:valAx>
        <c:axId val="329469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Mng-Train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71183"/>
        <c:crosses val="autoZero"/>
        <c:crossBetween val="midCat"/>
      </c:valAx>
      <c:valAx>
        <c:axId val="32947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69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Union%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'[1]2.ScatterPlots'!$DG$1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'[1]2.ScatterPlots'!$DF$2:$DF$151</c:f>
              <c:numCache>
                <c:formatCode>General</c:formatCode>
                <c:ptCount val="150"/>
                <c:pt idx="0">
                  <c:v>38</c:v>
                </c:pt>
                <c:pt idx="1">
                  <c:v>36</c:v>
                </c:pt>
                <c:pt idx="2">
                  <c:v>39</c:v>
                </c:pt>
                <c:pt idx="3">
                  <c:v>38</c:v>
                </c:pt>
                <c:pt idx="4">
                  <c:v>40</c:v>
                </c:pt>
                <c:pt idx="5">
                  <c:v>37</c:v>
                </c:pt>
                <c:pt idx="6">
                  <c:v>37</c:v>
                </c:pt>
                <c:pt idx="7">
                  <c:v>36</c:v>
                </c:pt>
                <c:pt idx="8">
                  <c:v>40</c:v>
                </c:pt>
                <c:pt idx="9">
                  <c:v>34</c:v>
                </c:pt>
                <c:pt idx="10">
                  <c:v>40</c:v>
                </c:pt>
                <c:pt idx="11">
                  <c:v>40</c:v>
                </c:pt>
                <c:pt idx="12">
                  <c:v>44</c:v>
                </c:pt>
                <c:pt idx="13">
                  <c:v>36</c:v>
                </c:pt>
                <c:pt idx="14">
                  <c:v>38</c:v>
                </c:pt>
                <c:pt idx="15">
                  <c:v>41</c:v>
                </c:pt>
                <c:pt idx="16">
                  <c:v>38</c:v>
                </c:pt>
                <c:pt idx="17">
                  <c:v>41</c:v>
                </c:pt>
                <c:pt idx="18">
                  <c:v>40</c:v>
                </c:pt>
                <c:pt idx="19">
                  <c:v>47</c:v>
                </c:pt>
                <c:pt idx="20">
                  <c:v>27</c:v>
                </c:pt>
                <c:pt idx="21">
                  <c:v>32</c:v>
                </c:pt>
                <c:pt idx="22">
                  <c:v>40</c:v>
                </c:pt>
                <c:pt idx="23">
                  <c:v>38</c:v>
                </c:pt>
                <c:pt idx="24">
                  <c:v>33</c:v>
                </c:pt>
                <c:pt idx="25">
                  <c:v>40</c:v>
                </c:pt>
                <c:pt idx="26">
                  <c:v>42</c:v>
                </c:pt>
                <c:pt idx="27">
                  <c:v>37</c:v>
                </c:pt>
                <c:pt idx="28">
                  <c:v>36</c:v>
                </c:pt>
                <c:pt idx="29">
                  <c:v>32</c:v>
                </c:pt>
                <c:pt idx="30">
                  <c:v>42</c:v>
                </c:pt>
                <c:pt idx="31">
                  <c:v>39</c:v>
                </c:pt>
                <c:pt idx="32">
                  <c:v>47</c:v>
                </c:pt>
                <c:pt idx="33">
                  <c:v>32</c:v>
                </c:pt>
                <c:pt idx="34">
                  <c:v>47</c:v>
                </c:pt>
                <c:pt idx="35">
                  <c:v>40</c:v>
                </c:pt>
                <c:pt idx="36">
                  <c:v>47</c:v>
                </c:pt>
                <c:pt idx="37">
                  <c:v>37</c:v>
                </c:pt>
                <c:pt idx="38">
                  <c:v>39</c:v>
                </c:pt>
                <c:pt idx="39">
                  <c:v>30</c:v>
                </c:pt>
                <c:pt idx="40">
                  <c:v>41</c:v>
                </c:pt>
                <c:pt idx="41">
                  <c:v>43</c:v>
                </c:pt>
                <c:pt idx="42">
                  <c:v>35</c:v>
                </c:pt>
                <c:pt idx="43">
                  <c:v>30</c:v>
                </c:pt>
                <c:pt idx="44">
                  <c:v>50</c:v>
                </c:pt>
                <c:pt idx="45">
                  <c:v>37</c:v>
                </c:pt>
                <c:pt idx="46">
                  <c:v>50</c:v>
                </c:pt>
                <c:pt idx="47">
                  <c:v>33</c:v>
                </c:pt>
                <c:pt idx="48">
                  <c:v>41</c:v>
                </c:pt>
                <c:pt idx="49">
                  <c:v>35</c:v>
                </c:pt>
                <c:pt idx="50">
                  <c:v>41</c:v>
                </c:pt>
                <c:pt idx="51">
                  <c:v>50</c:v>
                </c:pt>
                <c:pt idx="52">
                  <c:v>47</c:v>
                </c:pt>
                <c:pt idx="53">
                  <c:v>36</c:v>
                </c:pt>
                <c:pt idx="54">
                  <c:v>40</c:v>
                </c:pt>
                <c:pt idx="55">
                  <c:v>34</c:v>
                </c:pt>
                <c:pt idx="56">
                  <c:v>40</c:v>
                </c:pt>
                <c:pt idx="57">
                  <c:v>39</c:v>
                </c:pt>
                <c:pt idx="58">
                  <c:v>34</c:v>
                </c:pt>
                <c:pt idx="59">
                  <c:v>38</c:v>
                </c:pt>
                <c:pt idx="60">
                  <c:v>37</c:v>
                </c:pt>
                <c:pt idx="61">
                  <c:v>40</c:v>
                </c:pt>
                <c:pt idx="62">
                  <c:v>32</c:v>
                </c:pt>
                <c:pt idx="63">
                  <c:v>47</c:v>
                </c:pt>
                <c:pt idx="64">
                  <c:v>40</c:v>
                </c:pt>
                <c:pt idx="65">
                  <c:v>43</c:v>
                </c:pt>
                <c:pt idx="66">
                  <c:v>37</c:v>
                </c:pt>
                <c:pt idx="67">
                  <c:v>39</c:v>
                </c:pt>
                <c:pt idx="68">
                  <c:v>28</c:v>
                </c:pt>
                <c:pt idx="69">
                  <c:v>30</c:v>
                </c:pt>
                <c:pt idx="70">
                  <c:v>47</c:v>
                </c:pt>
                <c:pt idx="71">
                  <c:v>33</c:v>
                </c:pt>
                <c:pt idx="72">
                  <c:v>49</c:v>
                </c:pt>
                <c:pt idx="73">
                  <c:v>41</c:v>
                </c:pt>
                <c:pt idx="74">
                  <c:v>47</c:v>
                </c:pt>
                <c:pt idx="75">
                  <c:v>32</c:v>
                </c:pt>
                <c:pt idx="76">
                  <c:v>35</c:v>
                </c:pt>
                <c:pt idx="77">
                  <c:v>36</c:v>
                </c:pt>
                <c:pt idx="78">
                  <c:v>45</c:v>
                </c:pt>
                <c:pt idx="79">
                  <c:v>41</c:v>
                </c:pt>
                <c:pt idx="80">
                  <c:v>35</c:v>
                </c:pt>
                <c:pt idx="81">
                  <c:v>36</c:v>
                </c:pt>
                <c:pt idx="82">
                  <c:v>35</c:v>
                </c:pt>
                <c:pt idx="83">
                  <c:v>45</c:v>
                </c:pt>
                <c:pt idx="84">
                  <c:v>36</c:v>
                </c:pt>
                <c:pt idx="85">
                  <c:v>50</c:v>
                </c:pt>
                <c:pt idx="86">
                  <c:v>45</c:v>
                </c:pt>
                <c:pt idx="87">
                  <c:v>37</c:v>
                </c:pt>
                <c:pt idx="88">
                  <c:v>34</c:v>
                </c:pt>
                <c:pt idx="89">
                  <c:v>37</c:v>
                </c:pt>
                <c:pt idx="90">
                  <c:v>45</c:v>
                </c:pt>
                <c:pt idx="91">
                  <c:v>24</c:v>
                </c:pt>
                <c:pt idx="92">
                  <c:v>32</c:v>
                </c:pt>
                <c:pt idx="93">
                  <c:v>36</c:v>
                </c:pt>
                <c:pt idx="94">
                  <c:v>38</c:v>
                </c:pt>
                <c:pt idx="95">
                  <c:v>41</c:v>
                </c:pt>
                <c:pt idx="96">
                  <c:v>36</c:v>
                </c:pt>
                <c:pt idx="97">
                  <c:v>31</c:v>
                </c:pt>
                <c:pt idx="98">
                  <c:v>44</c:v>
                </c:pt>
                <c:pt idx="99">
                  <c:v>36</c:v>
                </c:pt>
                <c:pt idx="100">
                  <c:v>38</c:v>
                </c:pt>
                <c:pt idx="101">
                  <c:v>42</c:v>
                </c:pt>
                <c:pt idx="102">
                  <c:v>47</c:v>
                </c:pt>
                <c:pt idx="103">
                  <c:v>32</c:v>
                </c:pt>
                <c:pt idx="104">
                  <c:v>32</c:v>
                </c:pt>
                <c:pt idx="105">
                  <c:v>41</c:v>
                </c:pt>
                <c:pt idx="106">
                  <c:v>38</c:v>
                </c:pt>
                <c:pt idx="107">
                  <c:v>35</c:v>
                </c:pt>
                <c:pt idx="108">
                  <c:v>44</c:v>
                </c:pt>
                <c:pt idx="109">
                  <c:v>28</c:v>
                </c:pt>
                <c:pt idx="110">
                  <c:v>34</c:v>
                </c:pt>
                <c:pt idx="111">
                  <c:v>29</c:v>
                </c:pt>
                <c:pt idx="112">
                  <c:v>35</c:v>
                </c:pt>
                <c:pt idx="113">
                  <c:v>36</c:v>
                </c:pt>
                <c:pt idx="114">
                  <c:v>36</c:v>
                </c:pt>
                <c:pt idx="115">
                  <c:v>35</c:v>
                </c:pt>
                <c:pt idx="116">
                  <c:v>42</c:v>
                </c:pt>
                <c:pt idx="117">
                  <c:v>49</c:v>
                </c:pt>
                <c:pt idx="118">
                  <c:v>36</c:v>
                </c:pt>
                <c:pt idx="119">
                  <c:v>24</c:v>
                </c:pt>
                <c:pt idx="120">
                  <c:v>31</c:v>
                </c:pt>
                <c:pt idx="121">
                  <c:v>39</c:v>
                </c:pt>
                <c:pt idx="122">
                  <c:v>35</c:v>
                </c:pt>
                <c:pt idx="123">
                  <c:v>37</c:v>
                </c:pt>
                <c:pt idx="124">
                  <c:v>40</c:v>
                </c:pt>
                <c:pt idx="125">
                  <c:v>37</c:v>
                </c:pt>
                <c:pt idx="126">
                  <c:v>39</c:v>
                </c:pt>
                <c:pt idx="127">
                  <c:v>41</c:v>
                </c:pt>
                <c:pt idx="128">
                  <c:v>39</c:v>
                </c:pt>
                <c:pt idx="129">
                  <c:v>43</c:v>
                </c:pt>
                <c:pt idx="130">
                  <c:v>48</c:v>
                </c:pt>
                <c:pt idx="131">
                  <c:v>42</c:v>
                </c:pt>
                <c:pt idx="132">
                  <c:v>47</c:v>
                </c:pt>
                <c:pt idx="133">
                  <c:v>32</c:v>
                </c:pt>
                <c:pt idx="134">
                  <c:v>38</c:v>
                </c:pt>
                <c:pt idx="135">
                  <c:v>42</c:v>
                </c:pt>
                <c:pt idx="136">
                  <c:v>32</c:v>
                </c:pt>
                <c:pt idx="137">
                  <c:v>40</c:v>
                </c:pt>
                <c:pt idx="138">
                  <c:v>43</c:v>
                </c:pt>
                <c:pt idx="139">
                  <c:v>40</c:v>
                </c:pt>
                <c:pt idx="140">
                  <c:v>29</c:v>
                </c:pt>
                <c:pt idx="141">
                  <c:v>39</c:v>
                </c:pt>
                <c:pt idx="142">
                  <c:v>50</c:v>
                </c:pt>
                <c:pt idx="143">
                  <c:v>37</c:v>
                </c:pt>
                <c:pt idx="144">
                  <c:v>33</c:v>
                </c:pt>
                <c:pt idx="145">
                  <c:v>35</c:v>
                </c:pt>
                <c:pt idx="146">
                  <c:v>42</c:v>
                </c:pt>
                <c:pt idx="147">
                  <c:v>50</c:v>
                </c:pt>
                <c:pt idx="148">
                  <c:v>40</c:v>
                </c:pt>
                <c:pt idx="149">
                  <c:v>32</c:v>
                </c:pt>
              </c:numCache>
            </c:numRef>
          </c:xVal>
          <c:yVal>
            <c:numRef>
              <c:f>'[1]2.ScatterPlots'!$DG$2:$DG$151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BA-47AA-BEE7-A2A356609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950255"/>
        <c:axId val="360952543"/>
      </c:scatterChart>
      <c:valAx>
        <c:axId val="36095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Union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952543"/>
        <c:crosses val="autoZero"/>
        <c:crossBetween val="midCat"/>
      </c:valAx>
      <c:valAx>
        <c:axId val="36095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95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Car Spaces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'[1]2.ScatterPlots'!$DP$1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'[1]2.ScatterPlots'!$DO$2:$DO$151</c:f>
              <c:numCache>
                <c:formatCode>General</c:formatCode>
                <c:ptCount val="150"/>
                <c:pt idx="0">
                  <c:v>46</c:v>
                </c:pt>
                <c:pt idx="1">
                  <c:v>73</c:v>
                </c:pt>
                <c:pt idx="2">
                  <c:v>64</c:v>
                </c:pt>
                <c:pt idx="3">
                  <c:v>66</c:v>
                </c:pt>
                <c:pt idx="4">
                  <c:v>29</c:v>
                </c:pt>
                <c:pt idx="5">
                  <c:v>40</c:v>
                </c:pt>
                <c:pt idx="6">
                  <c:v>69</c:v>
                </c:pt>
                <c:pt idx="7">
                  <c:v>45</c:v>
                </c:pt>
                <c:pt idx="8">
                  <c:v>42</c:v>
                </c:pt>
                <c:pt idx="9">
                  <c:v>34</c:v>
                </c:pt>
                <c:pt idx="10">
                  <c:v>51</c:v>
                </c:pt>
                <c:pt idx="11">
                  <c:v>86</c:v>
                </c:pt>
                <c:pt idx="12">
                  <c:v>19</c:v>
                </c:pt>
                <c:pt idx="13">
                  <c:v>59</c:v>
                </c:pt>
                <c:pt idx="14">
                  <c:v>70</c:v>
                </c:pt>
                <c:pt idx="15">
                  <c:v>44</c:v>
                </c:pt>
                <c:pt idx="16">
                  <c:v>68</c:v>
                </c:pt>
                <c:pt idx="17">
                  <c:v>45</c:v>
                </c:pt>
                <c:pt idx="18">
                  <c:v>25</c:v>
                </c:pt>
                <c:pt idx="19">
                  <c:v>51</c:v>
                </c:pt>
                <c:pt idx="20">
                  <c:v>59</c:v>
                </c:pt>
                <c:pt idx="21">
                  <c:v>78</c:v>
                </c:pt>
                <c:pt idx="22">
                  <c:v>22</c:v>
                </c:pt>
                <c:pt idx="23">
                  <c:v>34</c:v>
                </c:pt>
                <c:pt idx="24">
                  <c:v>45</c:v>
                </c:pt>
                <c:pt idx="25">
                  <c:v>9</c:v>
                </c:pt>
                <c:pt idx="26">
                  <c:v>62</c:v>
                </c:pt>
                <c:pt idx="27">
                  <c:v>16</c:v>
                </c:pt>
                <c:pt idx="28">
                  <c:v>20</c:v>
                </c:pt>
                <c:pt idx="29">
                  <c:v>114</c:v>
                </c:pt>
                <c:pt idx="30">
                  <c:v>56</c:v>
                </c:pt>
                <c:pt idx="31">
                  <c:v>43</c:v>
                </c:pt>
                <c:pt idx="32">
                  <c:v>20</c:v>
                </c:pt>
                <c:pt idx="33">
                  <c:v>106</c:v>
                </c:pt>
                <c:pt idx="34">
                  <c:v>25</c:v>
                </c:pt>
                <c:pt idx="35">
                  <c:v>22</c:v>
                </c:pt>
                <c:pt idx="36">
                  <c:v>35</c:v>
                </c:pt>
                <c:pt idx="37">
                  <c:v>39</c:v>
                </c:pt>
                <c:pt idx="38">
                  <c:v>26</c:v>
                </c:pt>
                <c:pt idx="39">
                  <c:v>24</c:v>
                </c:pt>
                <c:pt idx="40">
                  <c:v>30</c:v>
                </c:pt>
                <c:pt idx="41">
                  <c:v>64</c:v>
                </c:pt>
                <c:pt idx="42">
                  <c:v>45</c:v>
                </c:pt>
                <c:pt idx="43">
                  <c:v>59</c:v>
                </c:pt>
                <c:pt idx="44">
                  <c:v>87</c:v>
                </c:pt>
                <c:pt idx="45">
                  <c:v>98</c:v>
                </c:pt>
                <c:pt idx="46">
                  <c:v>40</c:v>
                </c:pt>
                <c:pt idx="47">
                  <c:v>32</c:v>
                </c:pt>
                <c:pt idx="48">
                  <c:v>37</c:v>
                </c:pt>
                <c:pt idx="49">
                  <c:v>26</c:v>
                </c:pt>
                <c:pt idx="50">
                  <c:v>33</c:v>
                </c:pt>
                <c:pt idx="51">
                  <c:v>34</c:v>
                </c:pt>
                <c:pt idx="52">
                  <c:v>43</c:v>
                </c:pt>
                <c:pt idx="53">
                  <c:v>21</c:v>
                </c:pt>
                <c:pt idx="54">
                  <c:v>14</c:v>
                </c:pt>
                <c:pt idx="55">
                  <c:v>77</c:v>
                </c:pt>
                <c:pt idx="56">
                  <c:v>35</c:v>
                </c:pt>
                <c:pt idx="57">
                  <c:v>22</c:v>
                </c:pt>
                <c:pt idx="58">
                  <c:v>87</c:v>
                </c:pt>
                <c:pt idx="59">
                  <c:v>45</c:v>
                </c:pt>
                <c:pt idx="60">
                  <c:v>33</c:v>
                </c:pt>
                <c:pt idx="61">
                  <c:v>44</c:v>
                </c:pt>
                <c:pt idx="62">
                  <c:v>26</c:v>
                </c:pt>
                <c:pt idx="63">
                  <c:v>41</c:v>
                </c:pt>
                <c:pt idx="64">
                  <c:v>57</c:v>
                </c:pt>
                <c:pt idx="65">
                  <c:v>59</c:v>
                </c:pt>
                <c:pt idx="66">
                  <c:v>54</c:v>
                </c:pt>
                <c:pt idx="67">
                  <c:v>42</c:v>
                </c:pt>
                <c:pt idx="68">
                  <c:v>35</c:v>
                </c:pt>
                <c:pt idx="69">
                  <c:v>37</c:v>
                </c:pt>
                <c:pt idx="70">
                  <c:v>41</c:v>
                </c:pt>
                <c:pt idx="71">
                  <c:v>74</c:v>
                </c:pt>
                <c:pt idx="72">
                  <c:v>31</c:v>
                </c:pt>
                <c:pt idx="73">
                  <c:v>22</c:v>
                </c:pt>
                <c:pt idx="74">
                  <c:v>16</c:v>
                </c:pt>
                <c:pt idx="75">
                  <c:v>97</c:v>
                </c:pt>
                <c:pt idx="76">
                  <c:v>26</c:v>
                </c:pt>
                <c:pt idx="77">
                  <c:v>23</c:v>
                </c:pt>
                <c:pt idx="78">
                  <c:v>84</c:v>
                </c:pt>
                <c:pt idx="79">
                  <c:v>28</c:v>
                </c:pt>
                <c:pt idx="80">
                  <c:v>74</c:v>
                </c:pt>
                <c:pt idx="81">
                  <c:v>65</c:v>
                </c:pt>
                <c:pt idx="82">
                  <c:v>17</c:v>
                </c:pt>
                <c:pt idx="83">
                  <c:v>23</c:v>
                </c:pt>
                <c:pt idx="84">
                  <c:v>17</c:v>
                </c:pt>
                <c:pt idx="85">
                  <c:v>21</c:v>
                </c:pt>
                <c:pt idx="86">
                  <c:v>34</c:v>
                </c:pt>
                <c:pt idx="87">
                  <c:v>50</c:v>
                </c:pt>
                <c:pt idx="88">
                  <c:v>28</c:v>
                </c:pt>
                <c:pt idx="89">
                  <c:v>75</c:v>
                </c:pt>
                <c:pt idx="90">
                  <c:v>37</c:v>
                </c:pt>
                <c:pt idx="91">
                  <c:v>14</c:v>
                </c:pt>
                <c:pt idx="92">
                  <c:v>38</c:v>
                </c:pt>
                <c:pt idx="93">
                  <c:v>49</c:v>
                </c:pt>
                <c:pt idx="94">
                  <c:v>22</c:v>
                </c:pt>
                <c:pt idx="95">
                  <c:v>29</c:v>
                </c:pt>
                <c:pt idx="96">
                  <c:v>55</c:v>
                </c:pt>
                <c:pt idx="97">
                  <c:v>37</c:v>
                </c:pt>
                <c:pt idx="98">
                  <c:v>40</c:v>
                </c:pt>
                <c:pt idx="99">
                  <c:v>45</c:v>
                </c:pt>
                <c:pt idx="100">
                  <c:v>43</c:v>
                </c:pt>
                <c:pt idx="101">
                  <c:v>83</c:v>
                </c:pt>
                <c:pt idx="102">
                  <c:v>49</c:v>
                </c:pt>
                <c:pt idx="103">
                  <c:v>24</c:v>
                </c:pt>
                <c:pt idx="104">
                  <c:v>35</c:v>
                </c:pt>
                <c:pt idx="105">
                  <c:v>25</c:v>
                </c:pt>
                <c:pt idx="106">
                  <c:v>58</c:v>
                </c:pt>
                <c:pt idx="107">
                  <c:v>31</c:v>
                </c:pt>
                <c:pt idx="108">
                  <c:v>39</c:v>
                </c:pt>
                <c:pt idx="109">
                  <c:v>26</c:v>
                </c:pt>
                <c:pt idx="110">
                  <c:v>94</c:v>
                </c:pt>
                <c:pt idx="111">
                  <c:v>54</c:v>
                </c:pt>
                <c:pt idx="112">
                  <c:v>8</c:v>
                </c:pt>
                <c:pt idx="113">
                  <c:v>17</c:v>
                </c:pt>
                <c:pt idx="114">
                  <c:v>27</c:v>
                </c:pt>
                <c:pt idx="115">
                  <c:v>62</c:v>
                </c:pt>
                <c:pt idx="116">
                  <c:v>25</c:v>
                </c:pt>
                <c:pt idx="117">
                  <c:v>29</c:v>
                </c:pt>
                <c:pt idx="118">
                  <c:v>32</c:v>
                </c:pt>
                <c:pt idx="119">
                  <c:v>65</c:v>
                </c:pt>
                <c:pt idx="120">
                  <c:v>36</c:v>
                </c:pt>
                <c:pt idx="121">
                  <c:v>39</c:v>
                </c:pt>
                <c:pt idx="122">
                  <c:v>50</c:v>
                </c:pt>
                <c:pt idx="123">
                  <c:v>49</c:v>
                </c:pt>
                <c:pt idx="124">
                  <c:v>59</c:v>
                </c:pt>
                <c:pt idx="125">
                  <c:v>89</c:v>
                </c:pt>
                <c:pt idx="126">
                  <c:v>109</c:v>
                </c:pt>
                <c:pt idx="127">
                  <c:v>20</c:v>
                </c:pt>
                <c:pt idx="128">
                  <c:v>22</c:v>
                </c:pt>
                <c:pt idx="129">
                  <c:v>39</c:v>
                </c:pt>
                <c:pt idx="130">
                  <c:v>43</c:v>
                </c:pt>
                <c:pt idx="131">
                  <c:v>49</c:v>
                </c:pt>
                <c:pt idx="132">
                  <c:v>24</c:v>
                </c:pt>
                <c:pt idx="133">
                  <c:v>62</c:v>
                </c:pt>
                <c:pt idx="134">
                  <c:v>30</c:v>
                </c:pt>
                <c:pt idx="135">
                  <c:v>61</c:v>
                </c:pt>
                <c:pt idx="136">
                  <c:v>21</c:v>
                </c:pt>
                <c:pt idx="137">
                  <c:v>15</c:v>
                </c:pt>
                <c:pt idx="138">
                  <c:v>26</c:v>
                </c:pt>
                <c:pt idx="139">
                  <c:v>57</c:v>
                </c:pt>
                <c:pt idx="140">
                  <c:v>19</c:v>
                </c:pt>
                <c:pt idx="141">
                  <c:v>58</c:v>
                </c:pt>
                <c:pt idx="142">
                  <c:v>51</c:v>
                </c:pt>
                <c:pt idx="143">
                  <c:v>76</c:v>
                </c:pt>
                <c:pt idx="144">
                  <c:v>31</c:v>
                </c:pt>
                <c:pt idx="145">
                  <c:v>63</c:v>
                </c:pt>
                <c:pt idx="146">
                  <c:v>35</c:v>
                </c:pt>
                <c:pt idx="147">
                  <c:v>48</c:v>
                </c:pt>
                <c:pt idx="148">
                  <c:v>34</c:v>
                </c:pt>
                <c:pt idx="149">
                  <c:v>37</c:v>
                </c:pt>
              </c:numCache>
            </c:numRef>
          </c:xVal>
          <c:yVal>
            <c:numRef>
              <c:f>'[1]2.ScatterPlots'!$DP$2:$DP$151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44-4AD1-BCF4-984108C26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569871"/>
        <c:axId val="363761695"/>
      </c:scatterChart>
      <c:valAx>
        <c:axId val="366569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 Spaces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761695"/>
        <c:crosses val="autoZero"/>
        <c:crossBetween val="midCat"/>
      </c:valAx>
      <c:valAx>
        <c:axId val="36376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569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Online Channels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'[1]2.ScatterPlots'!$DY$1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'[1]2.ScatterPlots'!$DX$2:$DX$151</c:f>
              <c:numCache>
                <c:formatCode>General</c:formatCode>
                <c:ptCount val="1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</c:numCache>
            </c:numRef>
          </c:xVal>
          <c:yVal>
            <c:numRef>
              <c:f>'[1]2.ScatterPlots'!$DY$2:$DY$151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6E-4E3F-9807-8CC1EE2F3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554143"/>
        <c:axId val="365741247"/>
      </c:scatterChart>
      <c:valAx>
        <c:axId val="365554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Online Channels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741247"/>
        <c:crosses val="autoZero"/>
        <c:crossBetween val="midCat"/>
      </c:valAx>
      <c:valAx>
        <c:axId val="36574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554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V/sBasket: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'[1]2.ScatterPlots'!$EH$1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'[1]2.ScatterPlots'!$EG$2:$EG$151</c:f>
              <c:numCache>
                <c:formatCode>General</c:formatCode>
                <c:ptCount val="150"/>
                <c:pt idx="0">
                  <c:v>171</c:v>
                </c:pt>
                <c:pt idx="1">
                  <c:v>168</c:v>
                </c:pt>
                <c:pt idx="2">
                  <c:v>180</c:v>
                </c:pt>
                <c:pt idx="3">
                  <c:v>173</c:v>
                </c:pt>
                <c:pt idx="4">
                  <c:v>166</c:v>
                </c:pt>
                <c:pt idx="5">
                  <c:v>183</c:v>
                </c:pt>
                <c:pt idx="6">
                  <c:v>182</c:v>
                </c:pt>
                <c:pt idx="7">
                  <c:v>173</c:v>
                </c:pt>
                <c:pt idx="8">
                  <c:v>183</c:v>
                </c:pt>
                <c:pt idx="9">
                  <c:v>158</c:v>
                </c:pt>
                <c:pt idx="10">
                  <c:v>174</c:v>
                </c:pt>
                <c:pt idx="11">
                  <c:v>174</c:v>
                </c:pt>
                <c:pt idx="12">
                  <c:v>163</c:v>
                </c:pt>
                <c:pt idx="13">
                  <c:v>168</c:v>
                </c:pt>
                <c:pt idx="14">
                  <c:v>173</c:v>
                </c:pt>
                <c:pt idx="15">
                  <c:v>159</c:v>
                </c:pt>
                <c:pt idx="16">
                  <c:v>163</c:v>
                </c:pt>
                <c:pt idx="17">
                  <c:v>182</c:v>
                </c:pt>
                <c:pt idx="18">
                  <c:v>178</c:v>
                </c:pt>
                <c:pt idx="19">
                  <c:v>185</c:v>
                </c:pt>
                <c:pt idx="20">
                  <c:v>168</c:v>
                </c:pt>
                <c:pt idx="21">
                  <c:v>183</c:v>
                </c:pt>
                <c:pt idx="22">
                  <c:v>181</c:v>
                </c:pt>
                <c:pt idx="23">
                  <c:v>178</c:v>
                </c:pt>
                <c:pt idx="24">
                  <c:v>170</c:v>
                </c:pt>
                <c:pt idx="25">
                  <c:v>163</c:v>
                </c:pt>
                <c:pt idx="26">
                  <c:v>164</c:v>
                </c:pt>
                <c:pt idx="27">
                  <c:v>180</c:v>
                </c:pt>
                <c:pt idx="28">
                  <c:v>179</c:v>
                </c:pt>
                <c:pt idx="29">
                  <c:v>170</c:v>
                </c:pt>
                <c:pt idx="30">
                  <c:v>166</c:v>
                </c:pt>
                <c:pt idx="31">
                  <c:v>168</c:v>
                </c:pt>
                <c:pt idx="32">
                  <c:v>178</c:v>
                </c:pt>
                <c:pt idx="33">
                  <c:v>186</c:v>
                </c:pt>
                <c:pt idx="34">
                  <c:v>181</c:v>
                </c:pt>
                <c:pt idx="35">
                  <c:v>165</c:v>
                </c:pt>
                <c:pt idx="36">
                  <c:v>181</c:v>
                </c:pt>
                <c:pt idx="37">
                  <c:v>166</c:v>
                </c:pt>
                <c:pt idx="38">
                  <c:v>201</c:v>
                </c:pt>
                <c:pt idx="39">
                  <c:v>157</c:v>
                </c:pt>
                <c:pt idx="40">
                  <c:v>171</c:v>
                </c:pt>
                <c:pt idx="41">
                  <c:v>167</c:v>
                </c:pt>
                <c:pt idx="42">
                  <c:v>176</c:v>
                </c:pt>
                <c:pt idx="43">
                  <c:v>163</c:v>
                </c:pt>
                <c:pt idx="44">
                  <c:v>173</c:v>
                </c:pt>
                <c:pt idx="45">
                  <c:v>183</c:v>
                </c:pt>
                <c:pt idx="46">
                  <c:v>173</c:v>
                </c:pt>
                <c:pt idx="47">
                  <c:v>161</c:v>
                </c:pt>
                <c:pt idx="48">
                  <c:v>165</c:v>
                </c:pt>
                <c:pt idx="49">
                  <c:v>173</c:v>
                </c:pt>
                <c:pt idx="50">
                  <c:v>182</c:v>
                </c:pt>
                <c:pt idx="51">
                  <c:v>165</c:v>
                </c:pt>
                <c:pt idx="52">
                  <c:v>164</c:v>
                </c:pt>
                <c:pt idx="53">
                  <c:v>164</c:v>
                </c:pt>
                <c:pt idx="54">
                  <c:v>162</c:v>
                </c:pt>
                <c:pt idx="55">
                  <c:v>177</c:v>
                </c:pt>
                <c:pt idx="56">
                  <c:v>163</c:v>
                </c:pt>
                <c:pt idx="57">
                  <c:v>172</c:v>
                </c:pt>
                <c:pt idx="58">
                  <c:v>178</c:v>
                </c:pt>
                <c:pt idx="59">
                  <c:v>179</c:v>
                </c:pt>
                <c:pt idx="60">
                  <c:v>164</c:v>
                </c:pt>
                <c:pt idx="61">
                  <c:v>181</c:v>
                </c:pt>
                <c:pt idx="62">
                  <c:v>164</c:v>
                </c:pt>
                <c:pt idx="63">
                  <c:v>177</c:v>
                </c:pt>
                <c:pt idx="64">
                  <c:v>184</c:v>
                </c:pt>
                <c:pt idx="65">
                  <c:v>160</c:v>
                </c:pt>
                <c:pt idx="66">
                  <c:v>180</c:v>
                </c:pt>
                <c:pt idx="67">
                  <c:v>178</c:v>
                </c:pt>
                <c:pt idx="68">
                  <c:v>170</c:v>
                </c:pt>
                <c:pt idx="69">
                  <c:v>164</c:v>
                </c:pt>
                <c:pt idx="70">
                  <c:v>174</c:v>
                </c:pt>
                <c:pt idx="71">
                  <c:v>163</c:v>
                </c:pt>
                <c:pt idx="72">
                  <c:v>175</c:v>
                </c:pt>
                <c:pt idx="73">
                  <c:v>174</c:v>
                </c:pt>
                <c:pt idx="74">
                  <c:v>170</c:v>
                </c:pt>
                <c:pt idx="75">
                  <c:v>178</c:v>
                </c:pt>
                <c:pt idx="76">
                  <c:v>173</c:v>
                </c:pt>
                <c:pt idx="77">
                  <c:v>176</c:v>
                </c:pt>
                <c:pt idx="78">
                  <c:v>179</c:v>
                </c:pt>
                <c:pt idx="79">
                  <c:v>162</c:v>
                </c:pt>
                <c:pt idx="80">
                  <c:v>168</c:v>
                </c:pt>
                <c:pt idx="81">
                  <c:v>165</c:v>
                </c:pt>
                <c:pt idx="82">
                  <c:v>170</c:v>
                </c:pt>
                <c:pt idx="83">
                  <c:v>175</c:v>
                </c:pt>
                <c:pt idx="84">
                  <c:v>184</c:v>
                </c:pt>
                <c:pt idx="85">
                  <c:v>176</c:v>
                </c:pt>
                <c:pt idx="86">
                  <c:v>160</c:v>
                </c:pt>
                <c:pt idx="87">
                  <c:v>173</c:v>
                </c:pt>
                <c:pt idx="88">
                  <c:v>163</c:v>
                </c:pt>
                <c:pt idx="89">
                  <c:v>168</c:v>
                </c:pt>
                <c:pt idx="90">
                  <c:v>162</c:v>
                </c:pt>
                <c:pt idx="91">
                  <c:v>160</c:v>
                </c:pt>
                <c:pt idx="92">
                  <c:v>174</c:v>
                </c:pt>
                <c:pt idx="93">
                  <c:v>175</c:v>
                </c:pt>
                <c:pt idx="94">
                  <c:v>171</c:v>
                </c:pt>
                <c:pt idx="95">
                  <c:v>175</c:v>
                </c:pt>
                <c:pt idx="96">
                  <c:v>186</c:v>
                </c:pt>
                <c:pt idx="97">
                  <c:v>172</c:v>
                </c:pt>
                <c:pt idx="98">
                  <c:v>165</c:v>
                </c:pt>
                <c:pt idx="99">
                  <c:v>174</c:v>
                </c:pt>
                <c:pt idx="100">
                  <c:v>178</c:v>
                </c:pt>
                <c:pt idx="101">
                  <c:v>179</c:v>
                </c:pt>
                <c:pt idx="102">
                  <c:v>161</c:v>
                </c:pt>
                <c:pt idx="103">
                  <c:v>168</c:v>
                </c:pt>
                <c:pt idx="104">
                  <c:v>162</c:v>
                </c:pt>
                <c:pt idx="105">
                  <c:v>162</c:v>
                </c:pt>
                <c:pt idx="106">
                  <c:v>164</c:v>
                </c:pt>
                <c:pt idx="107">
                  <c:v>176</c:v>
                </c:pt>
                <c:pt idx="108">
                  <c:v>162</c:v>
                </c:pt>
                <c:pt idx="109">
                  <c:v>185</c:v>
                </c:pt>
                <c:pt idx="110">
                  <c:v>182</c:v>
                </c:pt>
                <c:pt idx="111">
                  <c:v>173</c:v>
                </c:pt>
                <c:pt idx="112">
                  <c:v>164</c:v>
                </c:pt>
                <c:pt idx="113">
                  <c:v>170</c:v>
                </c:pt>
                <c:pt idx="114">
                  <c:v>184</c:v>
                </c:pt>
                <c:pt idx="115">
                  <c:v>169</c:v>
                </c:pt>
                <c:pt idx="116">
                  <c:v>175</c:v>
                </c:pt>
                <c:pt idx="117">
                  <c:v>162</c:v>
                </c:pt>
                <c:pt idx="118">
                  <c:v>172</c:v>
                </c:pt>
                <c:pt idx="119">
                  <c:v>162</c:v>
                </c:pt>
                <c:pt idx="120">
                  <c:v>161</c:v>
                </c:pt>
                <c:pt idx="121">
                  <c:v>175</c:v>
                </c:pt>
                <c:pt idx="122">
                  <c:v>175</c:v>
                </c:pt>
                <c:pt idx="123">
                  <c:v>181</c:v>
                </c:pt>
                <c:pt idx="124">
                  <c:v>169</c:v>
                </c:pt>
                <c:pt idx="125">
                  <c:v>183</c:v>
                </c:pt>
                <c:pt idx="126">
                  <c:v>172</c:v>
                </c:pt>
                <c:pt idx="127">
                  <c:v>173</c:v>
                </c:pt>
                <c:pt idx="128">
                  <c:v>176</c:v>
                </c:pt>
                <c:pt idx="129">
                  <c:v>161</c:v>
                </c:pt>
                <c:pt idx="130">
                  <c:v>157</c:v>
                </c:pt>
                <c:pt idx="131">
                  <c:v>171</c:v>
                </c:pt>
                <c:pt idx="132">
                  <c:v>160</c:v>
                </c:pt>
                <c:pt idx="133">
                  <c:v>171</c:v>
                </c:pt>
                <c:pt idx="134">
                  <c:v>179</c:v>
                </c:pt>
                <c:pt idx="135">
                  <c:v>156</c:v>
                </c:pt>
                <c:pt idx="136">
                  <c:v>172</c:v>
                </c:pt>
                <c:pt idx="137">
                  <c:v>181</c:v>
                </c:pt>
                <c:pt idx="138">
                  <c:v>171</c:v>
                </c:pt>
                <c:pt idx="139">
                  <c:v>169</c:v>
                </c:pt>
                <c:pt idx="140">
                  <c:v>161</c:v>
                </c:pt>
                <c:pt idx="141">
                  <c:v>180</c:v>
                </c:pt>
                <c:pt idx="142">
                  <c:v>182</c:v>
                </c:pt>
                <c:pt idx="143">
                  <c:v>183</c:v>
                </c:pt>
                <c:pt idx="144">
                  <c:v>162</c:v>
                </c:pt>
                <c:pt idx="145">
                  <c:v>163</c:v>
                </c:pt>
                <c:pt idx="146">
                  <c:v>178</c:v>
                </c:pt>
                <c:pt idx="147">
                  <c:v>166</c:v>
                </c:pt>
                <c:pt idx="148">
                  <c:v>174</c:v>
                </c:pt>
                <c:pt idx="149">
                  <c:v>178</c:v>
                </c:pt>
              </c:numCache>
            </c:numRef>
          </c:xVal>
          <c:yVal>
            <c:numRef>
              <c:f>'[1]2.ScatterPlots'!$EH$2:$EH$151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2C-49A8-B29D-AA23B06DB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6221807"/>
        <c:axId val="356285679"/>
      </c:scatterChart>
      <c:valAx>
        <c:axId val="356221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Basket: 2016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285679"/>
        <c:crosses val="autoZero"/>
        <c:crossBetween val="midCat"/>
      </c:valAx>
      <c:valAx>
        <c:axId val="35628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6221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Basket: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'[1]2.ScatterPlots'!$EQ$1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'[1]2.ScatterPlots'!$EP$2:$EP$151</c:f>
              <c:numCache>
                <c:formatCode>General</c:formatCode>
                <c:ptCount val="150"/>
                <c:pt idx="0">
                  <c:v>178</c:v>
                </c:pt>
                <c:pt idx="1">
                  <c:v>178</c:v>
                </c:pt>
                <c:pt idx="2">
                  <c:v>188</c:v>
                </c:pt>
                <c:pt idx="3">
                  <c:v>180</c:v>
                </c:pt>
                <c:pt idx="4">
                  <c:v>171</c:v>
                </c:pt>
                <c:pt idx="5">
                  <c:v>192</c:v>
                </c:pt>
                <c:pt idx="6">
                  <c:v>191</c:v>
                </c:pt>
                <c:pt idx="7">
                  <c:v>182</c:v>
                </c:pt>
                <c:pt idx="8">
                  <c:v>192</c:v>
                </c:pt>
                <c:pt idx="9">
                  <c:v>165</c:v>
                </c:pt>
                <c:pt idx="10">
                  <c:v>180</c:v>
                </c:pt>
                <c:pt idx="11">
                  <c:v>187</c:v>
                </c:pt>
                <c:pt idx="12">
                  <c:v>170</c:v>
                </c:pt>
                <c:pt idx="13">
                  <c:v>175</c:v>
                </c:pt>
                <c:pt idx="14">
                  <c:v>181</c:v>
                </c:pt>
                <c:pt idx="15">
                  <c:v>167</c:v>
                </c:pt>
                <c:pt idx="16">
                  <c:v>170</c:v>
                </c:pt>
                <c:pt idx="17">
                  <c:v>192</c:v>
                </c:pt>
                <c:pt idx="18">
                  <c:v>184</c:v>
                </c:pt>
                <c:pt idx="19">
                  <c:v>193</c:v>
                </c:pt>
                <c:pt idx="20">
                  <c:v>174</c:v>
                </c:pt>
                <c:pt idx="21">
                  <c:v>192</c:v>
                </c:pt>
                <c:pt idx="22">
                  <c:v>189</c:v>
                </c:pt>
                <c:pt idx="23">
                  <c:v>185</c:v>
                </c:pt>
                <c:pt idx="24">
                  <c:v>177</c:v>
                </c:pt>
                <c:pt idx="25">
                  <c:v>168</c:v>
                </c:pt>
                <c:pt idx="26">
                  <c:v>172</c:v>
                </c:pt>
                <c:pt idx="27">
                  <c:v>186</c:v>
                </c:pt>
                <c:pt idx="28">
                  <c:v>187</c:v>
                </c:pt>
                <c:pt idx="29">
                  <c:v>177</c:v>
                </c:pt>
                <c:pt idx="30">
                  <c:v>172</c:v>
                </c:pt>
                <c:pt idx="31">
                  <c:v>173</c:v>
                </c:pt>
                <c:pt idx="32">
                  <c:v>183</c:v>
                </c:pt>
                <c:pt idx="33">
                  <c:v>194</c:v>
                </c:pt>
                <c:pt idx="34">
                  <c:v>189</c:v>
                </c:pt>
                <c:pt idx="35">
                  <c:v>170</c:v>
                </c:pt>
                <c:pt idx="36">
                  <c:v>188</c:v>
                </c:pt>
                <c:pt idx="37">
                  <c:v>171</c:v>
                </c:pt>
                <c:pt idx="38">
                  <c:v>204</c:v>
                </c:pt>
                <c:pt idx="39">
                  <c:v>160</c:v>
                </c:pt>
                <c:pt idx="40">
                  <c:v>176</c:v>
                </c:pt>
                <c:pt idx="41">
                  <c:v>177</c:v>
                </c:pt>
                <c:pt idx="42">
                  <c:v>184</c:v>
                </c:pt>
                <c:pt idx="43">
                  <c:v>169</c:v>
                </c:pt>
                <c:pt idx="44">
                  <c:v>178</c:v>
                </c:pt>
                <c:pt idx="45">
                  <c:v>194</c:v>
                </c:pt>
                <c:pt idx="46">
                  <c:v>179</c:v>
                </c:pt>
                <c:pt idx="47">
                  <c:v>167</c:v>
                </c:pt>
                <c:pt idx="48">
                  <c:v>172</c:v>
                </c:pt>
                <c:pt idx="49">
                  <c:v>181</c:v>
                </c:pt>
                <c:pt idx="50">
                  <c:v>189</c:v>
                </c:pt>
                <c:pt idx="51">
                  <c:v>171</c:v>
                </c:pt>
                <c:pt idx="52">
                  <c:v>169</c:v>
                </c:pt>
                <c:pt idx="53">
                  <c:v>168</c:v>
                </c:pt>
                <c:pt idx="54">
                  <c:v>167</c:v>
                </c:pt>
                <c:pt idx="55">
                  <c:v>184</c:v>
                </c:pt>
                <c:pt idx="56">
                  <c:v>168</c:v>
                </c:pt>
                <c:pt idx="57">
                  <c:v>180</c:v>
                </c:pt>
                <c:pt idx="58">
                  <c:v>186</c:v>
                </c:pt>
                <c:pt idx="59">
                  <c:v>187</c:v>
                </c:pt>
                <c:pt idx="60">
                  <c:v>170</c:v>
                </c:pt>
                <c:pt idx="61">
                  <c:v>187</c:v>
                </c:pt>
                <c:pt idx="62">
                  <c:v>172</c:v>
                </c:pt>
                <c:pt idx="63">
                  <c:v>183</c:v>
                </c:pt>
                <c:pt idx="64">
                  <c:v>195</c:v>
                </c:pt>
                <c:pt idx="65">
                  <c:v>166</c:v>
                </c:pt>
                <c:pt idx="66">
                  <c:v>186</c:v>
                </c:pt>
                <c:pt idx="67">
                  <c:v>185</c:v>
                </c:pt>
                <c:pt idx="68">
                  <c:v>175</c:v>
                </c:pt>
                <c:pt idx="69">
                  <c:v>170</c:v>
                </c:pt>
                <c:pt idx="70">
                  <c:v>181</c:v>
                </c:pt>
                <c:pt idx="71">
                  <c:v>170</c:v>
                </c:pt>
                <c:pt idx="72">
                  <c:v>182</c:v>
                </c:pt>
                <c:pt idx="73">
                  <c:v>180</c:v>
                </c:pt>
                <c:pt idx="74">
                  <c:v>176</c:v>
                </c:pt>
                <c:pt idx="75">
                  <c:v>187</c:v>
                </c:pt>
                <c:pt idx="76">
                  <c:v>180</c:v>
                </c:pt>
                <c:pt idx="77">
                  <c:v>184</c:v>
                </c:pt>
                <c:pt idx="78">
                  <c:v>187</c:v>
                </c:pt>
                <c:pt idx="79">
                  <c:v>169</c:v>
                </c:pt>
                <c:pt idx="80">
                  <c:v>173</c:v>
                </c:pt>
                <c:pt idx="81">
                  <c:v>174</c:v>
                </c:pt>
                <c:pt idx="82">
                  <c:v>175</c:v>
                </c:pt>
                <c:pt idx="83">
                  <c:v>180</c:v>
                </c:pt>
                <c:pt idx="84">
                  <c:v>194</c:v>
                </c:pt>
                <c:pt idx="85">
                  <c:v>180</c:v>
                </c:pt>
                <c:pt idx="86">
                  <c:v>167</c:v>
                </c:pt>
                <c:pt idx="87">
                  <c:v>180</c:v>
                </c:pt>
                <c:pt idx="88">
                  <c:v>167</c:v>
                </c:pt>
                <c:pt idx="89">
                  <c:v>176</c:v>
                </c:pt>
                <c:pt idx="90">
                  <c:v>166</c:v>
                </c:pt>
                <c:pt idx="91">
                  <c:v>165</c:v>
                </c:pt>
                <c:pt idx="92">
                  <c:v>181</c:v>
                </c:pt>
                <c:pt idx="93">
                  <c:v>183</c:v>
                </c:pt>
                <c:pt idx="94">
                  <c:v>178</c:v>
                </c:pt>
                <c:pt idx="95">
                  <c:v>185</c:v>
                </c:pt>
                <c:pt idx="96">
                  <c:v>193</c:v>
                </c:pt>
                <c:pt idx="97">
                  <c:v>179</c:v>
                </c:pt>
                <c:pt idx="98">
                  <c:v>171</c:v>
                </c:pt>
                <c:pt idx="99">
                  <c:v>180</c:v>
                </c:pt>
                <c:pt idx="100">
                  <c:v>188</c:v>
                </c:pt>
                <c:pt idx="101">
                  <c:v>187</c:v>
                </c:pt>
                <c:pt idx="102">
                  <c:v>168</c:v>
                </c:pt>
                <c:pt idx="103">
                  <c:v>175</c:v>
                </c:pt>
                <c:pt idx="104">
                  <c:v>169</c:v>
                </c:pt>
                <c:pt idx="105">
                  <c:v>168</c:v>
                </c:pt>
                <c:pt idx="106">
                  <c:v>171</c:v>
                </c:pt>
                <c:pt idx="107">
                  <c:v>182</c:v>
                </c:pt>
                <c:pt idx="108">
                  <c:v>168</c:v>
                </c:pt>
                <c:pt idx="109">
                  <c:v>193</c:v>
                </c:pt>
                <c:pt idx="110">
                  <c:v>192</c:v>
                </c:pt>
                <c:pt idx="111">
                  <c:v>181</c:v>
                </c:pt>
                <c:pt idx="112">
                  <c:v>170</c:v>
                </c:pt>
                <c:pt idx="113">
                  <c:v>175</c:v>
                </c:pt>
                <c:pt idx="114">
                  <c:v>196</c:v>
                </c:pt>
                <c:pt idx="115">
                  <c:v>174</c:v>
                </c:pt>
                <c:pt idx="116">
                  <c:v>182</c:v>
                </c:pt>
                <c:pt idx="117">
                  <c:v>165</c:v>
                </c:pt>
                <c:pt idx="118">
                  <c:v>179</c:v>
                </c:pt>
                <c:pt idx="119">
                  <c:v>168</c:v>
                </c:pt>
                <c:pt idx="120">
                  <c:v>167</c:v>
                </c:pt>
                <c:pt idx="121">
                  <c:v>185</c:v>
                </c:pt>
                <c:pt idx="122">
                  <c:v>183</c:v>
                </c:pt>
                <c:pt idx="123">
                  <c:v>190</c:v>
                </c:pt>
                <c:pt idx="124">
                  <c:v>174</c:v>
                </c:pt>
                <c:pt idx="125">
                  <c:v>193</c:v>
                </c:pt>
                <c:pt idx="126">
                  <c:v>179</c:v>
                </c:pt>
                <c:pt idx="127">
                  <c:v>180</c:v>
                </c:pt>
                <c:pt idx="128">
                  <c:v>181</c:v>
                </c:pt>
                <c:pt idx="129">
                  <c:v>165</c:v>
                </c:pt>
                <c:pt idx="130">
                  <c:v>162</c:v>
                </c:pt>
                <c:pt idx="131">
                  <c:v>178</c:v>
                </c:pt>
                <c:pt idx="132">
                  <c:v>165</c:v>
                </c:pt>
                <c:pt idx="133">
                  <c:v>177</c:v>
                </c:pt>
                <c:pt idx="134">
                  <c:v>186</c:v>
                </c:pt>
                <c:pt idx="135">
                  <c:v>163</c:v>
                </c:pt>
                <c:pt idx="136">
                  <c:v>179</c:v>
                </c:pt>
                <c:pt idx="137">
                  <c:v>189</c:v>
                </c:pt>
                <c:pt idx="138">
                  <c:v>180</c:v>
                </c:pt>
                <c:pt idx="139">
                  <c:v>175</c:v>
                </c:pt>
                <c:pt idx="140">
                  <c:v>167</c:v>
                </c:pt>
                <c:pt idx="141">
                  <c:v>189</c:v>
                </c:pt>
                <c:pt idx="142">
                  <c:v>189</c:v>
                </c:pt>
                <c:pt idx="143">
                  <c:v>190</c:v>
                </c:pt>
                <c:pt idx="144">
                  <c:v>167</c:v>
                </c:pt>
                <c:pt idx="145">
                  <c:v>172</c:v>
                </c:pt>
                <c:pt idx="146">
                  <c:v>184</c:v>
                </c:pt>
                <c:pt idx="147">
                  <c:v>172</c:v>
                </c:pt>
                <c:pt idx="148">
                  <c:v>182</c:v>
                </c:pt>
                <c:pt idx="149">
                  <c:v>185</c:v>
                </c:pt>
              </c:numCache>
            </c:numRef>
          </c:xVal>
          <c:yVal>
            <c:numRef>
              <c:f>'[1]2.ScatterPlots'!$EQ$2:$EQ$151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28-448F-9EA7-DDA2C939F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4752527"/>
        <c:axId val="366295919"/>
      </c:scatterChart>
      <c:valAx>
        <c:axId val="3647525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Basket: 2017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295919"/>
        <c:crosses val="autoZero"/>
        <c:crossBetween val="midCat"/>
      </c:valAx>
      <c:valAx>
        <c:axId val="36629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7525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Sales $m V/s %ChangeBasket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'[1]2.ScatterPlots'!$EZ$1</c:f>
              <c:strCache>
                <c:ptCount val="1"/>
                <c:pt idx="0">
                  <c:v>Sales $m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38100">
                <a:solidFill>
                  <a:schemeClr val="accent4">
                    <a:alpha val="60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4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'[1]2.ScatterPlots'!$EY$2:$EY$151</c:f>
              <c:numCache>
                <c:formatCode>General</c:formatCode>
                <c:ptCount val="150"/>
                <c:pt idx="0">
                  <c:v>4.0935672514619881E-2</c:v>
                </c:pt>
                <c:pt idx="1">
                  <c:v>5.9523809523809521E-2</c:v>
                </c:pt>
                <c:pt idx="2">
                  <c:v>4.4444444444444446E-2</c:v>
                </c:pt>
                <c:pt idx="3">
                  <c:v>4.046242774566474E-2</c:v>
                </c:pt>
                <c:pt idx="4">
                  <c:v>3.0120481927710843E-2</c:v>
                </c:pt>
                <c:pt idx="5">
                  <c:v>4.9180327868852458E-2</c:v>
                </c:pt>
                <c:pt idx="6">
                  <c:v>4.9450549450549448E-2</c:v>
                </c:pt>
                <c:pt idx="7">
                  <c:v>5.2023121387283239E-2</c:v>
                </c:pt>
                <c:pt idx="8">
                  <c:v>4.9180327868852458E-2</c:v>
                </c:pt>
                <c:pt idx="9">
                  <c:v>4.4303797468354431E-2</c:v>
                </c:pt>
                <c:pt idx="10">
                  <c:v>3.4482758620689655E-2</c:v>
                </c:pt>
                <c:pt idx="11">
                  <c:v>7.4712643678160925E-2</c:v>
                </c:pt>
                <c:pt idx="12">
                  <c:v>4.2944785276073622E-2</c:v>
                </c:pt>
                <c:pt idx="13">
                  <c:v>4.1666666666666664E-2</c:v>
                </c:pt>
                <c:pt idx="14">
                  <c:v>4.6242774566473986E-2</c:v>
                </c:pt>
                <c:pt idx="15">
                  <c:v>5.0314465408805034E-2</c:v>
                </c:pt>
                <c:pt idx="16">
                  <c:v>4.2944785276073622E-2</c:v>
                </c:pt>
                <c:pt idx="17">
                  <c:v>5.4945054945054944E-2</c:v>
                </c:pt>
                <c:pt idx="18">
                  <c:v>3.3707865168539325E-2</c:v>
                </c:pt>
                <c:pt idx="19">
                  <c:v>4.3243243243243246E-2</c:v>
                </c:pt>
                <c:pt idx="20">
                  <c:v>3.5714285714285712E-2</c:v>
                </c:pt>
                <c:pt idx="21">
                  <c:v>4.9180327868852458E-2</c:v>
                </c:pt>
                <c:pt idx="22">
                  <c:v>4.4198895027624308E-2</c:v>
                </c:pt>
                <c:pt idx="23">
                  <c:v>3.9325842696629212E-2</c:v>
                </c:pt>
                <c:pt idx="24">
                  <c:v>4.1176470588235294E-2</c:v>
                </c:pt>
                <c:pt idx="25">
                  <c:v>3.0674846625766871E-2</c:v>
                </c:pt>
                <c:pt idx="26">
                  <c:v>4.878048780487805E-2</c:v>
                </c:pt>
                <c:pt idx="27">
                  <c:v>3.3333333333333333E-2</c:v>
                </c:pt>
                <c:pt idx="28">
                  <c:v>4.4692737430167599E-2</c:v>
                </c:pt>
                <c:pt idx="29">
                  <c:v>4.1176470588235294E-2</c:v>
                </c:pt>
                <c:pt idx="30">
                  <c:v>3.614457831325301E-2</c:v>
                </c:pt>
                <c:pt idx="31">
                  <c:v>2.976190476190476E-2</c:v>
                </c:pt>
                <c:pt idx="32">
                  <c:v>2.8089887640449437E-2</c:v>
                </c:pt>
                <c:pt idx="33">
                  <c:v>4.3010752688172046E-2</c:v>
                </c:pt>
                <c:pt idx="34">
                  <c:v>4.4198895027624308E-2</c:v>
                </c:pt>
                <c:pt idx="35">
                  <c:v>3.0303030303030304E-2</c:v>
                </c:pt>
                <c:pt idx="36">
                  <c:v>3.8674033149171269E-2</c:v>
                </c:pt>
                <c:pt idx="37">
                  <c:v>3.0120481927710843E-2</c:v>
                </c:pt>
                <c:pt idx="38">
                  <c:v>1.4925373134328358E-2</c:v>
                </c:pt>
                <c:pt idx="39">
                  <c:v>1.9108280254777069E-2</c:v>
                </c:pt>
                <c:pt idx="40">
                  <c:v>2.9239766081871343E-2</c:v>
                </c:pt>
                <c:pt idx="41">
                  <c:v>5.9880239520958084E-2</c:v>
                </c:pt>
                <c:pt idx="42">
                  <c:v>4.5454545454545456E-2</c:v>
                </c:pt>
                <c:pt idx="43">
                  <c:v>3.6809815950920248E-2</c:v>
                </c:pt>
                <c:pt idx="44">
                  <c:v>2.8901734104046242E-2</c:v>
                </c:pt>
                <c:pt idx="45">
                  <c:v>6.0109289617486336E-2</c:v>
                </c:pt>
                <c:pt idx="46">
                  <c:v>3.4682080924855488E-2</c:v>
                </c:pt>
                <c:pt idx="47">
                  <c:v>3.7267080745341616E-2</c:v>
                </c:pt>
                <c:pt idx="48">
                  <c:v>4.2424242424242427E-2</c:v>
                </c:pt>
                <c:pt idx="49">
                  <c:v>4.6242774566473986E-2</c:v>
                </c:pt>
                <c:pt idx="50">
                  <c:v>3.8461538461538464E-2</c:v>
                </c:pt>
                <c:pt idx="51">
                  <c:v>3.6363636363636362E-2</c:v>
                </c:pt>
                <c:pt idx="52">
                  <c:v>3.048780487804878E-2</c:v>
                </c:pt>
                <c:pt idx="53">
                  <c:v>2.4390243902439025E-2</c:v>
                </c:pt>
                <c:pt idx="54">
                  <c:v>3.0864197530864196E-2</c:v>
                </c:pt>
                <c:pt idx="55">
                  <c:v>3.954802259887006E-2</c:v>
                </c:pt>
                <c:pt idx="56">
                  <c:v>3.0674846625766871E-2</c:v>
                </c:pt>
                <c:pt idx="57">
                  <c:v>4.6511627906976744E-2</c:v>
                </c:pt>
                <c:pt idx="58">
                  <c:v>4.49438202247191E-2</c:v>
                </c:pt>
                <c:pt idx="59">
                  <c:v>4.4692737430167599E-2</c:v>
                </c:pt>
                <c:pt idx="60">
                  <c:v>3.6585365853658534E-2</c:v>
                </c:pt>
                <c:pt idx="61">
                  <c:v>3.3149171270718231E-2</c:v>
                </c:pt>
                <c:pt idx="62">
                  <c:v>4.878048780487805E-2</c:v>
                </c:pt>
                <c:pt idx="63">
                  <c:v>3.3898305084745763E-2</c:v>
                </c:pt>
                <c:pt idx="64">
                  <c:v>5.9782608695652176E-2</c:v>
                </c:pt>
                <c:pt idx="65">
                  <c:v>3.7499999999999999E-2</c:v>
                </c:pt>
                <c:pt idx="66">
                  <c:v>3.3333333333333333E-2</c:v>
                </c:pt>
                <c:pt idx="67">
                  <c:v>3.9325842696629212E-2</c:v>
                </c:pt>
                <c:pt idx="68">
                  <c:v>2.9411764705882353E-2</c:v>
                </c:pt>
                <c:pt idx="69">
                  <c:v>3.6585365853658534E-2</c:v>
                </c:pt>
                <c:pt idx="70">
                  <c:v>4.0229885057471264E-2</c:v>
                </c:pt>
                <c:pt idx="71">
                  <c:v>4.2944785276073622E-2</c:v>
                </c:pt>
                <c:pt idx="72">
                  <c:v>0.04</c:v>
                </c:pt>
                <c:pt idx="73">
                  <c:v>3.4482758620689655E-2</c:v>
                </c:pt>
                <c:pt idx="74">
                  <c:v>3.5294117647058823E-2</c:v>
                </c:pt>
                <c:pt idx="75">
                  <c:v>5.0561797752808987E-2</c:v>
                </c:pt>
                <c:pt idx="76">
                  <c:v>4.046242774566474E-2</c:v>
                </c:pt>
                <c:pt idx="77">
                  <c:v>4.5454545454545456E-2</c:v>
                </c:pt>
                <c:pt idx="78">
                  <c:v>4.4692737430167599E-2</c:v>
                </c:pt>
                <c:pt idx="79">
                  <c:v>4.3209876543209874E-2</c:v>
                </c:pt>
                <c:pt idx="80">
                  <c:v>2.976190476190476E-2</c:v>
                </c:pt>
                <c:pt idx="81">
                  <c:v>5.4545454545454543E-2</c:v>
                </c:pt>
                <c:pt idx="82">
                  <c:v>2.9411764705882353E-2</c:v>
                </c:pt>
                <c:pt idx="83">
                  <c:v>2.8571428571428571E-2</c:v>
                </c:pt>
                <c:pt idx="84">
                  <c:v>5.434782608695652E-2</c:v>
                </c:pt>
                <c:pt idx="85">
                  <c:v>2.2727272727272728E-2</c:v>
                </c:pt>
                <c:pt idx="86">
                  <c:v>4.3749999999999997E-2</c:v>
                </c:pt>
                <c:pt idx="87">
                  <c:v>4.046242774566474E-2</c:v>
                </c:pt>
                <c:pt idx="88">
                  <c:v>2.4539877300613498E-2</c:v>
                </c:pt>
                <c:pt idx="89">
                  <c:v>4.7619047619047616E-2</c:v>
                </c:pt>
                <c:pt idx="90">
                  <c:v>2.4691358024691357E-2</c:v>
                </c:pt>
                <c:pt idx="91">
                  <c:v>3.125E-2</c:v>
                </c:pt>
                <c:pt idx="92">
                  <c:v>4.0229885057471264E-2</c:v>
                </c:pt>
                <c:pt idx="93">
                  <c:v>4.5714285714285714E-2</c:v>
                </c:pt>
                <c:pt idx="94">
                  <c:v>4.0935672514619881E-2</c:v>
                </c:pt>
                <c:pt idx="95">
                  <c:v>5.7142857142857141E-2</c:v>
                </c:pt>
                <c:pt idx="96">
                  <c:v>3.7634408602150539E-2</c:v>
                </c:pt>
                <c:pt idx="97">
                  <c:v>4.0697674418604654E-2</c:v>
                </c:pt>
                <c:pt idx="98">
                  <c:v>3.6363636363636362E-2</c:v>
                </c:pt>
                <c:pt idx="99">
                  <c:v>3.4482758620689655E-2</c:v>
                </c:pt>
                <c:pt idx="100">
                  <c:v>5.6179775280898875E-2</c:v>
                </c:pt>
                <c:pt idx="101">
                  <c:v>4.4692737430167599E-2</c:v>
                </c:pt>
                <c:pt idx="102">
                  <c:v>4.3478260869565216E-2</c:v>
                </c:pt>
                <c:pt idx="103">
                  <c:v>4.1666666666666664E-2</c:v>
                </c:pt>
                <c:pt idx="104">
                  <c:v>4.3209876543209874E-2</c:v>
                </c:pt>
                <c:pt idx="105">
                  <c:v>3.7037037037037035E-2</c:v>
                </c:pt>
                <c:pt idx="106">
                  <c:v>4.2682926829268296E-2</c:v>
                </c:pt>
                <c:pt idx="107">
                  <c:v>3.4090909090909088E-2</c:v>
                </c:pt>
                <c:pt idx="108">
                  <c:v>3.7037037037037035E-2</c:v>
                </c:pt>
                <c:pt idx="109">
                  <c:v>4.3243243243243246E-2</c:v>
                </c:pt>
                <c:pt idx="110">
                  <c:v>5.4945054945054944E-2</c:v>
                </c:pt>
                <c:pt idx="111">
                  <c:v>4.6242774566473986E-2</c:v>
                </c:pt>
                <c:pt idx="112">
                  <c:v>3.6585365853658534E-2</c:v>
                </c:pt>
                <c:pt idx="113">
                  <c:v>2.9411764705882353E-2</c:v>
                </c:pt>
                <c:pt idx="114">
                  <c:v>6.5217391304347824E-2</c:v>
                </c:pt>
                <c:pt idx="115">
                  <c:v>2.9585798816568046E-2</c:v>
                </c:pt>
                <c:pt idx="116">
                  <c:v>0.04</c:v>
                </c:pt>
                <c:pt idx="117">
                  <c:v>1.8518518518518517E-2</c:v>
                </c:pt>
                <c:pt idx="118">
                  <c:v>4.0697674418604654E-2</c:v>
                </c:pt>
                <c:pt idx="119">
                  <c:v>3.7037037037037035E-2</c:v>
                </c:pt>
                <c:pt idx="120">
                  <c:v>3.7267080745341616E-2</c:v>
                </c:pt>
                <c:pt idx="121">
                  <c:v>5.7142857142857141E-2</c:v>
                </c:pt>
                <c:pt idx="122">
                  <c:v>4.5714285714285714E-2</c:v>
                </c:pt>
                <c:pt idx="123">
                  <c:v>4.9723756906077346E-2</c:v>
                </c:pt>
                <c:pt idx="124">
                  <c:v>2.9585798816568046E-2</c:v>
                </c:pt>
                <c:pt idx="125">
                  <c:v>5.4644808743169397E-2</c:v>
                </c:pt>
                <c:pt idx="126">
                  <c:v>4.0697674418604654E-2</c:v>
                </c:pt>
                <c:pt idx="127">
                  <c:v>4.046242774566474E-2</c:v>
                </c:pt>
                <c:pt idx="128">
                  <c:v>2.8409090909090908E-2</c:v>
                </c:pt>
                <c:pt idx="129">
                  <c:v>2.4844720496894408E-2</c:v>
                </c:pt>
                <c:pt idx="130">
                  <c:v>3.1847133757961783E-2</c:v>
                </c:pt>
                <c:pt idx="131">
                  <c:v>4.0935672514619881E-2</c:v>
                </c:pt>
                <c:pt idx="132">
                  <c:v>3.125E-2</c:v>
                </c:pt>
                <c:pt idx="133">
                  <c:v>3.5087719298245612E-2</c:v>
                </c:pt>
                <c:pt idx="134">
                  <c:v>3.9106145251396648E-2</c:v>
                </c:pt>
                <c:pt idx="135">
                  <c:v>4.4871794871794872E-2</c:v>
                </c:pt>
                <c:pt idx="136">
                  <c:v>4.0697674418604654E-2</c:v>
                </c:pt>
                <c:pt idx="137">
                  <c:v>4.4198895027624308E-2</c:v>
                </c:pt>
                <c:pt idx="138">
                  <c:v>5.2631578947368418E-2</c:v>
                </c:pt>
                <c:pt idx="139">
                  <c:v>3.5502958579881658E-2</c:v>
                </c:pt>
                <c:pt idx="140">
                  <c:v>3.7267080745341616E-2</c:v>
                </c:pt>
                <c:pt idx="141">
                  <c:v>0.05</c:v>
                </c:pt>
                <c:pt idx="142">
                  <c:v>3.8461538461538464E-2</c:v>
                </c:pt>
                <c:pt idx="143">
                  <c:v>3.825136612021858E-2</c:v>
                </c:pt>
                <c:pt idx="144">
                  <c:v>3.0864197530864196E-2</c:v>
                </c:pt>
                <c:pt idx="145">
                  <c:v>5.5214723926380369E-2</c:v>
                </c:pt>
                <c:pt idx="146">
                  <c:v>3.3707865168539325E-2</c:v>
                </c:pt>
                <c:pt idx="147">
                  <c:v>3.614457831325301E-2</c:v>
                </c:pt>
                <c:pt idx="148">
                  <c:v>4.5977011494252873E-2</c:v>
                </c:pt>
                <c:pt idx="149">
                  <c:v>3.9325842696629212E-2</c:v>
                </c:pt>
              </c:numCache>
            </c:numRef>
          </c:xVal>
          <c:yVal>
            <c:numRef>
              <c:f>'[1]2.ScatterPlots'!$EZ$2:$EZ$151</c:f>
              <c:numCache>
                <c:formatCode>General</c:formatCode>
                <c:ptCount val="150"/>
                <c:pt idx="0">
                  <c:v>12.5</c:v>
                </c:pt>
                <c:pt idx="1">
                  <c:v>14.5</c:v>
                </c:pt>
                <c:pt idx="2">
                  <c:v>19</c:v>
                </c:pt>
                <c:pt idx="3">
                  <c:v>18.2</c:v>
                </c:pt>
                <c:pt idx="4">
                  <c:v>7.6</c:v>
                </c:pt>
                <c:pt idx="5">
                  <c:v>18.5</c:v>
                </c:pt>
                <c:pt idx="6">
                  <c:v>13.1</c:v>
                </c:pt>
                <c:pt idx="7">
                  <c:v>14.9</c:v>
                </c:pt>
                <c:pt idx="8">
                  <c:v>17.100000000000001</c:v>
                </c:pt>
                <c:pt idx="9">
                  <c:v>9.1999999999999993</c:v>
                </c:pt>
                <c:pt idx="10">
                  <c:v>10.3</c:v>
                </c:pt>
                <c:pt idx="11">
                  <c:v>19.3</c:v>
                </c:pt>
                <c:pt idx="12">
                  <c:v>8.1</c:v>
                </c:pt>
                <c:pt idx="13">
                  <c:v>9.1</c:v>
                </c:pt>
                <c:pt idx="14">
                  <c:v>15.7</c:v>
                </c:pt>
                <c:pt idx="15">
                  <c:v>9.8000000000000007</c:v>
                </c:pt>
                <c:pt idx="16">
                  <c:v>19.5</c:v>
                </c:pt>
                <c:pt idx="17">
                  <c:v>16.2</c:v>
                </c:pt>
                <c:pt idx="18">
                  <c:v>8</c:v>
                </c:pt>
                <c:pt idx="19">
                  <c:v>12.2</c:v>
                </c:pt>
                <c:pt idx="20">
                  <c:v>11.1</c:v>
                </c:pt>
                <c:pt idx="21">
                  <c:v>16.8</c:v>
                </c:pt>
                <c:pt idx="22">
                  <c:v>11.8</c:v>
                </c:pt>
                <c:pt idx="23">
                  <c:v>14</c:v>
                </c:pt>
                <c:pt idx="24">
                  <c:v>10.5</c:v>
                </c:pt>
                <c:pt idx="25">
                  <c:v>6.2</c:v>
                </c:pt>
                <c:pt idx="26">
                  <c:v>16.899999999999999</c:v>
                </c:pt>
                <c:pt idx="27">
                  <c:v>7.9</c:v>
                </c:pt>
                <c:pt idx="28">
                  <c:v>9.6</c:v>
                </c:pt>
                <c:pt idx="29">
                  <c:v>16.3</c:v>
                </c:pt>
                <c:pt idx="30">
                  <c:v>11.2</c:v>
                </c:pt>
                <c:pt idx="31">
                  <c:v>13.1</c:v>
                </c:pt>
                <c:pt idx="32">
                  <c:v>8</c:v>
                </c:pt>
                <c:pt idx="33">
                  <c:v>16.100000000000001</c:v>
                </c:pt>
                <c:pt idx="34">
                  <c:v>10.4</c:v>
                </c:pt>
                <c:pt idx="35">
                  <c:v>7.4</c:v>
                </c:pt>
                <c:pt idx="36">
                  <c:v>10.5</c:v>
                </c:pt>
                <c:pt idx="37">
                  <c:v>12</c:v>
                </c:pt>
                <c:pt idx="38">
                  <c:v>14.5</c:v>
                </c:pt>
                <c:pt idx="39">
                  <c:v>5.9</c:v>
                </c:pt>
                <c:pt idx="40">
                  <c:v>9</c:v>
                </c:pt>
                <c:pt idx="41">
                  <c:v>15.8</c:v>
                </c:pt>
                <c:pt idx="42">
                  <c:v>14</c:v>
                </c:pt>
                <c:pt idx="43">
                  <c:v>15.3</c:v>
                </c:pt>
                <c:pt idx="44">
                  <c:v>14.4</c:v>
                </c:pt>
                <c:pt idx="45">
                  <c:v>14.8</c:v>
                </c:pt>
                <c:pt idx="46">
                  <c:v>12.1</c:v>
                </c:pt>
                <c:pt idx="47">
                  <c:v>8</c:v>
                </c:pt>
                <c:pt idx="48">
                  <c:v>8.4</c:v>
                </c:pt>
                <c:pt idx="49">
                  <c:v>10.6</c:v>
                </c:pt>
                <c:pt idx="50">
                  <c:v>10.9</c:v>
                </c:pt>
                <c:pt idx="51">
                  <c:v>8.6999999999999993</c:v>
                </c:pt>
                <c:pt idx="52">
                  <c:v>9.5</c:v>
                </c:pt>
                <c:pt idx="53">
                  <c:v>6.8</c:v>
                </c:pt>
                <c:pt idx="54">
                  <c:v>7.2</c:v>
                </c:pt>
                <c:pt idx="55">
                  <c:v>11.3</c:v>
                </c:pt>
                <c:pt idx="56">
                  <c:v>9.4</c:v>
                </c:pt>
                <c:pt idx="57">
                  <c:v>8.6</c:v>
                </c:pt>
                <c:pt idx="58">
                  <c:v>17.100000000000001</c:v>
                </c:pt>
                <c:pt idx="59">
                  <c:v>15.4</c:v>
                </c:pt>
                <c:pt idx="60">
                  <c:v>11</c:v>
                </c:pt>
                <c:pt idx="61">
                  <c:v>15.6</c:v>
                </c:pt>
                <c:pt idx="62">
                  <c:v>7.6</c:v>
                </c:pt>
                <c:pt idx="63">
                  <c:v>11.4</c:v>
                </c:pt>
                <c:pt idx="64">
                  <c:v>23.5</c:v>
                </c:pt>
                <c:pt idx="65">
                  <c:v>12.4</c:v>
                </c:pt>
                <c:pt idx="66">
                  <c:v>13.4</c:v>
                </c:pt>
                <c:pt idx="67">
                  <c:v>13.8</c:v>
                </c:pt>
                <c:pt idx="68">
                  <c:v>11.6</c:v>
                </c:pt>
                <c:pt idx="69">
                  <c:v>11.8</c:v>
                </c:pt>
                <c:pt idx="70">
                  <c:v>12.4</c:v>
                </c:pt>
                <c:pt idx="71">
                  <c:v>8.1</c:v>
                </c:pt>
                <c:pt idx="72">
                  <c:v>9.5</c:v>
                </c:pt>
                <c:pt idx="73">
                  <c:v>8.4</c:v>
                </c:pt>
                <c:pt idx="74">
                  <c:v>9</c:v>
                </c:pt>
                <c:pt idx="75">
                  <c:v>15.5</c:v>
                </c:pt>
                <c:pt idx="76">
                  <c:v>10.4</c:v>
                </c:pt>
                <c:pt idx="77">
                  <c:v>12.7</c:v>
                </c:pt>
                <c:pt idx="78">
                  <c:v>14</c:v>
                </c:pt>
                <c:pt idx="79">
                  <c:v>9.4</c:v>
                </c:pt>
                <c:pt idx="80">
                  <c:v>14</c:v>
                </c:pt>
                <c:pt idx="81">
                  <c:v>15.9</c:v>
                </c:pt>
                <c:pt idx="82">
                  <c:v>7.5</c:v>
                </c:pt>
                <c:pt idx="83">
                  <c:v>8.1</c:v>
                </c:pt>
                <c:pt idx="84">
                  <c:v>10.3</c:v>
                </c:pt>
                <c:pt idx="85">
                  <c:v>7.7</c:v>
                </c:pt>
                <c:pt idx="86">
                  <c:v>8.5</c:v>
                </c:pt>
                <c:pt idx="87">
                  <c:v>10.7</c:v>
                </c:pt>
                <c:pt idx="88">
                  <c:v>7.4</c:v>
                </c:pt>
                <c:pt idx="89">
                  <c:v>14.8</c:v>
                </c:pt>
                <c:pt idx="90">
                  <c:v>7.3</c:v>
                </c:pt>
                <c:pt idx="91">
                  <c:v>7.6</c:v>
                </c:pt>
                <c:pt idx="92">
                  <c:v>9</c:v>
                </c:pt>
                <c:pt idx="93">
                  <c:v>12.9</c:v>
                </c:pt>
                <c:pt idx="94">
                  <c:v>9</c:v>
                </c:pt>
                <c:pt idx="95">
                  <c:v>18.2</c:v>
                </c:pt>
                <c:pt idx="96">
                  <c:v>14.4</c:v>
                </c:pt>
                <c:pt idx="97">
                  <c:v>8.8000000000000007</c:v>
                </c:pt>
                <c:pt idx="98">
                  <c:v>12.5</c:v>
                </c:pt>
                <c:pt idx="99">
                  <c:v>13.3</c:v>
                </c:pt>
                <c:pt idx="100">
                  <c:v>12.5</c:v>
                </c:pt>
                <c:pt idx="101">
                  <c:v>13.2</c:v>
                </c:pt>
                <c:pt idx="102">
                  <c:v>11.1</c:v>
                </c:pt>
                <c:pt idx="103">
                  <c:v>8.3000000000000007</c:v>
                </c:pt>
                <c:pt idx="104">
                  <c:v>9.3000000000000007</c:v>
                </c:pt>
                <c:pt idx="105">
                  <c:v>8.1999999999999993</c:v>
                </c:pt>
                <c:pt idx="106">
                  <c:v>14.8</c:v>
                </c:pt>
                <c:pt idx="107">
                  <c:v>10.7</c:v>
                </c:pt>
                <c:pt idx="108">
                  <c:v>8.8000000000000007</c:v>
                </c:pt>
                <c:pt idx="109">
                  <c:v>9.6999999999999993</c:v>
                </c:pt>
                <c:pt idx="110">
                  <c:v>9.6999999999999993</c:v>
                </c:pt>
                <c:pt idx="111">
                  <c:v>10.5</c:v>
                </c:pt>
                <c:pt idx="112">
                  <c:v>8.9</c:v>
                </c:pt>
                <c:pt idx="113">
                  <c:v>7.9</c:v>
                </c:pt>
                <c:pt idx="114">
                  <c:v>21</c:v>
                </c:pt>
                <c:pt idx="115">
                  <c:v>12.7</c:v>
                </c:pt>
                <c:pt idx="116">
                  <c:v>9.4</c:v>
                </c:pt>
                <c:pt idx="117">
                  <c:v>7.5</c:v>
                </c:pt>
                <c:pt idx="118">
                  <c:v>11.8</c:v>
                </c:pt>
                <c:pt idx="119">
                  <c:v>11.4</c:v>
                </c:pt>
                <c:pt idx="120">
                  <c:v>7.2</c:v>
                </c:pt>
                <c:pt idx="121">
                  <c:v>20.399999999999999</c:v>
                </c:pt>
                <c:pt idx="122">
                  <c:v>9.8000000000000007</c:v>
                </c:pt>
                <c:pt idx="123">
                  <c:v>16.2</c:v>
                </c:pt>
                <c:pt idx="124">
                  <c:v>11.4</c:v>
                </c:pt>
                <c:pt idx="125">
                  <c:v>18.3</c:v>
                </c:pt>
                <c:pt idx="126">
                  <c:v>8.6999999999999993</c:v>
                </c:pt>
                <c:pt idx="127">
                  <c:v>9.1</c:v>
                </c:pt>
                <c:pt idx="128">
                  <c:v>9.6999999999999993</c:v>
                </c:pt>
                <c:pt idx="129">
                  <c:v>6.6</c:v>
                </c:pt>
                <c:pt idx="130">
                  <c:v>9.1</c:v>
                </c:pt>
                <c:pt idx="131">
                  <c:v>9.6999999999999993</c:v>
                </c:pt>
                <c:pt idx="132">
                  <c:v>7.8</c:v>
                </c:pt>
                <c:pt idx="133">
                  <c:v>13.9</c:v>
                </c:pt>
                <c:pt idx="134">
                  <c:v>10.3</c:v>
                </c:pt>
                <c:pt idx="135">
                  <c:v>11.7</c:v>
                </c:pt>
                <c:pt idx="136">
                  <c:v>9.4</c:v>
                </c:pt>
                <c:pt idx="137">
                  <c:v>9.5</c:v>
                </c:pt>
                <c:pt idx="138">
                  <c:v>8.6999999999999993</c:v>
                </c:pt>
                <c:pt idx="139">
                  <c:v>12.8</c:v>
                </c:pt>
                <c:pt idx="140">
                  <c:v>6.6</c:v>
                </c:pt>
                <c:pt idx="141">
                  <c:v>17</c:v>
                </c:pt>
                <c:pt idx="142">
                  <c:v>16.7</c:v>
                </c:pt>
                <c:pt idx="143">
                  <c:v>15.9</c:v>
                </c:pt>
                <c:pt idx="144">
                  <c:v>7.9</c:v>
                </c:pt>
                <c:pt idx="145">
                  <c:v>14.1</c:v>
                </c:pt>
                <c:pt idx="146">
                  <c:v>8.1</c:v>
                </c:pt>
                <c:pt idx="147">
                  <c:v>13.6</c:v>
                </c:pt>
                <c:pt idx="148">
                  <c:v>10</c:v>
                </c:pt>
                <c:pt idx="149">
                  <c:v>11.6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AB-4B20-8289-3C662B44F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986543"/>
        <c:axId val="367988223"/>
      </c:scatterChart>
      <c:valAx>
        <c:axId val="367986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%ChangeBasket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988223"/>
        <c:crosses val="autoZero"/>
        <c:crossBetween val="midCat"/>
      </c:valAx>
      <c:valAx>
        <c:axId val="36798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25000"/>
                <a:lumOff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986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Staff  Residual Plot</a:t>
            </a:r>
          </a:p>
        </c:rich>
      </c:tx>
      <c:layout>
        <c:manualLayout>
          <c:xMode val="edge"/>
          <c:yMode val="edge"/>
          <c:x val="0.26609610337169393"/>
          <c:y val="1.22699386503067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'[1]2.i9Plot'!$B$2:$B$151</c:f>
              <c:numCache>
                <c:formatCode>General</c:formatCode>
                <c:ptCount val="150"/>
                <c:pt idx="0">
                  <c:v>60</c:v>
                </c:pt>
                <c:pt idx="1">
                  <c:v>69</c:v>
                </c:pt>
                <c:pt idx="2">
                  <c:v>79</c:v>
                </c:pt>
                <c:pt idx="3">
                  <c:v>66</c:v>
                </c:pt>
                <c:pt idx="4">
                  <c:v>51</c:v>
                </c:pt>
                <c:pt idx="5">
                  <c:v>62</c:v>
                </c:pt>
                <c:pt idx="6">
                  <c:v>61</c:v>
                </c:pt>
                <c:pt idx="7">
                  <c:v>59</c:v>
                </c:pt>
                <c:pt idx="8">
                  <c:v>65</c:v>
                </c:pt>
                <c:pt idx="9">
                  <c:v>55</c:v>
                </c:pt>
                <c:pt idx="10">
                  <c:v>65</c:v>
                </c:pt>
                <c:pt idx="11">
                  <c:v>74</c:v>
                </c:pt>
                <c:pt idx="12">
                  <c:v>43</c:v>
                </c:pt>
                <c:pt idx="13">
                  <c:v>78</c:v>
                </c:pt>
                <c:pt idx="14">
                  <c:v>67</c:v>
                </c:pt>
                <c:pt idx="15">
                  <c:v>62</c:v>
                </c:pt>
                <c:pt idx="16">
                  <c:v>99</c:v>
                </c:pt>
                <c:pt idx="17">
                  <c:v>67</c:v>
                </c:pt>
                <c:pt idx="18">
                  <c:v>51</c:v>
                </c:pt>
                <c:pt idx="19">
                  <c:v>71</c:v>
                </c:pt>
                <c:pt idx="20">
                  <c:v>65</c:v>
                </c:pt>
                <c:pt idx="21">
                  <c:v>86</c:v>
                </c:pt>
                <c:pt idx="22">
                  <c:v>51</c:v>
                </c:pt>
                <c:pt idx="23">
                  <c:v>56</c:v>
                </c:pt>
                <c:pt idx="24">
                  <c:v>60</c:v>
                </c:pt>
                <c:pt idx="25">
                  <c:v>40</c:v>
                </c:pt>
                <c:pt idx="26">
                  <c:v>85</c:v>
                </c:pt>
                <c:pt idx="27">
                  <c:v>35</c:v>
                </c:pt>
                <c:pt idx="28">
                  <c:v>51</c:v>
                </c:pt>
                <c:pt idx="29">
                  <c:v>102</c:v>
                </c:pt>
                <c:pt idx="30">
                  <c:v>70</c:v>
                </c:pt>
                <c:pt idx="31">
                  <c:v>61</c:v>
                </c:pt>
                <c:pt idx="32">
                  <c:v>44</c:v>
                </c:pt>
                <c:pt idx="33">
                  <c:v>98</c:v>
                </c:pt>
                <c:pt idx="34">
                  <c:v>53</c:v>
                </c:pt>
                <c:pt idx="35">
                  <c:v>44</c:v>
                </c:pt>
                <c:pt idx="36">
                  <c:v>58</c:v>
                </c:pt>
                <c:pt idx="37">
                  <c:v>60</c:v>
                </c:pt>
                <c:pt idx="38">
                  <c:v>54</c:v>
                </c:pt>
                <c:pt idx="39">
                  <c:v>48</c:v>
                </c:pt>
                <c:pt idx="40">
                  <c:v>53</c:v>
                </c:pt>
                <c:pt idx="41">
                  <c:v>88</c:v>
                </c:pt>
                <c:pt idx="42">
                  <c:v>59</c:v>
                </c:pt>
                <c:pt idx="43">
                  <c:v>117</c:v>
                </c:pt>
                <c:pt idx="44">
                  <c:v>83</c:v>
                </c:pt>
                <c:pt idx="45">
                  <c:v>91</c:v>
                </c:pt>
                <c:pt idx="46">
                  <c:v>56</c:v>
                </c:pt>
                <c:pt idx="47">
                  <c:v>51</c:v>
                </c:pt>
                <c:pt idx="48">
                  <c:v>56</c:v>
                </c:pt>
                <c:pt idx="49">
                  <c:v>51</c:v>
                </c:pt>
                <c:pt idx="50">
                  <c:v>56</c:v>
                </c:pt>
                <c:pt idx="51">
                  <c:v>53</c:v>
                </c:pt>
                <c:pt idx="52">
                  <c:v>62</c:v>
                </c:pt>
                <c:pt idx="53">
                  <c:v>44</c:v>
                </c:pt>
                <c:pt idx="54">
                  <c:v>41</c:v>
                </c:pt>
                <c:pt idx="55">
                  <c:v>72</c:v>
                </c:pt>
                <c:pt idx="56">
                  <c:v>55</c:v>
                </c:pt>
                <c:pt idx="57">
                  <c:v>48</c:v>
                </c:pt>
                <c:pt idx="58">
                  <c:v>76</c:v>
                </c:pt>
                <c:pt idx="59">
                  <c:v>58</c:v>
                </c:pt>
                <c:pt idx="60">
                  <c:v>51</c:v>
                </c:pt>
                <c:pt idx="61">
                  <c:v>67</c:v>
                </c:pt>
                <c:pt idx="62">
                  <c:v>50</c:v>
                </c:pt>
                <c:pt idx="63">
                  <c:v>58</c:v>
                </c:pt>
                <c:pt idx="64">
                  <c:v>89</c:v>
                </c:pt>
                <c:pt idx="65">
                  <c:v>76</c:v>
                </c:pt>
                <c:pt idx="66">
                  <c:v>71</c:v>
                </c:pt>
                <c:pt idx="67">
                  <c:v>63</c:v>
                </c:pt>
                <c:pt idx="68">
                  <c:v>55</c:v>
                </c:pt>
                <c:pt idx="69">
                  <c:v>56</c:v>
                </c:pt>
                <c:pt idx="70">
                  <c:v>57</c:v>
                </c:pt>
                <c:pt idx="71">
                  <c:v>79</c:v>
                </c:pt>
                <c:pt idx="72">
                  <c:v>53</c:v>
                </c:pt>
                <c:pt idx="73">
                  <c:v>47</c:v>
                </c:pt>
                <c:pt idx="74">
                  <c:v>39</c:v>
                </c:pt>
                <c:pt idx="75">
                  <c:v>75</c:v>
                </c:pt>
                <c:pt idx="76">
                  <c:v>51</c:v>
                </c:pt>
                <c:pt idx="77">
                  <c:v>51</c:v>
                </c:pt>
                <c:pt idx="78">
                  <c:v>74</c:v>
                </c:pt>
                <c:pt idx="79">
                  <c:v>50</c:v>
                </c:pt>
                <c:pt idx="80">
                  <c:v>70</c:v>
                </c:pt>
                <c:pt idx="81">
                  <c:v>66</c:v>
                </c:pt>
                <c:pt idx="82">
                  <c:v>43</c:v>
                </c:pt>
                <c:pt idx="83">
                  <c:v>49</c:v>
                </c:pt>
                <c:pt idx="84">
                  <c:v>49</c:v>
                </c:pt>
                <c:pt idx="85">
                  <c:v>46</c:v>
                </c:pt>
                <c:pt idx="86">
                  <c:v>53</c:v>
                </c:pt>
                <c:pt idx="87">
                  <c:v>62</c:v>
                </c:pt>
                <c:pt idx="88">
                  <c:v>51</c:v>
                </c:pt>
                <c:pt idx="89">
                  <c:v>70</c:v>
                </c:pt>
                <c:pt idx="90">
                  <c:v>56</c:v>
                </c:pt>
                <c:pt idx="91">
                  <c:v>42</c:v>
                </c:pt>
                <c:pt idx="92">
                  <c:v>56</c:v>
                </c:pt>
                <c:pt idx="93">
                  <c:v>60</c:v>
                </c:pt>
                <c:pt idx="94">
                  <c:v>48</c:v>
                </c:pt>
                <c:pt idx="95">
                  <c:v>88</c:v>
                </c:pt>
                <c:pt idx="96">
                  <c:v>75</c:v>
                </c:pt>
                <c:pt idx="97">
                  <c:v>56</c:v>
                </c:pt>
                <c:pt idx="98">
                  <c:v>60</c:v>
                </c:pt>
                <c:pt idx="99">
                  <c:v>58</c:v>
                </c:pt>
                <c:pt idx="100">
                  <c:v>67</c:v>
                </c:pt>
                <c:pt idx="101">
                  <c:v>73</c:v>
                </c:pt>
                <c:pt idx="102">
                  <c:v>70</c:v>
                </c:pt>
                <c:pt idx="103">
                  <c:v>49</c:v>
                </c:pt>
                <c:pt idx="104">
                  <c:v>55</c:v>
                </c:pt>
                <c:pt idx="105">
                  <c:v>49</c:v>
                </c:pt>
                <c:pt idx="106">
                  <c:v>74</c:v>
                </c:pt>
                <c:pt idx="107">
                  <c:v>53</c:v>
                </c:pt>
                <c:pt idx="108">
                  <c:v>58</c:v>
                </c:pt>
                <c:pt idx="109">
                  <c:v>54</c:v>
                </c:pt>
                <c:pt idx="110">
                  <c:v>55</c:v>
                </c:pt>
                <c:pt idx="111">
                  <c:v>65</c:v>
                </c:pt>
                <c:pt idx="112">
                  <c:v>39</c:v>
                </c:pt>
                <c:pt idx="113">
                  <c:v>42</c:v>
                </c:pt>
                <c:pt idx="114">
                  <c:v>89</c:v>
                </c:pt>
                <c:pt idx="115">
                  <c:v>65</c:v>
                </c:pt>
                <c:pt idx="116">
                  <c:v>49</c:v>
                </c:pt>
                <c:pt idx="117">
                  <c:v>51</c:v>
                </c:pt>
                <c:pt idx="118">
                  <c:v>53</c:v>
                </c:pt>
                <c:pt idx="119">
                  <c:v>96</c:v>
                </c:pt>
                <c:pt idx="120">
                  <c:v>56</c:v>
                </c:pt>
                <c:pt idx="121">
                  <c:v>79</c:v>
                </c:pt>
                <c:pt idx="122">
                  <c:v>64</c:v>
                </c:pt>
                <c:pt idx="123">
                  <c:v>67</c:v>
                </c:pt>
                <c:pt idx="124">
                  <c:v>65</c:v>
                </c:pt>
                <c:pt idx="125">
                  <c:v>89</c:v>
                </c:pt>
                <c:pt idx="126">
                  <c:v>53</c:v>
                </c:pt>
                <c:pt idx="127">
                  <c:v>44</c:v>
                </c:pt>
                <c:pt idx="128">
                  <c:v>46</c:v>
                </c:pt>
                <c:pt idx="129">
                  <c:v>58</c:v>
                </c:pt>
                <c:pt idx="130">
                  <c:v>62</c:v>
                </c:pt>
                <c:pt idx="131">
                  <c:v>62</c:v>
                </c:pt>
                <c:pt idx="132">
                  <c:v>46</c:v>
                </c:pt>
                <c:pt idx="133">
                  <c:v>66</c:v>
                </c:pt>
                <c:pt idx="134">
                  <c:v>56</c:v>
                </c:pt>
                <c:pt idx="135">
                  <c:v>82</c:v>
                </c:pt>
                <c:pt idx="136">
                  <c:v>44</c:v>
                </c:pt>
                <c:pt idx="137">
                  <c:v>44</c:v>
                </c:pt>
                <c:pt idx="138">
                  <c:v>51</c:v>
                </c:pt>
                <c:pt idx="139">
                  <c:v>70</c:v>
                </c:pt>
                <c:pt idx="140">
                  <c:v>44</c:v>
                </c:pt>
                <c:pt idx="141">
                  <c:v>75</c:v>
                </c:pt>
                <c:pt idx="142">
                  <c:v>68</c:v>
                </c:pt>
                <c:pt idx="143">
                  <c:v>84</c:v>
                </c:pt>
                <c:pt idx="144">
                  <c:v>51</c:v>
                </c:pt>
                <c:pt idx="145">
                  <c:v>88</c:v>
                </c:pt>
                <c:pt idx="146">
                  <c:v>58</c:v>
                </c:pt>
                <c:pt idx="147">
                  <c:v>66</c:v>
                </c:pt>
                <c:pt idx="148">
                  <c:v>55</c:v>
                </c:pt>
                <c:pt idx="149">
                  <c:v>60</c:v>
                </c:pt>
              </c:numCache>
            </c:numRef>
          </c:xVal>
          <c:yVal>
            <c:numRef>
              <c:f>'[1]2.i9Plot'!$N$35:$N$184</c:f>
              <c:numCache>
                <c:formatCode>General</c:formatCode>
                <c:ptCount val="150"/>
                <c:pt idx="0">
                  <c:v>-0.23600991137472782</c:v>
                </c:pt>
                <c:pt idx="1">
                  <c:v>-0.55875291976630059</c:v>
                </c:pt>
                <c:pt idx="2">
                  <c:v>0.91707800667752792</c:v>
                </c:pt>
                <c:pt idx="3">
                  <c:v>0.82815518604347815</c:v>
                </c:pt>
                <c:pt idx="4">
                  <c:v>-0.35341105866020595</c:v>
                </c:pt>
                <c:pt idx="5">
                  <c:v>0.73555769654386793</c:v>
                </c:pt>
                <c:pt idx="6">
                  <c:v>0.30418988327118335</c:v>
                </c:pt>
                <c:pt idx="7">
                  <c:v>0.71792438653270096</c:v>
                </c:pt>
                <c:pt idx="8">
                  <c:v>-5.7016069149149473E-3</c:v>
                </c:pt>
                <c:pt idx="9">
                  <c:v>0.36169842491313808</c:v>
                </c:pt>
                <c:pt idx="10">
                  <c:v>-0.10235413584844899</c:v>
                </c:pt>
                <c:pt idx="11">
                  <c:v>-0.36321542124439432</c:v>
                </c:pt>
                <c:pt idx="12">
                  <c:v>-0.13081559918119368</c:v>
                </c:pt>
                <c:pt idx="13">
                  <c:v>-2.1332676342771268</c:v>
                </c:pt>
                <c:pt idx="14">
                  <c:v>0.55083129321349134</c:v>
                </c:pt>
                <c:pt idx="15">
                  <c:v>0.36463001382911564</c:v>
                </c:pt>
                <c:pt idx="16">
                  <c:v>-5.1183438391174008E-2</c:v>
                </c:pt>
                <c:pt idx="17">
                  <c:v>0.84697953228311107</c:v>
                </c:pt>
                <c:pt idx="18">
                  <c:v>-0.97010703999201908</c:v>
                </c:pt>
                <c:pt idx="19">
                  <c:v>-0.49117824555521139</c:v>
                </c:pt>
                <c:pt idx="20">
                  <c:v>0.74252624746037554</c:v>
                </c:pt>
                <c:pt idx="21">
                  <c:v>0.15067563817342133</c:v>
                </c:pt>
                <c:pt idx="22">
                  <c:v>-0.35566996334528511</c:v>
                </c:pt>
                <c:pt idx="23">
                  <c:v>1.3351439346286682</c:v>
                </c:pt>
                <c:pt idx="24">
                  <c:v>1.1091448718264232</c:v>
                </c:pt>
                <c:pt idx="25">
                  <c:v>-0.3292698430085359</c:v>
                </c:pt>
                <c:pt idx="26">
                  <c:v>-1.2151946744809905</c:v>
                </c:pt>
                <c:pt idx="27">
                  <c:v>-0.82228333049784297</c:v>
                </c:pt>
                <c:pt idx="28">
                  <c:v>1.0701194493692654</c:v>
                </c:pt>
                <c:pt idx="29">
                  <c:v>0.47518813381799063</c:v>
                </c:pt>
                <c:pt idx="30">
                  <c:v>-0.8192800564394016</c:v>
                </c:pt>
                <c:pt idx="31">
                  <c:v>-0.21926569008504337</c:v>
                </c:pt>
                <c:pt idx="32">
                  <c:v>-0.48558644305656706</c:v>
                </c:pt>
                <c:pt idx="33">
                  <c:v>-0.82464186448583376</c:v>
                </c:pt>
                <c:pt idx="34">
                  <c:v>0.34691885121710264</c:v>
                </c:pt>
                <c:pt idx="35">
                  <c:v>-0.97262323291642261</c:v>
                </c:pt>
                <c:pt idx="36">
                  <c:v>-0.28519285752796009</c:v>
                </c:pt>
                <c:pt idx="37">
                  <c:v>-0.62452227282908446</c:v>
                </c:pt>
                <c:pt idx="38">
                  <c:v>-1.2635892161199127</c:v>
                </c:pt>
                <c:pt idx="39">
                  <c:v>0.3004781556447611</c:v>
                </c:pt>
                <c:pt idx="40">
                  <c:v>-0.25112615502379576</c:v>
                </c:pt>
                <c:pt idx="41">
                  <c:v>-1.3443779385203385</c:v>
                </c:pt>
                <c:pt idx="42">
                  <c:v>-0.5788523235050409</c:v>
                </c:pt>
                <c:pt idx="43">
                  <c:v>-0.47187237299802831</c:v>
                </c:pt>
                <c:pt idx="44">
                  <c:v>0.30026326174418472</c:v>
                </c:pt>
                <c:pt idx="45">
                  <c:v>-0.78580637827858268</c:v>
                </c:pt>
                <c:pt idx="46">
                  <c:v>0.49115389682797073</c:v>
                </c:pt>
                <c:pt idx="47">
                  <c:v>-0.52794566464424086</c:v>
                </c:pt>
                <c:pt idx="48">
                  <c:v>-0.61686752232240138</c:v>
                </c:pt>
                <c:pt idx="49">
                  <c:v>-0.23572922665927187</c:v>
                </c:pt>
                <c:pt idx="50">
                  <c:v>0.91891996398673825</c:v>
                </c:pt>
                <c:pt idx="51">
                  <c:v>-1.0758744250026737</c:v>
                </c:pt>
                <c:pt idx="52">
                  <c:v>-0.32348365830301162</c:v>
                </c:pt>
                <c:pt idx="53">
                  <c:v>-0.17868648891870365</c:v>
                </c:pt>
                <c:pt idx="54">
                  <c:v>-0.54473470819585224</c:v>
                </c:pt>
                <c:pt idx="55">
                  <c:v>-0.94209962489706989</c:v>
                </c:pt>
                <c:pt idx="56">
                  <c:v>-0.32290362111429438</c:v>
                </c:pt>
                <c:pt idx="57">
                  <c:v>-0.74213867485069862</c:v>
                </c:pt>
                <c:pt idx="58">
                  <c:v>-0.64305869722570463</c:v>
                </c:pt>
                <c:pt idx="59">
                  <c:v>0.21890061650548986</c:v>
                </c:pt>
                <c:pt idx="60">
                  <c:v>0.21205968297754652</c:v>
                </c:pt>
                <c:pt idx="61">
                  <c:v>1.2799090156029251</c:v>
                </c:pt>
                <c:pt idx="62">
                  <c:v>-0.90927989663490649</c:v>
                </c:pt>
                <c:pt idx="63">
                  <c:v>-1.0310354416298573</c:v>
                </c:pt>
                <c:pt idx="64">
                  <c:v>0.56758939673748188</c:v>
                </c:pt>
                <c:pt idx="65">
                  <c:v>0.83241215108466626</c:v>
                </c:pt>
                <c:pt idx="66">
                  <c:v>0.27170513028551468</c:v>
                </c:pt>
                <c:pt idx="67">
                  <c:v>0.73363369362740727</c:v>
                </c:pt>
                <c:pt idx="68">
                  <c:v>0.71530283266521266</c:v>
                </c:pt>
                <c:pt idx="69">
                  <c:v>-0.13314768689693679</c:v>
                </c:pt>
                <c:pt idx="70">
                  <c:v>-0.57177292092785414</c:v>
                </c:pt>
                <c:pt idx="71">
                  <c:v>-1.0751583976672414</c:v>
                </c:pt>
                <c:pt idx="72">
                  <c:v>-0.85837398460953551</c:v>
                </c:pt>
                <c:pt idx="73">
                  <c:v>-0.16860295197072617</c:v>
                </c:pt>
                <c:pt idx="74">
                  <c:v>-0.27442039883404412</c:v>
                </c:pt>
                <c:pt idx="75">
                  <c:v>0.50471106255643328</c:v>
                </c:pt>
                <c:pt idx="76">
                  <c:v>-0.38151235314458098</c:v>
                </c:pt>
                <c:pt idx="77">
                  <c:v>0.44062790516186645</c:v>
                </c:pt>
                <c:pt idx="78">
                  <c:v>0.30261078778054262</c:v>
                </c:pt>
                <c:pt idx="79">
                  <c:v>1.1641644889034097</c:v>
                </c:pt>
                <c:pt idx="80">
                  <c:v>1.5555274398432459</c:v>
                </c:pt>
                <c:pt idx="81">
                  <c:v>1.3931271404294918</c:v>
                </c:pt>
                <c:pt idx="82">
                  <c:v>0.14007837356878561</c:v>
                </c:pt>
                <c:pt idx="83">
                  <c:v>-0.58209883542921759</c:v>
                </c:pt>
                <c:pt idx="84">
                  <c:v>0.34397596140833464</c:v>
                </c:pt>
                <c:pt idx="85">
                  <c:v>0.77583299068545131</c:v>
                </c:pt>
                <c:pt idx="86">
                  <c:v>0.11668526406963764</c:v>
                </c:pt>
                <c:pt idx="87">
                  <c:v>-0.37479994833841701</c:v>
                </c:pt>
                <c:pt idx="88">
                  <c:v>0.34160617979460284</c:v>
                </c:pt>
                <c:pt idx="89">
                  <c:v>0.53218069724660744</c:v>
                </c:pt>
                <c:pt idx="90">
                  <c:v>1.816439086580246E-2</c:v>
                </c:pt>
                <c:pt idx="91">
                  <c:v>0.41799027439454051</c:v>
                </c:pt>
                <c:pt idx="92">
                  <c:v>0.13657310872662975</c:v>
                </c:pt>
                <c:pt idx="93">
                  <c:v>-0.86734909661486093</c:v>
                </c:pt>
                <c:pt idx="94">
                  <c:v>-0.22022868597713519</c:v>
                </c:pt>
                <c:pt idx="95">
                  <c:v>-0.49177420986130826</c:v>
                </c:pt>
                <c:pt idx="96">
                  <c:v>-0.97854992198863933</c:v>
                </c:pt>
                <c:pt idx="97">
                  <c:v>0.14502395308670124</c:v>
                </c:pt>
                <c:pt idx="98">
                  <c:v>-0.13515091369085752</c:v>
                </c:pt>
                <c:pt idx="99">
                  <c:v>0.90661912311129988</c:v>
                </c:pt>
                <c:pt idx="100">
                  <c:v>1.3947857754326272</c:v>
                </c:pt>
                <c:pt idx="101">
                  <c:v>-0.89190859894305596</c:v>
                </c:pt>
                <c:pt idx="102">
                  <c:v>0.49236180946545893</c:v>
                </c:pt>
                <c:pt idx="103">
                  <c:v>-0.56283168615986412</c:v>
                </c:pt>
                <c:pt idx="104">
                  <c:v>0.75938930270756977</c:v>
                </c:pt>
                <c:pt idx="105">
                  <c:v>0.36207047410707283</c:v>
                </c:pt>
                <c:pt idx="106">
                  <c:v>0.36304040002866778</c:v>
                </c:pt>
                <c:pt idx="107">
                  <c:v>-0.65754686406296869</c:v>
                </c:pt>
                <c:pt idx="108">
                  <c:v>-5.4170971205680374E-2</c:v>
                </c:pt>
                <c:pt idx="109">
                  <c:v>-0.5492252609060877</c:v>
                </c:pt>
                <c:pt idx="110">
                  <c:v>-0.19107601853919576</c:v>
                </c:pt>
                <c:pt idx="111">
                  <c:v>-0.85302864943043133</c:v>
                </c:pt>
                <c:pt idx="112">
                  <c:v>-0.34362387882252854</c:v>
                </c:pt>
                <c:pt idx="113">
                  <c:v>0.66489342334945434</c:v>
                </c:pt>
                <c:pt idx="114">
                  <c:v>-0.55664691828521029</c:v>
                </c:pt>
                <c:pt idx="115">
                  <c:v>1.0868660120905709</c:v>
                </c:pt>
                <c:pt idx="116">
                  <c:v>-0.23976839073552902</c:v>
                </c:pt>
                <c:pt idx="117">
                  <c:v>0.27444040603146025</c:v>
                </c:pt>
                <c:pt idx="118">
                  <c:v>0.82781450744961838</c:v>
                </c:pt>
                <c:pt idx="119">
                  <c:v>-1.1623106211866379</c:v>
                </c:pt>
                <c:pt idx="120">
                  <c:v>-0.88973434744952318</c:v>
                </c:pt>
                <c:pt idx="121">
                  <c:v>1.3364874374041413</c:v>
                </c:pt>
                <c:pt idx="122">
                  <c:v>-1.1079282343054011</c:v>
                </c:pt>
                <c:pt idx="123">
                  <c:v>1.0404841275525687</c:v>
                </c:pt>
                <c:pt idx="124">
                  <c:v>0.45397250867942596</c:v>
                </c:pt>
                <c:pt idx="125">
                  <c:v>0.37464053573788192</c:v>
                </c:pt>
                <c:pt idx="126">
                  <c:v>-0.29128383080863252</c:v>
                </c:pt>
                <c:pt idx="127">
                  <c:v>-0.63735684013999538</c:v>
                </c:pt>
                <c:pt idx="128">
                  <c:v>-0.92390806199291831</c:v>
                </c:pt>
                <c:pt idx="129">
                  <c:v>-0.81634499468692923</c:v>
                </c:pt>
                <c:pt idx="130">
                  <c:v>1.9818291297872479</c:v>
                </c:pt>
                <c:pt idx="131">
                  <c:v>-7.7726531414045397E-2</c:v>
                </c:pt>
                <c:pt idx="132">
                  <c:v>0.21265957196740448</c:v>
                </c:pt>
                <c:pt idx="133">
                  <c:v>-0.37502611772875483</c:v>
                </c:pt>
                <c:pt idx="134">
                  <c:v>1.2463175816128071</c:v>
                </c:pt>
                <c:pt idx="135">
                  <c:v>-0.3515717161761085</c:v>
                </c:pt>
                <c:pt idx="136">
                  <c:v>-0.59734243537588227</c:v>
                </c:pt>
                <c:pt idx="137">
                  <c:v>-3.0034406792911028E-2</c:v>
                </c:pt>
                <c:pt idx="138">
                  <c:v>-0.57134779472260888</c:v>
                </c:pt>
                <c:pt idx="139">
                  <c:v>-0.23832295283671456</c:v>
                </c:pt>
                <c:pt idx="140">
                  <c:v>0.37782293897575414</c:v>
                </c:pt>
                <c:pt idx="141">
                  <c:v>1.5805091233124973</c:v>
                </c:pt>
                <c:pt idx="142">
                  <c:v>0.3229709385710251</c:v>
                </c:pt>
                <c:pt idx="143">
                  <c:v>0.78614674629362291</c:v>
                </c:pt>
                <c:pt idx="144">
                  <c:v>-0.27718500759876363</c:v>
                </c:pt>
                <c:pt idx="145">
                  <c:v>-1.2322191013736443</c:v>
                </c:pt>
                <c:pt idx="146">
                  <c:v>0.20757382600873964</c:v>
                </c:pt>
                <c:pt idx="147">
                  <c:v>4.3538702356663315</c:v>
                </c:pt>
                <c:pt idx="148">
                  <c:v>-1.0086391861603126</c:v>
                </c:pt>
                <c:pt idx="149">
                  <c:v>0.30450369715830128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A2-4B57-A0E2-E2995B2BB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664031"/>
        <c:axId val="1792646351"/>
      </c:scatterChart>
      <c:valAx>
        <c:axId val="1792664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Staff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646351"/>
        <c:crosses val="autoZero"/>
        <c:crossBetween val="midCat"/>
      </c:valAx>
      <c:valAx>
        <c:axId val="179264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664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GrossProfit $m  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'[1]2.i9Plot'!$C$2:$C$151</c:f>
              <c:numCache>
                <c:formatCode>General</c:formatCode>
                <c:ptCount val="150"/>
                <c:pt idx="0">
                  <c:v>0.71199999999999997</c:v>
                </c:pt>
                <c:pt idx="1">
                  <c:v>9.0999999999999998E-2</c:v>
                </c:pt>
                <c:pt idx="2">
                  <c:v>1.72</c:v>
                </c:pt>
                <c:pt idx="3">
                  <c:v>1.3720000000000001</c:v>
                </c:pt>
                <c:pt idx="4">
                  <c:v>0.93500000000000005</c:v>
                </c:pt>
                <c:pt idx="5">
                  <c:v>2.0190000000000001</c:v>
                </c:pt>
                <c:pt idx="6">
                  <c:v>0.66200000000000003</c:v>
                </c:pt>
                <c:pt idx="7">
                  <c:v>0.7</c:v>
                </c:pt>
                <c:pt idx="8">
                  <c:v>0.93700000000000006</c:v>
                </c:pt>
                <c:pt idx="9">
                  <c:v>6.5000000000000002E-2</c:v>
                </c:pt>
                <c:pt idx="10">
                  <c:v>2.1440000000000001</c:v>
                </c:pt>
                <c:pt idx="11">
                  <c:v>0.248</c:v>
                </c:pt>
                <c:pt idx="12">
                  <c:v>1.607</c:v>
                </c:pt>
                <c:pt idx="13">
                  <c:v>1.6240000000000001</c:v>
                </c:pt>
                <c:pt idx="14">
                  <c:v>0.05</c:v>
                </c:pt>
                <c:pt idx="15">
                  <c:v>0.58799999999999997</c:v>
                </c:pt>
                <c:pt idx="16">
                  <c:v>1.76</c:v>
                </c:pt>
                <c:pt idx="17">
                  <c:v>4.4999999999999998E-2</c:v>
                </c:pt>
                <c:pt idx="18">
                  <c:v>1</c:v>
                </c:pt>
                <c:pt idx="19">
                  <c:v>0.121</c:v>
                </c:pt>
                <c:pt idx="20">
                  <c:v>0.159</c:v>
                </c:pt>
                <c:pt idx="21">
                  <c:v>2.2839999999999998</c:v>
                </c:pt>
                <c:pt idx="22">
                  <c:v>0.79900000000000004</c:v>
                </c:pt>
                <c:pt idx="23">
                  <c:v>0.91100000000000003</c:v>
                </c:pt>
                <c:pt idx="24">
                  <c:v>0.81299999999999994</c:v>
                </c:pt>
                <c:pt idx="25">
                  <c:v>0.97599999999999998</c:v>
                </c:pt>
                <c:pt idx="26">
                  <c:v>1.86</c:v>
                </c:pt>
                <c:pt idx="27">
                  <c:v>4.7E-2</c:v>
                </c:pt>
                <c:pt idx="28">
                  <c:v>0.498</c:v>
                </c:pt>
                <c:pt idx="29">
                  <c:v>8.4000000000000005E-2</c:v>
                </c:pt>
                <c:pt idx="30">
                  <c:v>4.8000000000000001E-2</c:v>
                </c:pt>
                <c:pt idx="31">
                  <c:v>0.96</c:v>
                </c:pt>
                <c:pt idx="32">
                  <c:v>1.18</c:v>
                </c:pt>
                <c:pt idx="33">
                  <c:v>0.97399999999999998</c:v>
                </c:pt>
                <c:pt idx="34">
                  <c:v>1.3149999999999999</c:v>
                </c:pt>
                <c:pt idx="35">
                  <c:v>0.97399999999999998</c:v>
                </c:pt>
                <c:pt idx="36">
                  <c:v>0.16700000000000001</c:v>
                </c:pt>
                <c:pt idx="37">
                  <c:v>0.93700000000000006</c:v>
                </c:pt>
                <c:pt idx="38">
                  <c:v>4.5999999999999999E-2</c:v>
                </c:pt>
                <c:pt idx="39">
                  <c:v>1.7999999999999999E-2</c:v>
                </c:pt>
                <c:pt idx="40">
                  <c:v>0.84</c:v>
                </c:pt>
                <c:pt idx="41">
                  <c:v>1</c:v>
                </c:pt>
                <c:pt idx="42">
                  <c:v>1.159</c:v>
                </c:pt>
                <c:pt idx="43">
                  <c:v>0.104</c:v>
                </c:pt>
                <c:pt idx="44">
                  <c:v>0.93600000000000005</c:v>
                </c:pt>
                <c:pt idx="45">
                  <c:v>1.968</c:v>
                </c:pt>
                <c:pt idx="46">
                  <c:v>2.536</c:v>
                </c:pt>
                <c:pt idx="47">
                  <c:v>0.41699999999999998</c:v>
                </c:pt>
                <c:pt idx="48">
                  <c:v>3.9E-2</c:v>
                </c:pt>
                <c:pt idx="49">
                  <c:v>1.155</c:v>
                </c:pt>
                <c:pt idx="50">
                  <c:v>1.9990000000000001</c:v>
                </c:pt>
                <c:pt idx="51">
                  <c:v>2.8719999999999999</c:v>
                </c:pt>
                <c:pt idx="52">
                  <c:v>0.73399999999999999</c:v>
                </c:pt>
                <c:pt idx="53">
                  <c:v>4.5900000000000003E-2</c:v>
                </c:pt>
                <c:pt idx="54">
                  <c:v>0.879</c:v>
                </c:pt>
                <c:pt idx="55">
                  <c:v>1.496</c:v>
                </c:pt>
                <c:pt idx="56">
                  <c:v>0.65500000000000003</c:v>
                </c:pt>
                <c:pt idx="57">
                  <c:v>1.6439999999999999</c:v>
                </c:pt>
                <c:pt idx="58">
                  <c:v>0.81899999999999995</c:v>
                </c:pt>
                <c:pt idx="59">
                  <c:v>1.623</c:v>
                </c:pt>
                <c:pt idx="60">
                  <c:v>1.0840000000000001</c:v>
                </c:pt>
                <c:pt idx="61">
                  <c:v>1.4610000000000001</c:v>
                </c:pt>
                <c:pt idx="62">
                  <c:v>0.53200000000000003</c:v>
                </c:pt>
                <c:pt idx="63">
                  <c:v>1.3360000000000001</c:v>
                </c:pt>
                <c:pt idx="64">
                  <c:v>1.018</c:v>
                </c:pt>
                <c:pt idx="65">
                  <c:v>4.2999999999999997E-2</c:v>
                </c:pt>
                <c:pt idx="66">
                  <c:v>1.28</c:v>
                </c:pt>
                <c:pt idx="67">
                  <c:v>0.61199999999999999</c:v>
                </c:pt>
                <c:pt idx="68">
                  <c:v>0.73899999999999999</c:v>
                </c:pt>
                <c:pt idx="69">
                  <c:v>1.1419999999999999</c:v>
                </c:pt>
                <c:pt idx="70">
                  <c:v>1.476</c:v>
                </c:pt>
                <c:pt idx="71">
                  <c:v>0.54600000000000004</c:v>
                </c:pt>
                <c:pt idx="72">
                  <c:v>1.2949999999999999</c:v>
                </c:pt>
                <c:pt idx="73">
                  <c:v>1.512</c:v>
                </c:pt>
                <c:pt idx="74">
                  <c:v>0.10299999999999999</c:v>
                </c:pt>
                <c:pt idx="75">
                  <c:v>0.185</c:v>
                </c:pt>
                <c:pt idx="76">
                  <c:v>0.63600000000000001</c:v>
                </c:pt>
                <c:pt idx="77">
                  <c:v>0.17199999999999999</c:v>
                </c:pt>
                <c:pt idx="78">
                  <c:v>4.3999999999999997E-2</c:v>
                </c:pt>
                <c:pt idx="79">
                  <c:v>1.5449999999999999</c:v>
                </c:pt>
                <c:pt idx="80">
                  <c:v>0.29099999999999998</c:v>
                </c:pt>
                <c:pt idx="81">
                  <c:v>9.1999999999999998E-2</c:v>
                </c:pt>
                <c:pt idx="82">
                  <c:v>0.48</c:v>
                </c:pt>
                <c:pt idx="83">
                  <c:v>0.98299999999999998</c:v>
                </c:pt>
                <c:pt idx="84">
                  <c:v>1.881</c:v>
                </c:pt>
                <c:pt idx="85">
                  <c:v>2.6259999999999999</c:v>
                </c:pt>
                <c:pt idx="86">
                  <c:v>0.56799999999999995</c:v>
                </c:pt>
                <c:pt idx="87">
                  <c:v>0.879</c:v>
                </c:pt>
                <c:pt idx="88">
                  <c:v>1.083</c:v>
                </c:pt>
                <c:pt idx="89">
                  <c:v>0.82799999999999996</c:v>
                </c:pt>
                <c:pt idx="90">
                  <c:v>1.56</c:v>
                </c:pt>
                <c:pt idx="91">
                  <c:v>1.4279999999999999</c:v>
                </c:pt>
                <c:pt idx="92">
                  <c:v>1.4039999999999999</c:v>
                </c:pt>
                <c:pt idx="93">
                  <c:v>1.0720000000000001</c:v>
                </c:pt>
                <c:pt idx="94">
                  <c:v>0.183</c:v>
                </c:pt>
                <c:pt idx="95">
                  <c:v>1.6</c:v>
                </c:pt>
                <c:pt idx="96">
                  <c:v>0.61199999999999999</c:v>
                </c:pt>
                <c:pt idx="97">
                  <c:v>0.496</c:v>
                </c:pt>
                <c:pt idx="98">
                  <c:v>1.8</c:v>
                </c:pt>
                <c:pt idx="99">
                  <c:v>0.40300000000000002</c:v>
                </c:pt>
                <c:pt idx="100">
                  <c:v>0.85599999999999998</c:v>
                </c:pt>
                <c:pt idx="101">
                  <c:v>1.8360000000000001</c:v>
                </c:pt>
                <c:pt idx="102">
                  <c:v>0.40799999999999997</c:v>
                </c:pt>
                <c:pt idx="103">
                  <c:v>0.124</c:v>
                </c:pt>
                <c:pt idx="104">
                  <c:v>8.5000000000000006E-2</c:v>
                </c:pt>
                <c:pt idx="105">
                  <c:v>0.85199999999999998</c:v>
                </c:pt>
                <c:pt idx="106">
                  <c:v>1.927</c:v>
                </c:pt>
                <c:pt idx="107">
                  <c:v>1.018</c:v>
                </c:pt>
                <c:pt idx="108">
                  <c:v>0.86399999999999999</c:v>
                </c:pt>
                <c:pt idx="109">
                  <c:v>0.626</c:v>
                </c:pt>
                <c:pt idx="110">
                  <c:v>1.3839999999999999</c:v>
                </c:pt>
                <c:pt idx="111">
                  <c:v>0.59</c:v>
                </c:pt>
                <c:pt idx="112">
                  <c:v>7.1999999999999995E-2</c:v>
                </c:pt>
                <c:pt idx="113">
                  <c:v>1.2829999999999999</c:v>
                </c:pt>
                <c:pt idx="114">
                  <c:v>7.4999999999999997E-2</c:v>
                </c:pt>
                <c:pt idx="115">
                  <c:v>0.89900000000000002</c:v>
                </c:pt>
                <c:pt idx="116">
                  <c:v>1.248</c:v>
                </c:pt>
                <c:pt idx="117">
                  <c:v>0.23100000000000001</c:v>
                </c:pt>
                <c:pt idx="118">
                  <c:v>1.512</c:v>
                </c:pt>
                <c:pt idx="119">
                  <c:v>0.83099999999999996</c:v>
                </c:pt>
                <c:pt idx="120">
                  <c:v>0.123</c:v>
                </c:pt>
                <c:pt idx="121">
                  <c:v>0.13100000000000001</c:v>
                </c:pt>
                <c:pt idx="122">
                  <c:v>1.5389999999999999</c:v>
                </c:pt>
                <c:pt idx="123">
                  <c:v>0.63700000000000001</c:v>
                </c:pt>
                <c:pt idx="124">
                  <c:v>0.27500000000000002</c:v>
                </c:pt>
                <c:pt idx="125">
                  <c:v>0.71099999999999997</c:v>
                </c:pt>
                <c:pt idx="126">
                  <c:v>1.2</c:v>
                </c:pt>
                <c:pt idx="127">
                  <c:v>1.2270000000000001</c:v>
                </c:pt>
                <c:pt idx="128">
                  <c:v>1.9630000000000001</c:v>
                </c:pt>
                <c:pt idx="129">
                  <c:v>0.496</c:v>
                </c:pt>
                <c:pt idx="130">
                  <c:v>0.42399999999999999</c:v>
                </c:pt>
                <c:pt idx="131">
                  <c:v>1.1519999999999999</c:v>
                </c:pt>
                <c:pt idx="132">
                  <c:v>1.4810000000000001</c:v>
                </c:pt>
                <c:pt idx="133">
                  <c:v>2.2850000000000001</c:v>
                </c:pt>
                <c:pt idx="134">
                  <c:v>0.29199999999999998</c:v>
                </c:pt>
                <c:pt idx="135">
                  <c:v>0.88800000000000001</c:v>
                </c:pt>
                <c:pt idx="136">
                  <c:v>2.3239999999999998</c:v>
                </c:pt>
                <c:pt idx="137">
                  <c:v>0.19600000000000001</c:v>
                </c:pt>
                <c:pt idx="138">
                  <c:v>0.18</c:v>
                </c:pt>
                <c:pt idx="139">
                  <c:v>1.4159999999999999</c:v>
                </c:pt>
                <c:pt idx="140">
                  <c:v>0.115</c:v>
                </c:pt>
                <c:pt idx="141">
                  <c:v>0.995</c:v>
                </c:pt>
                <c:pt idx="142">
                  <c:v>2.3519999999999999</c:v>
                </c:pt>
                <c:pt idx="143">
                  <c:v>1.2589999999999999</c:v>
                </c:pt>
                <c:pt idx="144">
                  <c:v>1.464</c:v>
                </c:pt>
                <c:pt idx="145">
                  <c:v>0.504</c:v>
                </c:pt>
                <c:pt idx="146">
                  <c:v>0.44700000000000001</c:v>
                </c:pt>
                <c:pt idx="147">
                  <c:v>2.62</c:v>
                </c:pt>
                <c:pt idx="148">
                  <c:v>1.1679999999999999</c:v>
                </c:pt>
                <c:pt idx="149">
                  <c:v>3.2000000000000001E-2</c:v>
                </c:pt>
              </c:numCache>
            </c:numRef>
          </c:xVal>
          <c:yVal>
            <c:numRef>
              <c:f>'[1]2.i9Plot'!$N$35:$N$184</c:f>
              <c:numCache>
                <c:formatCode>General</c:formatCode>
                <c:ptCount val="150"/>
                <c:pt idx="0">
                  <c:v>-0.23600991137472782</c:v>
                </c:pt>
                <c:pt idx="1">
                  <c:v>-0.55875291976630059</c:v>
                </c:pt>
                <c:pt idx="2">
                  <c:v>0.91707800667752792</c:v>
                </c:pt>
                <c:pt idx="3">
                  <c:v>0.82815518604347815</c:v>
                </c:pt>
                <c:pt idx="4">
                  <c:v>-0.35341105866020595</c:v>
                </c:pt>
                <c:pt idx="5">
                  <c:v>0.73555769654386793</c:v>
                </c:pt>
                <c:pt idx="6">
                  <c:v>0.30418988327118335</c:v>
                </c:pt>
                <c:pt idx="7">
                  <c:v>0.71792438653270096</c:v>
                </c:pt>
                <c:pt idx="8">
                  <c:v>-5.7016069149149473E-3</c:v>
                </c:pt>
                <c:pt idx="9">
                  <c:v>0.36169842491313808</c:v>
                </c:pt>
                <c:pt idx="10">
                  <c:v>-0.10235413584844899</c:v>
                </c:pt>
                <c:pt idx="11">
                  <c:v>-0.36321542124439432</c:v>
                </c:pt>
                <c:pt idx="12">
                  <c:v>-0.13081559918119368</c:v>
                </c:pt>
                <c:pt idx="13">
                  <c:v>-2.1332676342771268</c:v>
                </c:pt>
                <c:pt idx="14">
                  <c:v>0.55083129321349134</c:v>
                </c:pt>
                <c:pt idx="15">
                  <c:v>0.36463001382911564</c:v>
                </c:pt>
                <c:pt idx="16">
                  <c:v>-5.1183438391174008E-2</c:v>
                </c:pt>
                <c:pt idx="17">
                  <c:v>0.84697953228311107</c:v>
                </c:pt>
                <c:pt idx="18">
                  <c:v>-0.97010703999201908</c:v>
                </c:pt>
                <c:pt idx="19">
                  <c:v>-0.49117824555521139</c:v>
                </c:pt>
                <c:pt idx="20">
                  <c:v>0.74252624746037554</c:v>
                </c:pt>
                <c:pt idx="21">
                  <c:v>0.15067563817342133</c:v>
                </c:pt>
                <c:pt idx="22">
                  <c:v>-0.35566996334528511</c:v>
                </c:pt>
                <c:pt idx="23">
                  <c:v>1.3351439346286682</c:v>
                </c:pt>
                <c:pt idx="24">
                  <c:v>1.1091448718264232</c:v>
                </c:pt>
                <c:pt idx="25">
                  <c:v>-0.3292698430085359</c:v>
                </c:pt>
                <c:pt idx="26">
                  <c:v>-1.2151946744809905</c:v>
                </c:pt>
                <c:pt idx="27">
                  <c:v>-0.82228333049784297</c:v>
                </c:pt>
                <c:pt idx="28">
                  <c:v>1.0701194493692654</c:v>
                </c:pt>
                <c:pt idx="29">
                  <c:v>0.47518813381799063</c:v>
                </c:pt>
                <c:pt idx="30">
                  <c:v>-0.8192800564394016</c:v>
                </c:pt>
                <c:pt idx="31">
                  <c:v>-0.21926569008504337</c:v>
                </c:pt>
                <c:pt idx="32">
                  <c:v>-0.48558644305656706</c:v>
                </c:pt>
                <c:pt idx="33">
                  <c:v>-0.82464186448583376</c:v>
                </c:pt>
                <c:pt idx="34">
                  <c:v>0.34691885121710264</c:v>
                </c:pt>
                <c:pt idx="35">
                  <c:v>-0.97262323291642261</c:v>
                </c:pt>
                <c:pt idx="36">
                  <c:v>-0.28519285752796009</c:v>
                </c:pt>
                <c:pt idx="37">
                  <c:v>-0.62452227282908446</c:v>
                </c:pt>
                <c:pt idx="38">
                  <c:v>-1.2635892161199127</c:v>
                </c:pt>
                <c:pt idx="39">
                  <c:v>0.3004781556447611</c:v>
                </c:pt>
                <c:pt idx="40">
                  <c:v>-0.25112615502379576</c:v>
                </c:pt>
                <c:pt idx="41">
                  <c:v>-1.3443779385203385</c:v>
                </c:pt>
                <c:pt idx="42">
                  <c:v>-0.5788523235050409</c:v>
                </c:pt>
                <c:pt idx="43">
                  <c:v>-0.47187237299802831</c:v>
                </c:pt>
                <c:pt idx="44">
                  <c:v>0.30026326174418472</c:v>
                </c:pt>
                <c:pt idx="45">
                  <c:v>-0.78580637827858268</c:v>
                </c:pt>
                <c:pt idx="46">
                  <c:v>0.49115389682797073</c:v>
                </c:pt>
                <c:pt idx="47">
                  <c:v>-0.52794566464424086</c:v>
                </c:pt>
                <c:pt idx="48">
                  <c:v>-0.61686752232240138</c:v>
                </c:pt>
                <c:pt idx="49">
                  <c:v>-0.23572922665927187</c:v>
                </c:pt>
                <c:pt idx="50">
                  <c:v>0.91891996398673825</c:v>
                </c:pt>
                <c:pt idx="51">
                  <c:v>-1.0758744250026737</c:v>
                </c:pt>
                <c:pt idx="52">
                  <c:v>-0.32348365830301162</c:v>
                </c:pt>
                <c:pt idx="53">
                  <c:v>-0.17868648891870365</c:v>
                </c:pt>
                <c:pt idx="54">
                  <c:v>-0.54473470819585224</c:v>
                </c:pt>
                <c:pt idx="55">
                  <c:v>-0.94209962489706989</c:v>
                </c:pt>
                <c:pt idx="56">
                  <c:v>-0.32290362111429438</c:v>
                </c:pt>
                <c:pt idx="57">
                  <c:v>-0.74213867485069862</c:v>
                </c:pt>
                <c:pt idx="58">
                  <c:v>-0.64305869722570463</c:v>
                </c:pt>
                <c:pt idx="59">
                  <c:v>0.21890061650548986</c:v>
                </c:pt>
                <c:pt idx="60">
                  <c:v>0.21205968297754652</c:v>
                </c:pt>
                <c:pt idx="61">
                  <c:v>1.2799090156029251</c:v>
                </c:pt>
                <c:pt idx="62">
                  <c:v>-0.90927989663490649</c:v>
                </c:pt>
                <c:pt idx="63">
                  <c:v>-1.0310354416298573</c:v>
                </c:pt>
                <c:pt idx="64">
                  <c:v>0.56758939673748188</c:v>
                </c:pt>
                <c:pt idx="65">
                  <c:v>0.83241215108466626</c:v>
                </c:pt>
                <c:pt idx="66">
                  <c:v>0.27170513028551468</c:v>
                </c:pt>
                <c:pt idx="67">
                  <c:v>0.73363369362740727</c:v>
                </c:pt>
                <c:pt idx="68">
                  <c:v>0.71530283266521266</c:v>
                </c:pt>
                <c:pt idx="69">
                  <c:v>-0.13314768689693679</c:v>
                </c:pt>
                <c:pt idx="70">
                  <c:v>-0.57177292092785414</c:v>
                </c:pt>
                <c:pt idx="71">
                  <c:v>-1.0751583976672414</c:v>
                </c:pt>
                <c:pt idx="72">
                  <c:v>-0.85837398460953551</c:v>
                </c:pt>
                <c:pt idx="73">
                  <c:v>-0.16860295197072617</c:v>
                </c:pt>
                <c:pt idx="74">
                  <c:v>-0.27442039883404412</c:v>
                </c:pt>
                <c:pt idx="75">
                  <c:v>0.50471106255643328</c:v>
                </c:pt>
                <c:pt idx="76">
                  <c:v>-0.38151235314458098</c:v>
                </c:pt>
                <c:pt idx="77">
                  <c:v>0.44062790516186645</c:v>
                </c:pt>
                <c:pt idx="78">
                  <c:v>0.30261078778054262</c:v>
                </c:pt>
                <c:pt idx="79">
                  <c:v>1.1641644889034097</c:v>
                </c:pt>
                <c:pt idx="80">
                  <c:v>1.5555274398432459</c:v>
                </c:pt>
                <c:pt idx="81">
                  <c:v>1.3931271404294918</c:v>
                </c:pt>
                <c:pt idx="82">
                  <c:v>0.14007837356878561</c:v>
                </c:pt>
                <c:pt idx="83">
                  <c:v>-0.58209883542921759</c:v>
                </c:pt>
                <c:pt idx="84">
                  <c:v>0.34397596140833464</c:v>
                </c:pt>
                <c:pt idx="85">
                  <c:v>0.77583299068545131</c:v>
                </c:pt>
                <c:pt idx="86">
                  <c:v>0.11668526406963764</c:v>
                </c:pt>
                <c:pt idx="87">
                  <c:v>-0.37479994833841701</c:v>
                </c:pt>
                <c:pt idx="88">
                  <c:v>0.34160617979460284</c:v>
                </c:pt>
                <c:pt idx="89">
                  <c:v>0.53218069724660744</c:v>
                </c:pt>
                <c:pt idx="90">
                  <c:v>1.816439086580246E-2</c:v>
                </c:pt>
                <c:pt idx="91">
                  <c:v>0.41799027439454051</c:v>
                </c:pt>
                <c:pt idx="92">
                  <c:v>0.13657310872662975</c:v>
                </c:pt>
                <c:pt idx="93">
                  <c:v>-0.86734909661486093</c:v>
                </c:pt>
                <c:pt idx="94">
                  <c:v>-0.22022868597713519</c:v>
                </c:pt>
                <c:pt idx="95">
                  <c:v>-0.49177420986130826</c:v>
                </c:pt>
                <c:pt idx="96">
                  <c:v>-0.97854992198863933</c:v>
                </c:pt>
                <c:pt idx="97">
                  <c:v>0.14502395308670124</c:v>
                </c:pt>
                <c:pt idx="98">
                  <c:v>-0.13515091369085752</c:v>
                </c:pt>
                <c:pt idx="99">
                  <c:v>0.90661912311129988</c:v>
                </c:pt>
                <c:pt idx="100">
                  <c:v>1.3947857754326272</c:v>
                </c:pt>
                <c:pt idx="101">
                  <c:v>-0.89190859894305596</c:v>
                </c:pt>
                <c:pt idx="102">
                  <c:v>0.49236180946545893</c:v>
                </c:pt>
                <c:pt idx="103">
                  <c:v>-0.56283168615986412</c:v>
                </c:pt>
                <c:pt idx="104">
                  <c:v>0.75938930270756977</c:v>
                </c:pt>
                <c:pt idx="105">
                  <c:v>0.36207047410707283</c:v>
                </c:pt>
                <c:pt idx="106">
                  <c:v>0.36304040002866778</c:v>
                </c:pt>
                <c:pt idx="107">
                  <c:v>-0.65754686406296869</c:v>
                </c:pt>
                <c:pt idx="108">
                  <c:v>-5.4170971205680374E-2</c:v>
                </c:pt>
                <c:pt idx="109">
                  <c:v>-0.5492252609060877</c:v>
                </c:pt>
                <c:pt idx="110">
                  <c:v>-0.19107601853919576</c:v>
                </c:pt>
                <c:pt idx="111">
                  <c:v>-0.85302864943043133</c:v>
                </c:pt>
                <c:pt idx="112">
                  <c:v>-0.34362387882252854</c:v>
                </c:pt>
                <c:pt idx="113">
                  <c:v>0.66489342334945434</c:v>
                </c:pt>
                <c:pt idx="114">
                  <c:v>-0.55664691828521029</c:v>
                </c:pt>
                <c:pt idx="115">
                  <c:v>1.0868660120905709</c:v>
                </c:pt>
                <c:pt idx="116">
                  <c:v>-0.23976839073552902</c:v>
                </c:pt>
                <c:pt idx="117">
                  <c:v>0.27444040603146025</c:v>
                </c:pt>
                <c:pt idx="118">
                  <c:v>0.82781450744961838</c:v>
                </c:pt>
                <c:pt idx="119">
                  <c:v>-1.1623106211866379</c:v>
                </c:pt>
                <c:pt idx="120">
                  <c:v>-0.88973434744952318</c:v>
                </c:pt>
                <c:pt idx="121">
                  <c:v>1.3364874374041413</c:v>
                </c:pt>
                <c:pt idx="122">
                  <c:v>-1.1079282343054011</c:v>
                </c:pt>
                <c:pt idx="123">
                  <c:v>1.0404841275525687</c:v>
                </c:pt>
                <c:pt idx="124">
                  <c:v>0.45397250867942596</c:v>
                </c:pt>
                <c:pt idx="125">
                  <c:v>0.37464053573788192</c:v>
                </c:pt>
                <c:pt idx="126">
                  <c:v>-0.29128383080863252</c:v>
                </c:pt>
                <c:pt idx="127">
                  <c:v>-0.63735684013999538</c:v>
                </c:pt>
                <c:pt idx="128">
                  <c:v>-0.92390806199291831</c:v>
                </c:pt>
                <c:pt idx="129">
                  <c:v>-0.81634499468692923</c:v>
                </c:pt>
                <c:pt idx="130">
                  <c:v>1.9818291297872479</c:v>
                </c:pt>
                <c:pt idx="131">
                  <c:v>-7.7726531414045397E-2</c:v>
                </c:pt>
                <c:pt idx="132">
                  <c:v>0.21265957196740448</c:v>
                </c:pt>
                <c:pt idx="133">
                  <c:v>-0.37502611772875483</c:v>
                </c:pt>
                <c:pt idx="134">
                  <c:v>1.2463175816128071</c:v>
                </c:pt>
                <c:pt idx="135">
                  <c:v>-0.3515717161761085</c:v>
                </c:pt>
                <c:pt idx="136">
                  <c:v>-0.59734243537588227</c:v>
                </c:pt>
                <c:pt idx="137">
                  <c:v>-3.0034406792911028E-2</c:v>
                </c:pt>
                <c:pt idx="138">
                  <c:v>-0.57134779472260888</c:v>
                </c:pt>
                <c:pt idx="139">
                  <c:v>-0.23832295283671456</c:v>
                </c:pt>
                <c:pt idx="140">
                  <c:v>0.37782293897575414</c:v>
                </c:pt>
                <c:pt idx="141">
                  <c:v>1.5805091233124973</c:v>
                </c:pt>
                <c:pt idx="142">
                  <c:v>0.3229709385710251</c:v>
                </c:pt>
                <c:pt idx="143">
                  <c:v>0.78614674629362291</c:v>
                </c:pt>
                <c:pt idx="144">
                  <c:v>-0.27718500759876363</c:v>
                </c:pt>
                <c:pt idx="145">
                  <c:v>-1.2322191013736443</c:v>
                </c:pt>
                <c:pt idx="146">
                  <c:v>0.20757382600873964</c:v>
                </c:pt>
                <c:pt idx="147">
                  <c:v>4.3538702356663315</c:v>
                </c:pt>
                <c:pt idx="148">
                  <c:v>-1.0086391861603126</c:v>
                </c:pt>
                <c:pt idx="149">
                  <c:v>0.30450369715830128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F4-496D-A1EF-94D781122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687871"/>
        <c:axId val="1792542431"/>
      </c:scatterChart>
      <c:valAx>
        <c:axId val="1792687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GrossProfit $m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542431"/>
        <c:crosses val="autoZero"/>
        <c:crossBetween val="midCat"/>
      </c:valAx>
      <c:valAx>
        <c:axId val="1792542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687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Adv.$'000  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xVal>
            <c:numRef>
              <c:f>'[1]2.i9Plot'!$D$2:$D$151</c:f>
              <c:numCache>
                <c:formatCode>General</c:formatCode>
                <c:ptCount val="150"/>
                <c:pt idx="0">
                  <c:v>171</c:v>
                </c:pt>
                <c:pt idx="1">
                  <c:v>213</c:v>
                </c:pt>
                <c:pt idx="2">
                  <c:v>255</c:v>
                </c:pt>
                <c:pt idx="3">
                  <c:v>287</c:v>
                </c:pt>
                <c:pt idx="4">
                  <c:v>112</c:v>
                </c:pt>
                <c:pt idx="5">
                  <c:v>238</c:v>
                </c:pt>
                <c:pt idx="6">
                  <c:v>124</c:v>
                </c:pt>
                <c:pt idx="7">
                  <c:v>214</c:v>
                </c:pt>
                <c:pt idx="8">
                  <c:v>215</c:v>
                </c:pt>
                <c:pt idx="9">
                  <c:v>154</c:v>
                </c:pt>
                <c:pt idx="10">
                  <c:v>97</c:v>
                </c:pt>
                <c:pt idx="11">
                  <c:v>301</c:v>
                </c:pt>
                <c:pt idx="12">
                  <c:v>123</c:v>
                </c:pt>
                <c:pt idx="13">
                  <c:v>148</c:v>
                </c:pt>
                <c:pt idx="14">
                  <c:v>228</c:v>
                </c:pt>
                <c:pt idx="15">
                  <c:v>136</c:v>
                </c:pt>
                <c:pt idx="16">
                  <c:v>369</c:v>
                </c:pt>
                <c:pt idx="17">
                  <c:v>187</c:v>
                </c:pt>
                <c:pt idx="18">
                  <c:v>66</c:v>
                </c:pt>
                <c:pt idx="19">
                  <c:v>116</c:v>
                </c:pt>
                <c:pt idx="20">
                  <c:v>144</c:v>
                </c:pt>
                <c:pt idx="21">
                  <c:v>201</c:v>
                </c:pt>
                <c:pt idx="22">
                  <c:v>96</c:v>
                </c:pt>
                <c:pt idx="23">
                  <c:v>134</c:v>
                </c:pt>
                <c:pt idx="24">
                  <c:v>101</c:v>
                </c:pt>
                <c:pt idx="25">
                  <c:v>82</c:v>
                </c:pt>
                <c:pt idx="26">
                  <c:v>311</c:v>
                </c:pt>
                <c:pt idx="27">
                  <c:v>65</c:v>
                </c:pt>
                <c:pt idx="28">
                  <c:v>31</c:v>
                </c:pt>
                <c:pt idx="29">
                  <c:v>249</c:v>
                </c:pt>
                <c:pt idx="30">
                  <c:v>197</c:v>
                </c:pt>
                <c:pt idx="31">
                  <c:v>213</c:v>
                </c:pt>
                <c:pt idx="32">
                  <c:v>69</c:v>
                </c:pt>
                <c:pt idx="33">
                  <c:v>201</c:v>
                </c:pt>
                <c:pt idx="34">
                  <c:v>69</c:v>
                </c:pt>
                <c:pt idx="35">
                  <c:v>117</c:v>
                </c:pt>
                <c:pt idx="36">
                  <c:v>81</c:v>
                </c:pt>
                <c:pt idx="37">
                  <c:v>211</c:v>
                </c:pt>
                <c:pt idx="38">
                  <c:v>151</c:v>
                </c:pt>
                <c:pt idx="39">
                  <c:v>77</c:v>
                </c:pt>
                <c:pt idx="40">
                  <c:v>99</c:v>
                </c:pt>
                <c:pt idx="41">
                  <c:v>283</c:v>
                </c:pt>
                <c:pt idx="42">
                  <c:v>196</c:v>
                </c:pt>
                <c:pt idx="43">
                  <c:v>253</c:v>
                </c:pt>
                <c:pt idx="44">
                  <c:v>203</c:v>
                </c:pt>
                <c:pt idx="45">
                  <c:v>164</c:v>
                </c:pt>
                <c:pt idx="46">
                  <c:v>146</c:v>
                </c:pt>
                <c:pt idx="47">
                  <c:v>121</c:v>
                </c:pt>
                <c:pt idx="48">
                  <c:v>128</c:v>
                </c:pt>
                <c:pt idx="49">
                  <c:v>132</c:v>
                </c:pt>
                <c:pt idx="50">
                  <c:v>75</c:v>
                </c:pt>
                <c:pt idx="51">
                  <c:v>144</c:v>
                </c:pt>
                <c:pt idx="52">
                  <c:v>152</c:v>
                </c:pt>
                <c:pt idx="53">
                  <c:v>104</c:v>
                </c:pt>
                <c:pt idx="54">
                  <c:v>112</c:v>
                </c:pt>
                <c:pt idx="55">
                  <c:v>139</c:v>
                </c:pt>
                <c:pt idx="56">
                  <c:v>150</c:v>
                </c:pt>
                <c:pt idx="57">
                  <c:v>60</c:v>
                </c:pt>
                <c:pt idx="58">
                  <c:v>266</c:v>
                </c:pt>
                <c:pt idx="59">
                  <c:v>209</c:v>
                </c:pt>
                <c:pt idx="60">
                  <c:v>181</c:v>
                </c:pt>
                <c:pt idx="61">
                  <c:v>180</c:v>
                </c:pt>
                <c:pt idx="62">
                  <c:v>111</c:v>
                </c:pt>
                <c:pt idx="63">
                  <c:v>150</c:v>
                </c:pt>
                <c:pt idx="64">
                  <c:v>348</c:v>
                </c:pt>
                <c:pt idx="65">
                  <c:v>214</c:v>
                </c:pt>
                <c:pt idx="66">
                  <c:v>141</c:v>
                </c:pt>
                <c:pt idx="67">
                  <c:v>148</c:v>
                </c:pt>
                <c:pt idx="68">
                  <c:v>146</c:v>
                </c:pt>
                <c:pt idx="69">
                  <c:v>199</c:v>
                </c:pt>
                <c:pt idx="70">
                  <c:v>171</c:v>
                </c:pt>
                <c:pt idx="71">
                  <c:v>122</c:v>
                </c:pt>
                <c:pt idx="72">
                  <c:v>110</c:v>
                </c:pt>
                <c:pt idx="73">
                  <c:v>73</c:v>
                </c:pt>
                <c:pt idx="74">
                  <c:v>89</c:v>
                </c:pt>
                <c:pt idx="75">
                  <c:v>166</c:v>
                </c:pt>
                <c:pt idx="76">
                  <c:v>118</c:v>
                </c:pt>
                <c:pt idx="77">
                  <c:v>117</c:v>
                </c:pt>
                <c:pt idx="78">
                  <c:v>175</c:v>
                </c:pt>
                <c:pt idx="79">
                  <c:v>102</c:v>
                </c:pt>
                <c:pt idx="80">
                  <c:v>182</c:v>
                </c:pt>
                <c:pt idx="81">
                  <c:v>230</c:v>
                </c:pt>
                <c:pt idx="82">
                  <c:v>59</c:v>
                </c:pt>
                <c:pt idx="83">
                  <c:v>71</c:v>
                </c:pt>
                <c:pt idx="84">
                  <c:v>46</c:v>
                </c:pt>
                <c:pt idx="85">
                  <c:v>43</c:v>
                </c:pt>
                <c:pt idx="86">
                  <c:v>125</c:v>
                </c:pt>
                <c:pt idx="87">
                  <c:v>118</c:v>
                </c:pt>
                <c:pt idx="88">
                  <c:v>101</c:v>
                </c:pt>
                <c:pt idx="89">
                  <c:v>213</c:v>
                </c:pt>
                <c:pt idx="90">
                  <c:v>115</c:v>
                </c:pt>
                <c:pt idx="91">
                  <c:v>121</c:v>
                </c:pt>
                <c:pt idx="92">
                  <c:v>69</c:v>
                </c:pt>
                <c:pt idx="93">
                  <c:v>178</c:v>
                </c:pt>
                <c:pt idx="94">
                  <c:v>85</c:v>
                </c:pt>
                <c:pt idx="95">
                  <c:v>282</c:v>
                </c:pt>
                <c:pt idx="96">
                  <c:v>156</c:v>
                </c:pt>
                <c:pt idx="97">
                  <c:v>86</c:v>
                </c:pt>
                <c:pt idx="98">
                  <c:v>212</c:v>
                </c:pt>
                <c:pt idx="99">
                  <c:v>157</c:v>
                </c:pt>
                <c:pt idx="100">
                  <c:v>91</c:v>
                </c:pt>
                <c:pt idx="101">
                  <c:v>169</c:v>
                </c:pt>
                <c:pt idx="102">
                  <c:v>175</c:v>
                </c:pt>
                <c:pt idx="103">
                  <c:v>77</c:v>
                </c:pt>
                <c:pt idx="104">
                  <c:v>125</c:v>
                </c:pt>
                <c:pt idx="105">
                  <c:v>102</c:v>
                </c:pt>
                <c:pt idx="106">
                  <c:v>249</c:v>
                </c:pt>
                <c:pt idx="107">
                  <c:v>134</c:v>
                </c:pt>
                <c:pt idx="108">
                  <c:v>129</c:v>
                </c:pt>
                <c:pt idx="109">
                  <c:v>51</c:v>
                </c:pt>
                <c:pt idx="110">
                  <c:v>33</c:v>
                </c:pt>
                <c:pt idx="111">
                  <c:v>121</c:v>
                </c:pt>
                <c:pt idx="112">
                  <c:v>116</c:v>
                </c:pt>
                <c:pt idx="113">
                  <c:v>68</c:v>
                </c:pt>
                <c:pt idx="114">
                  <c:v>296</c:v>
                </c:pt>
                <c:pt idx="115">
                  <c:v>165</c:v>
                </c:pt>
                <c:pt idx="116">
                  <c:v>92</c:v>
                </c:pt>
                <c:pt idx="117">
                  <c:v>109</c:v>
                </c:pt>
                <c:pt idx="118">
                  <c:v>125</c:v>
                </c:pt>
                <c:pt idx="119">
                  <c:v>199</c:v>
                </c:pt>
                <c:pt idx="120">
                  <c:v>113</c:v>
                </c:pt>
                <c:pt idx="121">
                  <c:v>284</c:v>
                </c:pt>
                <c:pt idx="122">
                  <c:v>115</c:v>
                </c:pt>
                <c:pt idx="123">
                  <c:v>188</c:v>
                </c:pt>
                <c:pt idx="124">
                  <c:v>139</c:v>
                </c:pt>
                <c:pt idx="125">
                  <c:v>232</c:v>
                </c:pt>
                <c:pt idx="126">
                  <c:v>83</c:v>
                </c:pt>
                <c:pt idx="127">
                  <c:v>100</c:v>
                </c:pt>
                <c:pt idx="128">
                  <c:v>113</c:v>
                </c:pt>
                <c:pt idx="129">
                  <c:v>100</c:v>
                </c:pt>
                <c:pt idx="130">
                  <c:v>123</c:v>
                </c:pt>
                <c:pt idx="131">
                  <c:v>106</c:v>
                </c:pt>
                <c:pt idx="132">
                  <c:v>126</c:v>
                </c:pt>
                <c:pt idx="133">
                  <c:v>200</c:v>
                </c:pt>
                <c:pt idx="134">
                  <c:v>47</c:v>
                </c:pt>
                <c:pt idx="135">
                  <c:v>202</c:v>
                </c:pt>
                <c:pt idx="136">
                  <c:v>97</c:v>
                </c:pt>
                <c:pt idx="137">
                  <c:v>49</c:v>
                </c:pt>
                <c:pt idx="138">
                  <c:v>84</c:v>
                </c:pt>
                <c:pt idx="139">
                  <c:v>209</c:v>
                </c:pt>
                <c:pt idx="140">
                  <c:v>70</c:v>
                </c:pt>
                <c:pt idx="141">
                  <c:v>185</c:v>
                </c:pt>
                <c:pt idx="142">
                  <c:v>209</c:v>
                </c:pt>
                <c:pt idx="143">
                  <c:v>175</c:v>
                </c:pt>
                <c:pt idx="144">
                  <c:v>118</c:v>
                </c:pt>
                <c:pt idx="145">
                  <c:v>253</c:v>
                </c:pt>
                <c:pt idx="146">
                  <c:v>20</c:v>
                </c:pt>
                <c:pt idx="147">
                  <c:v>103</c:v>
                </c:pt>
                <c:pt idx="148">
                  <c:v>120</c:v>
                </c:pt>
                <c:pt idx="149">
                  <c:v>102</c:v>
                </c:pt>
              </c:numCache>
            </c:numRef>
          </c:xVal>
          <c:yVal>
            <c:numRef>
              <c:f>'[1]2.i9Plot'!$N$35:$N$184</c:f>
              <c:numCache>
                <c:formatCode>General</c:formatCode>
                <c:ptCount val="150"/>
                <c:pt idx="0">
                  <c:v>-0.23600991137472782</c:v>
                </c:pt>
                <c:pt idx="1">
                  <c:v>-0.55875291976630059</c:v>
                </c:pt>
                <c:pt idx="2">
                  <c:v>0.91707800667752792</c:v>
                </c:pt>
                <c:pt idx="3">
                  <c:v>0.82815518604347815</c:v>
                </c:pt>
                <c:pt idx="4">
                  <c:v>-0.35341105866020595</c:v>
                </c:pt>
                <c:pt idx="5">
                  <c:v>0.73555769654386793</c:v>
                </c:pt>
                <c:pt idx="6">
                  <c:v>0.30418988327118335</c:v>
                </c:pt>
                <c:pt idx="7">
                  <c:v>0.71792438653270096</c:v>
                </c:pt>
                <c:pt idx="8">
                  <c:v>-5.7016069149149473E-3</c:v>
                </c:pt>
                <c:pt idx="9">
                  <c:v>0.36169842491313808</c:v>
                </c:pt>
                <c:pt idx="10">
                  <c:v>-0.10235413584844899</c:v>
                </c:pt>
                <c:pt idx="11">
                  <c:v>-0.36321542124439432</c:v>
                </c:pt>
                <c:pt idx="12">
                  <c:v>-0.13081559918119368</c:v>
                </c:pt>
                <c:pt idx="13">
                  <c:v>-2.1332676342771268</c:v>
                </c:pt>
                <c:pt idx="14">
                  <c:v>0.55083129321349134</c:v>
                </c:pt>
                <c:pt idx="15">
                  <c:v>0.36463001382911564</c:v>
                </c:pt>
                <c:pt idx="16">
                  <c:v>-5.1183438391174008E-2</c:v>
                </c:pt>
                <c:pt idx="17">
                  <c:v>0.84697953228311107</c:v>
                </c:pt>
                <c:pt idx="18">
                  <c:v>-0.97010703999201908</c:v>
                </c:pt>
                <c:pt idx="19">
                  <c:v>-0.49117824555521139</c:v>
                </c:pt>
                <c:pt idx="20">
                  <c:v>0.74252624746037554</c:v>
                </c:pt>
                <c:pt idx="21">
                  <c:v>0.15067563817342133</c:v>
                </c:pt>
                <c:pt idx="22">
                  <c:v>-0.35566996334528511</c:v>
                </c:pt>
                <c:pt idx="23">
                  <c:v>1.3351439346286682</c:v>
                </c:pt>
                <c:pt idx="24">
                  <c:v>1.1091448718264232</c:v>
                </c:pt>
                <c:pt idx="25">
                  <c:v>-0.3292698430085359</c:v>
                </c:pt>
                <c:pt idx="26">
                  <c:v>-1.2151946744809905</c:v>
                </c:pt>
                <c:pt idx="27">
                  <c:v>-0.82228333049784297</c:v>
                </c:pt>
                <c:pt idx="28">
                  <c:v>1.0701194493692654</c:v>
                </c:pt>
                <c:pt idx="29">
                  <c:v>0.47518813381799063</c:v>
                </c:pt>
                <c:pt idx="30">
                  <c:v>-0.8192800564394016</c:v>
                </c:pt>
                <c:pt idx="31">
                  <c:v>-0.21926569008504337</c:v>
                </c:pt>
                <c:pt idx="32">
                  <c:v>-0.48558644305656706</c:v>
                </c:pt>
                <c:pt idx="33">
                  <c:v>-0.82464186448583376</c:v>
                </c:pt>
                <c:pt idx="34">
                  <c:v>0.34691885121710264</c:v>
                </c:pt>
                <c:pt idx="35">
                  <c:v>-0.97262323291642261</c:v>
                </c:pt>
                <c:pt idx="36">
                  <c:v>-0.28519285752796009</c:v>
                </c:pt>
                <c:pt idx="37">
                  <c:v>-0.62452227282908446</c:v>
                </c:pt>
                <c:pt idx="38">
                  <c:v>-1.2635892161199127</c:v>
                </c:pt>
                <c:pt idx="39">
                  <c:v>0.3004781556447611</c:v>
                </c:pt>
                <c:pt idx="40">
                  <c:v>-0.25112615502379576</c:v>
                </c:pt>
                <c:pt idx="41">
                  <c:v>-1.3443779385203385</c:v>
                </c:pt>
                <c:pt idx="42">
                  <c:v>-0.5788523235050409</c:v>
                </c:pt>
                <c:pt idx="43">
                  <c:v>-0.47187237299802831</c:v>
                </c:pt>
                <c:pt idx="44">
                  <c:v>0.30026326174418472</c:v>
                </c:pt>
                <c:pt idx="45">
                  <c:v>-0.78580637827858268</c:v>
                </c:pt>
                <c:pt idx="46">
                  <c:v>0.49115389682797073</c:v>
                </c:pt>
                <c:pt idx="47">
                  <c:v>-0.52794566464424086</c:v>
                </c:pt>
                <c:pt idx="48">
                  <c:v>-0.61686752232240138</c:v>
                </c:pt>
                <c:pt idx="49">
                  <c:v>-0.23572922665927187</c:v>
                </c:pt>
                <c:pt idx="50">
                  <c:v>0.91891996398673825</c:v>
                </c:pt>
                <c:pt idx="51">
                  <c:v>-1.0758744250026737</c:v>
                </c:pt>
                <c:pt idx="52">
                  <c:v>-0.32348365830301162</c:v>
                </c:pt>
                <c:pt idx="53">
                  <c:v>-0.17868648891870365</c:v>
                </c:pt>
                <c:pt idx="54">
                  <c:v>-0.54473470819585224</c:v>
                </c:pt>
                <c:pt idx="55">
                  <c:v>-0.94209962489706989</c:v>
                </c:pt>
                <c:pt idx="56">
                  <c:v>-0.32290362111429438</c:v>
                </c:pt>
                <c:pt idx="57">
                  <c:v>-0.74213867485069862</c:v>
                </c:pt>
                <c:pt idx="58">
                  <c:v>-0.64305869722570463</c:v>
                </c:pt>
                <c:pt idx="59">
                  <c:v>0.21890061650548986</c:v>
                </c:pt>
                <c:pt idx="60">
                  <c:v>0.21205968297754652</c:v>
                </c:pt>
                <c:pt idx="61">
                  <c:v>1.2799090156029251</c:v>
                </c:pt>
                <c:pt idx="62">
                  <c:v>-0.90927989663490649</c:v>
                </c:pt>
                <c:pt idx="63">
                  <c:v>-1.0310354416298573</c:v>
                </c:pt>
                <c:pt idx="64">
                  <c:v>0.56758939673748188</c:v>
                </c:pt>
                <c:pt idx="65">
                  <c:v>0.83241215108466626</c:v>
                </c:pt>
                <c:pt idx="66">
                  <c:v>0.27170513028551468</c:v>
                </c:pt>
                <c:pt idx="67">
                  <c:v>0.73363369362740727</c:v>
                </c:pt>
                <c:pt idx="68">
                  <c:v>0.71530283266521266</c:v>
                </c:pt>
                <c:pt idx="69">
                  <c:v>-0.13314768689693679</c:v>
                </c:pt>
                <c:pt idx="70">
                  <c:v>-0.57177292092785414</c:v>
                </c:pt>
                <c:pt idx="71">
                  <c:v>-1.0751583976672414</c:v>
                </c:pt>
                <c:pt idx="72">
                  <c:v>-0.85837398460953551</c:v>
                </c:pt>
                <c:pt idx="73">
                  <c:v>-0.16860295197072617</c:v>
                </c:pt>
                <c:pt idx="74">
                  <c:v>-0.27442039883404412</c:v>
                </c:pt>
                <c:pt idx="75">
                  <c:v>0.50471106255643328</c:v>
                </c:pt>
                <c:pt idx="76">
                  <c:v>-0.38151235314458098</c:v>
                </c:pt>
                <c:pt idx="77">
                  <c:v>0.44062790516186645</c:v>
                </c:pt>
                <c:pt idx="78">
                  <c:v>0.30261078778054262</c:v>
                </c:pt>
                <c:pt idx="79">
                  <c:v>1.1641644889034097</c:v>
                </c:pt>
                <c:pt idx="80">
                  <c:v>1.5555274398432459</c:v>
                </c:pt>
                <c:pt idx="81">
                  <c:v>1.3931271404294918</c:v>
                </c:pt>
                <c:pt idx="82">
                  <c:v>0.14007837356878561</c:v>
                </c:pt>
                <c:pt idx="83">
                  <c:v>-0.58209883542921759</c:v>
                </c:pt>
                <c:pt idx="84">
                  <c:v>0.34397596140833464</c:v>
                </c:pt>
                <c:pt idx="85">
                  <c:v>0.77583299068545131</c:v>
                </c:pt>
                <c:pt idx="86">
                  <c:v>0.11668526406963764</c:v>
                </c:pt>
                <c:pt idx="87">
                  <c:v>-0.37479994833841701</c:v>
                </c:pt>
                <c:pt idx="88">
                  <c:v>0.34160617979460284</c:v>
                </c:pt>
                <c:pt idx="89">
                  <c:v>0.53218069724660744</c:v>
                </c:pt>
                <c:pt idx="90">
                  <c:v>1.816439086580246E-2</c:v>
                </c:pt>
                <c:pt idx="91">
                  <c:v>0.41799027439454051</c:v>
                </c:pt>
                <c:pt idx="92">
                  <c:v>0.13657310872662975</c:v>
                </c:pt>
                <c:pt idx="93">
                  <c:v>-0.86734909661486093</c:v>
                </c:pt>
                <c:pt idx="94">
                  <c:v>-0.22022868597713519</c:v>
                </c:pt>
                <c:pt idx="95">
                  <c:v>-0.49177420986130826</c:v>
                </c:pt>
                <c:pt idx="96">
                  <c:v>-0.97854992198863933</c:v>
                </c:pt>
                <c:pt idx="97">
                  <c:v>0.14502395308670124</c:v>
                </c:pt>
                <c:pt idx="98">
                  <c:v>-0.13515091369085752</c:v>
                </c:pt>
                <c:pt idx="99">
                  <c:v>0.90661912311129988</c:v>
                </c:pt>
                <c:pt idx="100">
                  <c:v>1.3947857754326272</c:v>
                </c:pt>
                <c:pt idx="101">
                  <c:v>-0.89190859894305596</c:v>
                </c:pt>
                <c:pt idx="102">
                  <c:v>0.49236180946545893</c:v>
                </c:pt>
                <c:pt idx="103">
                  <c:v>-0.56283168615986412</c:v>
                </c:pt>
                <c:pt idx="104">
                  <c:v>0.75938930270756977</c:v>
                </c:pt>
                <c:pt idx="105">
                  <c:v>0.36207047410707283</c:v>
                </c:pt>
                <c:pt idx="106">
                  <c:v>0.36304040002866778</c:v>
                </c:pt>
                <c:pt idx="107">
                  <c:v>-0.65754686406296869</c:v>
                </c:pt>
                <c:pt idx="108">
                  <c:v>-5.4170971205680374E-2</c:v>
                </c:pt>
                <c:pt idx="109">
                  <c:v>-0.5492252609060877</c:v>
                </c:pt>
                <c:pt idx="110">
                  <c:v>-0.19107601853919576</c:v>
                </c:pt>
                <c:pt idx="111">
                  <c:v>-0.85302864943043133</c:v>
                </c:pt>
                <c:pt idx="112">
                  <c:v>-0.34362387882252854</c:v>
                </c:pt>
                <c:pt idx="113">
                  <c:v>0.66489342334945434</c:v>
                </c:pt>
                <c:pt idx="114">
                  <c:v>-0.55664691828521029</c:v>
                </c:pt>
                <c:pt idx="115">
                  <c:v>1.0868660120905709</c:v>
                </c:pt>
                <c:pt idx="116">
                  <c:v>-0.23976839073552902</c:v>
                </c:pt>
                <c:pt idx="117">
                  <c:v>0.27444040603146025</c:v>
                </c:pt>
                <c:pt idx="118">
                  <c:v>0.82781450744961838</c:v>
                </c:pt>
                <c:pt idx="119">
                  <c:v>-1.1623106211866379</c:v>
                </c:pt>
                <c:pt idx="120">
                  <c:v>-0.88973434744952318</c:v>
                </c:pt>
                <c:pt idx="121">
                  <c:v>1.3364874374041413</c:v>
                </c:pt>
                <c:pt idx="122">
                  <c:v>-1.1079282343054011</c:v>
                </c:pt>
                <c:pt idx="123">
                  <c:v>1.0404841275525687</c:v>
                </c:pt>
                <c:pt idx="124">
                  <c:v>0.45397250867942596</c:v>
                </c:pt>
                <c:pt idx="125">
                  <c:v>0.37464053573788192</c:v>
                </c:pt>
                <c:pt idx="126">
                  <c:v>-0.29128383080863252</c:v>
                </c:pt>
                <c:pt idx="127">
                  <c:v>-0.63735684013999538</c:v>
                </c:pt>
                <c:pt idx="128">
                  <c:v>-0.92390806199291831</c:v>
                </c:pt>
                <c:pt idx="129">
                  <c:v>-0.81634499468692923</c:v>
                </c:pt>
                <c:pt idx="130">
                  <c:v>1.9818291297872479</c:v>
                </c:pt>
                <c:pt idx="131">
                  <c:v>-7.7726531414045397E-2</c:v>
                </c:pt>
                <c:pt idx="132">
                  <c:v>0.21265957196740448</c:v>
                </c:pt>
                <c:pt idx="133">
                  <c:v>-0.37502611772875483</c:v>
                </c:pt>
                <c:pt idx="134">
                  <c:v>1.2463175816128071</c:v>
                </c:pt>
                <c:pt idx="135">
                  <c:v>-0.3515717161761085</c:v>
                </c:pt>
                <c:pt idx="136">
                  <c:v>-0.59734243537588227</c:v>
                </c:pt>
                <c:pt idx="137">
                  <c:v>-3.0034406792911028E-2</c:v>
                </c:pt>
                <c:pt idx="138">
                  <c:v>-0.57134779472260888</c:v>
                </c:pt>
                <c:pt idx="139">
                  <c:v>-0.23832295283671456</c:v>
                </c:pt>
                <c:pt idx="140">
                  <c:v>0.37782293897575414</c:v>
                </c:pt>
                <c:pt idx="141">
                  <c:v>1.5805091233124973</c:v>
                </c:pt>
                <c:pt idx="142">
                  <c:v>0.3229709385710251</c:v>
                </c:pt>
                <c:pt idx="143">
                  <c:v>0.78614674629362291</c:v>
                </c:pt>
                <c:pt idx="144">
                  <c:v>-0.27718500759876363</c:v>
                </c:pt>
                <c:pt idx="145">
                  <c:v>-1.2322191013736443</c:v>
                </c:pt>
                <c:pt idx="146">
                  <c:v>0.20757382600873964</c:v>
                </c:pt>
                <c:pt idx="147">
                  <c:v>4.3538702356663315</c:v>
                </c:pt>
                <c:pt idx="148">
                  <c:v>-1.0086391861603126</c:v>
                </c:pt>
                <c:pt idx="149">
                  <c:v>0.30450369715830128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A8-4198-B519-331D3482A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431263"/>
        <c:axId val="1793432991"/>
      </c:scatterChart>
      <c:valAx>
        <c:axId val="179343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Adv.$'000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432991"/>
        <c:crosses val="autoZero"/>
        <c:crossBetween val="midCat"/>
      </c:valAx>
      <c:valAx>
        <c:axId val="179343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43126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HrsTrading  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xVal>
            <c:numRef>
              <c:f>'[1]2.i9Plot'!$E$2:$E$151</c:f>
              <c:numCache>
                <c:formatCode>General</c:formatCode>
                <c:ptCount val="150"/>
                <c:pt idx="0">
                  <c:v>110</c:v>
                </c:pt>
                <c:pt idx="1">
                  <c:v>134</c:v>
                </c:pt>
                <c:pt idx="2">
                  <c:v>98</c:v>
                </c:pt>
                <c:pt idx="3">
                  <c:v>85</c:v>
                </c:pt>
                <c:pt idx="4">
                  <c:v>72</c:v>
                </c:pt>
                <c:pt idx="5">
                  <c:v>77</c:v>
                </c:pt>
                <c:pt idx="6">
                  <c:v>100</c:v>
                </c:pt>
                <c:pt idx="7">
                  <c:v>95</c:v>
                </c:pt>
                <c:pt idx="8">
                  <c:v>112</c:v>
                </c:pt>
                <c:pt idx="9">
                  <c:v>75</c:v>
                </c:pt>
                <c:pt idx="10">
                  <c:v>100</c:v>
                </c:pt>
                <c:pt idx="11">
                  <c:v>96</c:v>
                </c:pt>
                <c:pt idx="12">
                  <c:v>72</c:v>
                </c:pt>
                <c:pt idx="13">
                  <c:v>73</c:v>
                </c:pt>
                <c:pt idx="14">
                  <c:v>86</c:v>
                </c:pt>
                <c:pt idx="15">
                  <c:v>121</c:v>
                </c:pt>
                <c:pt idx="16">
                  <c:v>85</c:v>
                </c:pt>
                <c:pt idx="17">
                  <c:v>73</c:v>
                </c:pt>
                <c:pt idx="18">
                  <c:v>90</c:v>
                </c:pt>
                <c:pt idx="19">
                  <c:v>82</c:v>
                </c:pt>
                <c:pt idx="20">
                  <c:v>85</c:v>
                </c:pt>
                <c:pt idx="21">
                  <c:v>80</c:v>
                </c:pt>
                <c:pt idx="22">
                  <c:v>145</c:v>
                </c:pt>
                <c:pt idx="23">
                  <c:v>112</c:v>
                </c:pt>
                <c:pt idx="24">
                  <c:v>106</c:v>
                </c:pt>
                <c:pt idx="25">
                  <c:v>101</c:v>
                </c:pt>
                <c:pt idx="26">
                  <c:v>124</c:v>
                </c:pt>
                <c:pt idx="27">
                  <c:v>88</c:v>
                </c:pt>
                <c:pt idx="28">
                  <c:v>117</c:v>
                </c:pt>
                <c:pt idx="29">
                  <c:v>86</c:v>
                </c:pt>
                <c:pt idx="30">
                  <c:v>72</c:v>
                </c:pt>
                <c:pt idx="31">
                  <c:v>101</c:v>
                </c:pt>
                <c:pt idx="32">
                  <c:v>72</c:v>
                </c:pt>
                <c:pt idx="33">
                  <c:v>91</c:v>
                </c:pt>
                <c:pt idx="34">
                  <c:v>78</c:v>
                </c:pt>
                <c:pt idx="35">
                  <c:v>96</c:v>
                </c:pt>
                <c:pt idx="36">
                  <c:v>120</c:v>
                </c:pt>
                <c:pt idx="37">
                  <c:v>112</c:v>
                </c:pt>
                <c:pt idx="38">
                  <c:v>72</c:v>
                </c:pt>
                <c:pt idx="39">
                  <c:v>150</c:v>
                </c:pt>
                <c:pt idx="40">
                  <c:v>110</c:v>
                </c:pt>
                <c:pt idx="41">
                  <c:v>104</c:v>
                </c:pt>
                <c:pt idx="42">
                  <c:v>99</c:v>
                </c:pt>
                <c:pt idx="43">
                  <c:v>145</c:v>
                </c:pt>
                <c:pt idx="44">
                  <c:v>111</c:v>
                </c:pt>
                <c:pt idx="45">
                  <c:v>86</c:v>
                </c:pt>
                <c:pt idx="46">
                  <c:v>84</c:v>
                </c:pt>
                <c:pt idx="47">
                  <c:v>123</c:v>
                </c:pt>
                <c:pt idx="48">
                  <c:v>97</c:v>
                </c:pt>
                <c:pt idx="49">
                  <c:v>98</c:v>
                </c:pt>
                <c:pt idx="50">
                  <c:v>72</c:v>
                </c:pt>
                <c:pt idx="51">
                  <c:v>73</c:v>
                </c:pt>
                <c:pt idx="52">
                  <c:v>111</c:v>
                </c:pt>
                <c:pt idx="53">
                  <c:v>86</c:v>
                </c:pt>
                <c:pt idx="54">
                  <c:v>120</c:v>
                </c:pt>
                <c:pt idx="55">
                  <c:v>84</c:v>
                </c:pt>
                <c:pt idx="56">
                  <c:v>108</c:v>
                </c:pt>
                <c:pt idx="57">
                  <c:v>118</c:v>
                </c:pt>
                <c:pt idx="58">
                  <c:v>92</c:v>
                </c:pt>
                <c:pt idx="59">
                  <c:v>88</c:v>
                </c:pt>
                <c:pt idx="60">
                  <c:v>101</c:v>
                </c:pt>
                <c:pt idx="61">
                  <c:v>91</c:v>
                </c:pt>
                <c:pt idx="62">
                  <c:v>120</c:v>
                </c:pt>
                <c:pt idx="63">
                  <c:v>98</c:v>
                </c:pt>
                <c:pt idx="64">
                  <c:v>98</c:v>
                </c:pt>
                <c:pt idx="65">
                  <c:v>98</c:v>
                </c:pt>
                <c:pt idx="66">
                  <c:v>96</c:v>
                </c:pt>
                <c:pt idx="67">
                  <c:v>116</c:v>
                </c:pt>
                <c:pt idx="68">
                  <c:v>114</c:v>
                </c:pt>
                <c:pt idx="69">
                  <c:v>98</c:v>
                </c:pt>
                <c:pt idx="70">
                  <c:v>91</c:v>
                </c:pt>
                <c:pt idx="71">
                  <c:v>129</c:v>
                </c:pt>
                <c:pt idx="72">
                  <c:v>88</c:v>
                </c:pt>
                <c:pt idx="73">
                  <c:v>82</c:v>
                </c:pt>
                <c:pt idx="74">
                  <c:v>135</c:v>
                </c:pt>
                <c:pt idx="75">
                  <c:v>133</c:v>
                </c:pt>
                <c:pt idx="76">
                  <c:v>112</c:v>
                </c:pt>
                <c:pt idx="77">
                  <c:v>168</c:v>
                </c:pt>
                <c:pt idx="78">
                  <c:v>78</c:v>
                </c:pt>
                <c:pt idx="79">
                  <c:v>110</c:v>
                </c:pt>
                <c:pt idx="80">
                  <c:v>132</c:v>
                </c:pt>
                <c:pt idx="81">
                  <c:v>137</c:v>
                </c:pt>
                <c:pt idx="82">
                  <c:v>127</c:v>
                </c:pt>
                <c:pt idx="83">
                  <c:v>112</c:v>
                </c:pt>
                <c:pt idx="84">
                  <c:v>85</c:v>
                </c:pt>
                <c:pt idx="85">
                  <c:v>74</c:v>
                </c:pt>
                <c:pt idx="86">
                  <c:v>109</c:v>
                </c:pt>
                <c:pt idx="87">
                  <c:v>108</c:v>
                </c:pt>
                <c:pt idx="88">
                  <c:v>100</c:v>
                </c:pt>
                <c:pt idx="89">
                  <c:v>105</c:v>
                </c:pt>
                <c:pt idx="90">
                  <c:v>87</c:v>
                </c:pt>
                <c:pt idx="91">
                  <c:v>84</c:v>
                </c:pt>
                <c:pt idx="92">
                  <c:v>87</c:v>
                </c:pt>
                <c:pt idx="93">
                  <c:v>101</c:v>
                </c:pt>
                <c:pt idx="94">
                  <c:v>130</c:v>
                </c:pt>
                <c:pt idx="95">
                  <c:v>72</c:v>
                </c:pt>
                <c:pt idx="96">
                  <c:v>129</c:v>
                </c:pt>
                <c:pt idx="97">
                  <c:v>100</c:v>
                </c:pt>
                <c:pt idx="98">
                  <c:v>86</c:v>
                </c:pt>
                <c:pt idx="99">
                  <c:v>98</c:v>
                </c:pt>
                <c:pt idx="100">
                  <c:v>112</c:v>
                </c:pt>
                <c:pt idx="101">
                  <c:v>85</c:v>
                </c:pt>
                <c:pt idx="102">
                  <c:v>96</c:v>
                </c:pt>
                <c:pt idx="103">
                  <c:v>150</c:v>
                </c:pt>
                <c:pt idx="104">
                  <c:v>107</c:v>
                </c:pt>
                <c:pt idx="105">
                  <c:v>108</c:v>
                </c:pt>
                <c:pt idx="106">
                  <c:v>78</c:v>
                </c:pt>
                <c:pt idx="107">
                  <c:v>86</c:v>
                </c:pt>
                <c:pt idx="108">
                  <c:v>133</c:v>
                </c:pt>
                <c:pt idx="109">
                  <c:v>107</c:v>
                </c:pt>
                <c:pt idx="110">
                  <c:v>100</c:v>
                </c:pt>
                <c:pt idx="111">
                  <c:v>108</c:v>
                </c:pt>
                <c:pt idx="112">
                  <c:v>155</c:v>
                </c:pt>
                <c:pt idx="113">
                  <c:v>90</c:v>
                </c:pt>
                <c:pt idx="114">
                  <c:v>137</c:v>
                </c:pt>
                <c:pt idx="115">
                  <c:v>140</c:v>
                </c:pt>
                <c:pt idx="116">
                  <c:v>98</c:v>
                </c:pt>
                <c:pt idx="117">
                  <c:v>111</c:v>
                </c:pt>
                <c:pt idx="118">
                  <c:v>101</c:v>
                </c:pt>
                <c:pt idx="119">
                  <c:v>109</c:v>
                </c:pt>
                <c:pt idx="120">
                  <c:v>132</c:v>
                </c:pt>
                <c:pt idx="121">
                  <c:v>137</c:v>
                </c:pt>
                <c:pt idx="122">
                  <c:v>72</c:v>
                </c:pt>
                <c:pt idx="123">
                  <c:v>76</c:v>
                </c:pt>
                <c:pt idx="124">
                  <c:v>124</c:v>
                </c:pt>
                <c:pt idx="125">
                  <c:v>99</c:v>
                </c:pt>
                <c:pt idx="126">
                  <c:v>90</c:v>
                </c:pt>
                <c:pt idx="127">
                  <c:v>98</c:v>
                </c:pt>
                <c:pt idx="128">
                  <c:v>85</c:v>
                </c:pt>
                <c:pt idx="129">
                  <c:v>136</c:v>
                </c:pt>
                <c:pt idx="130">
                  <c:v>75</c:v>
                </c:pt>
                <c:pt idx="131">
                  <c:v>96</c:v>
                </c:pt>
                <c:pt idx="132">
                  <c:v>97</c:v>
                </c:pt>
                <c:pt idx="133">
                  <c:v>124</c:v>
                </c:pt>
                <c:pt idx="134">
                  <c:v>111</c:v>
                </c:pt>
                <c:pt idx="135">
                  <c:v>147</c:v>
                </c:pt>
                <c:pt idx="136">
                  <c:v>101</c:v>
                </c:pt>
                <c:pt idx="137">
                  <c:v>111</c:v>
                </c:pt>
                <c:pt idx="138">
                  <c:v>122</c:v>
                </c:pt>
                <c:pt idx="139">
                  <c:v>85</c:v>
                </c:pt>
                <c:pt idx="140">
                  <c:v>137</c:v>
                </c:pt>
                <c:pt idx="141">
                  <c:v>99</c:v>
                </c:pt>
                <c:pt idx="142">
                  <c:v>85</c:v>
                </c:pt>
                <c:pt idx="143">
                  <c:v>84</c:v>
                </c:pt>
                <c:pt idx="144">
                  <c:v>115</c:v>
                </c:pt>
                <c:pt idx="145">
                  <c:v>124</c:v>
                </c:pt>
                <c:pt idx="146">
                  <c:v>129</c:v>
                </c:pt>
                <c:pt idx="147">
                  <c:v>102</c:v>
                </c:pt>
                <c:pt idx="148">
                  <c:v>114</c:v>
                </c:pt>
                <c:pt idx="149">
                  <c:v>135</c:v>
                </c:pt>
              </c:numCache>
            </c:numRef>
          </c:xVal>
          <c:yVal>
            <c:numRef>
              <c:f>'[1]2.i9Plot'!$N$35:$N$184</c:f>
              <c:numCache>
                <c:formatCode>General</c:formatCode>
                <c:ptCount val="150"/>
                <c:pt idx="0">
                  <c:v>-0.23600991137472782</c:v>
                </c:pt>
                <c:pt idx="1">
                  <c:v>-0.55875291976630059</c:v>
                </c:pt>
                <c:pt idx="2">
                  <c:v>0.91707800667752792</c:v>
                </c:pt>
                <c:pt idx="3">
                  <c:v>0.82815518604347815</c:v>
                </c:pt>
                <c:pt idx="4">
                  <c:v>-0.35341105866020595</c:v>
                </c:pt>
                <c:pt idx="5">
                  <c:v>0.73555769654386793</c:v>
                </c:pt>
                <c:pt idx="6">
                  <c:v>0.30418988327118335</c:v>
                </c:pt>
                <c:pt idx="7">
                  <c:v>0.71792438653270096</c:v>
                </c:pt>
                <c:pt idx="8">
                  <c:v>-5.7016069149149473E-3</c:v>
                </c:pt>
                <c:pt idx="9">
                  <c:v>0.36169842491313808</c:v>
                </c:pt>
                <c:pt idx="10">
                  <c:v>-0.10235413584844899</c:v>
                </c:pt>
                <c:pt idx="11">
                  <c:v>-0.36321542124439432</c:v>
                </c:pt>
                <c:pt idx="12">
                  <c:v>-0.13081559918119368</c:v>
                </c:pt>
                <c:pt idx="13">
                  <c:v>-2.1332676342771268</c:v>
                </c:pt>
                <c:pt idx="14">
                  <c:v>0.55083129321349134</c:v>
                </c:pt>
                <c:pt idx="15">
                  <c:v>0.36463001382911564</c:v>
                </c:pt>
                <c:pt idx="16">
                  <c:v>-5.1183438391174008E-2</c:v>
                </c:pt>
                <c:pt idx="17">
                  <c:v>0.84697953228311107</c:v>
                </c:pt>
                <c:pt idx="18">
                  <c:v>-0.97010703999201908</c:v>
                </c:pt>
                <c:pt idx="19">
                  <c:v>-0.49117824555521139</c:v>
                </c:pt>
                <c:pt idx="20">
                  <c:v>0.74252624746037554</c:v>
                </c:pt>
                <c:pt idx="21">
                  <c:v>0.15067563817342133</c:v>
                </c:pt>
                <c:pt idx="22">
                  <c:v>-0.35566996334528511</c:v>
                </c:pt>
                <c:pt idx="23">
                  <c:v>1.3351439346286682</c:v>
                </c:pt>
                <c:pt idx="24">
                  <c:v>1.1091448718264232</c:v>
                </c:pt>
                <c:pt idx="25">
                  <c:v>-0.3292698430085359</c:v>
                </c:pt>
                <c:pt idx="26">
                  <c:v>-1.2151946744809905</c:v>
                </c:pt>
                <c:pt idx="27">
                  <c:v>-0.82228333049784297</c:v>
                </c:pt>
                <c:pt idx="28">
                  <c:v>1.0701194493692654</c:v>
                </c:pt>
                <c:pt idx="29">
                  <c:v>0.47518813381799063</c:v>
                </c:pt>
                <c:pt idx="30">
                  <c:v>-0.8192800564394016</c:v>
                </c:pt>
                <c:pt idx="31">
                  <c:v>-0.21926569008504337</c:v>
                </c:pt>
                <c:pt idx="32">
                  <c:v>-0.48558644305656706</c:v>
                </c:pt>
                <c:pt idx="33">
                  <c:v>-0.82464186448583376</c:v>
                </c:pt>
                <c:pt idx="34">
                  <c:v>0.34691885121710264</c:v>
                </c:pt>
                <c:pt idx="35">
                  <c:v>-0.97262323291642261</c:v>
                </c:pt>
                <c:pt idx="36">
                  <c:v>-0.28519285752796009</c:v>
                </c:pt>
                <c:pt idx="37">
                  <c:v>-0.62452227282908446</c:v>
                </c:pt>
                <c:pt idx="38">
                  <c:v>-1.2635892161199127</c:v>
                </c:pt>
                <c:pt idx="39">
                  <c:v>0.3004781556447611</c:v>
                </c:pt>
                <c:pt idx="40">
                  <c:v>-0.25112615502379576</c:v>
                </c:pt>
                <c:pt idx="41">
                  <c:v>-1.3443779385203385</c:v>
                </c:pt>
                <c:pt idx="42">
                  <c:v>-0.5788523235050409</c:v>
                </c:pt>
                <c:pt idx="43">
                  <c:v>-0.47187237299802831</c:v>
                </c:pt>
                <c:pt idx="44">
                  <c:v>0.30026326174418472</c:v>
                </c:pt>
                <c:pt idx="45">
                  <c:v>-0.78580637827858268</c:v>
                </c:pt>
                <c:pt idx="46">
                  <c:v>0.49115389682797073</c:v>
                </c:pt>
                <c:pt idx="47">
                  <c:v>-0.52794566464424086</c:v>
                </c:pt>
                <c:pt idx="48">
                  <c:v>-0.61686752232240138</c:v>
                </c:pt>
                <c:pt idx="49">
                  <c:v>-0.23572922665927187</c:v>
                </c:pt>
                <c:pt idx="50">
                  <c:v>0.91891996398673825</c:v>
                </c:pt>
                <c:pt idx="51">
                  <c:v>-1.0758744250026737</c:v>
                </c:pt>
                <c:pt idx="52">
                  <c:v>-0.32348365830301162</c:v>
                </c:pt>
                <c:pt idx="53">
                  <c:v>-0.17868648891870365</c:v>
                </c:pt>
                <c:pt idx="54">
                  <c:v>-0.54473470819585224</c:v>
                </c:pt>
                <c:pt idx="55">
                  <c:v>-0.94209962489706989</c:v>
                </c:pt>
                <c:pt idx="56">
                  <c:v>-0.32290362111429438</c:v>
                </c:pt>
                <c:pt idx="57">
                  <c:v>-0.74213867485069862</c:v>
                </c:pt>
                <c:pt idx="58">
                  <c:v>-0.64305869722570463</c:v>
                </c:pt>
                <c:pt idx="59">
                  <c:v>0.21890061650548986</c:v>
                </c:pt>
                <c:pt idx="60">
                  <c:v>0.21205968297754652</c:v>
                </c:pt>
                <c:pt idx="61">
                  <c:v>1.2799090156029251</c:v>
                </c:pt>
                <c:pt idx="62">
                  <c:v>-0.90927989663490649</c:v>
                </c:pt>
                <c:pt idx="63">
                  <c:v>-1.0310354416298573</c:v>
                </c:pt>
                <c:pt idx="64">
                  <c:v>0.56758939673748188</c:v>
                </c:pt>
                <c:pt idx="65">
                  <c:v>0.83241215108466626</c:v>
                </c:pt>
                <c:pt idx="66">
                  <c:v>0.27170513028551468</c:v>
                </c:pt>
                <c:pt idx="67">
                  <c:v>0.73363369362740727</c:v>
                </c:pt>
                <c:pt idx="68">
                  <c:v>0.71530283266521266</c:v>
                </c:pt>
                <c:pt idx="69">
                  <c:v>-0.13314768689693679</c:v>
                </c:pt>
                <c:pt idx="70">
                  <c:v>-0.57177292092785414</c:v>
                </c:pt>
                <c:pt idx="71">
                  <c:v>-1.0751583976672414</c:v>
                </c:pt>
                <c:pt idx="72">
                  <c:v>-0.85837398460953551</c:v>
                </c:pt>
                <c:pt idx="73">
                  <c:v>-0.16860295197072617</c:v>
                </c:pt>
                <c:pt idx="74">
                  <c:v>-0.27442039883404412</c:v>
                </c:pt>
                <c:pt idx="75">
                  <c:v>0.50471106255643328</c:v>
                </c:pt>
                <c:pt idx="76">
                  <c:v>-0.38151235314458098</c:v>
                </c:pt>
                <c:pt idx="77">
                  <c:v>0.44062790516186645</c:v>
                </c:pt>
                <c:pt idx="78">
                  <c:v>0.30261078778054262</c:v>
                </c:pt>
                <c:pt idx="79">
                  <c:v>1.1641644889034097</c:v>
                </c:pt>
                <c:pt idx="80">
                  <c:v>1.5555274398432459</c:v>
                </c:pt>
                <c:pt idx="81">
                  <c:v>1.3931271404294918</c:v>
                </c:pt>
                <c:pt idx="82">
                  <c:v>0.14007837356878561</c:v>
                </c:pt>
                <c:pt idx="83">
                  <c:v>-0.58209883542921759</c:v>
                </c:pt>
                <c:pt idx="84">
                  <c:v>0.34397596140833464</c:v>
                </c:pt>
                <c:pt idx="85">
                  <c:v>0.77583299068545131</c:v>
                </c:pt>
                <c:pt idx="86">
                  <c:v>0.11668526406963764</c:v>
                </c:pt>
                <c:pt idx="87">
                  <c:v>-0.37479994833841701</c:v>
                </c:pt>
                <c:pt idx="88">
                  <c:v>0.34160617979460284</c:v>
                </c:pt>
                <c:pt idx="89">
                  <c:v>0.53218069724660744</c:v>
                </c:pt>
                <c:pt idx="90">
                  <c:v>1.816439086580246E-2</c:v>
                </c:pt>
                <c:pt idx="91">
                  <c:v>0.41799027439454051</c:v>
                </c:pt>
                <c:pt idx="92">
                  <c:v>0.13657310872662975</c:v>
                </c:pt>
                <c:pt idx="93">
                  <c:v>-0.86734909661486093</c:v>
                </c:pt>
                <c:pt idx="94">
                  <c:v>-0.22022868597713519</c:v>
                </c:pt>
                <c:pt idx="95">
                  <c:v>-0.49177420986130826</c:v>
                </c:pt>
                <c:pt idx="96">
                  <c:v>-0.97854992198863933</c:v>
                </c:pt>
                <c:pt idx="97">
                  <c:v>0.14502395308670124</c:v>
                </c:pt>
                <c:pt idx="98">
                  <c:v>-0.13515091369085752</c:v>
                </c:pt>
                <c:pt idx="99">
                  <c:v>0.90661912311129988</c:v>
                </c:pt>
                <c:pt idx="100">
                  <c:v>1.3947857754326272</c:v>
                </c:pt>
                <c:pt idx="101">
                  <c:v>-0.89190859894305596</c:v>
                </c:pt>
                <c:pt idx="102">
                  <c:v>0.49236180946545893</c:v>
                </c:pt>
                <c:pt idx="103">
                  <c:v>-0.56283168615986412</c:v>
                </c:pt>
                <c:pt idx="104">
                  <c:v>0.75938930270756977</c:v>
                </c:pt>
                <c:pt idx="105">
                  <c:v>0.36207047410707283</c:v>
                </c:pt>
                <c:pt idx="106">
                  <c:v>0.36304040002866778</c:v>
                </c:pt>
                <c:pt idx="107">
                  <c:v>-0.65754686406296869</c:v>
                </c:pt>
                <c:pt idx="108">
                  <c:v>-5.4170971205680374E-2</c:v>
                </c:pt>
                <c:pt idx="109">
                  <c:v>-0.5492252609060877</c:v>
                </c:pt>
                <c:pt idx="110">
                  <c:v>-0.19107601853919576</c:v>
                </c:pt>
                <c:pt idx="111">
                  <c:v>-0.85302864943043133</c:v>
                </c:pt>
                <c:pt idx="112">
                  <c:v>-0.34362387882252854</c:v>
                </c:pt>
                <c:pt idx="113">
                  <c:v>0.66489342334945434</c:v>
                </c:pt>
                <c:pt idx="114">
                  <c:v>-0.55664691828521029</c:v>
                </c:pt>
                <c:pt idx="115">
                  <c:v>1.0868660120905709</c:v>
                </c:pt>
                <c:pt idx="116">
                  <c:v>-0.23976839073552902</c:v>
                </c:pt>
                <c:pt idx="117">
                  <c:v>0.27444040603146025</c:v>
                </c:pt>
                <c:pt idx="118">
                  <c:v>0.82781450744961838</c:v>
                </c:pt>
                <c:pt idx="119">
                  <c:v>-1.1623106211866379</c:v>
                </c:pt>
                <c:pt idx="120">
                  <c:v>-0.88973434744952318</c:v>
                </c:pt>
                <c:pt idx="121">
                  <c:v>1.3364874374041413</c:v>
                </c:pt>
                <c:pt idx="122">
                  <c:v>-1.1079282343054011</c:v>
                </c:pt>
                <c:pt idx="123">
                  <c:v>1.0404841275525687</c:v>
                </c:pt>
                <c:pt idx="124">
                  <c:v>0.45397250867942596</c:v>
                </c:pt>
                <c:pt idx="125">
                  <c:v>0.37464053573788192</c:v>
                </c:pt>
                <c:pt idx="126">
                  <c:v>-0.29128383080863252</c:v>
                </c:pt>
                <c:pt idx="127">
                  <c:v>-0.63735684013999538</c:v>
                </c:pt>
                <c:pt idx="128">
                  <c:v>-0.92390806199291831</c:v>
                </c:pt>
                <c:pt idx="129">
                  <c:v>-0.81634499468692923</c:v>
                </c:pt>
                <c:pt idx="130">
                  <c:v>1.9818291297872479</c:v>
                </c:pt>
                <c:pt idx="131">
                  <c:v>-7.7726531414045397E-2</c:v>
                </c:pt>
                <c:pt idx="132">
                  <c:v>0.21265957196740448</c:v>
                </c:pt>
                <c:pt idx="133">
                  <c:v>-0.37502611772875483</c:v>
                </c:pt>
                <c:pt idx="134">
                  <c:v>1.2463175816128071</c:v>
                </c:pt>
                <c:pt idx="135">
                  <c:v>-0.3515717161761085</c:v>
                </c:pt>
                <c:pt idx="136">
                  <c:v>-0.59734243537588227</c:v>
                </c:pt>
                <c:pt idx="137">
                  <c:v>-3.0034406792911028E-2</c:v>
                </c:pt>
                <c:pt idx="138">
                  <c:v>-0.57134779472260888</c:v>
                </c:pt>
                <c:pt idx="139">
                  <c:v>-0.23832295283671456</c:v>
                </c:pt>
                <c:pt idx="140">
                  <c:v>0.37782293897575414</c:v>
                </c:pt>
                <c:pt idx="141">
                  <c:v>1.5805091233124973</c:v>
                </c:pt>
                <c:pt idx="142">
                  <c:v>0.3229709385710251</c:v>
                </c:pt>
                <c:pt idx="143">
                  <c:v>0.78614674629362291</c:v>
                </c:pt>
                <c:pt idx="144">
                  <c:v>-0.27718500759876363</c:v>
                </c:pt>
                <c:pt idx="145">
                  <c:v>-1.2322191013736443</c:v>
                </c:pt>
                <c:pt idx="146">
                  <c:v>0.20757382600873964</c:v>
                </c:pt>
                <c:pt idx="147">
                  <c:v>4.3538702356663315</c:v>
                </c:pt>
                <c:pt idx="148">
                  <c:v>-1.0086391861603126</c:v>
                </c:pt>
                <c:pt idx="149">
                  <c:v>0.30450369715830128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B8-4E22-88E0-3636067F9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691983"/>
        <c:axId val="1792693663"/>
      </c:scatterChart>
      <c:valAx>
        <c:axId val="1792691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HrsTrading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693663"/>
        <c:crosses val="autoZero"/>
        <c:crossBetween val="midCat"/>
      </c:valAx>
      <c:valAx>
        <c:axId val="1792693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691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Mng-Age  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dk1">
                      <a:tint val="88500"/>
                      <a:lumMod val="110000"/>
                      <a:satMod val="105000"/>
                      <a:tint val="67000"/>
                    </a:schemeClr>
                  </a:gs>
                  <a:gs pos="50000">
                    <a:schemeClr val="dk1">
                      <a:tint val="88500"/>
                      <a:lumMod val="105000"/>
                      <a:satMod val="103000"/>
                      <a:tint val="73000"/>
                    </a:schemeClr>
                  </a:gs>
                  <a:gs pos="100000">
                    <a:schemeClr val="dk1">
                      <a:tint val="88500"/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dk1">
                    <a:tint val="88500"/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'[1]2.i9Plot'!$F$2:$F$151</c:f>
              <c:numCache>
                <c:formatCode>General</c:formatCode>
                <c:ptCount val="150"/>
                <c:pt idx="0">
                  <c:v>33</c:v>
                </c:pt>
                <c:pt idx="1">
                  <c:v>33</c:v>
                </c:pt>
                <c:pt idx="2">
                  <c:v>40</c:v>
                </c:pt>
                <c:pt idx="3">
                  <c:v>29</c:v>
                </c:pt>
                <c:pt idx="4">
                  <c:v>36</c:v>
                </c:pt>
                <c:pt idx="5">
                  <c:v>32</c:v>
                </c:pt>
                <c:pt idx="6">
                  <c:v>52</c:v>
                </c:pt>
                <c:pt idx="7">
                  <c:v>41</c:v>
                </c:pt>
                <c:pt idx="8">
                  <c:v>31</c:v>
                </c:pt>
                <c:pt idx="9">
                  <c:v>42</c:v>
                </c:pt>
                <c:pt idx="10">
                  <c:v>32</c:v>
                </c:pt>
                <c:pt idx="11">
                  <c:v>39</c:v>
                </c:pt>
                <c:pt idx="12">
                  <c:v>45</c:v>
                </c:pt>
                <c:pt idx="13">
                  <c:v>39</c:v>
                </c:pt>
                <c:pt idx="14">
                  <c:v>31</c:v>
                </c:pt>
                <c:pt idx="15">
                  <c:v>41</c:v>
                </c:pt>
                <c:pt idx="16">
                  <c:v>38</c:v>
                </c:pt>
                <c:pt idx="17">
                  <c:v>29</c:v>
                </c:pt>
                <c:pt idx="18">
                  <c:v>34</c:v>
                </c:pt>
                <c:pt idx="19">
                  <c:v>34</c:v>
                </c:pt>
                <c:pt idx="20">
                  <c:v>47</c:v>
                </c:pt>
                <c:pt idx="21">
                  <c:v>38</c:v>
                </c:pt>
                <c:pt idx="22">
                  <c:v>34</c:v>
                </c:pt>
                <c:pt idx="23">
                  <c:v>30</c:v>
                </c:pt>
                <c:pt idx="24">
                  <c:v>44</c:v>
                </c:pt>
                <c:pt idx="25">
                  <c:v>37</c:v>
                </c:pt>
                <c:pt idx="26">
                  <c:v>37</c:v>
                </c:pt>
                <c:pt idx="27">
                  <c:v>27</c:v>
                </c:pt>
                <c:pt idx="28">
                  <c:v>30</c:v>
                </c:pt>
                <c:pt idx="29">
                  <c:v>38</c:v>
                </c:pt>
                <c:pt idx="30">
                  <c:v>35</c:v>
                </c:pt>
                <c:pt idx="31">
                  <c:v>30</c:v>
                </c:pt>
                <c:pt idx="32">
                  <c:v>34</c:v>
                </c:pt>
                <c:pt idx="33">
                  <c:v>37</c:v>
                </c:pt>
                <c:pt idx="34">
                  <c:v>35</c:v>
                </c:pt>
                <c:pt idx="35">
                  <c:v>33</c:v>
                </c:pt>
                <c:pt idx="36">
                  <c:v>39</c:v>
                </c:pt>
                <c:pt idx="37">
                  <c:v>59</c:v>
                </c:pt>
                <c:pt idx="38">
                  <c:v>30</c:v>
                </c:pt>
                <c:pt idx="39">
                  <c:v>28</c:v>
                </c:pt>
                <c:pt idx="40">
                  <c:v>36</c:v>
                </c:pt>
                <c:pt idx="41">
                  <c:v>40</c:v>
                </c:pt>
                <c:pt idx="42">
                  <c:v>43</c:v>
                </c:pt>
                <c:pt idx="43">
                  <c:v>52</c:v>
                </c:pt>
                <c:pt idx="44">
                  <c:v>45</c:v>
                </c:pt>
                <c:pt idx="45">
                  <c:v>33</c:v>
                </c:pt>
                <c:pt idx="46">
                  <c:v>36</c:v>
                </c:pt>
                <c:pt idx="47">
                  <c:v>36</c:v>
                </c:pt>
                <c:pt idx="48">
                  <c:v>43</c:v>
                </c:pt>
                <c:pt idx="49">
                  <c:v>35</c:v>
                </c:pt>
                <c:pt idx="50">
                  <c:v>49</c:v>
                </c:pt>
                <c:pt idx="51">
                  <c:v>35</c:v>
                </c:pt>
                <c:pt idx="52">
                  <c:v>44</c:v>
                </c:pt>
                <c:pt idx="53">
                  <c:v>29</c:v>
                </c:pt>
                <c:pt idx="54">
                  <c:v>39</c:v>
                </c:pt>
                <c:pt idx="55">
                  <c:v>36</c:v>
                </c:pt>
                <c:pt idx="56">
                  <c:v>37</c:v>
                </c:pt>
                <c:pt idx="57">
                  <c:v>34</c:v>
                </c:pt>
                <c:pt idx="58">
                  <c:v>52</c:v>
                </c:pt>
                <c:pt idx="59">
                  <c:v>45</c:v>
                </c:pt>
                <c:pt idx="60">
                  <c:v>53</c:v>
                </c:pt>
                <c:pt idx="61">
                  <c:v>44</c:v>
                </c:pt>
                <c:pt idx="62">
                  <c:v>46</c:v>
                </c:pt>
                <c:pt idx="63">
                  <c:v>38</c:v>
                </c:pt>
                <c:pt idx="64">
                  <c:v>36</c:v>
                </c:pt>
                <c:pt idx="65">
                  <c:v>42</c:v>
                </c:pt>
                <c:pt idx="66">
                  <c:v>28</c:v>
                </c:pt>
                <c:pt idx="67">
                  <c:v>35</c:v>
                </c:pt>
                <c:pt idx="68">
                  <c:v>43</c:v>
                </c:pt>
                <c:pt idx="69">
                  <c:v>35</c:v>
                </c:pt>
                <c:pt idx="70">
                  <c:v>28</c:v>
                </c:pt>
                <c:pt idx="71">
                  <c:v>56</c:v>
                </c:pt>
                <c:pt idx="72">
                  <c:v>40</c:v>
                </c:pt>
                <c:pt idx="73">
                  <c:v>31</c:v>
                </c:pt>
                <c:pt idx="74">
                  <c:v>40</c:v>
                </c:pt>
                <c:pt idx="75">
                  <c:v>29</c:v>
                </c:pt>
                <c:pt idx="76">
                  <c:v>32</c:v>
                </c:pt>
                <c:pt idx="77">
                  <c:v>33</c:v>
                </c:pt>
                <c:pt idx="78">
                  <c:v>39</c:v>
                </c:pt>
                <c:pt idx="79">
                  <c:v>41</c:v>
                </c:pt>
                <c:pt idx="80">
                  <c:v>31</c:v>
                </c:pt>
                <c:pt idx="81">
                  <c:v>43</c:v>
                </c:pt>
                <c:pt idx="82">
                  <c:v>30</c:v>
                </c:pt>
                <c:pt idx="83">
                  <c:v>39</c:v>
                </c:pt>
                <c:pt idx="84">
                  <c:v>46</c:v>
                </c:pt>
                <c:pt idx="85">
                  <c:v>50</c:v>
                </c:pt>
                <c:pt idx="86">
                  <c:v>44</c:v>
                </c:pt>
                <c:pt idx="87">
                  <c:v>31</c:v>
                </c:pt>
                <c:pt idx="88">
                  <c:v>53</c:v>
                </c:pt>
                <c:pt idx="89">
                  <c:v>37</c:v>
                </c:pt>
                <c:pt idx="90">
                  <c:v>46</c:v>
                </c:pt>
                <c:pt idx="91">
                  <c:v>45</c:v>
                </c:pt>
                <c:pt idx="92">
                  <c:v>34</c:v>
                </c:pt>
                <c:pt idx="93">
                  <c:v>38</c:v>
                </c:pt>
                <c:pt idx="94">
                  <c:v>37</c:v>
                </c:pt>
                <c:pt idx="95">
                  <c:v>39</c:v>
                </c:pt>
                <c:pt idx="96">
                  <c:v>42</c:v>
                </c:pt>
                <c:pt idx="97">
                  <c:v>54</c:v>
                </c:pt>
                <c:pt idx="98">
                  <c:v>39</c:v>
                </c:pt>
                <c:pt idx="99">
                  <c:v>35</c:v>
                </c:pt>
                <c:pt idx="100">
                  <c:v>33</c:v>
                </c:pt>
                <c:pt idx="101">
                  <c:v>36</c:v>
                </c:pt>
                <c:pt idx="102">
                  <c:v>42</c:v>
                </c:pt>
                <c:pt idx="103">
                  <c:v>29</c:v>
                </c:pt>
                <c:pt idx="104">
                  <c:v>38</c:v>
                </c:pt>
                <c:pt idx="105">
                  <c:v>37</c:v>
                </c:pt>
                <c:pt idx="106">
                  <c:v>29</c:v>
                </c:pt>
                <c:pt idx="107">
                  <c:v>36</c:v>
                </c:pt>
                <c:pt idx="108">
                  <c:v>61</c:v>
                </c:pt>
                <c:pt idx="109">
                  <c:v>38</c:v>
                </c:pt>
                <c:pt idx="110">
                  <c:v>27</c:v>
                </c:pt>
                <c:pt idx="111">
                  <c:v>32</c:v>
                </c:pt>
                <c:pt idx="112">
                  <c:v>44</c:v>
                </c:pt>
                <c:pt idx="113">
                  <c:v>37</c:v>
                </c:pt>
                <c:pt idx="114">
                  <c:v>37</c:v>
                </c:pt>
                <c:pt idx="115">
                  <c:v>60</c:v>
                </c:pt>
                <c:pt idx="116">
                  <c:v>53</c:v>
                </c:pt>
                <c:pt idx="117">
                  <c:v>41</c:v>
                </c:pt>
                <c:pt idx="118">
                  <c:v>39</c:v>
                </c:pt>
                <c:pt idx="119">
                  <c:v>44</c:v>
                </c:pt>
                <c:pt idx="120">
                  <c:v>45</c:v>
                </c:pt>
                <c:pt idx="121">
                  <c:v>38</c:v>
                </c:pt>
                <c:pt idx="122">
                  <c:v>36</c:v>
                </c:pt>
                <c:pt idx="123">
                  <c:v>30</c:v>
                </c:pt>
                <c:pt idx="124">
                  <c:v>34</c:v>
                </c:pt>
                <c:pt idx="125">
                  <c:v>47</c:v>
                </c:pt>
                <c:pt idx="126">
                  <c:v>33</c:v>
                </c:pt>
                <c:pt idx="127">
                  <c:v>37</c:v>
                </c:pt>
                <c:pt idx="128">
                  <c:v>28</c:v>
                </c:pt>
                <c:pt idx="129">
                  <c:v>42</c:v>
                </c:pt>
                <c:pt idx="130">
                  <c:v>49</c:v>
                </c:pt>
                <c:pt idx="131">
                  <c:v>42</c:v>
                </c:pt>
                <c:pt idx="132">
                  <c:v>40</c:v>
                </c:pt>
                <c:pt idx="133">
                  <c:v>32</c:v>
                </c:pt>
                <c:pt idx="134">
                  <c:v>34</c:v>
                </c:pt>
                <c:pt idx="135">
                  <c:v>40</c:v>
                </c:pt>
                <c:pt idx="136">
                  <c:v>49</c:v>
                </c:pt>
                <c:pt idx="137">
                  <c:v>33</c:v>
                </c:pt>
                <c:pt idx="138">
                  <c:v>40</c:v>
                </c:pt>
                <c:pt idx="139">
                  <c:v>45</c:v>
                </c:pt>
                <c:pt idx="140">
                  <c:v>46</c:v>
                </c:pt>
                <c:pt idx="141">
                  <c:v>30</c:v>
                </c:pt>
                <c:pt idx="142">
                  <c:v>30</c:v>
                </c:pt>
                <c:pt idx="143">
                  <c:v>31</c:v>
                </c:pt>
                <c:pt idx="144">
                  <c:v>46</c:v>
                </c:pt>
                <c:pt idx="145">
                  <c:v>42</c:v>
                </c:pt>
                <c:pt idx="146">
                  <c:v>43</c:v>
                </c:pt>
                <c:pt idx="147">
                  <c:v>39</c:v>
                </c:pt>
                <c:pt idx="148">
                  <c:v>52</c:v>
                </c:pt>
                <c:pt idx="149">
                  <c:v>35</c:v>
                </c:pt>
              </c:numCache>
            </c:numRef>
          </c:xVal>
          <c:yVal>
            <c:numRef>
              <c:f>'[1]2.i9Plot'!$N$35:$N$184</c:f>
              <c:numCache>
                <c:formatCode>General</c:formatCode>
                <c:ptCount val="150"/>
                <c:pt idx="0">
                  <c:v>-0.23600991137472782</c:v>
                </c:pt>
                <c:pt idx="1">
                  <c:v>-0.55875291976630059</c:v>
                </c:pt>
                <c:pt idx="2">
                  <c:v>0.91707800667752792</c:v>
                </c:pt>
                <c:pt idx="3">
                  <c:v>0.82815518604347815</c:v>
                </c:pt>
                <c:pt idx="4">
                  <c:v>-0.35341105866020595</c:v>
                </c:pt>
                <c:pt idx="5">
                  <c:v>0.73555769654386793</c:v>
                </c:pt>
                <c:pt idx="6">
                  <c:v>0.30418988327118335</c:v>
                </c:pt>
                <c:pt idx="7">
                  <c:v>0.71792438653270096</c:v>
                </c:pt>
                <c:pt idx="8">
                  <c:v>-5.7016069149149473E-3</c:v>
                </c:pt>
                <c:pt idx="9">
                  <c:v>0.36169842491313808</c:v>
                </c:pt>
                <c:pt idx="10">
                  <c:v>-0.10235413584844899</c:v>
                </c:pt>
                <c:pt idx="11">
                  <c:v>-0.36321542124439432</c:v>
                </c:pt>
                <c:pt idx="12">
                  <c:v>-0.13081559918119368</c:v>
                </c:pt>
                <c:pt idx="13">
                  <c:v>-2.1332676342771268</c:v>
                </c:pt>
                <c:pt idx="14">
                  <c:v>0.55083129321349134</c:v>
                </c:pt>
                <c:pt idx="15">
                  <c:v>0.36463001382911564</c:v>
                </c:pt>
                <c:pt idx="16">
                  <c:v>-5.1183438391174008E-2</c:v>
                </c:pt>
                <c:pt idx="17">
                  <c:v>0.84697953228311107</c:v>
                </c:pt>
                <c:pt idx="18">
                  <c:v>-0.97010703999201908</c:v>
                </c:pt>
                <c:pt idx="19">
                  <c:v>-0.49117824555521139</c:v>
                </c:pt>
                <c:pt idx="20">
                  <c:v>0.74252624746037554</c:v>
                </c:pt>
                <c:pt idx="21">
                  <c:v>0.15067563817342133</c:v>
                </c:pt>
                <c:pt idx="22">
                  <c:v>-0.35566996334528511</c:v>
                </c:pt>
                <c:pt idx="23">
                  <c:v>1.3351439346286682</c:v>
                </c:pt>
                <c:pt idx="24">
                  <c:v>1.1091448718264232</c:v>
                </c:pt>
                <c:pt idx="25">
                  <c:v>-0.3292698430085359</c:v>
                </c:pt>
                <c:pt idx="26">
                  <c:v>-1.2151946744809905</c:v>
                </c:pt>
                <c:pt idx="27">
                  <c:v>-0.82228333049784297</c:v>
                </c:pt>
                <c:pt idx="28">
                  <c:v>1.0701194493692654</c:v>
                </c:pt>
                <c:pt idx="29">
                  <c:v>0.47518813381799063</c:v>
                </c:pt>
                <c:pt idx="30">
                  <c:v>-0.8192800564394016</c:v>
                </c:pt>
                <c:pt idx="31">
                  <c:v>-0.21926569008504337</c:v>
                </c:pt>
                <c:pt idx="32">
                  <c:v>-0.48558644305656706</c:v>
                </c:pt>
                <c:pt idx="33">
                  <c:v>-0.82464186448583376</c:v>
                </c:pt>
                <c:pt idx="34">
                  <c:v>0.34691885121710264</c:v>
                </c:pt>
                <c:pt idx="35">
                  <c:v>-0.97262323291642261</c:v>
                </c:pt>
                <c:pt idx="36">
                  <c:v>-0.28519285752796009</c:v>
                </c:pt>
                <c:pt idx="37">
                  <c:v>-0.62452227282908446</c:v>
                </c:pt>
                <c:pt idx="38">
                  <c:v>-1.2635892161199127</c:v>
                </c:pt>
                <c:pt idx="39">
                  <c:v>0.3004781556447611</c:v>
                </c:pt>
                <c:pt idx="40">
                  <c:v>-0.25112615502379576</c:v>
                </c:pt>
                <c:pt idx="41">
                  <c:v>-1.3443779385203385</c:v>
                </c:pt>
                <c:pt idx="42">
                  <c:v>-0.5788523235050409</c:v>
                </c:pt>
                <c:pt idx="43">
                  <c:v>-0.47187237299802831</c:v>
                </c:pt>
                <c:pt idx="44">
                  <c:v>0.30026326174418472</c:v>
                </c:pt>
                <c:pt idx="45">
                  <c:v>-0.78580637827858268</c:v>
                </c:pt>
                <c:pt idx="46">
                  <c:v>0.49115389682797073</c:v>
                </c:pt>
                <c:pt idx="47">
                  <c:v>-0.52794566464424086</c:v>
                </c:pt>
                <c:pt idx="48">
                  <c:v>-0.61686752232240138</c:v>
                </c:pt>
                <c:pt idx="49">
                  <c:v>-0.23572922665927187</c:v>
                </c:pt>
                <c:pt idx="50">
                  <c:v>0.91891996398673825</c:v>
                </c:pt>
                <c:pt idx="51">
                  <c:v>-1.0758744250026737</c:v>
                </c:pt>
                <c:pt idx="52">
                  <c:v>-0.32348365830301162</c:v>
                </c:pt>
                <c:pt idx="53">
                  <c:v>-0.17868648891870365</c:v>
                </c:pt>
                <c:pt idx="54">
                  <c:v>-0.54473470819585224</c:v>
                </c:pt>
                <c:pt idx="55">
                  <c:v>-0.94209962489706989</c:v>
                </c:pt>
                <c:pt idx="56">
                  <c:v>-0.32290362111429438</c:v>
                </c:pt>
                <c:pt idx="57">
                  <c:v>-0.74213867485069862</c:v>
                </c:pt>
                <c:pt idx="58">
                  <c:v>-0.64305869722570463</c:v>
                </c:pt>
                <c:pt idx="59">
                  <c:v>0.21890061650548986</c:v>
                </c:pt>
                <c:pt idx="60">
                  <c:v>0.21205968297754652</c:v>
                </c:pt>
                <c:pt idx="61">
                  <c:v>1.2799090156029251</c:v>
                </c:pt>
                <c:pt idx="62">
                  <c:v>-0.90927989663490649</c:v>
                </c:pt>
                <c:pt idx="63">
                  <c:v>-1.0310354416298573</c:v>
                </c:pt>
                <c:pt idx="64">
                  <c:v>0.56758939673748188</c:v>
                </c:pt>
                <c:pt idx="65">
                  <c:v>0.83241215108466626</c:v>
                </c:pt>
                <c:pt idx="66">
                  <c:v>0.27170513028551468</c:v>
                </c:pt>
                <c:pt idx="67">
                  <c:v>0.73363369362740727</c:v>
                </c:pt>
                <c:pt idx="68">
                  <c:v>0.71530283266521266</c:v>
                </c:pt>
                <c:pt idx="69">
                  <c:v>-0.13314768689693679</c:v>
                </c:pt>
                <c:pt idx="70">
                  <c:v>-0.57177292092785414</c:v>
                </c:pt>
                <c:pt idx="71">
                  <c:v>-1.0751583976672414</c:v>
                </c:pt>
                <c:pt idx="72">
                  <c:v>-0.85837398460953551</c:v>
                </c:pt>
                <c:pt idx="73">
                  <c:v>-0.16860295197072617</c:v>
                </c:pt>
                <c:pt idx="74">
                  <c:v>-0.27442039883404412</c:v>
                </c:pt>
                <c:pt idx="75">
                  <c:v>0.50471106255643328</c:v>
                </c:pt>
                <c:pt idx="76">
                  <c:v>-0.38151235314458098</c:v>
                </c:pt>
                <c:pt idx="77">
                  <c:v>0.44062790516186645</c:v>
                </c:pt>
                <c:pt idx="78">
                  <c:v>0.30261078778054262</c:v>
                </c:pt>
                <c:pt idx="79">
                  <c:v>1.1641644889034097</c:v>
                </c:pt>
                <c:pt idx="80">
                  <c:v>1.5555274398432459</c:v>
                </c:pt>
                <c:pt idx="81">
                  <c:v>1.3931271404294918</c:v>
                </c:pt>
                <c:pt idx="82">
                  <c:v>0.14007837356878561</c:v>
                </c:pt>
                <c:pt idx="83">
                  <c:v>-0.58209883542921759</c:v>
                </c:pt>
                <c:pt idx="84">
                  <c:v>0.34397596140833464</c:v>
                </c:pt>
                <c:pt idx="85">
                  <c:v>0.77583299068545131</c:v>
                </c:pt>
                <c:pt idx="86">
                  <c:v>0.11668526406963764</c:v>
                </c:pt>
                <c:pt idx="87">
                  <c:v>-0.37479994833841701</c:v>
                </c:pt>
                <c:pt idx="88">
                  <c:v>0.34160617979460284</c:v>
                </c:pt>
                <c:pt idx="89">
                  <c:v>0.53218069724660744</c:v>
                </c:pt>
                <c:pt idx="90">
                  <c:v>1.816439086580246E-2</c:v>
                </c:pt>
                <c:pt idx="91">
                  <c:v>0.41799027439454051</c:v>
                </c:pt>
                <c:pt idx="92">
                  <c:v>0.13657310872662975</c:v>
                </c:pt>
                <c:pt idx="93">
                  <c:v>-0.86734909661486093</c:v>
                </c:pt>
                <c:pt idx="94">
                  <c:v>-0.22022868597713519</c:v>
                </c:pt>
                <c:pt idx="95">
                  <c:v>-0.49177420986130826</c:v>
                </c:pt>
                <c:pt idx="96">
                  <c:v>-0.97854992198863933</c:v>
                </c:pt>
                <c:pt idx="97">
                  <c:v>0.14502395308670124</c:v>
                </c:pt>
                <c:pt idx="98">
                  <c:v>-0.13515091369085752</c:v>
                </c:pt>
                <c:pt idx="99">
                  <c:v>0.90661912311129988</c:v>
                </c:pt>
                <c:pt idx="100">
                  <c:v>1.3947857754326272</c:v>
                </c:pt>
                <c:pt idx="101">
                  <c:v>-0.89190859894305596</c:v>
                </c:pt>
                <c:pt idx="102">
                  <c:v>0.49236180946545893</c:v>
                </c:pt>
                <c:pt idx="103">
                  <c:v>-0.56283168615986412</c:v>
                </c:pt>
                <c:pt idx="104">
                  <c:v>0.75938930270756977</c:v>
                </c:pt>
                <c:pt idx="105">
                  <c:v>0.36207047410707283</c:v>
                </c:pt>
                <c:pt idx="106">
                  <c:v>0.36304040002866778</c:v>
                </c:pt>
                <c:pt idx="107">
                  <c:v>-0.65754686406296869</c:v>
                </c:pt>
                <c:pt idx="108">
                  <c:v>-5.4170971205680374E-2</c:v>
                </c:pt>
                <c:pt idx="109">
                  <c:v>-0.5492252609060877</c:v>
                </c:pt>
                <c:pt idx="110">
                  <c:v>-0.19107601853919576</c:v>
                </c:pt>
                <c:pt idx="111">
                  <c:v>-0.85302864943043133</c:v>
                </c:pt>
                <c:pt idx="112">
                  <c:v>-0.34362387882252854</c:v>
                </c:pt>
                <c:pt idx="113">
                  <c:v>0.66489342334945434</c:v>
                </c:pt>
                <c:pt idx="114">
                  <c:v>-0.55664691828521029</c:v>
                </c:pt>
                <c:pt idx="115">
                  <c:v>1.0868660120905709</c:v>
                </c:pt>
                <c:pt idx="116">
                  <c:v>-0.23976839073552902</c:v>
                </c:pt>
                <c:pt idx="117">
                  <c:v>0.27444040603146025</c:v>
                </c:pt>
                <c:pt idx="118">
                  <c:v>0.82781450744961838</c:v>
                </c:pt>
                <c:pt idx="119">
                  <c:v>-1.1623106211866379</c:v>
                </c:pt>
                <c:pt idx="120">
                  <c:v>-0.88973434744952318</c:v>
                </c:pt>
                <c:pt idx="121">
                  <c:v>1.3364874374041413</c:v>
                </c:pt>
                <c:pt idx="122">
                  <c:v>-1.1079282343054011</c:v>
                </c:pt>
                <c:pt idx="123">
                  <c:v>1.0404841275525687</c:v>
                </c:pt>
                <c:pt idx="124">
                  <c:v>0.45397250867942596</c:v>
                </c:pt>
                <c:pt idx="125">
                  <c:v>0.37464053573788192</c:v>
                </c:pt>
                <c:pt idx="126">
                  <c:v>-0.29128383080863252</c:v>
                </c:pt>
                <c:pt idx="127">
                  <c:v>-0.63735684013999538</c:v>
                </c:pt>
                <c:pt idx="128">
                  <c:v>-0.92390806199291831</c:v>
                </c:pt>
                <c:pt idx="129">
                  <c:v>-0.81634499468692923</c:v>
                </c:pt>
                <c:pt idx="130">
                  <c:v>1.9818291297872479</c:v>
                </c:pt>
                <c:pt idx="131">
                  <c:v>-7.7726531414045397E-2</c:v>
                </c:pt>
                <c:pt idx="132">
                  <c:v>0.21265957196740448</c:v>
                </c:pt>
                <c:pt idx="133">
                  <c:v>-0.37502611772875483</c:v>
                </c:pt>
                <c:pt idx="134">
                  <c:v>1.2463175816128071</c:v>
                </c:pt>
                <c:pt idx="135">
                  <c:v>-0.3515717161761085</c:v>
                </c:pt>
                <c:pt idx="136">
                  <c:v>-0.59734243537588227</c:v>
                </c:pt>
                <c:pt idx="137">
                  <c:v>-3.0034406792911028E-2</c:v>
                </c:pt>
                <c:pt idx="138">
                  <c:v>-0.57134779472260888</c:v>
                </c:pt>
                <c:pt idx="139">
                  <c:v>-0.23832295283671456</c:v>
                </c:pt>
                <c:pt idx="140">
                  <c:v>0.37782293897575414</c:v>
                </c:pt>
                <c:pt idx="141">
                  <c:v>1.5805091233124973</c:v>
                </c:pt>
                <c:pt idx="142">
                  <c:v>0.3229709385710251</c:v>
                </c:pt>
                <c:pt idx="143">
                  <c:v>0.78614674629362291</c:v>
                </c:pt>
                <c:pt idx="144">
                  <c:v>-0.27718500759876363</c:v>
                </c:pt>
                <c:pt idx="145">
                  <c:v>-1.2322191013736443</c:v>
                </c:pt>
                <c:pt idx="146">
                  <c:v>0.20757382600873964</c:v>
                </c:pt>
                <c:pt idx="147">
                  <c:v>4.3538702356663315</c:v>
                </c:pt>
                <c:pt idx="148">
                  <c:v>-1.0086391861603126</c:v>
                </c:pt>
                <c:pt idx="149">
                  <c:v>0.30450369715830128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091-4FF5-87A2-7BF92C5D7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723007"/>
        <c:axId val="1792715887"/>
      </c:scatterChart>
      <c:valAx>
        <c:axId val="1792723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Mng-Age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715887"/>
        <c:crosses val="autoZero"/>
        <c:crossBetween val="midCat"/>
      </c:valAx>
      <c:valAx>
        <c:axId val="179271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723007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Mng-Exp  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'[1]2.i9Plot'!$G$2:$G$151</c:f>
              <c:numCache>
                <c:formatCode>General</c:formatCode>
                <c:ptCount val="150"/>
                <c:pt idx="0">
                  <c:v>12</c:v>
                </c:pt>
                <c:pt idx="1">
                  <c:v>16</c:v>
                </c:pt>
                <c:pt idx="2">
                  <c:v>13</c:v>
                </c:pt>
                <c:pt idx="3">
                  <c:v>10</c:v>
                </c:pt>
                <c:pt idx="4">
                  <c:v>4</c:v>
                </c:pt>
                <c:pt idx="5">
                  <c:v>15</c:v>
                </c:pt>
                <c:pt idx="6">
                  <c:v>15</c:v>
                </c:pt>
                <c:pt idx="7">
                  <c:v>4</c:v>
                </c:pt>
                <c:pt idx="8">
                  <c:v>12</c:v>
                </c:pt>
                <c:pt idx="9">
                  <c:v>13</c:v>
                </c:pt>
                <c:pt idx="10">
                  <c:v>8</c:v>
                </c:pt>
                <c:pt idx="11">
                  <c:v>21</c:v>
                </c:pt>
                <c:pt idx="12">
                  <c:v>8</c:v>
                </c:pt>
                <c:pt idx="13">
                  <c:v>11</c:v>
                </c:pt>
                <c:pt idx="14">
                  <c:v>13</c:v>
                </c:pt>
                <c:pt idx="15">
                  <c:v>10</c:v>
                </c:pt>
                <c:pt idx="16">
                  <c:v>12</c:v>
                </c:pt>
                <c:pt idx="17">
                  <c:v>13</c:v>
                </c:pt>
                <c:pt idx="18">
                  <c:v>6</c:v>
                </c:pt>
                <c:pt idx="19">
                  <c:v>8</c:v>
                </c:pt>
                <c:pt idx="20">
                  <c:v>14</c:v>
                </c:pt>
                <c:pt idx="21">
                  <c:v>10</c:v>
                </c:pt>
                <c:pt idx="22">
                  <c:v>12</c:v>
                </c:pt>
                <c:pt idx="23">
                  <c:v>13</c:v>
                </c:pt>
                <c:pt idx="24">
                  <c:v>8</c:v>
                </c:pt>
                <c:pt idx="25">
                  <c:v>5</c:v>
                </c:pt>
                <c:pt idx="26">
                  <c:v>13</c:v>
                </c:pt>
                <c:pt idx="27">
                  <c:v>5</c:v>
                </c:pt>
                <c:pt idx="28">
                  <c:v>5</c:v>
                </c:pt>
                <c:pt idx="29">
                  <c:v>11</c:v>
                </c:pt>
                <c:pt idx="30">
                  <c:v>11</c:v>
                </c:pt>
                <c:pt idx="31">
                  <c:v>10</c:v>
                </c:pt>
                <c:pt idx="32">
                  <c:v>6</c:v>
                </c:pt>
                <c:pt idx="33">
                  <c:v>6</c:v>
                </c:pt>
                <c:pt idx="34">
                  <c:v>9</c:v>
                </c:pt>
                <c:pt idx="35">
                  <c:v>6</c:v>
                </c:pt>
                <c:pt idx="36">
                  <c:v>10</c:v>
                </c:pt>
                <c:pt idx="37">
                  <c:v>15</c:v>
                </c:pt>
                <c:pt idx="38">
                  <c:v>13</c:v>
                </c:pt>
                <c:pt idx="39">
                  <c:v>1</c:v>
                </c:pt>
                <c:pt idx="40">
                  <c:v>9</c:v>
                </c:pt>
                <c:pt idx="41">
                  <c:v>8</c:v>
                </c:pt>
                <c:pt idx="42">
                  <c:v>15</c:v>
                </c:pt>
                <c:pt idx="43">
                  <c:v>15</c:v>
                </c:pt>
                <c:pt idx="44">
                  <c:v>9</c:v>
                </c:pt>
                <c:pt idx="45">
                  <c:v>5</c:v>
                </c:pt>
                <c:pt idx="46">
                  <c:v>8</c:v>
                </c:pt>
                <c:pt idx="47">
                  <c:v>8</c:v>
                </c:pt>
                <c:pt idx="48">
                  <c:v>6</c:v>
                </c:pt>
                <c:pt idx="49">
                  <c:v>1</c:v>
                </c:pt>
                <c:pt idx="50">
                  <c:v>7</c:v>
                </c:pt>
                <c:pt idx="51">
                  <c:v>4</c:v>
                </c:pt>
                <c:pt idx="52">
                  <c:v>5</c:v>
                </c:pt>
                <c:pt idx="53">
                  <c:v>2</c:v>
                </c:pt>
                <c:pt idx="54">
                  <c:v>5</c:v>
                </c:pt>
                <c:pt idx="55">
                  <c:v>6</c:v>
                </c:pt>
                <c:pt idx="56">
                  <c:v>9</c:v>
                </c:pt>
                <c:pt idx="57">
                  <c:v>19</c:v>
                </c:pt>
                <c:pt idx="58">
                  <c:v>18</c:v>
                </c:pt>
                <c:pt idx="59">
                  <c:v>10</c:v>
                </c:pt>
                <c:pt idx="60">
                  <c:v>9</c:v>
                </c:pt>
                <c:pt idx="61">
                  <c:v>10</c:v>
                </c:pt>
                <c:pt idx="62">
                  <c:v>3</c:v>
                </c:pt>
                <c:pt idx="63">
                  <c:v>9</c:v>
                </c:pt>
                <c:pt idx="64">
                  <c:v>12</c:v>
                </c:pt>
                <c:pt idx="65">
                  <c:v>3</c:v>
                </c:pt>
                <c:pt idx="66">
                  <c:v>9</c:v>
                </c:pt>
                <c:pt idx="67">
                  <c:v>10</c:v>
                </c:pt>
                <c:pt idx="68">
                  <c:v>11</c:v>
                </c:pt>
                <c:pt idx="69">
                  <c:v>8</c:v>
                </c:pt>
                <c:pt idx="70">
                  <c:v>8</c:v>
                </c:pt>
                <c:pt idx="71">
                  <c:v>3</c:v>
                </c:pt>
                <c:pt idx="72">
                  <c:v>8</c:v>
                </c:pt>
                <c:pt idx="73">
                  <c:v>7</c:v>
                </c:pt>
                <c:pt idx="74">
                  <c:v>20</c:v>
                </c:pt>
                <c:pt idx="75">
                  <c:v>15</c:v>
                </c:pt>
                <c:pt idx="76">
                  <c:v>10</c:v>
                </c:pt>
                <c:pt idx="77">
                  <c:v>11</c:v>
                </c:pt>
                <c:pt idx="78">
                  <c:v>7</c:v>
                </c:pt>
                <c:pt idx="79">
                  <c:v>10</c:v>
                </c:pt>
                <c:pt idx="80">
                  <c:v>6</c:v>
                </c:pt>
                <c:pt idx="81">
                  <c:v>12</c:v>
                </c:pt>
                <c:pt idx="82">
                  <c:v>4</c:v>
                </c:pt>
                <c:pt idx="83">
                  <c:v>7</c:v>
                </c:pt>
                <c:pt idx="84">
                  <c:v>9</c:v>
                </c:pt>
                <c:pt idx="85">
                  <c:v>4</c:v>
                </c:pt>
                <c:pt idx="86">
                  <c:v>8</c:v>
                </c:pt>
                <c:pt idx="87">
                  <c:v>10</c:v>
                </c:pt>
                <c:pt idx="88">
                  <c:v>7</c:v>
                </c:pt>
                <c:pt idx="89">
                  <c:v>15</c:v>
                </c:pt>
                <c:pt idx="90">
                  <c:v>1</c:v>
                </c:pt>
                <c:pt idx="91">
                  <c:v>5</c:v>
                </c:pt>
                <c:pt idx="92">
                  <c:v>8</c:v>
                </c:pt>
                <c:pt idx="93">
                  <c:v>13</c:v>
                </c:pt>
                <c:pt idx="94">
                  <c:v>11</c:v>
                </c:pt>
                <c:pt idx="95">
                  <c:v>18</c:v>
                </c:pt>
                <c:pt idx="96">
                  <c:v>15</c:v>
                </c:pt>
                <c:pt idx="97">
                  <c:v>8</c:v>
                </c:pt>
                <c:pt idx="98">
                  <c:v>9</c:v>
                </c:pt>
                <c:pt idx="99">
                  <c:v>16</c:v>
                </c:pt>
                <c:pt idx="100">
                  <c:v>1</c:v>
                </c:pt>
                <c:pt idx="101">
                  <c:v>7</c:v>
                </c:pt>
                <c:pt idx="102">
                  <c:v>7</c:v>
                </c:pt>
                <c:pt idx="103">
                  <c:v>10</c:v>
                </c:pt>
                <c:pt idx="104">
                  <c:v>4</c:v>
                </c:pt>
                <c:pt idx="105">
                  <c:v>9</c:v>
                </c:pt>
                <c:pt idx="106">
                  <c:v>7</c:v>
                </c:pt>
                <c:pt idx="107">
                  <c:v>10</c:v>
                </c:pt>
                <c:pt idx="108">
                  <c:v>8</c:v>
                </c:pt>
                <c:pt idx="109">
                  <c:v>8</c:v>
                </c:pt>
                <c:pt idx="110">
                  <c:v>10</c:v>
                </c:pt>
                <c:pt idx="111">
                  <c:v>10</c:v>
                </c:pt>
                <c:pt idx="112">
                  <c:v>16</c:v>
                </c:pt>
                <c:pt idx="113">
                  <c:v>6</c:v>
                </c:pt>
                <c:pt idx="114">
                  <c:v>13</c:v>
                </c:pt>
                <c:pt idx="115">
                  <c:v>9</c:v>
                </c:pt>
                <c:pt idx="116">
                  <c:v>12</c:v>
                </c:pt>
                <c:pt idx="117">
                  <c:v>7</c:v>
                </c:pt>
                <c:pt idx="118">
                  <c:v>13</c:v>
                </c:pt>
                <c:pt idx="119">
                  <c:v>10</c:v>
                </c:pt>
                <c:pt idx="120">
                  <c:v>6</c:v>
                </c:pt>
                <c:pt idx="121">
                  <c:v>15</c:v>
                </c:pt>
                <c:pt idx="122">
                  <c:v>8</c:v>
                </c:pt>
                <c:pt idx="123">
                  <c:v>12</c:v>
                </c:pt>
                <c:pt idx="124">
                  <c:v>11</c:v>
                </c:pt>
                <c:pt idx="125">
                  <c:v>13</c:v>
                </c:pt>
                <c:pt idx="126">
                  <c:v>8</c:v>
                </c:pt>
                <c:pt idx="127">
                  <c:v>10</c:v>
                </c:pt>
                <c:pt idx="128">
                  <c:v>10</c:v>
                </c:pt>
                <c:pt idx="129">
                  <c:v>5</c:v>
                </c:pt>
                <c:pt idx="130">
                  <c:v>12</c:v>
                </c:pt>
                <c:pt idx="131">
                  <c:v>8</c:v>
                </c:pt>
                <c:pt idx="132">
                  <c:v>1</c:v>
                </c:pt>
                <c:pt idx="133">
                  <c:v>9</c:v>
                </c:pt>
                <c:pt idx="134">
                  <c:v>9</c:v>
                </c:pt>
                <c:pt idx="135">
                  <c:v>7</c:v>
                </c:pt>
                <c:pt idx="136">
                  <c:v>19</c:v>
                </c:pt>
                <c:pt idx="137">
                  <c:v>12</c:v>
                </c:pt>
                <c:pt idx="138">
                  <c:v>8</c:v>
                </c:pt>
                <c:pt idx="139">
                  <c:v>6</c:v>
                </c:pt>
                <c:pt idx="140">
                  <c:v>6</c:v>
                </c:pt>
                <c:pt idx="141">
                  <c:v>10</c:v>
                </c:pt>
                <c:pt idx="142">
                  <c:v>12</c:v>
                </c:pt>
                <c:pt idx="143">
                  <c:v>8</c:v>
                </c:pt>
                <c:pt idx="144">
                  <c:v>6</c:v>
                </c:pt>
                <c:pt idx="145">
                  <c:v>9</c:v>
                </c:pt>
                <c:pt idx="146">
                  <c:v>10</c:v>
                </c:pt>
                <c:pt idx="147">
                  <c:v>8</c:v>
                </c:pt>
                <c:pt idx="148">
                  <c:v>10</c:v>
                </c:pt>
                <c:pt idx="149">
                  <c:v>8</c:v>
                </c:pt>
              </c:numCache>
            </c:numRef>
          </c:xVal>
          <c:yVal>
            <c:numRef>
              <c:f>'[1]2.i9Plot'!$N$35:$N$184</c:f>
              <c:numCache>
                <c:formatCode>General</c:formatCode>
                <c:ptCount val="150"/>
                <c:pt idx="0">
                  <c:v>-0.23600991137472782</c:v>
                </c:pt>
                <c:pt idx="1">
                  <c:v>-0.55875291976630059</c:v>
                </c:pt>
                <c:pt idx="2">
                  <c:v>0.91707800667752792</c:v>
                </c:pt>
                <c:pt idx="3">
                  <c:v>0.82815518604347815</c:v>
                </c:pt>
                <c:pt idx="4">
                  <c:v>-0.35341105866020595</c:v>
                </c:pt>
                <c:pt idx="5">
                  <c:v>0.73555769654386793</c:v>
                </c:pt>
                <c:pt idx="6">
                  <c:v>0.30418988327118335</c:v>
                </c:pt>
                <c:pt idx="7">
                  <c:v>0.71792438653270096</c:v>
                </c:pt>
                <c:pt idx="8">
                  <c:v>-5.7016069149149473E-3</c:v>
                </c:pt>
                <c:pt idx="9">
                  <c:v>0.36169842491313808</c:v>
                </c:pt>
                <c:pt idx="10">
                  <c:v>-0.10235413584844899</c:v>
                </c:pt>
                <c:pt idx="11">
                  <c:v>-0.36321542124439432</c:v>
                </c:pt>
                <c:pt idx="12">
                  <c:v>-0.13081559918119368</c:v>
                </c:pt>
                <c:pt idx="13">
                  <c:v>-2.1332676342771268</c:v>
                </c:pt>
                <c:pt idx="14">
                  <c:v>0.55083129321349134</c:v>
                </c:pt>
                <c:pt idx="15">
                  <c:v>0.36463001382911564</c:v>
                </c:pt>
                <c:pt idx="16">
                  <c:v>-5.1183438391174008E-2</c:v>
                </c:pt>
                <c:pt idx="17">
                  <c:v>0.84697953228311107</c:v>
                </c:pt>
                <c:pt idx="18">
                  <c:v>-0.97010703999201908</c:v>
                </c:pt>
                <c:pt idx="19">
                  <c:v>-0.49117824555521139</c:v>
                </c:pt>
                <c:pt idx="20">
                  <c:v>0.74252624746037554</c:v>
                </c:pt>
                <c:pt idx="21">
                  <c:v>0.15067563817342133</c:v>
                </c:pt>
                <c:pt idx="22">
                  <c:v>-0.35566996334528511</c:v>
                </c:pt>
                <c:pt idx="23">
                  <c:v>1.3351439346286682</c:v>
                </c:pt>
                <c:pt idx="24">
                  <c:v>1.1091448718264232</c:v>
                </c:pt>
                <c:pt idx="25">
                  <c:v>-0.3292698430085359</c:v>
                </c:pt>
                <c:pt idx="26">
                  <c:v>-1.2151946744809905</c:v>
                </c:pt>
                <c:pt idx="27">
                  <c:v>-0.82228333049784297</c:v>
                </c:pt>
                <c:pt idx="28">
                  <c:v>1.0701194493692654</c:v>
                </c:pt>
                <c:pt idx="29">
                  <c:v>0.47518813381799063</c:v>
                </c:pt>
                <c:pt idx="30">
                  <c:v>-0.8192800564394016</c:v>
                </c:pt>
                <c:pt idx="31">
                  <c:v>-0.21926569008504337</c:v>
                </c:pt>
                <c:pt idx="32">
                  <c:v>-0.48558644305656706</c:v>
                </c:pt>
                <c:pt idx="33">
                  <c:v>-0.82464186448583376</c:v>
                </c:pt>
                <c:pt idx="34">
                  <c:v>0.34691885121710264</c:v>
                </c:pt>
                <c:pt idx="35">
                  <c:v>-0.97262323291642261</c:v>
                </c:pt>
                <c:pt idx="36">
                  <c:v>-0.28519285752796009</c:v>
                </c:pt>
                <c:pt idx="37">
                  <c:v>-0.62452227282908446</c:v>
                </c:pt>
                <c:pt idx="38">
                  <c:v>-1.2635892161199127</c:v>
                </c:pt>
                <c:pt idx="39">
                  <c:v>0.3004781556447611</c:v>
                </c:pt>
                <c:pt idx="40">
                  <c:v>-0.25112615502379576</c:v>
                </c:pt>
                <c:pt idx="41">
                  <c:v>-1.3443779385203385</c:v>
                </c:pt>
                <c:pt idx="42">
                  <c:v>-0.5788523235050409</c:v>
                </c:pt>
                <c:pt idx="43">
                  <c:v>-0.47187237299802831</c:v>
                </c:pt>
                <c:pt idx="44">
                  <c:v>0.30026326174418472</c:v>
                </c:pt>
                <c:pt idx="45">
                  <c:v>-0.78580637827858268</c:v>
                </c:pt>
                <c:pt idx="46">
                  <c:v>0.49115389682797073</c:v>
                </c:pt>
                <c:pt idx="47">
                  <c:v>-0.52794566464424086</c:v>
                </c:pt>
                <c:pt idx="48">
                  <c:v>-0.61686752232240138</c:v>
                </c:pt>
                <c:pt idx="49">
                  <c:v>-0.23572922665927187</c:v>
                </c:pt>
                <c:pt idx="50">
                  <c:v>0.91891996398673825</c:v>
                </c:pt>
                <c:pt idx="51">
                  <c:v>-1.0758744250026737</c:v>
                </c:pt>
                <c:pt idx="52">
                  <c:v>-0.32348365830301162</c:v>
                </c:pt>
                <c:pt idx="53">
                  <c:v>-0.17868648891870365</c:v>
                </c:pt>
                <c:pt idx="54">
                  <c:v>-0.54473470819585224</c:v>
                </c:pt>
                <c:pt idx="55">
                  <c:v>-0.94209962489706989</c:v>
                </c:pt>
                <c:pt idx="56">
                  <c:v>-0.32290362111429438</c:v>
                </c:pt>
                <c:pt idx="57">
                  <c:v>-0.74213867485069862</c:v>
                </c:pt>
                <c:pt idx="58">
                  <c:v>-0.64305869722570463</c:v>
                </c:pt>
                <c:pt idx="59">
                  <c:v>0.21890061650548986</c:v>
                </c:pt>
                <c:pt idx="60">
                  <c:v>0.21205968297754652</c:v>
                </c:pt>
                <c:pt idx="61">
                  <c:v>1.2799090156029251</c:v>
                </c:pt>
                <c:pt idx="62">
                  <c:v>-0.90927989663490649</c:v>
                </c:pt>
                <c:pt idx="63">
                  <c:v>-1.0310354416298573</c:v>
                </c:pt>
                <c:pt idx="64">
                  <c:v>0.56758939673748188</c:v>
                </c:pt>
                <c:pt idx="65">
                  <c:v>0.83241215108466626</c:v>
                </c:pt>
                <c:pt idx="66">
                  <c:v>0.27170513028551468</c:v>
                </c:pt>
                <c:pt idx="67">
                  <c:v>0.73363369362740727</c:v>
                </c:pt>
                <c:pt idx="68">
                  <c:v>0.71530283266521266</c:v>
                </c:pt>
                <c:pt idx="69">
                  <c:v>-0.13314768689693679</c:v>
                </c:pt>
                <c:pt idx="70">
                  <c:v>-0.57177292092785414</c:v>
                </c:pt>
                <c:pt idx="71">
                  <c:v>-1.0751583976672414</c:v>
                </c:pt>
                <c:pt idx="72">
                  <c:v>-0.85837398460953551</c:v>
                </c:pt>
                <c:pt idx="73">
                  <c:v>-0.16860295197072617</c:v>
                </c:pt>
                <c:pt idx="74">
                  <c:v>-0.27442039883404412</c:v>
                </c:pt>
                <c:pt idx="75">
                  <c:v>0.50471106255643328</c:v>
                </c:pt>
                <c:pt idx="76">
                  <c:v>-0.38151235314458098</c:v>
                </c:pt>
                <c:pt idx="77">
                  <c:v>0.44062790516186645</c:v>
                </c:pt>
                <c:pt idx="78">
                  <c:v>0.30261078778054262</c:v>
                </c:pt>
                <c:pt idx="79">
                  <c:v>1.1641644889034097</c:v>
                </c:pt>
                <c:pt idx="80">
                  <c:v>1.5555274398432459</c:v>
                </c:pt>
                <c:pt idx="81">
                  <c:v>1.3931271404294918</c:v>
                </c:pt>
                <c:pt idx="82">
                  <c:v>0.14007837356878561</c:v>
                </c:pt>
                <c:pt idx="83">
                  <c:v>-0.58209883542921759</c:v>
                </c:pt>
                <c:pt idx="84">
                  <c:v>0.34397596140833464</c:v>
                </c:pt>
                <c:pt idx="85">
                  <c:v>0.77583299068545131</c:v>
                </c:pt>
                <c:pt idx="86">
                  <c:v>0.11668526406963764</c:v>
                </c:pt>
                <c:pt idx="87">
                  <c:v>-0.37479994833841701</c:v>
                </c:pt>
                <c:pt idx="88">
                  <c:v>0.34160617979460284</c:v>
                </c:pt>
                <c:pt idx="89">
                  <c:v>0.53218069724660744</c:v>
                </c:pt>
                <c:pt idx="90">
                  <c:v>1.816439086580246E-2</c:v>
                </c:pt>
                <c:pt idx="91">
                  <c:v>0.41799027439454051</c:v>
                </c:pt>
                <c:pt idx="92">
                  <c:v>0.13657310872662975</c:v>
                </c:pt>
                <c:pt idx="93">
                  <c:v>-0.86734909661486093</c:v>
                </c:pt>
                <c:pt idx="94">
                  <c:v>-0.22022868597713519</c:v>
                </c:pt>
                <c:pt idx="95">
                  <c:v>-0.49177420986130826</c:v>
                </c:pt>
                <c:pt idx="96">
                  <c:v>-0.97854992198863933</c:v>
                </c:pt>
                <c:pt idx="97">
                  <c:v>0.14502395308670124</c:v>
                </c:pt>
                <c:pt idx="98">
                  <c:v>-0.13515091369085752</c:v>
                </c:pt>
                <c:pt idx="99">
                  <c:v>0.90661912311129988</c:v>
                </c:pt>
                <c:pt idx="100">
                  <c:v>1.3947857754326272</c:v>
                </c:pt>
                <c:pt idx="101">
                  <c:v>-0.89190859894305596</c:v>
                </c:pt>
                <c:pt idx="102">
                  <c:v>0.49236180946545893</c:v>
                </c:pt>
                <c:pt idx="103">
                  <c:v>-0.56283168615986412</c:v>
                </c:pt>
                <c:pt idx="104">
                  <c:v>0.75938930270756977</c:v>
                </c:pt>
                <c:pt idx="105">
                  <c:v>0.36207047410707283</c:v>
                </c:pt>
                <c:pt idx="106">
                  <c:v>0.36304040002866778</c:v>
                </c:pt>
                <c:pt idx="107">
                  <c:v>-0.65754686406296869</c:v>
                </c:pt>
                <c:pt idx="108">
                  <c:v>-5.4170971205680374E-2</c:v>
                </c:pt>
                <c:pt idx="109">
                  <c:v>-0.5492252609060877</c:v>
                </c:pt>
                <c:pt idx="110">
                  <c:v>-0.19107601853919576</c:v>
                </c:pt>
                <c:pt idx="111">
                  <c:v>-0.85302864943043133</c:v>
                </c:pt>
                <c:pt idx="112">
                  <c:v>-0.34362387882252854</c:v>
                </c:pt>
                <c:pt idx="113">
                  <c:v>0.66489342334945434</c:v>
                </c:pt>
                <c:pt idx="114">
                  <c:v>-0.55664691828521029</c:v>
                </c:pt>
                <c:pt idx="115">
                  <c:v>1.0868660120905709</c:v>
                </c:pt>
                <c:pt idx="116">
                  <c:v>-0.23976839073552902</c:v>
                </c:pt>
                <c:pt idx="117">
                  <c:v>0.27444040603146025</c:v>
                </c:pt>
                <c:pt idx="118">
                  <c:v>0.82781450744961838</c:v>
                </c:pt>
                <c:pt idx="119">
                  <c:v>-1.1623106211866379</c:v>
                </c:pt>
                <c:pt idx="120">
                  <c:v>-0.88973434744952318</c:v>
                </c:pt>
                <c:pt idx="121">
                  <c:v>1.3364874374041413</c:v>
                </c:pt>
                <c:pt idx="122">
                  <c:v>-1.1079282343054011</c:v>
                </c:pt>
                <c:pt idx="123">
                  <c:v>1.0404841275525687</c:v>
                </c:pt>
                <c:pt idx="124">
                  <c:v>0.45397250867942596</c:v>
                </c:pt>
                <c:pt idx="125">
                  <c:v>0.37464053573788192</c:v>
                </c:pt>
                <c:pt idx="126">
                  <c:v>-0.29128383080863252</c:v>
                </c:pt>
                <c:pt idx="127">
                  <c:v>-0.63735684013999538</c:v>
                </c:pt>
                <c:pt idx="128">
                  <c:v>-0.92390806199291831</c:v>
                </c:pt>
                <c:pt idx="129">
                  <c:v>-0.81634499468692923</c:v>
                </c:pt>
                <c:pt idx="130">
                  <c:v>1.9818291297872479</c:v>
                </c:pt>
                <c:pt idx="131">
                  <c:v>-7.7726531414045397E-2</c:v>
                </c:pt>
                <c:pt idx="132">
                  <c:v>0.21265957196740448</c:v>
                </c:pt>
                <c:pt idx="133">
                  <c:v>-0.37502611772875483</c:v>
                </c:pt>
                <c:pt idx="134">
                  <c:v>1.2463175816128071</c:v>
                </c:pt>
                <c:pt idx="135">
                  <c:v>-0.3515717161761085</c:v>
                </c:pt>
                <c:pt idx="136">
                  <c:v>-0.59734243537588227</c:v>
                </c:pt>
                <c:pt idx="137">
                  <c:v>-3.0034406792911028E-2</c:v>
                </c:pt>
                <c:pt idx="138">
                  <c:v>-0.57134779472260888</c:v>
                </c:pt>
                <c:pt idx="139">
                  <c:v>-0.23832295283671456</c:v>
                </c:pt>
                <c:pt idx="140">
                  <c:v>0.37782293897575414</c:v>
                </c:pt>
                <c:pt idx="141">
                  <c:v>1.5805091233124973</c:v>
                </c:pt>
                <c:pt idx="142">
                  <c:v>0.3229709385710251</c:v>
                </c:pt>
                <c:pt idx="143">
                  <c:v>0.78614674629362291</c:v>
                </c:pt>
                <c:pt idx="144">
                  <c:v>-0.27718500759876363</c:v>
                </c:pt>
                <c:pt idx="145">
                  <c:v>-1.2322191013736443</c:v>
                </c:pt>
                <c:pt idx="146">
                  <c:v>0.20757382600873964</c:v>
                </c:pt>
                <c:pt idx="147">
                  <c:v>4.3538702356663315</c:v>
                </c:pt>
                <c:pt idx="148">
                  <c:v>-1.0086391861603126</c:v>
                </c:pt>
                <c:pt idx="149">
                  <c:v>0.30450369715830128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8A-447E-93F4-FB539F0E8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498831"/>
        <c:axId val="1793500559"/>
      </c:scatterChart>
      <c:valAx>
        <c:axId val="1793498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Mng-Exp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500559"/>
        <c:crosses val="autoZero"/>
        <c:crossBetween val="midCat"/>
      </c:valAx>
      <c:valAx>
        <c:axId val="179350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3498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Basket:2016  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'[1]2.i9Plot'!$H$2:$H$151</c:f>
              <c:numCache>
                <c:formatCode>General</c:formatCode>
                <c:ptCount val="150"/>
                <c:pt idx="0">
                  <c:v>171</c:v>
                </c:pt>
                <c:pt idx="1">
                  <c:v>168</c:v>
                </c:pt>
                <c:pt idx="2">
                  <c:v>180</c:v>
                </c:pt>
                <c:pt idx="3">
                  <c:v>173</c:v>
                </c:pt>
                <c:pt idx="4">
                  <c:v>166</c:v>
                </c:pt>
                <c:pt idx="5">
                  <c:v>183</c:v>
                </c:pt>
                <c:pt idx="6">
                  <c:v>182</c:v>
                </c:pt>
                <c:pt idx="7">
                  <c:v>173</c:v>
                </c:pt>
                <c:pt idx="8">
                  <c:v>183</c:v>
                </c:pt>
                <c:pt idx="9">
                  <c:v>158</c:v>
                </c:pt>
                <c:pt idx="10">
                  <c:v>174</c:v>
                </c:pt>
                <c:pt idx="11">
                  <c:v>174</c:v>
                </c:pt>
                <c:pt idx="12">
                  <c:v>163</c:v>
                </c:pt>
                <c:pt idx="13">
                  <c:v>168</c:v>
                </c:pt>
                <c:pt idx="14">
                  <c:v>173</c:v>
                </c:pt>
                <c:pt idx="15">
                  <c:v>159</c:v>
                </c:pt>
                <c:pt idx="16">
                  <c:v>163</c:v>
                </c:pt>
                <c:pt idx="17">
                  <c:v>182</c:v>
                </c:pt>
                <c:pt idx="18">
                  <c:v>178</c:v>
                </c:pt>
                <c:pt idx="19">
                  <c:v>185</c:v>
                </c:pt>
                <c:pt idx="20">
                  <c:v>168</c:v>
                </c:pt>
                <c:pt idx="21">
                  <c:v>183</c:v>
                </c:pt>
                <c:pt idx="22">
                  <c:v>181</c:v>
                </c:pt>
                <c:pt idx="23">
                  <c:v>178</c:v>
                </c:pt>
                <c:pt idx="24">
                  <c:v>170</c:v>
                </c:pt>
                <c:pt idx="25">
                  <c:v>163</c:v>
                </c:pt>
                <c:pt idx="26">
                  <c:v>164</c:v>
                </c:pt>
                <c:pt idx="27">
                  <c:v>180</c:v>
                </c:pt>
                <c:pt idx="28">
                  <c:v>179</c:v>
                </c:pt>
                <c:pt idx="29">
                  <c:v>170</c:v>
                </c:pt>
                <c:pt idx="30">
                  <c:v>166</c:v>
                </c:pt>
                <c:pt idx="31">
                  <c:v>168</c:v>
                </c:pt>
                <c:pt idx="32">
                  <c:v>178</c:v>
                </c:pt>
                <c:pt idx="33">
                  <c:v>186</c:v>
                </c:pt>
                <c:pt idx="34">
                  <c:v>181</c:v>
                </c:pt>
                <c:pt idx="35">
                  <c:v>165</c:v>
                </c:pt>
                <c:pt idx="36">
                  <c:v>181</c:v>
                </c:pt>
                <c:pt idx="37">
                  <c:v>166</c:v>
                </c:pt>
                <c:pt idx="38">
                  <c:v>201</c:v>
                </c:pt>
                <c:pt idx="39">
                  <c:v>157</c:v>
                </c:pt>
                <c:pt idx="40">
                  <c:v>171</c:v>
                </c:pt>
                <c:pt idx="41">
                  <c:v>167</c:v>
                </c:pt>
                <c:pt idx="42">
                  <c:v>176</c:v>
                </c:pt>
                <c:pt idx="43">
                  <c:v>163</c:v>
                </c:pt>
                <c:pt idx="44">
                  <c:v>173</c:v>
                </c:pt>
                <c:pt idx="45">
                  <c:v>183</c:v>
                </c:pt>
                <c:pt idx="46">
                  <c:v>173</c:v>
                </c:pt>
                <c:pt idx="47">
                  <c:v>161</c:v>
                </c:pt>
                <c:pt idx="48">
                  <c:v>165</c:v>
                </c:pt>
                <c:pt idx="49">
                  <c:v>173</c:v>
                </c:pt>
                <c:pt idx="50">
                  <c:v>182</c:v>
                </c:pt>
                <c:pt idx="51">
                  <c:v>165</c:v>
                </c:pt>
                <c:pt idx="52">
                  <c:v>164</c:v>
                </c:pt>
                <c:pt idx="53">
                  <c:v>164</c:v>
                </c:pt>
                <c:pt idx="54">
                  <c:v>162</c:v>
                </c:pt>
                <c:pt idx="55">
                  <c:v>177</c:v>
                </c:pt>
                <c:pt idx="56">
                  <c:v>163</c:v>
                </c:pt>
                <c:pt idx="57">
                  <c:v>172</c:v>
                </c:pt>
                <c:pt idx="58">
                  <c:v>178</c:v>
                </c:pt>
                <c:pt idx="59">
                  <c:v>179</c:v>
                </c:pt>
                <c:pt idx="60">
                  <c:v>164</c:v>
                </c:pt>
                <c:pt idx="61">
                  <c:v>181</c:v>
                </c:pt>
                <c:pt idx="62">
                  <c:v>164</c:v>
                </c:pt>
                <c:pt idx="63">
                  <c:v>177</c:v>
                </c:pt>
                <c:pt idx="64">
                  <c:v>184</c:v>
                </c:pt>
                <c:pt idx="65">
                  <c:v>160</c:v>
                </c:pt>
                <c:pt idx="66">
                  <c:v>180</c:v>
                </c:pt>
                <c:pt idx="67">
                  <c:v>178</c:v>
                </c:pt>
                <c:pt idx="68">
                  <c:v>170</c:v>
                </c:pt>
                <c:pt idx="69">
                  <c:v>164</c:v>
                </c:pt>
                <c:pt idx="70">
                  <c:v>174</c:v>
                </c:pt>
                <c:pt idx="71">
                  <c:v>163</c:v>
                </c:pt>
                <c:pt idx="72">
                  <c:v>175</c:v>
                </c:pt>
                <c:pt idx="73">
                  <c:v>174</c:v>
                </c:pt>
                <c:pt idx="74">
                  <c:v>170</c:v>
                </c:pt>
                <c:pt idx="75">
                  <c:v>178</c:v>
                </c:pt>
                <c:pt idx="76">
                  <c:v>173</c:v>
                </c:pt>
                <c:pt idx="77">
                  <c:v>176</c:v>
                </c:pt>
                <c:pt idx="78">
                  <c:v>179</c:v>
                </c:pt>
                <c:pt idx="79">
                  <c:v>162</c:v>
                </c:pt>
                <c:pt idx="80">
                  <c:v>168</c:v>
                </c:pt>
                <c:pt idx="81">
                  <c:v>165</c:v>
                </c:pt>
                <c:pt idx="82">
                  <c:v>170</c:v>
                </c:pt>
                <c:pt idx="83">
                  <c:v>175</c:v>
                </c:pt>
                <c:pt idx="84">
                  <c:v>184</c:v>
                </c:pt>
                <c:pt idx="85">
                  <c:v>176</c:v>
                </c:pt>
                <c:pt idx="86">
                  <c:v>160</c:v>
                </c:pt>
                <c:pt idx="87">
                  <c:v>173</c:v>
                </c:pt>
                <c:pt idx="88">
                  <c:v>163</c:v>
                </c:pt>
                <c:pt idx="89">
                  <c:v>168</c:v>
                </c:pt>
                <c:pt idx="90">
                  <c:v>162</c:v>
                </c:pt>
                <c:pt idx="91">
                  <c:v>160</c:v>
                </c:pt>
                <c:pt idx="92">
                  <c:v>174</c:v>
                </c:pt>
                <c:pt idx="93">
                  <c:v>175</c:v>
                </c:pt>
                <c:pt idx="94">
                  <c:v>171</c:v>
                </c:pt>
                <c:pt idx="95">
                  <c:v>175</c:v>
                </c:pt>
                <c:pt idx="96">
                  <c:v>186</c:v>
                </c:pt>
                <c:pt idx="97">
                  <c:v>172</c:v>
                </c:pt>
                <c:pt idx="98">
                  <c:v>165</c:v>
                </c:pt>
                <c:pt idx="99">
                  <c:v>174</c:v>
                </c:pt>
                <c:pt idx="100">
                  <c:v>178</c:v>
                </c:pt>
                <c:pt idx="101">
                  <c:v>179</c:v>
                </c:pt>
                <c:pt idx="102">
                  <c:v>161</c:v>
                </c:pt>
                <c:pt idx="103">
                  <c:v>168</c:v>
                </c:pt>
                <c:pt idx="104">
                  <c:v>162</c:v>
                </c:pt>
                <c:pt idx="105">
                  <c:v>162</c:v>
                </c:pt>
                <c:pt idx="106">
                  <c:v>164</c:v>
                </c:pt>
                <c:pt idx="107">
                  <c:v>176</c:v>
                </c:pt>
                <c:pt idx="108">
                  <c:v>162</c:v>
                </c:pt>
                <c:pt idx="109">
                  <c:v>185</c:v>
                </c:pt>
                <c:pt idx="110">
                  <c:v>182</c:v>
                </c:pt>
                <c:pt idx="111">
                  <c:v>173</c:v>
                </c:pt>
                <c:pt idx="112">
                  <c:v>164</c:v>
                </c:pt>
                <c:pt idx="113">
                  <c:v>170</c:v>
                </c:pt>
                <c:pt idx="114">
                  <c:v>184</c:v>
                </c:pt>
                <c:pt idx="115">
                  <c:v>169</c:v>
                </c:pt>
                <c:pt idx="116">
                  <c:v>175</c:v>
                </c:pt>
                <c:pt idx="117">
                  <c:v>162</c:v>
                </c:pt>
                <c:pt idx="118">
                  <c:v>172</c:v>
                </c:pt>
                <c:pt idx="119">
                  <c:v>162</c:v>
                </c:pt>
                <c:pt idx="120">
                  <c:v>161</c:v>
                </c:pt>
                <c:pt idx="121">
                  <c:v>175</c:v>
                </c:pt>
                <c:pt idx="122">
                  <c:v>175</c:v>
                </c:pt>
                <c:pt idx="123">
                  <c:v>181</c:v>
                </c:pt>
                <c:pt idx="124">
                  <c:v>169</c:v>
                </c:pt>
                <c:pt idx="125">
                  <c:v>183</c:v>
                </c:pt>
                <c:pt idx="126">
                  <c:v>172</c:v>
                </c:pt>
                <c:pt idx="127">
                  <c:v>173</c:v>
                </c:pt>
                <c:pt idx="128">
                  <c:v>176</c:v>
                </c:pt>
                <c:pt idx="129">
                  <c:v>161</c:v>
                </c:pt>
                <c:pt idx="130">
                  <c:v>157</c:v>
                </c:pt>
                <c:pt idx="131">
                  <c:v>171</c:v>
                </c:pt>
                <c:pt idx="132">
                  <c:v>160</c:v>
                </c:pt>
                <c:pt idx="133">
                  <c:v>171</c:v>
                </c:pt>
                <c:pt idx="134">
                  <c:v>179</c:v>
                </c:pt>
                <c:pt idx="135">
                  <c:v>156</c:v>
                </c:pt>
                <c:pt idx="136">
                  <c:v>172</c:v>
                </c:pt>
                <c:pt idx="137">
                  <c:v>181</c:v>
                </c:pt>
                <c:pt idx="138">
                  <c:v>171</c:v>
                </c:pt>
                <c:pt idx="139">
                  <c:v>169</c:v>
                </c:pt>
                <c:pt idx="140">
                  <c:v>161</c:v>
                </c:pt>
                <c:pt idx="141">
                  <c:v>180</c:v>
                </c:pt>
                <c:pt idx="142">
                  <c:v>182</c:v>
                </c:pt>
                <c:pt idx="143">
                  <c:v>183</c:v>
                </c:pt>
                <c:pt idx="144">
                  <c:v>162</c:v>
                </c:pt>
                <c:pt idx="145">
                  <c:v>163</c:v>
                </c:pt>
                <c:pt idx="146">
                  <c:v>178</c:v>
                </c:pt>
                <c:pt idx="147">
                  <c:v>166</c:v>
                </c:pt>
                <c:pt idx="148">
                  <c:v>174</c:v>
                </c:pt>
                <c:pt idx="149">
                  <c:v>178</c:v>
                </c:pt>
              </c:numCache>
            </c:numRef>
          </c:xVal>
          <c:yVal>
            <c:numRef>
              <c:f>'[1]2.i9Plot'!$N$35:$N$184</c:f>
              <c:numCache>
                <c:formatCode>General</c:formatCode>
                <c:ptCount val="150"/>
                <c:pt idx="0">
                  <c:v>-0.23600991137472782</c:v>
                </c:pt>
                <c:pt idx="1">
                  <c:v>-0.55875291976630059</c:v>
                </c:pt>
                <c:pt idx="2">
                  <c:v>0.91707800667752792</c:v>
                </c:pt>
                <c:pt idx="3">
                  <c:v>0.82815518604347815</c:v>
                </c:pt>
                <c:pt idx="4">
                  <c:v>-0.35341105866020595</c:v>
                </c:pt>
                <c:pt idx="5">
                  <c:v>0.73555769654386793</c:v>
                </c:pt>
                <c:pt idx="6">
                  <c:v>0.30418988327118335</c:v>
                </c:pt>
                <c:pt idx="7">
                  <c:v>0.71792438653270096</c:v>
                </c:pt>
                <c:pt idx="8">
                  <c:v>-5.7016069149149473E-3</c:v>
                </c:pt>
                <c:pt idx="9">
                  <c:v>0.36169842491313808</c:v>
                </c:pt>
                <c:pt idx="10">
                  <c:v>-0.10235413584844899</c:v>
                </c:pt>
                <c:pt idx="11">
                  <c:v>-0.36321542124439432</c:v>
                </c:pt>
                <c:pt idx="12">
                  <c:v>-0.13081559918119368</c:v>
                </c:pt>
                <c:pt idx="13">
                  <c:v>-2.1332676342771268</c:v>
                </c:pt>
                <c:pt idx="14">
                  <c:v>0.55083129321349134</c:v>
                </c:pt>
                <c:pt idx="15">
                  <c:v>0.36463001382911564</c:v>
                </c:pt>
                <c:pt idx="16">
                  <c:v>-5.1183438391174008E-2</c:v>
                </c:pt>
                <c:pt idx="17">
                  <c:v>0.84697953228311107</c:v>
                </c:pt>
                <c:pt idx="18">
                  <c:v>-0.97010703999201908</c:v>
                </c:pt>
                <c:pt idx="19">
                  <c:v>-0.49117824555521139</c:v>
                </c:pt>
                <c:pt idx="20">
                  <c:v>0.74252624746037554</c:v>
                </c:pt>
                <c:pt idx="21">
                  <c:v>0.15067563817342133</c:v>
                </c:pt>
                <c:pt idx="22">
                  <c:v>-0.35566996334528511</c:v>
                </c:pt>
                <c:pt idx="23">
                  <c:v>1.3351439346286682</c:v>
                </c:pt>
                <c:pt idx="24">
                  <c:v>1.1091448718264232</c:v>
                </c:pt>
                <c:pt idx="25">
                  <c:v>-0.3292698430085359</c:v>
                </c:pt>
                <c:pt idx="26">
                  <c:v>-1.2151946744809905</c:v>
                </c:pt>
                <c:pt idx="27">
                  <c:v>-0.82228333049784297</c:v>
                </c:pt>
                <c:pt idx="28">
                  <c:v>1.0701194493692654</c:v>
                </c:pt>
                <c:pt idx="29">
                  <c:v>0.47518813381799063</c:v>
                </c:pt>
                <c:pt idx="30">
                  <c:v>-0.8192800564394016</c:v>
                </c:pt>
                <c:pt idx="31">
                  <c:v>-0.21926569008504337</c:v>
                </c:pt>
                <c:pt idx="32">
                  <c:v>-0.48558644305656706</c:v>
                </c:pt>
                <c:pt idx="33">
                  <c:v>-0.82464186448583376</c:v>
                </c:pt>
                <c:pt idx="34">
                  <c:v>0.34691885121710264</c:v>
                </c:pt>
                <c:pt idx="35">
                  <c:v>-0.97262323291642261</c:v>
                </c:pt>
                <c:pt idx="36">
                  <c:v>-0.28519285752796009</c:v>
                </c:pt>
                <c:pt idx="37">
                  <c:v>-0.62452227282908446</c:v>
                </c:pt>
                <c:pt idx="38">
                  <c:v>-1.2635892161199127</c:v>
                </c:pt>
                <c:pt idx="39">
                  <c:v>0.3004781556447611</c:v>
                </c:pt>
                <c:pt idx="40">
                  <c:v>-0.25112615502379576</c:v>
                </c:pt>
                <c:pt idx="41">
                  <c:v>-1.3443779385203385</c:v>
                </c:pt>
                <c:pt idx="42">
                  <c:v>-0.5788523235050409</c:v>
                </c:pt>
                <c:pt idx="43">
                  <c:v>-0.47187237299802831</c:v>
                </c:pt>
                <c:pt idx="44">
                  <c:v>0.30026326174418472</c:v>
                </c:pt>
                <c:pt idx="45">
                  <c:v>-0.78580637827858268</c:v>
                </c:pt>
                <c:pt idx="46">
                  <c:v>0.49115389682797073</c:v>
                </c:pt>
                <c:pt idx="47">
                  <c:v>-0.52794566464424086</c:v>
                </c:pt>
                <c:pt idx="48">
                  <c:v>-0.61686752232240138</c:v>
                </c:pt>
                <c:pt idx="49">
                  <c:v>-0.23572922665927187</c:v>
                </c:pt>
                <c:pt idx="50">
                  <c:v>0.91891996398673825</c:v>
                </c:pt>
                <c:pt idx="51">
                  <c:v>-1.0758744250026737</c:v>
                </c:pt>
                <c:pt idx="52">
                  <c:v>-0.32348365830301162</c:v>
                </c:pt>
                <c:pt idx="53">
                  <c:v>-0.17868648891870365</c:v>
                </c:pt>
                <c:pt idx="54">
                  <c:v>-0.54473470819585224</c:v>
                </c:pt>
                <c:pt idx="55">
                  <c:v>-0.94209962489706989</c:v>
                </c:pt>
                <c:pt idx="56">
                  <c:v>-0.32290362111429438</c:v>
                </c:pt>
                <c:pt idx="57">
                  <c:v>-0.74213867485069862</c:v>
                </c:pt>
                <c:pt idx="58">
                  <c:v>-0.64305869722570463</c:v>
                </c:pt>
                <c:pt idx="59">
                  <c:v>0.21890061650548986</c:v>
                </c:pt>
                <c:pt idx="60">
                  <c:v>0.21205968297754652</c:v>
                </c:pt>
                <c:pt idx="61">
                  <c:v>1.2799090156029251</c:v>
                </c:pt>
                <c:pt idx="62">
                  <c:v>-0.90927989663490649</c:v>
                </c:pt>
                <c:pt idx="63">
                  <c:v>-1.0310354416298573</c:v>
                </c:pt>
                <c:pt idx="64">
                  <c:v>0.56758939673748188</c:v>
                </c:pt>
                <c:pt idx="65">
                  <c:v>0.83241215108466626</c:v>
                </c:pt>
                <c:pt idx="66">
                  <c:v>0.27170513028551468</c:v>
                </c:pt>
                <c:pt idx="67">
                  <c:v>0.73363369362740727</c:v>
                </c:pt>
                <c:pt idx="68">
                  <c:v>0.71530283266521266</c:v>
                </c:pt>
                <c:pt idx="69">
                  <c:v>-0.13314768689693679</c:v>
                </c:pt>
                <c:pt idx="70">
                  <c:v>-0.57177292092785414</c:v>
                </c:pt>
                <c:pt idx="71">
                  <c:v>-1.0751583976672414</c:v>
                </c:pt>
                <c:pt idx="72">
                  <c:v>-0.85837398460953551</c:v>
                </c:pt>
                <c:pt idx="73">
                  <c:v>-0.16860295197072617</c:v>
                </c:pt>
                <c:pt idx="74">
                  <c:v>-0.27442039883404412</c:v>
                </c:pt>
                <c:pt idx="75">
                  <c:v>0.50471106255643328</c:v>
                </c:pt>
                <c:pt idx="76">
                  <c:v>-0.38151235314458098</c:v>
                </c:pt>
                <c:pt idx="77">
                  <c:v>0.44062790516186645</c:v>
                </c:pt>
                <c:pt idx="78">
                  <c:v>0.30261078778054262</c:v>
                </c:pt>
                <c:pt idx="79">
                  <c:v>1.1641644889034097</c:v>
                </c:pt>
                <c:pt idx="80">
                  <c:v>1.5555274398432459</c:v>
                </c:pt>
                <c:pt idx="81">
                  <c:v>1.3931271404294918</c:v>
                </c:pt>
                <c:pt idx="82">
                  <c:v>0.14007837356878561</c:v>
                </c:pt>
                <c:pt idx="83">
                  <c:v>-0.58209883542921759</c:v>
                </c:pt>
                <c:pt idx="84">
                  <c:v>0.34397596140833464</c:v>
                </c:pt>
                <c:pt idx="85">
                  <c:v>0.77583299068545131</c:v>
                </c:pt>
                <c:pt idx="86">
                  <c:v>0.11668526406963764</c:v>
                </c:pt>
                <c:pt idx="87">
                  <c:v>-0.37479994833841701</c:v>
                </c:pt>
                <c:pt idx="88">
                  <c:v>0.34160617979460284</c:v>
                </c:pt>
                <c:pt idx="89">
                  <c:v>0.53218069724660744</c:v>
                </c:pt>
                <c:pt idx="90">
                  <c:v>1.816439086580246E-2</c:v>
                </c:pt>
                <c:pt idx="91">
                  <c:v>0.41799027439454051</c:v>
                </c:pt>
                <c:pt idx="92">
                  <c:v>0.13657310872662975</c:v>
                </c:pt>
                <c:pt idx="93">
                  <c:v>-0.86734909661486093</c:v>
                </c:pt>
                <c:pt idx="94">
                  <c:v>-0.22022868597713519</c:v>
                </c:pt>
                <c:pt idx="95">
                  <c:v>-0.49177420986130826</c:v>
                </c:pt>
                <c:pt idx="96">
                  <c:v>-0.97854992198863933</c:v>
                </c:pt>
                <c:pt idx="97">
                  <c:v>0.14502395308670124</c:v>
                </c:pt>
                <c:pt idx="98">
                  <c:v>-0.13515091369085752</c:v>
                </c:pt>
                <c:pt idx="99">
                  <c:v>0.90661912311129988</c:v>
                </c:pt>
                <c:pt idx="100">
                  <c:v>1.3947857754326272</c:v>
                </c:pt>
                <c:pt idx="101">
                  <c:v>-0.89190859894305596</c:v>
                </c:pt>
                <c:pt idx="102">
                  <c:v>0.49236180946545893</c:v>
                </c:pt>
                <c:pt idx="103">
                  <c:v>-0.56283168615986412</c:v>
                </c:pt>
                <c:pt idx="104">
                  <c:v>0.75938930270756977</c:v>
                </c:pt>
                <c:pt idx="105">
                  <c:v>0.36207047410707283</c:v>
                </c:pt>
                <c:pt idx="106">
                  <c:v>0.36304040002866778</c:v>
                </c:pt>
                <c:pt idx="107">
                  <c:v>-0.65754686406296869</c:v>
                </c:pt>
                <c:pt idx="108">
                  <c:v>-5.4170971205680374E-2</c:v>
                </c:pt>
                <c:pt idx="109">
                  <c:v>-0.5492252609060877</c:v>
                </c:pt>
                <c:pt idx="110">
                  <c:v>-0.19107601853919576</c:v>
                </c:pt>
                <c:pt idx="111">
                  <c:v>-0.85302864943043133</c:v>
                </c:pt>
                <c:pt idx="112">
                  <c:v>-0.34362387882252854</c:v>
                </c:pt>
                <c:pt idx="113">
                  <c:v>0.66489342334945434</c:v>
                </c:pt>
                <c:pt idx="114">
                  <c:v>-0.55664691828521029</c:v>
                </c:pt>
                <c:pt idx="115">
                  <c:v>1.0868660120905709</c:v>
                </c:pt>
                <c:pt idx="116">
                  <c:v>-0.23976839073552902</c:v>
                </c:pt>
                <c:pt idx="117">
                  <c:v>0.27444040603146025</c:v>
                </c:pt>
                <c:pt idx="118">
                  <c:v>0.82781450744961838</c:v>
                </c:pt>
                <c:pt idx="119">
                  <c:v>-1.1623106211866379</c:v>
                </c:pt>
                <c:pt idx="120">
                  <c:v>-0.88973434744952318</c:v>
                </c:pt>
                <c:pt idx="121">
                  <c:v>1.3364874374041413</c:v>
                </c:pt>
                <c:pt idx="122">
                  <c:v>-1.1079282343054011</c:v>
                </c:pt>
                <c:pt idx="123">
                  <c:v>1.0404841275525687</c:v>
                </c:pt>
                <c:pt idx="124">
                  <c:v>0.45397250867942596</c:v>
                </c:pt>
                <c:pt idx="125">
                  <c:v>0.37464053573788192</c:v>
                </c:pt>
                <c:pt idx="126">
                  <c:v>-0.29128383080863252</c:v>
                </c:pt>
                <c:pt idx="127">
                  <c:v>-0.63735684013999538</c:v>
                </c:pt>
                <c:pt idx="128">
                  <c:v>-0.92390806199291831</c:v>
                </c:pt>
                <c:pt idx="129">
                  <c:v>-0.81634499468692923</c:v>
                </c:pt>
                <c:pt idx="130">
                  <c:v>1.9818291297872479</c:v>
                </c:pt>
                <c:pt idx="131">
                  <c:v>-7.7726531414045397E-2</c:v>
                </c:pt>
                <c:pt idx="132">
                  <c:v>0.21265957196740448</c:v>
                </c:pt>
                <c:pt idx="133">
                  <c:v>-0.37502611772875483</c:v>
                </c:pt>
                <c:pt idx="134">
                  <c:v>1.2463175816128071</c:v>
                </c:pt>
                <c:pt idx="135">
                  <c:v>-0.3515717161761085</c:v>
                </c:pt>
                <c:pt idx="136">
                  <c:v>-0.59734243537588227</c:v>
                </c:pt>
                <c:pt idx="137">
                  <c:v>-3.0034406792911028E-2</c:v>
                </c:pt>
                <c:pt idx="138">
                  <c:v>-0.57134779472260888</c:v>
                </c:pt>
                <c:pt idx="139">
                  <c:v>-0.23832295283671456</c:v>
                </c:pt>
                <c:pt idx="140">
                  <c:v>0.37782293897575414</c:v>
                </c:pt>
                <c:pt idx="141">
                  <c:v>1.5805091233124973</c:v>
                </c:pt>
                <c:pt idx="142">
                  <c:v>0.3229709385710251</c:v>
                </c:pt>
                <c:pt idx="143">
                  <c:v>0.78614674629362291</c:v>
                </c:pt>
                <c:pt idx="144">
                  <c:v>-0.27718500759876363</c:v>
                </c:pt>
                <c:pt idx="145">
                  <c:v>-1.2322191013736443</c:v>
                </c:pt>
                <c:pt idx="146">
                  <c:v>0.20757382600873964</c:v>
                </c:pt>
                <c:pt idx="147">
                  <c:v>4.3538702356663315</c:v>
                </c:pt>
                <c:pt idx="148">
                  <c:v>-1.0086391861603126</c:v>
                </c:pt>
                <c:pt idx="149">
                  <c:v>0.30450369715830128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C7-40BD-9078-3BCB64F67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2791503"/>
        <c:axId val="1792793231"/>
      </c:scatterChart>
      <c:valAx>
        <c:axId val="1792791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Basket:2016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793231"/>
        <c:crosses val="autoZero"/>
        <c:crossBetween val="midCat"/>
      </c:valAx>
      <c:valAx>
        <c:axId val="179279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27915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%ChangeBasket  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'[1]2.i9Plot'!$I$2:$I$151</c:f>
              <c:numCache>
                <c:formatCode>General</c:formatCode>
                <c:ptCount val="150"/>
                <c:pt idx="0">
                  <c:v>4.0935672514619881E-2</c:v>
                </c:pt>
                <c:pt idx="1">
                  <c:v>5.9523809523809521E-2</c:v>
                </c:pt>
                <c:pt idx="2">
                  <c:v>4.4444444444444446E-2</c:v>
                </c:pt>
                <c:pt idx="3">
                  <c:v>4.046242774566474E-2</c:v>
                </c:pt>
                <c:pt idx="4">
                  <c:v>3.0120481927710843E-2</c:v>
                </c:pt>
                <c:pt idx="5">
                  <c:v>4.9180327868852458E-2</c:v>
                </c:pt>
                <c:pt idx="6">
                  <c:v>4.9450549450549448E-2</c:v>
                </c:pt>
                <c:pt idx="7">
                  <c:v>5.2023121387283239E-2</c:v>
                </c:pt>
                <c:pt idx="8">
                  <c:v>4.9180327868852458E-2</c:v>
                </c:pt>
                <c:pt idx="9">
                  <c:v>4.4303797468354431E-2</c:v>
                </c:pt>
                <c:pt idx="10">
                  <c:v>3.4482758620689655E-2</c:v>
                </c:pt>
                <c:pt idx="11">
                  <c:v>7.4712643678160925E-2</c:v>
                </c:pt>
                <c:pt idx="12">
                  <c:v>4.2944785276073622E-2</c:v>
                </c:pt>
                <c:pt idx="13">
                  <c:v>4.1666666666666664E-2</c:v>
                </c:pt>
                <c:pt idx="14">
                  <c:v>4.6242774566473986E-2</c:v>
                </c:pt>
                <c:pt idx="15">
                  <c:v>5.0314465408805034E-2</c:v>
                </c:pt>
                <c:pt idx="16">
                  <c:v>4.2944785276073622E-2</c:v>
                </c:pt>
                <c:pt idx="17">
                  <c:v>5.4945054945054944E-2</c:v>
                </c:pt>
                <c:pt idx="18">
                  <c:v>3.3707865168539325E-2</c:v>
                </c:pt>
                <c:pt idx="19">
                  <c:v>4.3243243243243246E-2</c:v>
                </c:pt>
                <c:pt idx="20">
                  <c:v>3.5714285714285712E-2</c:v>
                </c:pt>
                <c:pt idx="21">
                  <c:v>4.9180327868852458E-2</c:v>
                </c:pt>
                <c:pt idx="22">
                  <c:v>4.4198895027624308E-2</c:v>
                </c:pt>
                <c:pt idx="23">
                  <c:v>3.9325842696629212E-2</c:v>
                </c:pt>
                <c:pt idx="24">
                  <c:v>4.1176470588235294E-2</c:v>
                </c:pt>
                <c:pt idx="25">
                  <c:v>3.0674846625766871E-2</c:v>
                </c:pt>
                <c:pt idx="26">
                  <c:v>4.878048780487805E-2</c:v>
                </c:pt>
                <c:pt idx="27">
                  <c:v>3.3333333333333333E-2</c:v>
                </c:pt>
                <c:pt idx="28">
                  <c:v>4.4692737430167599E-2</c:v>
                </c:pt>
                <c:pt idx="29">
                  <c:v>4.1176470588235294E-2</c:v>
                </c:pt>
                <c:pt idx="30">
                  <c:v>3.614457831325301E-2</c:v>
                </c:pt>
                <c:pt idx="31">
                  <c:v>2.976190476190476E-2</c:v>
                </c:pt>
                <c:pt idx="32">
                  <c:v>2.8089887640449437E-2</c:v>
                </c:pt>
                <c:pt idx="33">
                  <c:v>4.3010752688172046E-2</c:v>
                </c:pt>
                <c:pt idx="34">
                  <c:v>4.4198895027624308E-2</c:v>
                </c:pt>
                <c:pt idx="35">
                  <c:v>3.0303030303030304E-2</c:v>
                </c:pt>
                <c:pt idx="36">
                  <c:v>3.8674033149171269E-2</c:v>
                </c:pt>
                <c:pt idx="37">
                  <c:v>3.0120481927710843E-2</c:v>
                </c:pt>
                <c:pt idx="38">
                  <c:v>1.4925373134328358E-2</c:v>
                </c:pt>
                <c:pt idx="39">
                  <c:v>1.9108280254777069E-2</c:v>
                </c:pt>
                <c:pt idx="40">
                  <c:v>2.9239766081871343E-2</c:v>
                </c:pt>
                <c:pt idx="41">
                  <c:v>5.9880239520958084E-2</c:v>
                </c:pt>
                <c:pt idx="42">
                  <c:v>4.5454545454545456E-2</c:v>
                </c:pt>
                <c:pt idx="43">
                  <c:v>3.6809815950920248E-2</c:v>
                </c:pt>
                <c:pt idx="44">
                  <c:v>2.8901734104046242E-2</c:v>
                </c:pt>
                <c:pt idx="45">
                  <c:v>6.0109289617486336E-2</c:v>
                </c:pt>
                <c:pt idx="46">
                  <c:v>3.4682080924855488E-2</c:v>
                </c:pt>
                <c:pt idx="47">
                  <c:v>3.7267080745341616E-2</c:v>
                </c:pt>
                <c:pt idx="48">
                  <c:v>4.2424242424242427E-2</c:v>
                </c:pt>
                <c:pt idx="49">
                  <c:v>4.6242774566473986E-2</c:v>
                </c:pt>
                <c:pt idx="50">
                  <c:v>3.8461538461538464E-2</c:v>
                </c:pt>
                <c:pt idx="51">
                  <c:v>3.6363636363636362E-2</c:v>
                </c:pt>
                <c:pt idx="52">
                  <c:v>3.048780487804878E-2</c:v>
                </c:pt>
                <c:pt idx="53">
                  <c:v>2.4390243902439025E-2</c:v>
                </c:pt>
                <c:pt idx="54">
                  <c:v>3.0864197530864196E-2</c:v>
                </c:pt>
                <c:pt idx="55">
                  <c:v>3.954802259887006E-2</c:v>
                </c:pt>
                <c:pt idx="56">
                  <c:v>3.0674846625766871E-2</c:v>
                </c:pt>
                <c:pt idx="57">
                  <c:v>4.6511627906976744E-2</c:v>
                </c:pt>
                <c:pt idx="58">
                  <c:v>4.49438202247191E-2</c:v>
                </c:pt>
                <c:pt idx="59">
                  <c:v>4.4692737430167599E-2</c:v>
                </c:pt>
                <c:pt idx="60">
                  <c:v>3.6585365853658534E-2</c:v>
                </c:pt>
                <c:pt idx="61">
                  <c:v>3.3149171270718231E-2</c:v>
                </c:pt>
                <c:pt idx="62">
                  <c:v>4.878048780487805E-2</c:v>
                </c:pt>
                <c:pt idx="63">
                  <c:v>3.3898305084745763E-2</c:v>
                </c:pt>
                <c:pt idx="64">
                  <c:v>5.9782608695652176E-2</c:v>
                </c:pt>
                <c:pt idx="65">
                  <c:v>3.7499999999999999E-2</c:v>
                </c:pt>
                <c:pt idx="66">
                  <c:v>3.3333333333333333E-2</c:v>
                </c:pt>
                <c:pt idx="67">
                  <c:v>3.9325842696629212E-2</c:v>
                </c:pt>
                <c:pt idx="68">
                  <c:v>2.9411764705882353E-2</c:v>
                </c:pt>
                <c:pt idx="69">
                  <c:v>3.6585365853658534E-2</c:v>
                </c:pt>
                <c:pt idx="70">
                  <c:v>4.0229885057471264E-2</c:v>
                </c:pt>
                <c:pt idx="71">
                  <c:v>4.2944785276073622E-2</c:v>
                </c:pt>
                <c:pt idx="72">
                  <c:v>0.04</c:v>
                </c:pt>
                <c:pt idx="73">
                  <c:v>3.4482758620689655E-2</c:v>
                </c:pt>
                <c:pt idx="74">
                  <c:v>3.5294117647058823E-2</c:v>
                </c:pt>
                <c:pt idx="75">
                  <c:v>5.0561797752808987E-2</c:v>
                </c:pt>
                <c:pt idx="76">
                  <c:v>4.046242774566474E-2</c:v>
                </c:pt>
                <c:pt idx="77">
                  <c:v>4.5454545454545456E-2</c:v>
                </c:pt>
                <c:pt idx="78">
                  <c:v>4.4692737430167599E-2</c:v>
                </c:pt>
                <c:pt idx="79">
                  <c:v>4.3209876543209874E-2</c:v>
                </c:pt>
                <c:pt idx="80">
                  <c:v>2.976190476190476E-2</c:v>
                </c:pt>
                <c:pt idx="81">
                  <c:v>5.4545454545454543E-2</c:v>
                </c:pt>
                <c:pt idx="82">
                  <c:v>2.9411764705882353E-2</c:v>
                </c:pt>
                <c:pt idx="83">
                  <c:v>2.8571428571428571E-2</c:v>
                </c:pt>
                <c:pt idx="84">
                  <c:v>5.434782608695652E-2</c:v>
                </c:pt>
                <c:pt idx="85">
                  <c:v>2.2727272727272728E-2</c:v>
                </c:pt>
                <c:pt idx="86">
                  <c:v>4.3749999999999997E-2</c:v>
                </c:pt>
                <c:pt idx="87">
                  <c:v>4.046242774566474E-2</c:v>
                </c:pt>
                <c:pt idx="88">
                  <c:v>2.4539877300613498E-2</c:v>
                </c:pt>
                <c:pt idx="89">
                  <c:v>4.7619047619047616E-2</c:v>
                </c:pt>
                <c:pt idx="90">
                  <c:v>2.4691358024691357E-2</c:v>
                </c:pt>
                <c:pt idx="91">
                  <c:v>3.125E-2</c:v>
                </c:pt>
                <c:pt idx="92">
                  <c:v>4.0229885057471264E-2</c:v>
                </c:pt>
                <c:pt idx="93">
                  <c:v>4.5714285714285714E-2</c:v>
                </c:pt>
                <c:pt idx="94">
                  <c:v>4.0935672514619881E-2</c:v>
                </c:pt>
                <c:pt idx="95">
                  <c:v>5.7142857142857141E-2</c:v>
                </c:pt>
                <c:pt idx="96">
                  <c:v>3.7634408602150539E-2</c:v>
                </c:pt>
                <c:pt idx="97">
                  <c:v>4.0697674418604654E-2</c:v>
                </c:pt>
                <c:pt idx="98">
                  <c:v>3.6363636363636362E-2</c:v>
                </c:pt>
                <c:pt idx="99">
                  <c:v>3.4482758620689655E-2</c:v>
                </c:pt>
                <c:pt idx="100">
                  <c:v>5.6179775280898875E-2</c:v>
                </c:pt>
                <c:pt idx="101">
                  <c:v>4.4692737430167599E-2</c:v>
                </c:pt>
                <c:pt idx="102">
                  <c:v>4.3478260869565216E-2</c:v>
                </c:pt>
                <c:pt idx="103">
                  <c:v>4.1666666666666664E-2</c:v>
                </c:pt>
                <c:pt idx="104">
                  <c:v>4.3209876543209874E-2</c:v>
                </c:pt>
                <c:pt idx="105">
                  <c:v>3.7037037037037035E-2</c:v>
                </c:pt>
                <c:pt idx="106">
                  <c:v>4.2682926829268296E-2</c:v>
                </c:pt>
                <c:pt idx="107">
                  <c:v>3.4090909090909088E-2</c:v>
                </c:pt>
                <c:pt idx="108">
                  <c:v>3.7037037037037035E-2</c:v>
                </c:pt>
                <c:pt idx="109">
                  <c:v>4.3243243243243246E-2</c:v>
                </c:pt>
                <c:pt idx="110">
                  <c:v>5.4945054945054944E-2</c:v>
                </c:pt>
                <c:pt idx="111">
                  <c:v>4.6242774566473986E-2</c:v>
                </c:pt>
                <c:pt idx="112">
                  <c:v>3.6585365853658534E-2</c:v>
                </c:pt>
                <c:pt idx="113">
                  <c:v>2.9411764705882353E-2</c:v>
                </c:pt>
                <c:pt idx="114">
                  <c:v>6.5217391304347824E-2</c:v>
                </c:pt>
                <c:pt idx="115">
                  <c:v>2.9585798816568046E-2</c:v>
                </c:pt>
                <c:pt idx="116">
                  <c:v>0.04</c:v>
                </c:pt>
                <c:pt idx="117">
                  <c:v>1.8518518518518517E-2</c:v>
                </c:pt>
                <c:pt idx="118">
                  <c:v>4.0697674418604654E-2</c:v>
                </c:pt>
                <c:pt idx="119">
                  <c:v>3.7037037037037035E-2</c:v>
                </c:pt>
                <c:pt idx="120">
                  <c:v>3.7267080745341616E-2</c:v>
                </c:pt>
                <c:pt idx="121">
                  <c:v>5.7142857142857141E-2</c:v>
                </c:pt>
                <c:pt idx="122">
                  <c:v>4.5714285714285714E-2</c:v>
                </c:pt>
                <c:pt idx="123">
                  <c:v>4.9723756906077346E-2</c:v>
                </c:pt>
                <c:pt idx="124">
                  <c:v>2.9585798816568046E-2</c:v>
                </c:pt>
                <c:pt idx="125">
                  <c:v>5.4644808743169397E-2</c:v>
                </c:pt>
                <c:pt idx="126">
                  <c:v>4.0697674418604654E-2</c:v>
                </c:pt>
                <c:pt idx="127">
                  <c:v>4.046242774566474E-2</c:v>
                </c:pt>
                <c:pt idx="128">
                  <c:v>2.8409090909090908E-2</c:v>
                </c:pt>
                <c:pt idx="129">
                  <c:v>2.4844720496894408E-2</c:v>
                </c:pt>
                <c:pt idx="130">
                  <c:v>3.1847133757961783E-2</c:v>
                </c:pt>
                <c:pt idx="131">
                  <c:v>4.0935672514619881E-2</c:v>
                </c:pt>
                <c:pt idx="132">
                  <c:v>3.125E-2</c:v>
                </c:pt>
                <c:pt idx="133">
                  <c:v>3.5087719298245612E-2</c:v>
                </c:pt>
                <c:pt idx="134">
                  <c:v>3.9106145251396648E-2</c:v>
                </c:pt>
                <c:pt idx="135">
                  <c:v>4.4871794871794872E-2</c:v>
                </c:pt>
                <c:pt idx="136">
                  <c:v>4.0697674418604654E-2</c:v>
                </c:pt>
                <c:pt idx="137">
                  <c:v>4.4198895027624308E-2</c:v>
                </c:pt>
                <c:pt idx="138">
                  <c:v>5.2631578947368418E-2</c:v>
                </c:pt>
                <c:pt idx="139">
                  <c:v>3.5502958579881658E-2</c:v>
                </c:pt>
                <c:pt idx="140">
                  <c:v>3.7267080745341616E-2</c:v>
                </c:pt>
                <c:pt idx="141">
                  <c:v>0.05</c:v>
                </c:pt>
                <c:pt idx="142">
                  <c:v>3.8461538461538464E-2</c:v>
                </c:pt>
                <c:pt idx="143">
                  <c:v>3.825136612021858E-2</c:v>
                </c:pt>
                <c:pt idx="144">
                  <c:v>3.0864197530864196E-2</c:v>
                </c:pt>
                <c:pt idx="145">
                  <c:v>5.5214723926380369E-2</c:v>
                </c:pt>
                <c:pt idx="146">
                  <c:v>3.3707865168539325E-2</c:v>
                </c:pt>
                <c:pt idx="147">
                  <c:v>3.614457831325301E-2</c:v>
                </c:pt>
                <c:pt idx="148">
                  <c:v>4.5977011494252873E-2</c:v>
                </c:pt>
                <c:pt idx="149">
                  <c:v>3.9325842696629212E-2</c:v>
                </c:pt>
              </c:numCache>
            </c:numRef>
          </c:xVal>
          <c:yVal>
            <c:numRef>
              <c:f>'[1]2.i9Plot'!$N$35:$N$184</c:f>
              <c:numCache>
                <c:formatCode>General</c:formatCode>
                <c:ptCount val="150"/>
                <c:pt idx="0">
                  <c:v>-0.23600991137472782</c:v>
                </c:pt>
                <c:pt idx="1">
                  <c:v>-0.55875291976630059</c:v>
                </c:pt>
                <c:pt idx="2">
                  <c:v>0.91707800667752792</c:v>
                </c:pt>
                <c:pt idx="3">
                  <c:v>0.82815518604347815</c:v>
                </c:pt>
                <c:pt idx="4">
                  <c:v>-0.35341105866020595</c:v>
                </c:pt>
                <c:pt idx="5">
                  <c:v>0.73555769654386793</c:v>
                </c:pt>
                <c:pt idx="6">
                  <c:v>0.30418988327118335</c:v>
                </c:pt>
                <c:pt idx="7">
                  <c:v>0.71792438653270096</c:v>
                </c:pt>
                <c:pt idx="8">
                  <c:v>-5.7016069149149473E-3</c:v>
                </c:pt>
                <c:pt idx="9">
                  <c:v>0.36169842491313808</c:v>
                </c:pt>
                <c:pt idx="10">
                  <c:v>-0.10235413584844899</c:v>
                </c:pt>
                <c:pt idx="11">
                  <c:v>-0.36321542124439432</c:v>
                </c:pt>
                <c:pt idx="12">
                  <c:v>-0.13081559918119368</c:v>
                </c:pt>
                <c:pt idx="13">
                  <c:v>-2.1332676342771268</c:v>
                </c:pt>
                <c:pt idx="14">
                  <c:v>0.55083129321349134</c:v>
                </c:pt>
                <c:pt idx="15">
                  <c:v>0.36463001382911564</c:v>
                </c:pt>
                <c:pt idx="16">
                  <c:v>-5.1183438391174008E-2</c:v>
                </c:pt>
                <c:pt idx="17">
                  <c:v>0.84697953228311107</c:v>
                </c:pt>
                <c:pt idx="18">
                  <c:v>-0.97010703999201908</c:v>
                </c:pt>
                <c:pt idx="19">
                  <c:v>-0.49117824555521139</c:v>
                </c:pt>
                <c:pt idx="20">
                  <c:v>0.74252624746037554</c:v>
                </c:pt>
                <c:pt idx="21">
                  <c:v>0.15067563817342133</c:v>
                </c:pt>
                <c:pt idx="22">
                  <c:v>-0.35566996334528511</c:v>
                </c:pt>
                <c:pt idx="23">
                  <c:v>1.3351439346286682</c:v>
                </c:pt>
                <c:pt idx="24">
                  <c:v>1.1091448718264232</c:v>
                </c:pt>
                <c:pt idx="25">
                  <c:v>-0.3292698430085359</c:v>
                </c:pt>
                <c:pt idx="26">
                  <c:v>-1.2151946744809905</c:v>
                </c:pt>
                <c:pt idx="27">
                  <c:v>-0.82228333049784297</c:v>
                </c:pt>
                <c:pt idx="28">
                  <c:v>1.0701194493692654</c:v>
                </c:pt>
                <c:pt idx="29">
                  <c:v>0.47518813381799063</c:v>
                </c:pt>
                <c:pt idx="30">
                  <c:v>-0.8192800564394016</c:v>
                </c:pt>
                <c:pt idx="31">
                  <c:v>-0.21926569008504337</c:v>
                </c:pt>
                <c:pt idx="32">
                  <c:v>-0.48558644305656706</c:v>
                </c:pt>
                <c:pt idx="33">
                  <c:v>-0.82464186448583376</c:v>
                </c:pt>
                <c:pt idx="34">
                  <c:v>0.34691885121710264</c:v>
                </c:pt>
                <c:pt idx="35">
                  <c:v>-0.97262323291642261</c:v>
                </c:pt>
                <c:pt idx="36">
                  <c:v>-0.28519285752796009</c:v>
                </c:pt>
                <c:pt idx="37">
                  <c:v>-0.62452227282908446</c:v>
                </c:pt>
                <c:pt idx="38">
                  <c:v>-1.2635892161199127</c:v>
                </c:pt>
                <c:pt idx="39">
                  <c:v>0.3004781556447611</c:v>
                </c:pt>
                <c:pt idx="40">
                  <c:v>-0.25112615502379576</c:v>
                </c:pt>
                <c:pt idx="41">
                  <c:v>-1.3443779385203385</c:v>
                </c:pt>
                <c:pt idx="42">
                  <c:v>-0.5788523235050409</c:v>
                </c:pt>
                <c:pt idx="43">
                  <c:v>-0.47187237299802831</c:v>
                </c:pt>
                <c:pt idx="44">
                  <c:v>0.30026326174418472</c:v>
                </c:pt>
                <c:pt idx="45">
                  <c:v>-0.78580637827858268</c:v>
                </c:pt>
                <c:pt idx="46">
                  <c:v>0.49115389682797073</c:v>
                </c:pt>
                <c:pt idx="47">
                  <c:v>-0.52794566464424086</c:v>
                </c:pt>
                <c:pt idx="48">
                  <c:v>-0.61686752232240138</c:v>
                </c:pt>
                <c:pt idx="49">
                  <c:v>-0.23572922665927187</c:v>
                </c:pt>
                <c:pt idx="50">
                  <c:v>0.91891996398673825</c:v>
                </c:pt>
                <c:pt idx="51">
                  <c:v>-1.0758744250026737</c:v>
                </c:pt>
                <c:pt idx="52">
                  <c:v>-0.32348365830301162</c:v>
                </c:pt>
                <c:pt idx="53">
                  <c:v>-0.17868648891870365</c:v>
                </c:pt>
                <c:pt idx="54">
                  <c:v>-0.54473470819585224</c:v>
                </c:pt>
                <c:pt idx="55">
                  <c:v>-0.94209962489706989</c:v>
                </c:pt>
                <c:pt idx="56">
                  <c:v>-0.32290362111429438</c:v>
                </c:pt>
                <c:pt idx="57">
                  <c:v>-0.74213867485069862</c:v>
                </c:pt>
                <c:pt idx="58">
                  <c:v>-0.64305869722570463</c:v>
                </c:pt>
                <c:pt idx="59">
                  <c:v>0.21890061650548986</c:v>
                </c:pt>
                <c:pt idx="60">
                  <c:v>0.21205968297754652</c:v>
                </c:pt>
                <c:pt idx="61">
                  <c:v>1.2799090156029251</c:v>
                </c:pt>
                <c:pt idx="62">
                  <c:v>-0.90927989663490649</c:v>
                </c:pt>
                <c:pt idx="63">
                  <c:v>-1.0310354416298573</c:v>
                </c:pt>
                <c:pt idx="64">
                  <c:v>0.56758939673748188</c:v>
                </c:pt>
                <c:pt idx="65">
                  <c:v>0.83241215108466626</c:v>
                </c:pt>
                <c:pt idx="66">
                  <c:v>0.27170513028551468</c:v>
                </c:pt>
                <c:pt idx="67">
                  <c:v>0.73363369362740727</c:v>
                </c:pt>
                <c:pt idx="68">
                  <c:v>0.71530283266521266</c:v>
                </c:pt>
                <c:pt idx="69">
                  <c:v>-0.13314768689693679</c:v>
                </c:pt>
                <c:pt idx="70">
                  <c:v>-0.57177292092785414</c:v>
                </c:pt>
                <c:pt idx="71">
                  <c:v>-1.0751583976672414</c:v>
                </c:pt>
                <c:pt idx="72">
                  <c:v>-0.85837398460953551</c:v>
                </c:pt>
                <c:pt idx="73">
                  <c:v>-0.16860295197072617</c:v>
                </c:pt>
                <c:pt idx="74">
                  <c:v>-0.27442039883404412</c:v>
                </c:pt>
                <c:pt idx="75">
                  <c:v>0.50471106255643328</c:v>
                </c:pt>
                <c:pt idx="76">
                  <c:v>-0.38151235314458098</c:v>
                </c:pt>
                <c:pt idx="77">
                  <c:v>0.44062790516186645</c:v>
                </c:pt>
                <c:pt idx="78">
                  <c:v>0.30261078778054262</c:v>
                </c:pt>
                <c:pt idx="79">
                  <c:v>1.1641644889034097</c:v>
                </c:pt>
                <c:pt idx="80">
                  <c:v>1.5555274398432459</c:v>
                </c:pt>
                <c:pt idx="81">
                  <c:v>1.3931271404294918</c:v>
                </c:pt>
                <c:pt idx="82">
                  <c:v>0.14007837356878561</c:v>
                </c:pt>
                <c:pt idx="83">
                  <c:v>-0.58209883542921759</c:v>
                </c:pt>
                <c:pt idx="84">
                  <c:v>0.34397596140833464</c:v>
                </c:pt>
                <c:pt idx="85">
                  <c:v>0.77583299068545131</c:v>
                </c:pt>
                <c:pt idx="86">
                  <c:v>0.11668526406963764</c:v>
                </c:pt>
                <c:pt idx="87">
                  <c:v>-0.37479994833841701</c:v>
                </c:pt>
                <c:pt idx="88">
                  <c:v>0.34160617979460284</c:v>
                </c:pt>
                <c:pt idx="89">
                  <c:v>0.53218069724660744</c:v>
                </c:pt>
                <c:pt idx="90">
                  <c:v>1.816439086580246E-2</c:v>
                </c:pt>
                <c:pt idx="91">
                  <c:v>0.41799027439454051</c:v>
                </c:pt>
                <c:pt idx="92">
                  <c:v>0.13657310872662975</c:v>
                </c:pt>
                <c:pt idx="93">
                  <c:v>-0.86734909661486093</c:v>
                </c:pt>
                <c:pt idx="94">
                  <c:v>-0.22022868597713519</c:v>
                </c:pt>
                <c:pt idx="95">
                  <c:v>-0.49177420986130826</c:v>
                </c:pt>
                <c:pt idx="96">
                  <c:v>-0.97854992198863933</c:v>
                </c:pt>
                <c:pt idx="97">
                  <c:v>0.14502395308670124</c:v>
                </c:pt>
                <c:pt idx="98">
                  <c:v>-0.13515091369085752</c:v>
                </c:pt>
                <c:pt idx="99">
                  <c:v>0.90661912311129988</c:v>
                </c:pt>
                <c:pt idx="100">
                  <c:v>1.3947857754326272</c:v>
                </c:pt>
                <c:pt idx="101">
                  <c:v>-0.89190859894305596</c:v>
                </c:pt>
                <c:pt idx="102">
                  <c:v>0.49236180946545893</c:v>
                </c:pt>
                <c:pt idx="103">
                  <c:v>-0.56283168615986412</c:v>
                </c:pt>
                <c:pt idx="104">
                  <c:v>0.75938930270756977</c:v>
                </c:pt>
                <c:pt idx="105">
                  <c:v>0.36207047410707283</c:v>
                </c:pt>
                <c:pt idx="106">
                  <c:v>0.36304040002866778</c:v>
                </c:pt>
                <c:pt idx="107">
                  <c:v>-0.65754686406296869</c:v>
                </c:pt>
                <c:pt idx="108">
                  <c:v>-5.4170971205680374E-2</c:v>
                </c:pt>
                <c:pt idx="109">
                  <c:v>-0.5492252609060877</c:v>
                </c:pt>
                <c:pt idx="110">
                  <c:v>-0.19107601853919576</c:v>
                </c:pt>
                <c:pt idx="111">
                  <c:v>-0.85302864943043133</c:v>
                </c:pt>
                <c:pt idx="112">
                  <c:v>-0.34362387882252854</c:v>
                </c:pt>
                <c:pt idx="113">
                  <c:v>0.66489342334945434</c:v>
                </c:pt>
                <c:pt idx="114">
                  <c:v>-0.55664691828521029</c:v>
                </c:pt>
                <c:pt idx="115">
                  <c:v>1.0868660120905709</c:v>
                </c:pt>
                <c:pt idx="116">
                  <c:v>-0.23976839073552902</c:v>
                </c:pt>
                <c:pt idx="117">
                  <c:v>0.27444040603146025</c:v>
                </c:pt>
                <c:pt idx="118">
                  <c:v>0.82781450744961838</c:v>
                </c:pt>
                <c:pt idx="119">
                  <c:v>-1.1623106211866379</c:v>
                </c:pt>
                <c:pt idx="120">
                  <c:v>-0.88973434744952318</c:v>
                </c:pt>
                <c:pt idx="121">
                  <c:v>1.3364874374041413</c:v>
                </c:pt>
                <c:pt idx="122">
                  <c:v>-1.1079282343054011</c:v>
                </c:pt>
                <c:pt idx="123">
                  <c:v>1.0404841275525687</c:v>
                </c:pt>
                <c:pt idx="124">
                  <c:v>0.45397250867942596</c:v>
                </c:pt>
                <c:pt idx="125">
                  <c:v>0.37464053573788192</c:v>
                </c:pt>
                <c:pt idx="126">
                  <c:v>-0.29128383080863252</c:v>
                </c:pt>
                <c:pt idx="127">
                  <c:v>-0.63735684013999538</c:v>
                </c:pt>
                <c:pt idx="128">
                  <c:v>-0.92390806199291831</c:v>
                </c:pt>
                <c:pt idx="129">
                  <c:v>-0.81634499468692923</c:v>
                </c:pt>
                <c:pt idx="130">
                  <c:v>1.9818291297872479</c:v>
                </c:pt>
                <c:pt idx="131">
                  <c:v>-7.7726531414045397E-2</c:v>
                </c:pt>
                <c:pt idx="132">
                  <c:v>0.21265957196740448</c:v>
                </c:pt>
                <c:pt idx="133">
                  <c:v>-0.37502611772875483</c:v>
                </c:pt>
                <c:pt idx="134">
                  <c:v>1.2463175816128071</c:v>
                </c:pt>
                <c:pt idx="135">
                  <c:v>-0.3515717161761085</c:v>
                </c:pt>
                <c:pt idx="136">
                  <c:v>-0.59734243537588227</c:v>
                </c:pt>
                <c:pt idx="137">
                  <c:v>-3.0034406792911028E-2</c:v>
                </c:pt>
                <c:pt idx="138">
                  <c:v>-0.57134779472260888</c:v>
                </c:pt>
                <c:pt idx="139">
                  <c:v>-0.23832295283671456</c:v>
                </c:pt>
                <c:pt idx="140">
                  <c:v>0.37782293897575414</c:v>
                </c:pt>
                <c:pt idx="141">
                  <c:v>1.5805091233124973</c:v>
                </c:pt>
                <c:pt idx="142">
                  <c:v>0.3229709385710251</c:v>
                </c:pt>
                <c:pt idx="143">
                  <c:v>0.78614674629362291</c:v>
                </c:pt>
                <c:pt idx="144">
                  <c:v>-0.27718500759876363</c:v>
                </c:pt>
                <c:pt idx="145">
                  <c:v>-1.2322191013736443</c:v>
                </c:pt>
                <c:pt idx="146">
                  <c:v>0.20757382600873964</c:v>
                </c:pt>
                <c:pt idx="147">
                  <c:v>4.3538702356663315</c:v>
                </c:pt>
                <c:pt idx="148">
                  <c:v>-1.0086391861603126</c:v>
                </c:pt>
                <c:pt idx="149">
                  <c:v>0.30450369715830128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AD-481E-B4CA-093083F26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6494287"/>
        <c:axId val="1786496015"/>
      </c:scatterChart>
      <c:valAx>
        <c:axId val="178649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%ChangeBasket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496015"/>
        <c:crosses val="autoZero"/>
        <c:crossBetween val="midCat"/>
      </c:valAx>
      <c:valAx>
        <c:axId val="178649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494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Competitors  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xVal>
            <c:numRef>
              <c:f>'[1]3'!$A$2:$A$151</c:f>
              <c:numCache>
                <c:formatCode>General</c:formatCode>
                <c:ptCount val="150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6</c:v>
                </c:pt>
                <c:pt idx="23">
                  <c:v>2</c:v>
                </c:pt>
                <c:pt idx="24">
                  <c:v>3</c:v>
                </c:pt>
                <c:pt idx="25">
                  <c:v>2</c:v>
                </c:pt>
                <c:pt idx="26">
                  <c:v>2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3</c:v>
                </c:pt>
                <c:pt idx="38">
                  <c:v>0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1</c:v>
                </c:pt>
                <c:pt idx="49">
                  <c:v>2</c:v>
                </c:pt>
                <c:pt idx="50">
                  <c:v>0</c:v>
                </c:pt>
                <c:pt idx="51">
                  <c:v>6</c:v>
                </c:pt>
                <c:pt idx="52">
                  <c:v>3</c:v>
                </c:pt>
                <c:pt idx="53">
                  <c:v>6</c:v>
                </c:pt>
                <c:pt idx="54">
                  <c:v>2</c:v>
                </c:pt>
                <c:pt idx="55">
                  <c:v>2</c:v>
                </c:pt>
                <c:pt idx="56">
                  <c:v>3</c:v>
                </c:pt>
                <c:pt idx="57">
                  <c:v>3</c:v>
                </c:pt>
                <c:pt idx="58">
                  <c:v>4</c:v>
                </c:pt>
                <c:pt idx="59">
                  <c:v>1</c:v>
                </c:pt>
                <c:pt idx="60">
                  <c:v>2</c:v>
                </c:pt>
                <c:pt idx="61">
                  <c:v>4</c:v>
                </c:pt>
                <c:pt idx="62">
                  <c:v>2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2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0</c:v>
                </c:pt>
                <c:pt idx="74">
                  <c:v>5</c:v>
                </c:pt>
                <c:pt idx="75">
                  <c:v>5</c:v>
                </c:pt>
                <c:pt idx="76">
                  <c:v>3</c:v>
                </c:pt>
                <c:pt idx="77">
                  <c:v>5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1</c:v>
                </c:pt>
                <c:pt idx="85">
                  <c:v>2</c:v>
                </c:pt>
                <c:pt idx="86">
                  <c:v>3</c:v>
                </c:pt>
                <c:pt idx="87">
                  <c:v>3</c:v>
                </c:pt>
                <c:pt idx="88">
                  <c:v>2</c:v>
                </c:pt>
                <c:pt idx="89">
                  <c:v>3</c:v>
                </c:pt>
                <c:pt idx="90">
                  <c:v>5</c:v>
                </c:pt>
                <c:pt idx="91">
                  <c:v>4</c:v>
                </c:pt>
                <c:pt idx="92">
                  <c:v>1</c:v>
                </c:pt>
                <c:pt idx="93">
                  <c:v>2</c:v>
                </c:pt>
                <c:pt idx="94">
                  <c:v>4</c:v>
                </c:pt>
                <c:pt idx="95">
                  <c:v>0</c:v>
                </c:pt>
                <c:pt idx="96">
                  <c:v>5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3</c:v>
                </c:pt>
                <c:pt idx="101">
                  <c:v>0</c:v>
                </c:pt>
                <c:pt idx="102">
                  <c:v>2</c:v>
                </c:pt>
                <c:pt idx="103">
                  <c:v>3</c:v>
                </c:pt>
                <c:pt idx="104">
                  <c:v>7</c:v>
                </c:pt>
                <c:pt idx="105">
                  <c:v>3</c:v>
                </c:pt>
                <c:pt idx="106">
                  <c:v>2</c:v>
                </c:pt>
                <c:pt idx="107">
                  <c:v>1</c:v>
                </c:pt>
                <c:pt idx="108">
                  <c:v>4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7</c:v>
                </c:pt>
                <c:pt idx="113">
                  <c:v>4</c:v>
                </c:pt>
                <c:pt idx="114">
                  <c:v>0</c:v>
                </c:pt>
                <c:pt idx="115">
                  <c:v>1</c:v>
                </c:pt>
                <c:pt idx="116">
                  <c:v>2</c:v>
                </c:pt>
                <c:pt idx="117">
                  <c:v>5</c:v>
                </c:pt>
                <c:pt idx="118">
                  <c:v>2</c:v>
                </c:pt>
                <c:pt idx="119">
                  <c:v>3</c:v>
                </c:pt>
                <c:pt idx="120">
                  <c:v>3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1</c:v>
                </c:pt>
                <c:pt idx="125">
                  <c:v>4</c:v>
                </c:pt>
                <c:pt idx="126">
                  <c:v>2</c:v>
                </c:pt>
                <c:pt idx="127">
                  <c:v>5</c:v>
                </c:pt>
                <c:pt idx="128">
                  <c:v>4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2</c:v>
                </c:pt>
                <c:pt idx="142">
                  <c:v>0</c:v>
                </c:pt>
                <c:pt idx="143">
                  <c:v>1</c:v>
                </c:pt>
                <c:pt idx="144">
                  <c:v>4</c:v>
                </c:pt>
                <c:pt idx="145">
                  <c:v>3</c:v>
                </c:pt>
                <c:pt idx="146">
                  <c:v>4</c:v>
                </c:pt>
                <c:pt idx="147">
                  <c:v>2</c:v>
                </c:pt>
                <c:pt idx="148">
                  <c:v>3</c:v>
                </c:pt>
                <c:pt idx="149">
                  <c:v>5</c:v>
                </c:pt>
              </c:numCache>
            </c:numRef>
          </c:xVal>
          <c:yVal>
            <c:numRef>
              <c:f>'[1]3'!$H$31:$H$180</c:f>
              <c:numCache>
                <c:formatCode>General</c:formatCode>
                <c:ptCount val="150"/>
                <c:pt idx="0">
                  <c:v>0.89684304323841957</c:v>
                </c:pt>
                <c:pt idx="1">
                  <c:v>2.8968430432384196</c:v>
                </c:pt>
                <c:pt idx="2">
                  <c:v>4.4579793779437402</c:v>
                </c:pt>
                <c:pt idx="3">
                  <c:v>3.6579793779437395</c:v>
                </c:pt>
                <c:pt idx="4">
                  <c:v>-2.5337251241142322</c:v>
                </c:pt>
                <c:pt idx="5">
                  <c:v>2.4885475452963952</c:v>
                </c:pt>
                <c:pt idx="6">
                  <c:v>2.7411210591079538E-2</c:v>
                </c:pt>
                <c:pt idx="7">
                  <c:v>1.8274112105910802</c:v>
                </c:pt>
                <c:pt idx="8">
                  <c:v>3.9574782025486357</c:v>
                </c:pt>
                <c:pt idx="9">
                  <c:v>-2.6954393024815531</c:v>
                </c:pt>
                <c:pt idx="10">
                  <c:v>-2.7725887894089194</c:v>
                </c:pt>
                <c:pt idx="11">
                  <c:v>4.7579793779437409</c:v>
                </c:pt>
                <c:pt idx="12">
                  <c:v>-1.3012743125419224</c:v>
                </c:pt>
                <c:pt idx="13">
                  <c:v>0.43570670853310922</c:v>
                </c:pt>
                <c:pt idx="14">
                  <c:v>2.5574782025486336</c:v>
                </c:pt>
                <c:pt idx="15">
                  <c:v>-0.33372512411423116</c:v>
                </c:pt>
                <c:pt idx="16">
                  <c:v>6.3574782025486343</c:v>
                </c:pt>
                <c:pt idx="17">
                  <c:v>0.1885475452963945</c:v>
                </c:pt>
                <c:pt idx="18">
                  <c:v>-3.6031569567615804</c:v>
                </c:pt>
                <c:pt idx="19">
                  <c:v>4.0458081824278924</c:v>
                </c:pt>
                <c:pt idx="20">
                  <c:v>0.45164319248826246</c:v>
                </c:pt>
                <c:pt idx="21">
                  <c:v>0.78854754529639592</c:v>
                </c:pt>
                <c:pt idx="22">
                  <c:v>4.6051385411804482</c:v>
                </c:pt>
                <c:pt idx="23">
                  <c:v>0.92741121059107989</c:v>
                </c:pt>
                <c:pt idx="24">
                  <c:v>-1.1031569567615804</c:v>
                </c:pt>
                <c:pt idx="25">
                  <c:v>-4.448356807511737</c:v>
                </c:pt>
                <c:pt idx="26">
                  <c:v>3.8274112105910785</c:v>
                </c:pt>
                <c:pt idx="27">
                  <c:v>-2.2337251241142315</c:v>
                </c:pt>
                <c:pt idx="28">
                  <c:v>-0.53372512411423223</c:v>
                </c:pt>
                <c:pt idx="29">
                  <c:v>3.2274112105910806</c:v>
                </c:pt>
                <c:pt idx="30">
                  <c:v>1.0662748758857674</c:v>
                </c:pt>
                <c:pt idx="31">
                  <c:v>2.7411210591079538E-2</c:v>
                </c:pt>
                <c:pt idx="32">
                  <c:v>-2.6483568075117372</c:v>
                </c:pt>
                <c:pt idx="33">
                  <c:v>1.5579793779437416</c:v>
                </c:pt>
                <c:pt idx="34">
                  <c:v>-4.1420206220562594</c:v>
                </c:pt>
                <c:pt idx="35">
                  <c:v>-4.495439302481552</c:v>
                </c:pt>
                <c:pt idx="36">
                  <c:v>1.098725687458078</c:v>
                </c:pt>
                <c:pt idx="37">
                  <c:v>0.39684304323841957</c:v>
                </c:pt>
                <c:pt idx="38">
                  <c:v>-1.5114524547036048</c:v>
                </c:pt>
                <c:pt idx="39">
                  <c:v>-4.7483568075117368</c:v>
                </c:pt>
                <c:pt idx="40">
                  <c:v>-2.6031569567615804</c:v>
                </c:pt>
                <c:pt idx="41">
                  <c:v>2.7274112105910806</c:v>
                </c:pt>
                <c:pt idx="42">
                  <c:v>-0.54202062205625978</c:v>
                </c:pt>
                <c:pt idx="43">
                  <c:v>2.2274112105910806</c:v>
                </c:pt>
                <c:pt idx="44">
                  <c:v>1.3274112105910802</c:v>
                </c:pt>
                <c:pt idx="45">
                  <c:v>0.25797937794374093</c:v>
                </c:pt>
                <c:pt idx="46">
                  <c:v>-2.4420206220562601</c:v>
                </c:pt>
                <c:pt idx="47">
                  <c:v>-3.8954393024815523</c:v>
                </c:pt>
                <c:pt idx="48">
                  <c:v>-1.0012743125419217</c:v>
                </c:pt>
                <c:pt idx="49">
                  <c:v>-4.8356807511737543E-2</c:v>
                </c:pt>
                <c:pt idx="50">
                  <c:v>2.7458081824278935</c:v>
                </c:pt>
                <c:pt idx="51">
                  <c:v>1.5051385411804468</c:v>
                </c:pt>
                <c:pt idx="52">
                  <c:v>-2.1031569567615804</c:v>
                </c:pt>
                <c:pt idx="53">
                  <c:v>-0.3948614588195527</c:v>
                </c:pt>
                <c:pt idx="54">
                  <c:v>-3.448356807511737</c:v>
                </c:pt>
                <c:pt idx="55">
                  <c:v>-1.7725887894089194</c:v>
                </c:pt>
                <c:pt idx="56">
                  <c:v>-2.2031569567615801</c:v>
                </c:pt>
                <c:pt idx="57">
                  <c:v>-3.2954393024815527</c:v>
                </c:pt>
                <c:pt idx="58">
                  <c:v>3.9574782025486357</c:v>
                </c:pt>
                <c:pt idx="59">
                  <c:v>5.9987256874580783</c:v>
                </c:pt>
                <c:pt idx="60">
                  <c:v>0.35164319248826281</c:v>
                </c:pt>
                <c:pt idx="61">
                  <c:v>2.4574782025486339</c:v>
                </c:pt>
                <c:pt idx="62">
                  <c:v>-3.0483568075117375</c:v>
                </c:pt>
                <c:pt idx="63">
                  <c:v>0.75164319248826317</c:v>
                </c:pt>
                <c:pt idx="64">
                  <c:v>7.4885475452963952</c:v>
                </c:pt>
                <c:pt idx="65">
                  <c:v>-0.67258878940891975</c:v>
                </c:pt>
                <c:pt idx="66">
                  <c:v>2.7516431924882632</c:v>
                </c:pt>
                <c:pt idx="67">
                  <c:v>2.1968430432384203</c:v>
                </c:pt>
                <c:pt idx="68">
                  <c:v>-3.156956761580787E-3</c:v>
                </c:pt>
                <c:pt idx="69">
                  <c:v>-1.2725887894089194</c:v>
                </c:pt>
                <c:pt idx="70">
                  <c:v>-2.1420206220562594</c:v>
                </c:pt>
                <c:pt idx="71">
                  <c:v>-2.0337251241142322</c:v>
                </c:pt>
                <c:pt idx="72">
                  <c:v>-5.0420206220562598</c:v>
                </c:pt>
                <c:pt idx="73">
                  <c:v>0.24580818242789348</c:v>
                </c:pt>
                <c:pt idx="74">
                  <c:v>0.33570670853310958</c:v>
                </c:pt>
                <c:pt idx="75">
                  <c:v>1.1103957075788173</c:v>
                </c:pt>
                <c:pt idx="76">
                  <c:v>-1.2031569567615801</c:v>
                </c:pt>
                <c:pt idx="77">
                  <c:v>4.0357067085331089</c:v>
                </c:pt>
                <c:pt idx="78">
                  <c:v>2.3968430432384196</c:v>
                </c:pt>
                <c:pt idx="79">
                  <c:v>-2.2031569567615801</c:v>
                </c:pt>
                <c:pt idx="80">
                  <c:v>2.3968430432384196</c:v>
                </c:pt>
                <c:pt idx="81">
                  <c:v>2.7574782025486346</c:v>
                </c:pt>
                <c:pt idx="82">
                  <c:v>-4.3954393024815523</c:v>
                </c:pt>
                <c:pt idx="83">
                  <c:v>-2.0337251241142322</c:v>
                </c:pt>
                <c:pt idx="84">
                  <c:v>0.89872568745807868</c:v>
                </c:pt>
                <c:pt idx="85">
                  <c:v>-2.948356807511737</c:v>
                </c:pt>
                <c:pt idx="86">
                  <c:v>-3.3954393024815523</c:v>
                </c:pt>
                <c:pt idx="87">
                  <c:v>-1.1954393024815531</c:v>
                </c:pt>
                <c:pt idx="88">
                  <c:v>-3.2483568075117368</c:v>
                </c:pt>
                <c:pt idx="89">
                  <c:v>3.1968430432384203</c:v>
                </c:pt>
                <c:pt idx="90">
                  <c:v>-1.3642932914668906</c:v>
                </c:pt>
                <c:pt idx="91">
                  <c:v>-2.5337251241142322</c:v>
                </c:pt>
                <c:pt idx="92">
                  <c:v>-5.5420206220562598</c:v>
                </c:pt>
                <c:pt idx="93">
                  <c:v>-0.17258878940891975</c:v>
                </c:pt>
                <c:pt idx="94">
                  <c:v>-1.1337251241142319</c:v>
                </c:pt>
                <c:pt idx="95">
                  <c:v>2.1885475452963945</c:v>
                </c:pt>
                <c:pt idx="96">
                  <c:v>1.0395707578817692E-2</c:v>
                </c:pt>
                <c:pt idx="97">
                  <c:v>-3.0954393024815516</c:v>
                </c:pt>
                <c:pt idx="98">
                  <c:v>-0.57258878940892011</c:v>
                </c:pt>
                <c:pt idx="99">
                  <c:v>2.6516431924882635</c:v>
                </c:pt>
                <c:pt idx="100">
                  <c:v>0.89684304323841957</c:v>
                </c:pt>
                <c:pt idx="101">
                  <c:v>5.0458081824278924</c:v>
                </c:pt>
                <c:pt idx="102">
                  <c:v>0.45164319248826246</c:v>
                </c:pt>
                <c:pt idx="103">
                  <c:v>-3.5954393024815516</c:v>
                </c:pt>
                <c:pt idx="104">
                  <c:v>3.5745703738277967</c:v>
                </c:pt>
                <c:pt idx="105">
                  <c:v>-3.4031569567615811</c:v>
                </c:pt>
                <c:pt idx="106">
                  <c:v>1.7274112105910806</c:v>
                </c:pt>
                <c:pt idx="107">
                  <c:v>1.2987256874580773</c:v>
                </c:pt>
                <c:pt idx="108">
                  <c:v>-1.3337251241142312</c:v>
                </c:pt>
                <c:pt idx="109">
                  <c:v>-3.3725887894089208</c:v>
                </c:pt>
                <c:pt idx="110">
                  <c:v>-3.3725887894089208</c:v>
                </c:pt>
                <c:pt idx="111">
                  <c:v>-1.1031569567615804</c:v>
                </c:pt>
                <c:pt idx="112">
                  <c:v>3.1745703738277964</c:v>
                </c:pt>
                <c:pt idx="113">
                  <c:v>-2.2337251241142315</c:v>
                </c:pt>
                <c:pt idx="114">
                  <c:v>4.9885475452963952</c:v>
                </c:pt>
                <c:pt idx="115">
                  <c:v>3.2987256874580773</c:v>
                </c:pt>
                <c:pt idx="116">
                  <c:v>-1.2483568075117368</c:v>
                </c:pt>
                <c:pt idx="117">
                  <c:v>-1.1642932914668904</c:v>
                </c:pt>
                <c:pt idx="118">
                  <c:v>-1.2725887894089194</c:v>
                </c:pt>
                <c:pt idx="119">
                  <c:v>-0.20315695676158008</c:v>
                </c:pt>
                <c:pt idx="120">
                  <c:v>-4.6954393024815522</c:v>
                </c:pt>
                <c:pt idx="121">
                  <c:v>7.2574782025486329</c:v>
                </c:pt>
                <c:pt idx="122">
                  <c:v>-0.33372512411423116</c:v>
                </c:pt>
                <c:pt idx="123">
                  <c:v>3.0574782025486336</c:v>
                </c:pt>
                <c:pt idx="124">
                  <c:v>1.9987256874580783</c:v>
                </c:pt>
                <c:pt idx="125">
                  <c:v>5.157478202548635</c:v>
                </c:pt>
                <c:pt idx="126">
                  <c:v>-4.3725887894089208</c:v>
                </c:pt>
                <c:pt idx="127">
                  <c:v>0.43570670853310922</c:v>
                </c:pt>
                <c:pt idx="128">
                  <c:v>-0.43372512411423259</c:v>
                </c:pt>
                <c:pt idx="129">
                  <c:v>-4.0483568075117375</c:v>
                </c:pt>
                <c:pt idx="130">
                  <c:v>-1.5483568075117375</c:v>
                </c:pt>
                <c:pt idx="131">
                  <c:v>-3.3725887894089208</c:v>
                </c:pt>
                <c:pt idx="132">
                  <c:v>-4.0954393024815525</c:v>
                </c:pt>
                <c:pt idx="133">
                  <c:v>2.2968430432384199</c:v>
                </c:pt>
                <c:pt idx="134">
                  <c:v>-1.3031569567615797</c:v>
                </c:pt>
                <c:pt idx="135">
                  <c:v>3.0357067085331089</c:v>
                </c:pt>
                <c:pt idx="136">
                  <c:v>-3.6725887894089198</c:v>
                </c:pt>
                <c:pt idx="137">
                  <c:v>-2.1031569567615804</c:v>
                </c:pt>
                <c:pt idx="138">
                  <c:v>-1.4337251241142326</c:v>
                </c:pt>
                <c:pt idx="139">
                  <c:v>-0.2725887894089194</c:v>
                </c:pt>
                <c:pt idx="140">
                  <c:v>-5.2954393024815527</c:v>
                </c:pt>
                <c:pt idx="141">
                  <c:v>3.9274112105910799</c:v>
                </c:pt>
                <c:pt idx="142">
                  <c:v>0.6885475452963945</c:v>
                </c:pt>
                <c:pt idx="143">
                  <c:v>1.3579793779437406</c:v>
                </c:pt>
                <c:pt idx="144">
                  <c:v>-2.2337251241142315</c:v>
                </c:pt>
                <c:pt idx="145">
                  <c:v>2.2045606975184473</c:v>
                </c:pt>
                <c:pt idx="146">
                  <c:v>-2.0337251241142322</c:v>
                </c:pt>
                <c:pt idx="147">
                  <c:v>2.9516431924882625</c:v>
                </c:pt>
                <c:pt idx="148">
                  <c:v>-1.6031569567615804</c:v>
                </c:pt>
                <c:pt idx="149">
                  <c:v>2.9357067085331092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DC-4D07-95C7-C13EF4ADB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876927"/>
        <c:axId val="287903439"/>
      </c:scatterChart>
      <c:valAx>
        <c:axId val="2878769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Competitors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03439"/>
        <c:crosses val="autoZero"/>
        <c:crossBetween val="midCat"/>
      </c:valAx>
      <c:valAx>
        <c:axId val="28790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876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Sundays  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4"/>
                </a:solidFill>
                <a:round/>
              </a:ln>
              <a:effectLst/>
            </c:spPr>
          </c:marker>
          <c:xVal>
            <c:numRef>
              <c:f>'[1]3'!$B$2:$B$151</c:f>
              <c:numCache>
                <c:formatCode>General</c:formatCode>
                <c:ptCount val="1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</c:v>
                </c:pt>
                <c:pt idx="74">
                  <c:v>1</c:v>
                </c:pt>
                <c:pt idx="75">
                  <c:v>0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0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0</c:v>
                </c:pt>
                <c:pt idx="146">
                  <c:v>1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</c:numCache>
            </c:numRef>
          </c:xVal>
          <c:yVal>
            <c:numRef>
              <c:f>'[1]3'!$H$31:$H$180</c:f>
              <c:numCache>
                <c:formatCode>General</c:formatCode>
                <c:ptCount val="150"/>
                <c:pt idx="0">
                  <c:v>0.89684304323841957</c:v>
                </c:pt>
                <c:pt idx="1">
                  <c:v>2.8968430432384196</c:v>
                </c:pt>
                <c:pt idx="2">
                  <c:v>4.4579793779437402</c:v>
                </c:pt>
                <c:pt idx="3">
                  <c:v>3.6579793779437395</c:v>
                </c:pt>
                <c:pt idx="4">
                  <c:v>-2.5337251241142322</c:v>
                </c:pt>
                <c:pt idx="5">
                  <c:v>2.4885475452963952</c:v>
                </c:pt>
                <c:pt idx="6">
                  <c:v>2.7411210591079538E-2</c:v>
                </c:pt>
                <c:pt idx="7">
                  <c:v>1.8274112105910802</c:v>
                </c:pt>
                <c:pt idx="8">
                  <c:v>3.9574782025486357</c:v>
                </c:pt>
                <c:pt idx="9">
                  <c:v>-2.6954393024815531</c:v>
                </c:pt>
                <c:pt idx="10">
                  <c:v>-2.7725887894089194</c:v>
                </c:pt>
                <c:pt idx="11">
                  <c:v>4.7579793779437409</c:v>
                </c:pt>
                <c:pt idx="12">
                  <c:v>-1.3012743125419224</c:v>
                </c:pt>
                <c:pt idx="13">
                  <c:v>0.43570670853310922</c:v>
                </c:pt>
                <c:pt idx="14">
                  <c:v>2.5574782025486336</c:v>
                </c:pt>
                <c:pt idx="15">
                  <c:v>-0.33372512411423116</c:v>
                </c:pt>
                <c:pt idx="16">
                  <c:v>6.3574782025486343</c:v>
                </c:pt>
                <c:pt idx="17">
                  <c:v>0.1885475452963945</c:v>
                </c:pt>
                <c:pt idx="18">
                  <c:v>-3.6031569567615804</c:v>
                </c:pt>
                <c:pt idx="19">
                  <c:v>4.0458081824278924</c:v>
                </c:pt>
                <c:pt idx="20">
                  <c:v>0.45164319248826246</c:v>
                </c:pt>
                <c:pt idx="21">
                  <c:v>0.78854754529639592</c:v>
                </c:pt>
                <c:pt idx="22">
                  <c:v>4.6051385411804482</c:v>
                </c:pt>
                <c:pt idx="23">
                  <c:v>0.92741121059107989</c:v>
                </c:pt>
                <c:pt idx="24">
                  <c:v>-1.1031569567615804</c:v>
                </c:pt>
                <c:pt idx="25">
                  <c:v>-4.448356807511737</c:v>
                </c:pt>
                <c:pt idx="26">
                  <c:v>3.8274112105910785</c:v>
                </c:pt>
                <c:pt idx="27">
                  <c:v>-2.2337251241142315</c:v>
                </c:pt>
                <c:pt idx="28">
                  <c:v>-0.53372512411423223</c:v>
                </c:pt>
                <c:pt idx="29">
                  <c:v>3.2274112105910806</c:v>
                </c:pt>
                <c:pt idx="30">
                  <c:v>1.0662748758857674</c:v>
                </c:pt>
                <c:pt idx="31">
                  <c:v>2.7411210591079538E-2</c:v>
                </c:pt>
                <c:pt idx="32">
                  <c:v>-2.6483568075117372</c:v>
                </c:pt>
                <c:pt idx="33">
                  <c:v>1.5579793779437416</c:v>
                </c:pt>
                <c:pt idx="34">
                  <c:v>-4.1420206220562594</c:v>
                </c:pt>
                <c:pt idx="35">
                  <c:v>-4.495439302481552</c:v>
                </c:pt>
                <c:pt idx="36">
                  <c:v>1.098725687458078</c:v>
                </c:pt>
                <c:pt idx="37">
                  <c:v>0.39684304323841957</c:v>
                </c:pt>
                <c:pt idx="38">
                  <c:v>-1.5114524547036048</c:v>
                </c:pt>
                <c:pt idx="39">
                  <c:v>-4.7483568075117368</c:v>
                </c:pt>
                <c:pt idx="40">
                  <c:v>-2.6031569567615804</c:v>
                </c:pt>
                <c:pt idx="41">
                  <c:v>2.7274112105910806</c:v>
                </c:pt>
                <c:pt idx="42">
                  <c:v>-0.54202062205625978</c:v>
                </c:pt>
                <c:pt idx="43">
                  <c:v>2.2274112105910806</c:v>
                </c:pt>
                <c:pt idx="44">
                  <c:v>1.3274112105910802</c:v>
                </c:pt>
                <c:pt idx="45">
                  <c:v>0.25797937794374093</c:v>
                </c:pt>
                <c:pt idx="46">
                  <c:v>-2.4420206220562601</c:v>
                </c:pt>
                <c:pt idx="47">
                  <c:v>-3.8954393024815523</c:v>
                </c:pt>
                <c:pt idx="48">
                  <c:v>-1.0012743125419217</c:v>
                </c:pt>
                <c:pt idx="49">
                  <c:v>-4.8356807511737543E-2</c:v>
                </c:pt>
                <c:pt idx="50">
                  <c:v>2.7458081824278935</c:v>
                </c:pt>
                <c:pt idx="51">
                  <c:v>1.5051385411804468</c:v>
                </c:pt>
                <c:pt idx="52">
                  <c:v>-2.1031569567615804</c:v>
                </c:pt>
                <c:pt idx="53">
                  <c:v>-0.3948614588195527</c:v>
                </c:pt>
                <c:pt idx="54">
                  <c:v>-3.448356807511737</c:v>
                </c:pt>
                <c:pt idx="55">
                  <c:v>-1.7725887894089194</c:v>
                </c:pt>
                <c:pt idx="56">
                  <c:v>-2.2031569567615801</c:v>
                </c:pt>
                <c:pt idx="57">
                  <c:v>-3.2954393024815527</c:v>
                </c:pt>
                <c:pt idx="58">
                  <c:v>3.9574782025486357</c:v>
                </c:pt>
                <c:pt idx="59">
                  <c:v>5.9987256874580783</c:v>
                </c:pt>
                <c:pt idx="60">
                  <c:v>0.35164319248826281</c:v>
                </c:pt>
                <c:pt idx="61">
                  <c:v>2.4574782025486339</c:v>
                </c:pt>
                <c:pt idx="62">
                  <c:v>-3.0483568075117375</c:v>
                </c:pt>
                <c:pt idx="63">
                  <c:v>0.75164319248826317</c:v>
                </c:pt>
                <c:pt idx="64">
                  <c:v>7.4885475452963952</c:v>
                </c:pt>
                <c:pt idx="65">
                  <c:v>-0.67258878940891975</c:v>
                </c:pt>
                <c:pt idx="66">
                  <c:v>2.7516431924882632</c:v>
                </c:pt>
                <c:pt idx="67">
                  <c:v>2.1968430432384203</c:v>
                </c:pt>
                <c:pt idx="68">
                  <c:v>-3.156956761580787E-3</c:v>
                </c:pt>
                <c:pt idx="69">
                  <c:v>-1.2725887894089194</c:v>
                </c:pt>
                <c:pt idx="70">
                  <c:v>-2.1420206220562594</c:v>
                </c:pt>
                <c:pt idx="71">
                  <c:v>-2.0337251241142322</c:v>
                </c:pt>
                <c:pt idx="72">
                  <c:v>-5.0420206220562598</c:v>
                </c:pt>
                <c:pt idx="73">
                  <c:v>0.24580818242789348</c:v>
                </c:pt>
                <c:pt idx="74">
                  <c:v>0.33570670853310958</c:v>
                </c:pt>
                <c:pt idx="75">
                  <c:v>1.1103957075788173</c:v>
                </c:pt>
                <c:pt idx="76">
                  <c:v>-1.2031569567615801</c:v>
                </c:pt>
                <c:pt idx="77">
                  <c:v>4.0357067085331089</c:v>
                </c:pt>
                <c:pt idx="78">
                  <c:v>2.3968430432384196</c:v>
                </c:pt>
                <c:pt idx="79">
                  <c:v>-2.2031569567615801</c:v>
                </c:pt>
                <c:pt idx="80">
                  <c:v>2.3968430432384196</c:v>
                </c:pt>
                <c:pt idx="81">
                  <c:v>2.7574782025486346</c:v>
                </c:pt>
                <c:pt idx="82">
                  <c:v>-4.3954393024815523</c:v>
                </c:pt>
                <c:pt idx="83">
                  <c:v>-2.0337251241142322</c:v>
                </c:pt>
                <c:pt idx="84">
                  <c:v>0.89872568745807868</c:v>
                </c:pt>
                <c:pt idx="85">
                  <c:v>-2.948356807511737</c:v>
                </c:pt>
                <c:pt idx="86">
                  <c:v>-3.3954393024815523</c:v>
                </c:pt>
                <c:pt idx="87">
                  <c:v>-1.1954393024815531</c:v>
                </c:pt>
                <c:pt idx="88">
                  <c:v>-3.2483568075117368</c:v>
                </c:pt>
                <c:pt idx="89">
                  <c:v>3.1968430432384203</c:v>
                </c:pt>
                <c:pt idx="90">
                  <c:v>-1.3642932914668906</c:v>
                </c:pt>
                <c:pt idx="91">
                  <c:v>-2.5337251241142322</c:v>
                </c:pt>
                <c:pt idx="92">
                  <c:v>-5.5420206220562598</c:v>
                </c:pt>
                <c:pt idx="93">
                  <c:v>-0.17258878940891975</c:v>
                </c:pt>
                <c:pt idx="94">
                  <c:v>-1.1337251241142319</c:v>
                </c:pt>
                <c:pt idx="95">
                  <c:v>2.1885475452963945</c:v>
                </c:pt>
                <c:pt idx="96">
                  <c:v>1.0395707578817692E-2</c:v>
                </c:pt>
                <c:pt idx="97">
                  <c:v>-3.0954393024815516</c:v>
                </c:pt>
                <c:pt idx="98">
                  <c:v>-0.57258878940892011</c:v>
                </c:pt>
                <c:pt idx="99">
                  <c:v>2.6516431924882635</c:v>
                </c:pt>
                <c:pt idx="100">
                  <c:v>0.89684304323841957</c:v>
                </c:pt>
                <c:pt idx="101">
                  <c:v>5.0458081824278924</c:v>
                </c:pt>
                <c:pt idx="102">
                  <c:v>0.45164319248826246</c:v>
                </c:pt>
                <c:pt idx="103">
                  <c:v>-3.5954393024815516</c:v>
                </c:pt>
                <c:pt idx="104">
                  <c:v>3.5745703738277967</c:v>
                </c:pt>
                <c:pt idx="105">
                  <c:v>-3.4031569567615811</c:v>
                </c:pt>
                <c:pt idx="106">
                  <c:v>1.7274112105910806</c:v>
                </c:pt>
                <c:pt idx="107">
                  <c:v>1.2987256874580773</c:v>
                </c:pt>
                <c:pt idx="108">
                  <c:v>-1.3337251241142312</c:v>
                </c:pt>
                <c:pt idx="109">
                  <c:v>-3.3725887894089208</c:v>
                </c:pt>
                <c:pt idx="110">
                  <c:v>-3.3725887894089208</c:v>
                </c:pt>
                <c:pt idx="111">
                  <c:v>-1.1031569567615804</c:v>
                </c:pt>
                <c:pt idx="112">
                  <c:v>3.1745703738277964</c:v>
                </c:pt>
                <c:pt idx="113">
                  <c:v>-2.2337251241142315</c:v>
                </c:pt>
                <c:pt idx="114">
                  <c:v>4.9885475452963952</c:v>
                </c:pt>
                <c:pt idx="115">
                  <c:v>3.2987256874580773</c:v>
                </c:pt>
                <c:pt idx="116">
                  <c:v>-1.2483568075117368</c:v>
                </c:pt>
                <c:pt idx="117">
                  <c:v>-1.1642932914668904</c:v>
                </c:pt>
                <c:pt idx="118">
                  <c:v>-1.2725887894089194</c:v>
                </c:pt>
                <c:pt idx="119">
                  <c:v>-0.20315695676158008</c:v>
                </c:pt>
                <c:pt idx="120">
                  <c:v>-4.6954393024815522</c:v>
                </c:pt>
                <c:pt idx="121">
                  <c:v>7.2574782025486329</c:v>
                </c:pt>
                <c:pt idx="122">
                  <c:v>-0.33372512411423116</c:v>
                </c:pt>
                <c:pt idx="123">
                  <c:v>3.0574782025486336</c:v>
                </c:pt>
                <c:pt idx="124">
                  <c:v>1.9987256874580783</c:v>
                </c:pt>
                <c:pt idx="125">
                  <c:v>5.157478202548635</c:v>
                </c:pt>
                <c:pt idx="126">
                  <c:v>-4.3725887894089208</c:v>
                </c:pt>
                <c:pt idx="127">
                  <c:v>0.43570670853310922</c:v>
                </c:pt>
                <c:pt idx="128">
                  <c:v>-0.43372512411423259</c:v>
                </c:pt>
                <c:pt idx="129">
                  <c:v>-4.0483568075117375</c:v>
                </c:pt>
                <c:pt idx="130">
                  <c:v>-1.5483568075117375</c:v>
                </c:pt>
                <c:pt idx="131">
                  <c:v>-3.3725887894089208</c:v>
                </c:pt>
                <c:pt idx="132">
                  <c:v>-4.0954393024815525</c:v>
                </c:pt>
                <c:pt idx="133">
                  <c:v>2.2968430432384199</c:v>
                </c:pt>
                <c:pt idx="134">
                  <c:v>-1.3031569567615797</c:v>
                </c:pt>
                <c:pt idx="135">
                  <c:v>3.0357067085331089</c:v>
                </c:pt>
                <c:pt idx="136">
                  <c:v>-3.6725887894089198</c:v>
                </c:pt>
                <c:pt idx="137">
                  <c:v>-2.1031569567615804</c:v>
                </c:pt>
                <c:pt idx="138">
                  <c:v>-1.4337251241142326</c:v>
                </c:pt>
                <c:pt idx="139">
                  <c:v>-0.2725887894089194</c:v>
                </c:pt>
                <c:pt idx="140">
                  <c:v>-5.2954393024815527</c:v>
                </c:pt>
                <c:pt idx="141">
                  <c:v>3.9274112105910799</c:v>
                </c:pt>
                <c:pt idx="142">
                  <c:v>0.6885475452963945</c:v>
                </c:pt>
                <c:pt idx="143">
                  <c:v>1.3579793779437406</c:v>
                </c:pt>
                <c:pt idx="144">
                  <c:v>-2.2337251241142315</c:v>
                </c:pt>
                <c:pt idx="145">
                  <c:v>2.2045606975184473</c:v>
                </c:pt>
                <c:pt idx="146">
                  <c:v>-2.0337251241142322</c:v>
                </c:pt>
                <c:pt idx="147">
                  <c:v>2.9516431924882625</c:v>
                </c:pt>
                <c:pt idx="148">
                  <c:v>-1.6031569567615804</c:v>
                </c:pt>
                <c:pt idx="149">
                  <c:v>2.9357067085331092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8C-408D-9DB0-4FB0C423B2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971119"/>
        <c:axId val="287972847"/>
      </c:scatterChart>
      <c:valAx>
        <c:axId val="28797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Sundays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72847"/>
        <c:crosses val="autoZero"/>
        <c:crossBetween val="midCat"/>
      </c:valAx>
      <c:valAx>
        <c:axId val="28797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971119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Competitors*Sundays  Residual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lt1"/>
              </a:solidFill>
              <a:ln w="1587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'[1]3'!$C$2:$C$151</c:f>
              <c:numCache>
                <c:formatCode>General</c:formatCode>
                <c:ptCount val="150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5</c:v>
                </c:pt>
                <c:pt idx="14">
                  <c:v>0</c:v>
                </c:pt>
                <c:pt idx="15">
                  <c:v>4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</c:v>
                </c:pt>
                <c:pt idx="23">
                  <c:v>2</c:v>
                </c:pt>
                <c:pt idx="24">
                  <c:v>3</c:v>
                </c:pt>
                <c:pt idx="25">
                  <c:v>0</c:v>
                </c:pt>
                <c:pt idx="26">
                  <c:v>2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2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3</c:v>
                </c:pt>
                <c:pt idx="38">
                  <c:v>0</c:v>
                </c:pt>
                <c:pt idx="39">
                  <c:v>0</c:v>
                </c:pt>
                <c:pt idx="40">
                  <c:v>3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6</c:v>
                </c:pt>
                <c:pt idx="52">
                  <c:v>3</c:v>
                </c:pt>
                <c:pt idx="53">
                  <c:v>6</c:v>
                </c:pt>
                <c:pt idx="54">
                  <c:v>0</c:v>
                </c:pt>
                <c:pt idx="55">
                  <c:v>2</c:v>
                </c:pt>
                <c:pt idx="56">
                  <c:v>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3</c:v>
                </c:pt>
                <c:pt idx="68">
                  <c:v>3</c:v>
                </c:pt>
                <c:pt idx="69">
                  <c:v>2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3</c:v>
                </c:pt>
                <c:pt idx="77">
                  <c:v>5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0</c:v>
                </c:pt>
                <c:pt idx="82">
                  <c:v>0</c:v>
                </c:pt>
                <c:pt idx="83">
                  <c:v>4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3</c:v>
                </c:pt>
                <c:pt idx="90">
                  <c:v>5</c:v>
                </c:pt>
                <c:pt idx="91">
                  <c:v>4</c:v>
                </c:pt>
                <c:pt idx="92">
                  <c:v>1</c:v>
                </c:pt>
                <c:pt idx="93">
                  <c:v>2</c:v>
                </c:pt>
                <c:pt idx="94">
                  <c:v>4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</c:v>
                </c:pt>
                <c:pt idx="99">
                  <c:v>0</c:v>
                </c:pt>
                <c:pt idx="100">
                  <c:v>3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7</c:v>
                </c:pt>
                <c:pt idx="105">
                  <c:v>3</c:v>
                </c:pt>
                <c:pt idx="106">
                  <c:v>2</c:v>
                </c:pt>
                <c:pt idx="107">
                  <c:v>0</c:v>
                </c:pt>
                <c:pt idx="108">
                  <c:v>4</c:v>
                </c:pt>
                <c:pt idx="109">
                  <c:v>2</c:v>
                </c:pt>
                <c:pt idx="110">
                  <c:v>2</c:v>
                </c:pt>
                <c:pt idx="111">
                  <c:v>3</c:v>
                </c:pt>
                <c:pt idx="112">
                  <c:v>7</c:v>
                </c:pt>
                <c:pt idx="113">
                  <c:v>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5</c:v>
                </c:pt>
                <c:pt idx="118">
                  <c:v>2</c:v>
                </c:pt>
                <c:pt idx="119">
                  <c:v>3</c:v>
                </c:pt>
                <c:pt idx="120">
                  <c:v>0</c:v>
                </c:pt>
                <c:pt idx="121">
                  <c:v>0</c:v>
                </c:pt>
                <c:pt idx="122">
                  <c:v>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5</c:v>
                </c:pt>
                <c:pt idx="128">
                  <c:v>4</c:v>
                </c:pt>
                <c:pt idx="129">
                  <c:v>0</c:v>
                </c:pt>
                <c:pt idx="130">
                  <c:v>0</c:v>
                </c:pt>
                <c:pt idx="131">
                  <c:v>2</c:v>
                </c:pt>
                <c:pt idx="132">
                  <c:v>0</c:v>
                </c:pt>
                <c:pt idx="133">
                  <c:v>3</c:v>
                </c:pt>
                <c:pt idx="134">
                  <c:v>3</c:v>
                </c:pt>
                <c:pt idx="135">
                  <c:v>5</c:v>
                </c:pt>
                <c:pt idx="136">
                  <c:v>2</c:v>
                </c:pt>
                <c:pt idx="137">
                  <c:v>3</c:v>
                </c:pt>
                <c:pt idx="138">
                  <c:v>4</c:v>
                </c:pt>
                <c:pt idx="139">
                  <c:v>2</c:v>
                </c:pt>
                <c:pt idx="140">
                  <c:v>0</c:v>
                </c:pt>
                <c:pt idx="141">
                  <c:v>2</c:v>
                </c:pt>
                <c:pt idx="142">
                  <c:v>0</c:v>
                </c:pt>
                <c:pt idx="143">
                  <c:v>1</c:v>
                </c:pt>
                <c:pt idx="144">
                  <c:v>4</c:v>
                </c:pt>
                <c:pt idx="145">
                  <c:v>0</c:v>
                </c:pt>
                <c:pt idx="146">
                  <c:v>4</c:v>
                </c:pt>
                <c:pt idx="147">
                  <c:v>0</c:v>
                </c:pt>
                <c:pt idx="148">
                  <c:v>3</c:v>
                </c:pt>
                <c:pt idx="149">
                  <c:v>5</c:v>
                </c:pt>
              </c:numCache>
            </c:numRef>
          </c:xVal>
          <c:yVal>
            <c:numRef>
              <c:f>'[1]3'!$H$31:$H$180</c:f>
              <c:numCache>
                <c:formatCode>General</c:formatCode>
                <c:ptCount val="150"/>
                <c:pt idx="0">
                  <c:v>0.89684304323841957</c:v>
                </c:pt>
                <c:pt idx="1">
                  <c:v>2.8968430432384196</c:v>
                </c:pt>
                <c:pt idx="2">
                  <c:v>4.4579793779437402</c:v>
                </c:pt>
                <c:pt idx="3">
                  <c:v>3.6579793779437395</c:v>
                </c:pt>
                <c:pt idx="4">
                  <c:v>-2.5337251241142322</c:v>
                </c:pt>
                <c:pt idx="5">
                  <c:v>2.4885475452963952</c:v>
                </c:pt>
                <c:pt idx="6">
                  <c:v>2.7411210591079538E-2</c:v>
                </c:pt>
                <c:pt idx="7">
                  <c:v>1.8274112105910802</c:v>
                </c:pt>
                <c:pt idx="8">
                  <c:v>3.9574782025486357</c:v>
                </c:pt>
                <c:pt idx="9">
                  <c:v>-2.6954393024815531</c:v>
                </c:pt>
                <c:pt idx="10">
                  <c:v>-2.7725887894089194</c:v>
                </c:pt>
                <c:pt idx="11">
                  <c:v>4.7579793779437409</c:v>
                </c:pt>
                <c:pt idx="12">
                  <c:v>-1.3012743125419224</c:v>
                </c:pt>
                <c:pt idx="13">
                  <c:v>0.43570670853310922</c:v>
                </c:pt>
                <c:pt idx="14">
                  <c:v>2.5574782025486336</c:v>
                </c:pt>
                <c:pt idx="15">
                  <c:v>-0.33372512411423116</c:v>
                </c:pt>
                <c:pt idx="16">
                  <c:v>6.3574782025486343</c:v>
                </c:pt>
                <c:pt idx="17">
                  <c:v>0.1885475452963945</c:v>
                </c:pt>
                <c:pt idx="18">
                  <c:v>-3.6031569567615804</c:v>
                </c:pt>
                <c:pt idx="19">
                  <c:v>4.0458081824278924</c:v>
                </c:pt>
                <c:pt idx="20">
                  <c:v>0.45164319248826246</c:v>
                </c:pt>
                <c:pt idx="21">
                  <c:v>0.78854754529639592</c:v>
                </c:pt>
                <c:pt idx="22">
                  <c:v>4.6051385411804482</c:v>
                </c:pt>
                <c:pt idx="23">
                  <c:v>0.92741121059107989</c:v>
                </c:pt>
                <c:pt idx="24">
                  <c:v>-1.1031569567615804</c:v>
                </c:pt>
                <c:pt idx="25">
                  <c:v>-4.448356807511737</c:v>
                </c:pt>
                <c:pt idx="26">
                  <c:v>3.8274112105910785</c:v>
                </c:pt>
                <c:pt idx="27">
                  <c:v>-2.2337251241142315</c:v>
                </c:pt>
                <c:pt idx="28">
                  <c:v>-0.53372512411423223</c:v>
                </c:pt>
                <c:pt idx="29">
                  <c:v>3.2274112105910806</c:v>
                </c:pt>
                <c:pt idx="30">
                  <c:v>1.0662748758857674</c:v>
                </c:pt>
                <c:pt idx="31">
                  <c:v>2.7411210591079538E-2</c:v>
                </c:pt>
                <c:pt idx="32">
                  <c:v>-2.6483568075117372</c:v>
                </c:pt>
                <c:pt idx="33">
                  <c:v>1.5579793779437416</c:v>
                </c:pt>
                <c:pt idx="34">
                  <c:v>-4.1420206220562594</c:v>
                </c:pt>
                <c:pt idx="35">
                  <c:v>-4.495439302481552</c:v>
                </c:pt>
                <c:pt idx="36">
                  <c:v>1.098725687458078</c:v>
                </c:pt>
                <c:pt idx="37">
                  <c:v>0.39684304323841957</c:v>
                </c:pt>
                <c:pt idx="38">
                  <c:v>-1.5114524547036048</c:v>
                </c:pt>
                <c:pt idx="39">
                  <c:v>-4.7483568075117368</c:v>
                </c:pt>
                <c:pt idx="40">
                  <c:v>-2.6031569567615804</c:v>
                </c:pt>
                <c:pt idx="41">
                  <c:v>2.7274112105910806</c:v>
                </c:pt>
                <c:pt idx="42">
                  <c:v>-0.54202062205625978</c:v>
                </c:pt>
                <c:pt idx="43">
                  <c:v>2.2274112105910806</c:v>
                </c:pt>
                <c:pt idx="44">
                  <c:v>1.3274112105910802</c:v>
                </c:pt>
                <c:pt idx="45">
                  <c:v>0.25797937794374093</c:v>
                </c:pt>
                <c:pt idx="46">
                  <c:v>-2.4420206220562601</c:v>
                </c:pt>
                <c:pt idx="47">
                  <c:v>-3.8954393024815523</c:v>
                </c:pt>
                <c:pt idx="48">
                  <c:v>-1.0012743125419217</c:v>
                </c:pt>
                <c:pt idx="49">
                  <c:v>-4.8356807511737543E-2</c:v>
                </c:pt>
                <c:pt idx="50">
                  <c:v>2.7458081824278935</c:v>
                </c:pt>
                <c:pt idx="51">
                  <c:v>1.5051385411804468</c:v>
                </c:pt>
                <c:pt idx="52">
                  <c:v>-2.1031569567615804</c:v>
                </c:pt>
                <c:pt idx="53">
                  <c:v>-0.3948614588195527</c:v>
                </c:pt>
                <c:pt idx="54">
                  <c:v>-3.448356807511737</c:v>
                </c:pt>
                <c:pt idx="55">
                  <c:v>-1.7725887894089194</c:v>
                </c:pt>
                <c:pt idx="56">
                  <c:v>-2.2031569567615801</c:v>
                </c:pt>
                <c:pt idx="57">
                  <c:v>-3.2954393024815527</c:v>
                </c:pt>
                <c:pt idx="58">
                  <c:v>3.9574782025486357</c:v>
                </c:pt>
                <c:pt idx="59">
                  <c:v>5.9987256874580783</c:v>
                </c:pt>
                <c:pt idx="60">
                  <c:v>0.35164319248826281</c:v>
                </c:pt>
                <c:pt idx="61">
                  <c:v>2.4574782025486339</c:v>
                </c:pt>
                <c:pt idx="62">
                  <c:v>-3.0483568075117375</c:v>
                </c:pt>
                <c:pt idx="63">
                  <c:v>0.75164319248826317</c:v>
                </c:pt>
                <c:pt idx="64">
                  <c:v>7.4885475452963952</c:v>
                </c:pt>
                <c:pt idx="65">
                  <c:v>-0.67258878940891975</c:v>
                </c:pt>
                <c:pt idx="66">
                  <c:v>2.7516431924882632</c:v>
                </c:pt>
                <c:pt idx="67">
                  <c:v>2.1968430432384203</c:v>
                </c:pt>
                <c:pt idx="68">
                  <c:v>-3.156956761580787E-3</c:v>
                </c:pt>
                <c:pt idx="69">
                  <c:v>-1.2725887894089194</c:v>
                </c:pt>
                <c:pt idx="70">
                  <c:v>-2.1420206220562594</c:v>
                </c:pt>
                <c:pt idx="71">
                  <c:v>-2.0337251241142322</c:v>
                </c:pt>
                <c:pt idx="72">
                  <c:v>-5.0420206220562598</c:v>
                </c:pt>
                <c:pt idx="73">
                  <c:v>0.24580818242789348</c:v>
                </c:pt>
                <c:pt idx="74">
                  <c:v>0.33570670853310958</c:v>
                </c:pt>
                <c:pt idx="75">
                  <c:v>1.1103957075788173</c:v>
                </c:pt>
                <c:pt idx="76">
                  <c:v>-1.2031569567615801</c:v>
                </c:pt>
                <c:pt idx="77">
                  <c:v>4.0357067085331089</c:v>
                </c:pt>
                <c:pt idx="78">
                  <c:v>2.3968430432384196</c:v>
                </c:pt>
                <c:pt idx="79">
                  <c:v>-2.2031569567615801</c:v>
                </c:pt>
                <c:pt idx="80">
                  <c:v>2.3968430432384196</c:v>
                </c:pt>
                <c:pt idx="81">
                  <c:v>2.7574782025486346</c:v>
                </c:pt>
                <c:pt idx="82">
                  <c:v>-4.3954393024815523</c:v>
                </c:pt>
                <c:pt idx="83">
                  <c:v>-2.0337251241142322</c:v>
                </c:pt>
                <c:pt idx="84">
                  <c:v>0.89872568745807868</c:v>
                </c:pt>
                <c:pt idx="85">
                  <c:v>-2.948356807511737</c:v>
                </c:pt>
                <c:pt idx="86">
                  <c:v>-3.3954393024815523</c:v>
                </c:pt>
                <c:pt idx="87">
                  <c:v>-1.1954393024815531</c:v>
                </c:pt>
                <c:pt idx="88">
                  <c:v>-3.2483568075117368</c:v>
                </c:pt>
                <c:pt idx="89">
                  <c:v>3.1968430432384203</c:v>
                </c:pt>
                <c:pt idx="90">
                  <c:v>-1.3642932914668906</c:v>
                </c:pt>
                <c:pt idx="91">
                  <c:v>-2.5337251241142322</c:v>
                </c:pt>
                <c:pt idx="92">
                  <c:v>-5.5420206220562598</c:v>
                </c:pt>
                <c:pt idx="93">
                  <c:v>-0.17258878940891975</c:v>
                </c:pt>
                <c:pt idx="94">
                  <c:v>-1.1337251241142319</c:v>
                </c:pt>
                <c:pt idx="95">
                  <c:v>2.1885475452963945</c:v>
                </c:pt>
                <c:pt idx="96">
                  <c:v>1.0395707578817692E-2</c:v>
                </c:pt>
                <c:pt idx="97">
                  <c:v>-3.0954393024815516</c:v>
                </c:pt>
                <c:pt idx="98">
                  <c:v>-0.57258878940892011</c:v>
                </c:pt>
                <c:pt idx="99">
                  <c:v>2.6516431924882635</c:v>
                </c:pt>
                <c:pt idx="100">
                  <c:v>0.89684304323841957</c:v>
                </c:pt>
                <c:pt idx="101">
                  <c:v>5.0458081824278924</c:v>
                </c:pt>
                <c:pt idx="102">
                  <c:v>0.45164319248826246</c:v>
                </c:pt>
                <c:pt idx="103">
                  <c:v>-3.5954393024815516</c:v>
                </c:pt>
                <c:pt idx="104">
                  <c:v>3.5745703738277967</c:v>
                </c:pt>
                <c:pt idx="105">
                  <c:v>-3.4031569567615811</c:v>
                </c:pt>
                <c:pt idx="106">
                  <c:v>1.7274112105910806</c:v>
                </c:pt>
                <c:pt idx="107">
                  <c:v>1.2987256874580773</c:v>
                </c:pt>
                <c:pt idx="108">
                  <c:v>-1.3337251241142312</c:v>
                </c:pt>
                <c:pt idx="109">
                  <c:v>-3.3725887894089208</c:v>
                </c:pt>
                <c:pt idx="110">
                  <c:v>-3.3725887894089208</c:v>
                </c:pt>
                <c:pt idx="111">
                  <c:v>-1.1031569567615804</c:v>
                </c:pt>
                <c:pt idx="112">
                  <c:v>3.1745703738277964</c:v>
                </c:pt>
                <c:pt idx="113">
                  <c:v>-2.2337251241142315</c:v>
                </c:pt>
                <c:pt idx="114">
                  <c:v>4.9885475452963952</c:v>
                </c:pt>
                <c:pt idx="115">
                  <c:v>3.2987256874580773</c:v>
                </c:pt>
                <c:pt idx="116">
                  <c:v>-1.2483568075117368</c:v>
                </c:pt>
                <c:pt idx="117">
                  <c:v>-1.1642932914668904</c:v>
                </c:pt>
                <c:pt idx="118">
                  <c:v>-1.2725887894089194</c:v>
                </c:pt>
                <c:pt idx="119">
                  <c:v>-0.20315695676158008</c:v>
                </c:pt>
                <c:pt idx="120">
                  <c:v>-4.6954393024815522</c:v>
                </c:pt>
                <c:pt idx="121">
                  <c:v>7.2574782025486329</c:v>
                </c:pt>
                <c:pt idx="122">
                  <c:v>-0.33372512411423116</c:v>
                </c:pt>
                <c:pt idx="123">
                  <c:v>3.0574782025486336</c:v>
                </c:pt>
                <c:pt idx="124">
                  <c:v>1.9987256874580783</c:v>
                </c:pt>
                <c:pt idx="125">
                  <c:v>5.157478202548635</c:v>
                </c:pt>
                <c:pt idx="126">
                  <c:v>-4.3725887894089208</c:v>
                </c:pt>
                <c:pt idx="127">
                  <c:v>0.43570670853310922</c:v>
                </c:pt>
                <c:pt idx="128">
                  <c:v>-0.43372512411423259</c:v>
                </c:pt>
                <c:pt idx="129">
                  <c:v>-4.0483568075117375</c:v>
                </c:pt>
                <c:pt idx="130">
                  <c:v>-1.5483568075117375</c:v>
                </c:pt>
                <c:pt idx="131">
                  <c:v>-3.3725887894089208</c:v>
                </c:pt>
                <c:pt idx="132">
                  <c:v>-4.0954393024815525</c:v>
                </c:pt>
                <c:pt idx="133">
                  <c:v>2.2968430432384199</c:v>
                </c:pt>
                <c:pt idx="134">
                  <c:v>-1.3031569567615797</c:v>
                </c:pt>
                <c:pt idx="135">
                  <c:v>3.0357067085331089</c:v>
                </c:pt>
                <c:pt idx="136">
                  <c:v>-3.6725887894089198</c:v>
                </c:pt>
                <c:pt idx="137">
                  <c:v>-2.1031569567615804</c:v>
                </c:pt>
                <c:pt idx="138">
                  <c:v>-1.4337251241142326</c:v>
                </c:pt>
                <c:pt idx="139">
                  <c:v>-0.2725887894089194</c:v>
                </c:pt>
                <c:pt idx="140">
                  <c:v>-5.2954393024815527</c:v>
                </c:pt>
                <c:pt idx="141">
                  <c:v>3.9274112105910799</c:v>
                </c:pt>
                <c:pt idx="142">
                  <c:v>0.6885475452963945</c:v>
                </c:pt>
                <c:pt idx="143">
                  <c:v>1.3579793779437406</c:v>
                </c:pt>
                <c:pt idx="144">
                  <c:v>-2.2337251241142315</c:v>
                </c:pt>
                <c:pt idx="145">
                  <c:v>2.2045606975184473</c:v>
                </c:pt>
                <c:pt idx="146">
                  <c:v>-2.0337251241142322</c:v>
                </c:pt>
                <c:pt idx="147">
                  <c:v>2.9516431924882625</c:v>
                </c:pt>
                <c:pt idx="148">
                  <c:v>-1.6031569567615804</c:v>
                </c:pt>
                <c:pt idx="149">
                  <c:v>2.9357067085331092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E-4455-9740-34D283A1C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446399"/>
        <c:axId val="286595199"/>
      </c:scatterChart>
      <c:valAx>
        <c:axId val="28644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Competitors*Sundays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595199"/>
        <c:crosses val="autoZero"/>
        <c:crossBetween val="midCat"/>
      </c:valAx>
      <c:valAx>
        <c:axId val="28659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Residuals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446399"/>
        <c:crosses val="autoZero"/>
        <c:crossBetween val="midCat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'4.1a'!$CK$6:$CK$156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'4.1a'!$CL$6:$CL$156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EF-4E9D-920E-8FCD16508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02160"/>
        <c:axId val="677100848"/>
      </c:scatterChart>
      <c:valAx>
        <c:axId val="677102160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00848"/>
        <c:crosses val="autoZero"/>
        <c:crossBetween val="midCat"/>
      </c:valAx>
      <c:valAx>
        <c:axId val="677100848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021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'4.1b'!$BY$6:$BY$156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'4.1b'!$BZ$6:$BZ$156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85-4DC5-B096-81142FDDD6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05112"/>
        <c:axId val="677106752"/>
      </c:scatterChart>
      <c:valAx>
        <c:axId val="677105112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06752"/>
        <c:crosses val="autoZero"/>
        <c:crossBetween val="midCat"/>
      </c:valAx>
      <c:valAx>
        <c:axId val="677106752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05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'4.1d'!$BT$7:$BT$157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'4.1d'!$BU$7:$BU$157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90-4123-80BB-08D59EBD2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12328"/>
        <c:axId val="677122496"/>
      </c:scatterChart>
      <c:valAx>
        <c:axId val="67711232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22496"/>
        <c:crosses val="autoZero"/>
        <c:crossBetween val="midCat"/>
      </c:valAx>
      <c:valAx>
        <c:axId val="677122496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12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'4.1f'!$BL$6:$BL$156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'4.1f'!$BM$6:$BM$156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F8-4E3A-9566-36A5C5837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37912"/>
        <c:axId val="677130040"/>
      </c:scatterChart>
      <c:valAx>
        <c:axId val="677137912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30040"/>
        <c:crosses val="autoZero"/>
        <c:crossBetween val="midCat"/>
      </c:valAx>
      <c:valAx>
        <c:axId val="677130040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37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'4.1g'!$BM$10:$BM$160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'4.1g'!$BN$10:$BN$160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85-48F1-9D4F-86E2BE2CB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38568"/>
        <c:axId val="677133320"/>
      </c:scatterChart>
      <c:valAx>
        <c:axId val="67713856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33320"/>
        <c:crosses val="autoZero"/>
        <c:crossBetween val="midCat"/>
      </c:valAx>
      <c:valAx>
        <c:axId val="677133320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38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'4.1h'!$BL$8:$BL$158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'4.1h'!$BM$8:$BM$158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41-4598-83F9-13D782D5CA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48736"/>
        <c:axId val="677149064"/>
      </c:scatterChart>
      <c:valAx>
        <c:axId val="677148736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49064"/>
        <c:crosses val="autoZero"/>
        <c:crossBetween val="midCat"/>
      </c:valAx>
      <c:valAx>
        <c:axId val="677149064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487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'4.1i'!$BI$11:$BI$161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'4.1i'!$BJ$11:$BJ$161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ED-480B-961C-906A543DB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7144800"/>
        <c:axId val="677145128"/>
      </c:scatterChart>
      <c:valAx>
        <c:axId val="677144800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45128"/>
        <c:crosses val="autoZero"/>
        <c:crossBetween val="midCat"/>
      </c:valAx>
      <c:valAx>
        <c:axId val="677145128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771448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final!$BE$15:$BE$165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xVal>
          <c:yVal>
            <c:numRef>
              <c:f>final!$BF$15:$BF$165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71-41FF-BB9D-E54719601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969936"/>
        <c:axId val="627972232"/>
      </c:scatterChart>
      <c:valAx>
        <c:axId val="627969936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972232"/>
        <c:crosses val="autoZero"/>
        <c:crossBetween val="midCat"/>
      </c:valAx>
      <c:valAx>
        <c:axId val="627972232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96993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'5.1'!$BB$12:$BB$149</c:f>
              <c:numCache>
                <c:formatCode>General</c:formatCode>
                <c:ptCount val="1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xVal>
          <c:yVal>
            <c:numRef>
              <c:f>'5.1'!$BC$12:$BC$149</c:f>
              <c:numCache>
                <c:formatCode>General</c:formatCode>
                <c:ptCount val="13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0E-46DC-8BE7-87DD6F513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7987320"/>
        <c:axId val="627988960"/>
      </c:scatterChart>
      <c:valAx>
        <c:axId val="627987320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988960"/>
        <c:crosses val="autoZero"/>
        <c:crossBetween val="midCat"/>
      </c:valAx>
      <c:valAx>
        <c:axId val="627988960"/>
        <c:scaling>
          <c:orientation val="minMax"/>
          <c:max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27987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Predicted Probablity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0-34</c:v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xVal>
            <c:numRef>
              <c:f>'[1]5.2'!$J$5:$J$9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12</c:v>
                </c:pt>
                <c:pt idx="4">
                  <c:v>16</c:v>
                </c:pt>
              </c:numCache>
            </c:numRef>
          </c:xVal>
          <c:yVal>
            <c:numRef>
              <c:f>'[1]5.2'!$K$5:$K$9</c:f>
              <c:numCache>
                <c:formatCode>General</c:formatCode>
                <c:ptCount val="5"/>
                <c:pt idx="0">
                  <c:v>3.8530970774725275E-2</c:v>
                </c:pt>
                <c:pt idx="1">
                  <c:v>0.15277500673598945</c:v>
                </c:pt>
                <c:pt idx="2">
                  <c:v>0.44793936722219646</c:v>
                </c:pt>
                <c:pt idx="3">
                  <c:v>0.63251001781543426</c:v>
                </c:pt>
                <c:pt idx="4">
                  <c:v>0.88564413425368838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34-4CD8-93CE-B9C6952755EB}"/>
            </c:ext>
          </c:extLst>
        </c:ser>
        <c:ser>
          <c:idx val="1"/>
          <c:order val="1"/>
          <c:tx>
            <c:v>0-35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yVal>
            <c:numRef>
              <c:f>'[1]5.2'!$K$10:$K$14</c:f>
              <c:numCache>
                <c:formatCode>General</c:formatCode>
                <c:ptCount val="5"/>
                <c:pt idx="0">
                  <c:v>3.4026393779270657E-2</c:v>
                </c:pt>
                <c:pt idx="1">
                  <c:v>0.13681492775929915</c:v>
                </c:pt>
                <c:pt idx="2">
                  <c:v>0.4162953826316072</c:v>
                </c:pt>
                <c:pt idx="3">
                  <c:v>0.6020466148666932</c:v>
                </c:pt>
                <c:pt idx="4">
                  <c:v>0.87191524166630741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34-4CD8-93CE-B9C6952755EB}"/>
            </c:ext>
          </c:extLst>
        </c:ser>
        <c:ser>
          <c:idx val="2"/>
          <c:order val="2"/>
          <c:tx>
            <c:v>0-36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/>
            </c:spPr>
          </c:marker>
          <c:yVal>
            <c:numRef>
              <c:f>'[1]5.2'!$K$15:$K$19</c:f>
              <c:numCache>
                <c:formatCode>General</c:formatCode>
                <c:ptCount val="5"/>
                <c:pt idx="0">
                  <c:v>3.0031988389288149E-2</c:v>
                </c:pt>
                <c:pt idx="1">
                  <c:v>0.12228151752862983</c:v>
                </c:pt>
                <c:pt idx="2">
                  <c:v>0.3853265487153863</c:v>
                </c:pt>
                <c:pt idx="3">
                  <c:v>0.57077161189449177</c:v>
                </c:pt>
                <c:pt idx="4">
                  <c:v>0.85680462983491634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34-4CD8-93CE-B9C6952755EB}"/>
            </c:ext>
          </c:extLst>
        </c:ser>
        <c:ser>
          <c:idx val="3"/>
          <c:order val="3"/>
          <c:tx>
            <c:v>1.34</c:v>
          </c:tx>
          <c:spPr>
            <a:ln w="222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marker>
          <c:yVal>
            <c:numRef>
              <c:f>'[1]5.2'!$K$20:$K$24</c:f>
              <c:numCache>
                <c:formatCode>General</c:formatCode>
                <c:ptCount val="5"/>
                <c:pt idx="0">
                  <c:v>9.5522120460773574E-2</c:v>
                </c:pt>
                <c:pt idx="1">
                  <c:v>0.32213007388638948</c:v>
                </c:pt>
                <c:pt idx="2">
                  <c:v>0.68135373378902553</c:v>
                </c:pt>
                <c:pt idx="3">
                  <c:v>0.81935741762295589</c:v>
                </c:pt>
                <c:pt idx="4">
                  <c:v>0.95329174168634911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34-4CD8-93CE-B9C6952755EB}"/>
            </c:ext>
          </c:extLst>
        </c:ser>
        <c:ser>
          <c:idx val="4"/>
          <c:order val="4"/>
          <c:tx>
            <c:v>1.35</c:v>
          </c:tx>
          <c:spPr>
            <a:ln w="222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marker>
          <c:yVal>
            <c:numRef>
              <c:f>'[1]5.2'!$K$25:$K$29</c:f>
              <c:numCache>
                <c:formatCode>General</c:formatCode>
                <c:ptCount val="5"/>
                <c:pt idx="0">
                  <c:v>8.4943459768718019E-2</c:v>
                </c:pt>
                <c:pt idx="1">
                  <c:v>0.29463044806657379</c:v>
                </c:pt>
                <c:pt idx="2">
                  <c:v>0.65271617456652387</c:v>
                </c:pt>
                <c:pt idx="3">
                  <c:v>0.7994723812479857</c:v>
                </c:pt>
                <c:pt idx="4">
                  <c:v>0.9472000463403718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234-4CD8-93CE-B9C6952755EB}"/>
            </c:ext>
          </c:extLst>
        </c:ser>
        <c:ser>
          <c:idx val="5"/>
          <c:order val="5"/>
          <c:tx>
            <c:v>1.36</c:v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yVal>
            <c:numRef>
              <c:f>'[1]5.2'!$K$30:$K$34</c:f>
              <c:numCache>
                <c:formatCode>General</c:formatCode>
                <c:ptCount val="5"/>
                <c:pt idx="0">
                  <c:v>7.543862668133515E-2</c:v>
                </c:pt>
                <c:pt idx="1">
                  <c:v>0.26854837926602604</c:v>
                </c:pt>
                <c:pt idx="2">
                  <c:v>0.62292922338426227</c:v>
                </c:pt>
                <c:pt idx="3">
                  <c:v>0.77799151222150298</c:v>
                </c:pt>
                <c:pt idx="4">
                  <c:v>0.94036357290880779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234-4CD8-93CE-B9C695275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021376"/>
        <c:axId val="617022032"/>
      </c:scatterChart>
      <c:valAx>
        <c:axId val="61702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Mng-Exp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22032"/>
        <c:crosses val="autoZero"/>
        <c:crossBetween val="midCat"/>
      </c:valAx>
      <c:valAx>
        <c:axId val="61702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Probablity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0213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'[1]6'!$D$1</c:f>
              <c:strCache>
                <c:ptCount val="1"/>
                <c:pt idx="0">
                  <c:v>Total Sales ($m)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multiLvlStrRef>
              <c:f>'[1]6'!$B$1:$C$21</c:f>
              <c:multiLvlStrCache>
                <c:ptCount val="21"/>
                <c:lvl>
                  <c:pt idx="0">
                    <c:v>Quarter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1</c:v>
                  </c:pt>
                  <c:pt idx="17">
                    <c:v>2</c:v>
                  </c:pt>
                  <c:pt idx="18">
                    <c:v>3</c:v>
                  </c:pt>
                  <c:pt idx="19">
                    <c:v>4</c:v>
                  </c:pt>
                  <c:pt idx="20">
                    <c:v>1</c:v>
                  </c:pt>
                </c:lvl>
                <c:lvl>
                  <c:pt idx="0">
                    <c:v>Year</c:v>
                  </c:pt>
                  <c:pt idx="1">
                    <c:v>2015</c:v>
                  </c:pt>
                  <c:pt idx="2">
                    <c:v>2015</c:v>
                  </c:pt>
                  <c:pt idx="3">
                    <c:v>2015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2017</c:v>
                  </c:pt>
                  <c:pt idx="10">
                    <c:v>2017</c:v>
                  </c:pt>
                  <c:pt idx="11">
                    <c:v>2017</c:v>
                  </c:pt>
                  <c:pt idx="12">
                    <c:v>2018</c:v>
                  </c:pt>
                  <c:pt idx="13">
                    <c:v>2018</c:v>
                  </c:pt>
                  <c:pt idx="14">
                    <c:v>2018</c:v>
                  </c:pt>
                  <c:pt idx="15">
                    <c:v>2018</c:v>
                  </c:pt>
                  <c:pt idx="16">
                    <c:v>2019</c:v>
                  </c:pt>
                  <c:pt idx="17">
                    <c:v>2019</c:v>
                  </c:pt>
                  <c:pt idx="18">
                    <c:v>2019</c:v>
                  </c:pt>
                  <c:pt idx="19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f>'[1]6'!$D$2:$D$17</c:f>
              <c:numCache>
                <c:formatCode>General</c:formatCode>
                <c:ptCount val="16"/>
                <c:pt idx="0">
                  <c:v>60.940000000000005</c:v>
                </c:pt>
                <c:pt idx="1">
                  <c:v>64.790000000000006</c:v>
                </c:pt>
                <c:pt idx="2">
                  <c:v>72.709999999999994</c:v>
                </c:pt>
                <c:pt idx="3">
                  <c:v>57.420000000000009</c:v>
                </c:pt>
                <c:pt idx="4">
                  <c:v>67.100000000000009</c:v>
                </c:pt>
                <c:pt idx="5">
                  <c:v>77</c:v>
                </c:pt>
                <c:pt idx="6">
                  <c:v>93.500000000000014</c:v>
                </c:pt>
                <c:pt idx="7">
                  <c:v>65.12</c:v>
                </c:pt>
                <c:pt idx="8">
                  <c:v>84.7</c:v>
                </c:pt>
                <c:pt idx="9">
                  <c:v>96.800000000000011</c:v>
                </c:pt>
                <c:pt idx="10">
                  <c:v>119.9</c:v>
                </c:pt>
                <c:pt idx="11">
                  <c:v>79.75</c:v>
                </c:pt>
                <c:pt idx="12">
                  <c:v>102.52000000000001</c:v>
                </c:pt>
                <c:pt idx="13">
                  <c:v>126.50000000000001</c:v>
                </c:pt>
                <c:pt idx="14">
                  <c:v>146.30000000000001</c:v>
                </c:pt>
                <c:pt idx="15">
                  <c:v>103.4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48-4120-B2D9-369BF5FDDCE1}"/>
            </c:ext>
          </c:extLst>
        </c:ser>
        <c:ser>
          <c:idx val="1"/>
          <c:order val="1"/>
          <c:tx>
            <c:v>CMA(4)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5"/>
              </a:solidFill>
              <a:ln w="9525">
                <a:solidFill>
                  <a:schemeClr val="accent5"/>
                </a:solidFill>
                <a:round/>
              </a:ln>
              <a:effectLst/>
            </c:spPr>
          </c:marker>
          <c:cat>
            <c:multiLvlStrRef>
              <c:f>'[1]6'!$B$1:$C$21</c:f>
              <c:multiLvlStrCache>
                <c:ptCount val="21"/>
                <c:lvl>
                  <c:pt idx="0">
                    <c:v>Quarter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1</c:v>
                  </c:pt>
                  <c:pt idx="17">
                    <c:v>2</c:v>
                  </c:pt>
                  <c:pt idx="18">
                    <c:v>3</c:v>
                  </c:pt>
                  <c:pt idx="19">
                    <c:v>4</c:v>
                  </c:pt>
                  <c:pt idx="20">
                    <c:v>1</c:v>
                  </c:pt>
                </c:lvl>
                <c:lvl>
                  <c:pt idx="0">
                    <c:v>Year</c:v>
                  </c:pt>
                  <c:pt idx="1">
                    <c:v>2015</c:v>
                  </c:pt>
                  <c:pt idx="2">
                    <c:v>2015</c:v>
                  </c:pt>
                  <c:pt idx="3">
                    <c:v>2015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2017</c:v>
                  </c:pt>
                  <c:pt idx="10">
                    <c:v>2017</c:v>
                  </c:pt>
                  <c:pt idx="11">
                    <c:v>2017</c:v>
                  </c:pt>
                  <c:pt idx="12">
                    <c:v>2018</c:v>
                  </c:pt>
                  <c:pt idx="13">
                    <c:v>2018</c:v>
                  </c:pt>
                  <c:pt idx="14">
                    <c:v>2018</c:v>
                  </c:pt>
                  <c:pt idx="15">
                    <c:v>2018</c:v>
                  </c:pt>
                  <c:pt idx="16">
                    <c:v>2019</c:v>
                  </c:pt>
                  <c:pt idx="17">
                    <c:v>2019</c:v>
                  </c:pt>
                  <c:pt idx="18">
                    <c:v>2019</c:v>
                  </c:pt>
                  <c:pt idx="19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f>'[1]6'!$F$2:$F$17</c:f>
              <c:numCache>
                <c:formatCode>General</c:formatCode>
                <c:ptCount val="16"/>
                <c:pt idx="2">
                  <c:v>64.735000000000014</c:v>
                </c:pt>
                <c:pt idx="3">
                  <c:v>67.03125</c:v>
                </c:pt>
                <c:pt idx="4">
                  <c:v>71.15625</c:v>
                </c:pt>
                <c:pt idx="5">
                  <c:v>74.717500000000001</c:v>
                </c:pt>
                <c:pt idx="6">
                  <c:v>77.88</c:v>
                </c:pt>
                <c:pt idx="7">
                  <c:v>82.555000000000007</c:v>
                </c:pt>
                <c:pt idx="8">
                  <c:v>88.33</c:v>
                </c:pt>
                <c:pt idx="9">
                  <c:v>93.458749999999995</c:v>
                </c:pt>
                <c:pt idx="10">
                  <c:v>97.515000000000001</c:v>
                </c:pt>
                <c:pt idx="11">
                  <c:v>103.45500000000001</c:v>
                </c:pt>
                <c:pt idx="12">
                  <c:v>110.4675</c:v>
                </c:pt>
                <c:pt idx="13">
                  <c:v>116.72375000000001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48-4120-B2D9-369BF5FDDCE1}"/>
            </c:ext>
          </c:extLst>
        </c:ser>
        <c:ser>
          <c:idx val="2"/>
          <c:order val="2"/>
          <c:tx>
            <c:v>Forecast</c:v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4"/>
              </a:solidFill>
              <a:ln w="9525">
                <a:solidFill>
                  <a:schemeClr val="accent4"/>
                </a:solidFill>
                <a:round/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'[1]6'!$B$1:$C$21</c:f>
              <c:multiLvlStrCache>
                <c:ptCount val="21"/>
                <c:lvl>
                  <c:pt idx="0">
                    <c:v>Quarter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1</c:v>
                  </c:pt>
                  <c:pt idx="5">
                    <c:v>2</c:v>
                  </c:pt>
                  <c:pt idx="6">
                    <c:v>3</c:v>
                  </c:pt>
                  <c:pt idx="7">
                    <c:v>4</c:v>
                  </c:pt>
                  <c:pt idx="8">
                    <c:v>1</c:v>
                  </c:pt>
                  <c:pt idx="9">
                    <c:v>2</c:v>
                  </c:pt>
                  <c:pt idx="10">
                    <c:v>3</c:v>
                  </c:pt>
                  <c:pt idx="11">
                    <c:v>4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1</c:v>
                  </c:pt>
                  <c:pt idx="17">
                    <c:v>2</c:v>
                  </c:pt>
                  <c:pt idx="18">
                    <c:v>3</c:v>
                  </c:pt>
                  <c:pt idx="19">
                    <c:v>4</c:v>
                  </c:pt>
                  <c:pt idx="20">
                    <c:v>1</c:v>
                  </c:pt>
                </c:lvl>
                <c:lvl>
                  <c:pt idx="0">
                    <c:v>Year</c:v>
                  </c:pt>
                  <c:pt idx="1">
                    <c:v>2015</c:v>
                  </c:pt>
                  <c:pt idx="2">
                    <c:v>2015</c:v>
                  </c:pt>
                  <c:pt idx="3">
                    <c:v>2015</c:v>
                  </c:pt>
                  <c:pt idx="4">
                    <c:v>2016</c:v>
                  </c:pt>
                  <c:pt idx="5">
                    <c:v>2016</c:v>
                  </c:pt>
                  <c:pt idx="6">
                    <c:v>2016</c:v>
                  </c:pt>
                  <c:pt idx="7">
                    <c:v>2016</c:v>
                  </c:pt>
                  <c:pt idx="8">
                    <c:v>2017</c:v>
                  </c:pt>
                  <c:pt idx="9">
                    <c:v>2017</c:v>
                  </c:pt>
                  <c:pt idx="10">
                    <c:v>2017</c:v>
                  </c:pt>
                  <c:pt idx="11">
                    <c:v>2017</c:v>
                  </c:pt>
                  <c:pt idx="12">
                    <c:v>2018</c:v>
                  </c:pt>
                  <c:pt idx="13">
                    <c:v>2018</c:v>
                  </c:pt>
                  <c:pt idx="14">
                    <c:v>2018</c:v>
                  </c:pt>
                  <c:pt idx="15">
                    <c:v>2018</c:v>
                  </c:pt>
                  <c:pt idx="16">
                    <c:v>2019</c:v>
                  </c:pt>
                  <c:pt idx="17">
                    <c:v>2019</c:v>
                  </c:pt>
                  <c:pt idx="18">
                    <c:v>2019</c:v>
                  </c:pt>
                  <c:pt idx="19">
                    <c:v>2019</c:v>
                  </c:pt>
                  <c:pt idx="20">
                    <c:v>2020</c:v>
                  </c:pt>
                </c:lvl>
              </c:multiLvlStrCache>
            </c:multiLvlStrRef>
          </c:cat>
          <c:val>
            <c:numRef>
              <c:f>'[1]6'!$K$2:$K$21</c:f>
              <c:numCache>
                <c:formatCode>General</c:formatCode>
                <c:ptCount val="20"/>
                <c:pt idx="0">
                  <c:v>51.45963741008017</c:v>
                </c:pt>
                <c:pt idx="1">
                  <c:v>62.302963161932652</c:v>
                </c:pt>
                <c:pt idx="2">
                  <c:v>75.435058487681914</c:v>
                </c:pt>
                <c:pt idx="3">
                  <c:v>55.50109951361722</c:v>
                </c:pt>
                <c:pt idx="4">
                  <c:v>68.725032044870687</c:v>
                </c:pt>
                <c:pt idx="5">
                  <c:v>81.588776317815686</c:v>
                </c:pt>
                <c:pt idx="6">
                  <c:v>97.108638986674265</c:v>
                </c:pt>
                <c:pt idx="7">
                  <c:v>70.378726805298399</c:v>
                </c:pt>
                <c:pt idx="8">
                  <c:v>85.990426679661198</c:v>
                </c:pt>
                <c:pt idx="9">
                  <c:v>100.87458947369871</c:v>
                </c:pt>
                <c:pt idx="10">
                  <c:v>118.78221948566662</c:v>
                </c:pt>
                <c:pt idx="11">
                  <c:v>85.256354096979592</c:v>
                </c:pt>
                <c:pt idx="12">
                  <c:v>103.25582131445172</c:v>
                </c:pt>
                <c:pt idx="13">
                  <c:v>120.16040262958172</c:v>
                </c:pt>
                <c:pt idx="14">
                  <c:v>140.45579998465897</c:v>
                </c:pt>
                <c:pt idx="15">
                  <c:v>100.13398138866079</c:v>
                </c:pt>
                <c:pt idx="16">
                  <c:v>120.52121594924223</c:v>
                </c:pt>
                <c:pt idx="17">
                  <c:v>139.44621578546477</c:v>
                </c:pt>
                <c:pt idx="18">
                  <c:v>162.12938048365132</c:v>
                </c:pt>
                <c:pt idx="19">
                  <c:v>115.01160868034198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48-4120-B2D9-369BF5FDD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803503"/>
        <c:axId val="294006687"/>
      </c:lineChart>
      <c:catAx>
        <c:axId val="21580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006687"/>
        <c:crosses val="autoZero"/>
        <c:auto val="1"/>
        <c:lblAlgn val="ctr"/>
        <c:lblOffset val="100"/>
        <c:noMultiLvlLbl val="0"/>
      </c:catAx>
      <c:valAx>
        <c:axId val="294006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803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for Sales $m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for Sales $m</a:t>
          </a:r>
        </a:p>
      </cx:txPr>
    </cx:title>
    <cx:plotArea>
      <cx:plotAreaRegion>
        <cx:series layoutId="clusteredColumn" uniqueId="{05EF01B0-858F-6641-AA16-1F8E2D92C312}">
          <cx:tx>
            <cx:txData>
              <cx:f>_xlchart.v1.0</cx:f>
              <cx:v>Sales $m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 and Whisker Plot for Sales $m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 for Sales $m</a:t>
          </a:r>
        </a:p>
      </cx:txPr>
    </cx:title>
    <cx:plotArea>
      <cx:plotAreaRegion>
        <cx:series layoutId="boxWhisker" uniqueId="{78697EC8-1862-6C4F-AFDF-562167408BF2}">
          <cx:tx>
            <cx:txData>
              <cx:f>_xlchart.v1.2</cx:f>
              <cx:v>Sales $m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7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9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7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30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3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>
            <a:alpha val="6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38100">
        <a:solidFill>
          <a:schemeClr val="phClr">
            <a:alpha val="60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>
        <a:solidFill>
          <a:schemeClr val="tx1">
            <a:lumMod val="25000"/>
            <a:lumOff val="75000"/>
          </a:schemeClr>
        </a:solidFill>
      </a:ln>
    </cs:spPr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4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9107</xdr:colOff>
      <xdr:row>21</xdr:row>
      <xdr:rowOff>195653</xdr:rowOff>
    </xdr:from>
    <xdr:to>
      <xdr:col>6</xdr:col>
      <xdr:colOff>449292</xdr:colOff>
      <xdr:row>36</xdr:row>
      <xdr:rowOff>35943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564FA0-D97C-4CC9-88A1-9AF32F6088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4057" y="4348553"/>
              <a:ext cx="5837685" cy="27930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15335</xdr:colOff>
      <xdr:row>36</xdr:row>
      <xdr:rowOff>190501</xdr:rowOff>
    </xdr:from>
    <xdr:to>
      <xdr:col>5</xdr:col>
      <xdr:colOff>1690837</xdr:colOff>
      <xdr:row>53</xdr:row>
      <xdr:rowOff>35944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051E4E0-8B06-4B09-A81A-9CF9EE31AF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0285" y="7296151"/>
              <a:ext cx="5256902" cy="31918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1</xdr:row>
      <xdr:rowOff>0</xdr:rowOff>
    </xdr:from>
    <xdr:to>
      <xdr:col>12</xdr:col>
      <xdr:colOff>431800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6ED64-A8E8-4EF7-A7CE-8E0216C4D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2</xdr:row>
      <xdr:rowOff>9525</xdr:rowOff>
    </xdr:from>
    <xdr:to>
      <xdr:col>13</xdr:col>
      <xdr:colOff>330200</xdr:colOff>
      <xdr:row>17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B9EF6-FC86-4391-922F-A9B64E5FF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296182</xdr:colOff>
      <xdr:row>1</xdr:row>
      <xdr:rowOff>192768</xdr:rowOff>
    </xdr:from>
    <xdr:to>
      <xdr:col>8</xdr:col>
      <xdr:colOff>308882</xdr:colOff>
      <xdr:row>18</xdr:row>
      <xdr:rowOff>26761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F5439-64DA-4C4F-AA78-746DA2818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303893</xdr:colOff>
      <xdr:row>2</xdr:row>
      <xdr:rowOff>11339</xdr:rowOff>
    </xdr:from>
    <xdr:to>
      <xdr:col>18</xdr:col>
      <xdr:colOff>269422</xdr:colOff>
      <xdr:row>18</xdr:row>
      <xdr:rowOff>24039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DDFAAE-6920-4EB0-8DE8-0CEBE594E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223157</xdr:colOff>
      <xdr:row>2</xdr:row>
      <xdr:rowOff>1361</xdr:rowOff>
    </xdr:from>
    <xdr:to>
      <xdr:col>27</xdr:col>
      <xdr:colOff>216807</xdr:colOff>
      <xdr:row>17</xdr:row>
      <xdr:rowOff>179161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419E4-DA3B-4467-BC60-90ECB5C4F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291193</xdr:colOff>
      <xdr:row>2</xdr:row>
      <xdr:rowOff>12700</xdr:rowOff>
    </xdr:from>
    <xdr:to>
      <xdr:col>36</xdr:col>
      <xdr:colOff>272596</xdr:colOff>
      <xdr:row>18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2A92F1-ECDA-4AF3-B25A-B8D9BB4A7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278492</xdr:colOff>
      <xdr:row>1</xdr:row>
      <xdr:rowOff>190500</xdr:rowOff>
    </xdr:from>
    <xdr:to>
      <xdr:col>45</xdr:col>
      <xdr:colOff>284842</xdr:colOff>
      <xdr:row>17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9625AC4-AC5F-4DE2-B171-F4818791D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268514</xdr:colOff>
      <xdr:row>1</xdr:row>
      <xdr:rowOff>190500</xdr:rowOff>
    </xdr:from>
    <xdr:to>
      <xdr:col>54</xdr:col>
      <xdr:colOff>249464</xdr:colOff>
      <xdr:row>18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BD21BCA-622B-47DB-8654-91EC42B53A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57</xdr:col>
      <xdr:colOff>255814</xdr:colOff>
      <xdr:row>2</xdr:row>
      <xdr:rowOff>0</xdr:rowOff>
    </xdr:from>
    <xdr:to>
      <xdr:col>63</xdr:col>
      <xdr:colOff>312964</xdr:colOff>
      <xdr:row>17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B6C879-2222-478B-AC2D-0DFAE6B015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66</xdr:col>
      <xdr:colOff>278493</xdr:colOff>
      <xdr:row>2</xdr:row>
      <xdr:rowOff>0</xdr:rowOff>
    </xdr:from>
    <xdr:to>
      <xdr:col>72</xdr:col>
      <xdr:colOff>297543</xdr:colOff>
      <xdr:row>18</xdr:row>
      <xdr:rowOff>25400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B988075-D906-4E57-8EF4-9953B408F5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75</xdr:col>
      <xdr:colOff>267154</xdr:colOff>
      <xdr:row>2</xdr:row>
      <xdr:rowOff>0</xdr:rowOff>
    </xdr:from>
    <xdr:to>
      <xdr:col>81</xdr:col>
      <xdr:colOff>260804</xdr:colOff>
      <xdr:row>17</xdr:row>
      <xdr:rowOff>190500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FE8889C6-02D4-47E9-B7CD-79D9FE17D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84</xdr:col>
      <xdr:colOff>301171</xdr:colOff>
      <xdr:row>2</xdr:row>
      <xdr:rowOff>6350</xdr:rowOff>
    </xdr:from>
    <xdr:to>
      <xdr:col>90</xdr:col>
      <xdr:colOff>307521</xdr:colOff>
      <xdr:row>18</xdr:row>
      <xdr:rowOff>19049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646CB70-1BB4-4FE5-AAD2-7257C079A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93</xdr:col>
      <xdr:colOff>301171</xdr:colOff>
      <xdr:row>2</xdr:row>
      <xdr:rowOff>3629</xdr:rowOff>
    </xdr:from>
    <xdr:to>
      <xdr:col>99</xdr:col>
      <xdr:colOff>320221</xdr:colOff>
      <xdr:row>18</xdr:row>
      <xdr:rowOff>3628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478DFC-3FD5-478D-84E7-167453A56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102</xdr:col>
      <xdr:colOff>271235</xdr:colOff>
      <xdr:row>2</xdr:row>
      <xdr:rowOff>0</xdr:rowOff>
    </xdr:from>
    <xdr:to>
      <xdr:col>108</xdr:col>
      <xdr:colOff>226785</xdr:colOff>
      <xdr:row>17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E865605-2D88-4ED8-B7C2-01DCD5CCAB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111</xdr:col>
      <xdr:colOff>257175</xdr:colOff>
      <xdr:row>2</xdr:row>
      <xdr:rowOff>2721</xdr:rowOff>
    </xdr:from>
    <xdr:to>
      <xdr:col>117</xdr:col>
      <xdr:colOff>301625</xdr:colOff>
      <xdr:row>17</xdr:row>
      <xdr:rowOff>167821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76E2BAEA-53BA-44C1-8E11-700B0BF78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120</xdr:col>
      <xdr:colOff>244475</xdr:colOff>
      <xdr:row>1</xdr:row>
      <xdr:rowOff>200478</xdr:rowOff>
    </xdr:from>
    <xdr:to>
      <xdr:col>126</xdr:col>
      <xdr:colOff>232228</xdr:colOff>
      <xdr:row>18</xdr:row>
      <xdr:rowOff>48078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342F1CB-296C-4990-AC9F-0FFB101D0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129</xdr:col>
      <xdr:colOff>291192</xdr:colOff>
      <xdr:row>2</xdr:row>
      <xdr:rowOff>1361</xdr:rowOff>
    </xdr:from>
    <xdr:to>
      <xdr:col>135</xdr:col>
      <xdr:colOff>266246</xdr:colOff>
      <xdr:row>18</xdr:row>
      <xdr:rowOff>14061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FD323B6-BB9C-46E5-A5DF-A2C5953077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138</xdr:col>
      <xdr:colOff>258536</xdr:colOff>
      <xdr:row>1</xdr:row>
      <xdr:rowOff>201839</xdr:rowOff>
    </xdr:from>
    <xdr:to>
      <xdr:col>144</xdr:col>
      <xdr:colOff>227239</xdr:colOff>
      <xdr:row>18</xdr:row>
      <xdr:rowOff>11339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97157B2E-5106-4FB9-9A39-3ADB46167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147</xdr:col>
      <xdr:colOff>267154</xdr:colOff>
      <xdr:row>1</xdr:row>
      <xdr:rowOff>190500</xdr:rowOff>
    </xdr:from>
    <xdr:to>
      <xdr:col>153</xdr:col>
      <xdr:colOff>260804</xdr:colOff>
      <xdr:row>17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091A296-C9C7-49F2-933D-187AA239C5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156</xdr:col>
      <xdr:colOff>280307</xdr:colOff>
      <xdr:row>1</xdr:row>
      <xdr:rowOff>187778</xdr:rowOff>
    </xdr:from>
    <xdr:to>
      <xdr:col>162</xdr:col>
      <xdr:colOff>297543</xdr:colOff>
      <xdr:row>18</xdr:row>
      <xdr:rowOff>22678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9FF3C79A-EB43-4797-8F8F-2B12D7197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234831</xdr:colOff>
      <xdr:row>29</xdr:row>
      <xdr:rowOff>4053</xdr:rowOff>
    </xdr:from>
    <xdr:to>
      <xdr:col>15</xdr:col>
      <xdr:colOff>508439</xdr:colOff>
      <xdr:row>39</xdr:row>
      <xdr:rowOff>16753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4E83BE-59CF-46BD-B6A4-6FFCA22B8E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521608</xdr:colOff>
      <xdr:row>28</xdr:row>
      <xdr:rowOff>199118</xdr:rowOff>
    </xdr:from>
    <xdr:to>
      <xdr:col>20</xdr:col>
      <xdr:colOff>749752</xdr:colOff>
      <xdr:row>39</xdr:row>
      <xdr:rowOff>11339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B41BE8-8584-4082-9AA9-ED9483F5F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243568</xdr:colOff>
      <xdr:row>39</xdr:row>
      <xdr:rowOff>20411</xdr:rowOff>
    </xdr:from>
    <xdr:to>
      <xdr:col>15</xdr:col>
      <xdr:colOff>515711</xdr:colOff>
      <xdr:row>49</xdr:row>
      <xdr:rowOff>20411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A78E0C-A3C3-4FAD-A0F9-EF142D645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524329</xdr:colOff>
      <xdr:row>39</xdr:row>
      <xdr:rowOff>19051</xdr:rowOff>
    </xdr:from>
    <xdr:to>
      <xdr:col>21</xdr:col>
      <xdr:colOff>2721</xdr:colOff>
      <xdr:row>49</xdr:row>
      <xdr:rowOff>31751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C09CB98-6269-4E1F-A709-DE28D62191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527051</xdr:colOff>
      <xdr:row>62</xdr:row>
      <xdr:rowOff>15421</xdr:rowOff>
    </xdr:from>
    <xdr:to>
      <xdr:col>21</xdr:col>
      <xdr:colOff>5443</xdr:colOff>
      <xdr:row>72</xdr:row>
      <xdr:rowOff>53521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9F7BF8-5DD4-4129-9BBA-E5A2563C8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521608</xdr:colOff>
      <xdr:row>52</xdr:row>
      <xdr:rowOff>1360</xdr:rowOff>
    </xdr:from>
    <xdr:to>
      <xdr:col>21</xdr:col>
      <xdr:colOff>0</xdr:colOff>
      <xdr:row>62</xdr:row>
      <xdr:rowOff>1360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EA0278B-5E04-497A-959D-6A20D80557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243569</xdr:colOff>
      <xdr:row>52</xdr:row>
      <xdr:rowOff>1360</xdr:rowOff>
    </xdr:from>
    <xdr:to>
      <xdr:col>15</xdr:col>
      <xdr:colOff>515712</xdr:colOff>
      <xdr:row>62</xdr:row>
      <xdr:rowOff>1360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9223F43-046F-4B79-AA8A-9B17C8033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254908</xdr:colOff>
      <xdr:row>62</xdr:row>
      <xdr:rowOff>1360</xdr:rowOff>
    </xdr:from>
    <xdr:to>
      <xdr:col>15</xdr:col>
      <xdr:colOff>527051</xdr:colOff>
      <xdr:row>72</xdr:row>
      <xdr:rowOff>14060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9473E89-2F8C-4ABD-ACDF-9625FCC3E7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</xdr:colOff>
      <xdr:row>48</xdr:row>
      <xdr:rowOff>12700</xdr:rowOff>
    </xdr:from>
    <xdr:to>
      <xdr:col>11</xdr:col>
      <xdr:colOff>0</xdr:colOff>
      <xdr:row>59</xdr:row>
      <xdr:rowOff>195718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50C2E-473F-4D7F-B468-C16F522F3D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5220</xdr:colOff>
      <xdr:row>33</xdr:row>
      <xdr:rowOff>190502</xdr:rowOff>
    </xdr:from>
    <xdr:to>
      <xdr:col>11</xdr:col>
      <xdr:colOff>13048</xdr:colOff>
      <xdr:row>45</xdr:row>
      <xdr:rowOff>182671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B646C8-2605-403C-810C-D4992567B5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18268</xdr:colOff>
      <xdr:row>20</xdr:row>
      <xdr:rowOff>13048</xdr:rowOff>
    </xdr:from>
    <xdr:to>
      <xdr:col>11</xdr:col>
      <xdr:colOff>13048</xdr:colOff>
      <xdr:row>31</xdr:row>
      <xdr:rowOff>182671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79D87D-20FE-4536-82AF-911CC6F46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3175</xdr:colOff>
      <xdr:row>2</xdr:row>
      <xdr:rowOff>0</xdr:rowOff>
    </xdr:from>
    <xdr:to>
      <xdr:col>24</xdr:col>
      <xdr:colOff>307975</xdr:colOff>
      <xdr:row>15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554E04-B422-4710-9578-A686D22B4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244475</xdr:colOff>
      <xdr:row>4</xdr:row>
      <xdr:rowOff>31750</xdr:rowOff>
    </xdr:from>
    <xdr:to>
      <xdr:col>16</xdr:col>
      <xdr:colOff>549275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ABB29F-FCF5-4A12-8FBF-8518B75CF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138</xdr:row>
      <xdr:rowOff>12700</xdr:rowOff>
    </xdr:from>
    <xdr:to>
      <xdr:col>13</xdr:col>
      <xdr:colOff>231775</xdr:colOff>
      <xdr:row>152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BDBAC3-20DF-4C54-8805-E52348089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12700</xdr:rowOff>
    </xdr:from>
    <xdr:to>
      <xdr:col>13</xdr:col>
      <xdr:colOff>231775</xdr:colOff>
      <xdr:row>16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546D4-3C35-4C60-8BDD-A943CE6D8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12700</xdr:rowOff>
    </xdr:from>
    <xdr:to>
      <xdr:col>13</xdr:col>
      <xdr:colOff>231775</xdr:colOff>
      <xdr:row>16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E8DC6C-77E2-4D11-8EBF-19A2BEBC1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12700</xdr:rowOff>
    </xdr:from>
    <xdr:to>
      <xdr:col>13</xdr:col>
      <xdr:colOff>231775</xdr:colOff>
      <xdr:row>16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DE7F5C-04F1-4AB3-BBA3-251DEB6D1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12700</xdr:rowOff>
    </xdr:from>
    <xdr:to>
      <xdr:col>13</xdr:col>
      <xdr:colOff>231775</xdr:colOff>
      <xdr:row>16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2FF240-ED98-4EB1-AF6F-D752807F0D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12700</xdr:rowOff>
    </xdr:from>
    <xdr:to>
      <xdr:col>13</xdr:col>
      <xdr:colOff>231775</xdr:colOff>
      <xdr:row>16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352976-CEA3-470B-A824-299075B49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536575</xdr:colOff>
      <xdr:row>3</xdr:row>
      <xdr:rowOff>12700</xdr:rowOff>
    </xdr:from>
    <xdr:to>
      <xdr:col>13</xdr:col>
      <xdr:colOff>231775</xdr:colOff>
      <xdr:row>16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A1B5B-E7A7-4B71-BCE7-E27C0AB3B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600940</xdr:colOff>
      <xdr:row>3</xdr:row>
      <xdr:rowOff>184438</xdr:rowOff>
    </xdr:from>
    <xdr:to>
      <xdr:col>20</xdr:col>
      <xdr:colOff>15586</xdr:colOff>
      <xdr:row>25</xdr:row>
      <xdr:rowOff>65809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02BB6-8D1E-4A73-8023-4F1332D99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330200</xdr:colOff>
      <xdr:row>0</xdr:row>
      <xdr:rowOff>177800</xdr:rowOff>
    </xdr:from>
    <xdr:to>
      <xdr:col>23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8812A-C1CD-481A-BFF9-379D4FB40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Desktop/study%20material/trimester%202/Descriptive%20Analytics%20And%20Visualisation/assignment%202/A2_218310626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ores-Variable Description "/>
      <sheetName val="Stores_Data"/>
      <sheetName val="QtrSalesData"/>
      <sheetName val="1.1"/>
      <sheetName val="1.2"/>
      <sheetName val="1.3"/>
      <sheetName val="2.ScatterPlots"/>
      <sheetName val="2.Cor"/>
      <sheetName val="2.i1"/>
      <sheetName val="2.i2"/>
      <sheetName val="2.i3"/>
      <sheetName val="2.i4"/>
      <sheetName val="2.i5"/>
      <sheetName val="2.i6"/>
      <sheetName val="2.i7"/>
      <sheetName val="2.i8"/>
      <sheetName val="2.i9Plot"/>
      <sheetName val="3"/>
      <sheetName val="4.i1"/>
      <sheetName val="4.i2"/>
      <sheetName val="4.i3"/>
      <sheetName val="4.i4"/>
      <sheetName val="4.i5"/>
      <sheetName val="4.i6"/>
      <sheetName val="4.i7"/>
      <sheetName val="4.i8"/>
      <sheetName val="4.i9"/>
      <sheetName val="4.i10"/>
      <sheetName val="4.i11"/>
      <sheetName val="4.i12"/>
      <sheetName val="4.i13"/>
      <sheetName val="4.i14"/>
      <sheetName val="4.i15"/>
      <sheetName val="4.final"/>
      <sheetName val="5.1"/>
      <sheetName val="5.2"/>
      <sheetName val="6"/>
    </sheetNames>
    <sheetDataSet>
      <sheetData sheetId="0"/>
      <sheetData sheetId="1"/>
      <sheetData sheetId="2"/>
      <sheetData sheetId="3">
        <row r="1">
          <cell r="A1" t="str">
            <v>Sales $m</v>
          </cell>
        </row>
        <row r="2">
          <cell r="A2">
            <v>12.5</v>
          </cell>
        </row>
        <row r="3">
          <cell r="A3">
            <v>14.5</v>
          </cell>
        </row>
        <row r="4">
          <cell r="A4">
            <v>19</v>
          </cell>
        </row>
        <row r="5">
          <cell r="A5">
            <v>18.2</v>
          </cell>
        </row>
        <row r="6">
          <cell r="A6">
            <v>7.6</v>
          </cell>
        </row>
        <row r="7">
          <cell r="A7">
            <v>18.5</v>
          </cell>
        </row>
        <row r="8">
          <cell r="A8">
            <v>13.1</v>
          </cell>
        </row>
        <row r="9">
          <cell r="A9">
            <v>14.9</v>
          </cell>
        </row>
        <row r="10">
          <cell r="A10">
            <v>17.100000000000001</v>
          </cell>
        </row>
        <row r="11">
          <cell r="A11">
            <v>9.1999999999999993</v>
          </cell>
        </row>
        <row r="12">
          <cell r="A12">
            <v>10.3</v>
          </cell>
        </row>
        <row r="13">
          <cell r="A13">
            <v>19.3</v>
          </cell>
        </row>
        <row r="14">
          <cell r="A14">
            <v>8.1</v>
          </cell>
        </row>
        <row r="15">
          <cell r="A15">
            <v>9.1</v>
          </cell>
        </row>
        <row r="16">
          <cell r="A16">
            <v>15.7</v>
          </cell>
        </row>
        <row r="17">
          <cell r="A17">
            <v>9.8000000000000007</v>
          </cell>
        </row>
        <row r="18">
          <cell r="A18">
            <v>19.5</v>
          </cell>
        </row>
        <row r="19">
          <cell r="A19">
            <v>16.2</v>
          </cell>
        </row>
        <row r="20">
          <cell r="A20">
            <v>8</v>
          </cell>
        </row>
        <row r="21">
          <cell r="A21">
            <v>12.2</v>
          </cell>
        </row>
        <row r="22">
          <cell r="A22">
            <v>11.1</v>
          </cell>
        </row>
        <row r="23">
          <cell r="A23">
            <v>16.8</v>
          </cell>
        </row>
        <row r="24">
          <cell r="A24">
            <v>11.8</v>
          </cell>
        </row>
        <row r="25">
          <cell r="A25">
            <v>14</v>
          </cell>
        </row>
        <row r="26">
          <cell r="A26">
            <v>10.5</v>
          </cell>
        </row>
        <row r="27">
          <cell r="A27">
            <v>6.2</v>
          </cell>
        </row>
        <row r="28">
          <cell r="A28">
            <v>16.899999999999999</v>
          </cell>
        </row>
        <row r="29">
          <cell r="A29">
            <v>7.9</v>
          </cell>
        </row>
        <row r="30">
          <cell r="A30">
            <v>9.6</v>
          </cell>
        </row>
        <row r="31">
          <cell r="A31">
            <v>16.3</v>
          </cell>
        </row>
        <row r="32">
          <cell r="A32">
            <v>11.2</v>
          </cell>
        </row>
        <row r="33">
          <cell r="A33">
            <v>13.1</v>
          </cell>
        </row>
        <row r="34">
          <cell r="A34">
            <v>8</v>
          </cell>
        </row>
        <row r="35">
          <cell r="A35">
            <v>16.100000000000001</v>
          </cell>
        </row>
        <row r="36">
          <cell r="A36">
            <v>10.4</v>
          </cell>
        </row>
        <row r="37">
          <cell r="A37">
            <v>7.4</v>
          </cell>
        </row>
        <row r="38">
          <cell r="A38">
            <v>10.5</v>
          </cell>
        </row>
        <row r="39">
          <cell r="A39">
            <v>12</v>
          </cell>
        </row>
        <row r="40">
          <cell r="A40">
            <v>14.5</v>
          </cell>
        </row>
        <row r="41">
          <cell r="A41">
            <v>5.9</v>
          </cell>
        </row>
        <row r="42">
          <cell r="A42">
            <v>9</v>
          </cell>
        </row>
        <row r="43">
          <cell r="A43">
            <v>15.8</v>
          </cell>
        </row>
        <row r="44">
          <cell r="A44">
            <v>14</v>
          </cell>
        </row>
        <row r="45">
          <cell r="A45">
            <v>15.3</v>
          </cell>
        </row>
        <row r="46">
          <cell r="A46">
            <v>14.4</v>
          </cell>
        </row>
        <row r="47">
          <cell r="A47">
            <v>14.8</v>
          </cell>
        </row>
        <row r="48">
          <cell r="A48">
            <v>12.1</v>
          </cell>
        </row>
        <row r="49">
          <cell r="A49">
            <v>8</v>
          </cell>
        </row>
        <row r="50">
          <cell r="A50">
            <v>8.4</v>
          </cell>
        </row>
        <row r="51">
          <cell r="A51">
            <v>10.6</v>
          </cell>
        </row>
        <row r="52">
          <cell r="A52">
            <v>10.9</v>
          </cell>
        </row>
        <row r="53">
          <cell r="A53">
            <v>8.6999999999999993</v>
          </cell>
        </row>
        <row r="54">
          <cell r="A54">
            <v>9.5</v>
          </cell>
        </row>
        <row r="55">
          <cell r="A55">
            <v>6.8</v>
          </cell>
        </row>
        <row r="56">
          <cell r="A56">
            <v>7.2</v>
          </cell>
        </row>
        <row r="57">
          <cell r="A57">
            <v>11.3</v>
          </cell>
        </row>
        <row r="58">
          <cell r="A58">
            <v>9.4</v>
          </cell>
        </row>
        <row r="59">
          <cell r="A59">
            <v>8.6</v>
          </cell>
        </row>
        <row r="60">
          <cell r="A60">
            <v>17.100000000000001</v>
          </cell>
        </row>
        <row r="61">
          <cell r="A61">
            <v>15.4</v>
          </cell>
        </row>
        <row r="62">
          <cell r="A62">
            <v>11</v>
          </cell>
        </row>
        <row r="63">
          <cell r="A63">
            <v>15.6</v>
          </cell>
        </row>
        <row r="64">
          <cell r="A64">
            <v>7.6</v>
          </cell>
        </row>
        <row r="65">
          <cell r="A65">
            <v>11.4</v>
          </cell>
        </row>
        <row r="66">
          <cell r="A66">
            <v>23.5</v>
          </cell>
        </row>
        <row r="67">
          <cell r="A67">
            <v>12.4</v>
          </cell>
        </row>
        <row r="68">
          <cell r="A68">
            <v>13.4</v>
          </cell>
        </row>
        <row r="69">
          <cell r="A69">
            <v>13.8</v>
          </cell>
        </row>
        <row r="70">
          <cell r="A70">
            <v>11.6</v>
          </cell>
        </row>
        <row r="71">
          <cell r="A71">
            <v>11.8</v>
          </cell>
        </row>
        <row r="72">
          <cell r="A72">
            <v>12.4</v>
          </cell>
        </row>
        <row r="73">
          <cell r="A73">
            <v>8.1</v>
          </cell>
        </row>
        <row r="74">
          <cell r="A74">
            <v>9.5</v>
          </cell>
        </row>
        <row r="75">
          <cell r="A75">
            <v>8.4</v>
          </cell>
        </row>
        <row r="76">
          <cell r="A76">
            <v>9</v>
          </cell>
        </row>
        <row r="77">
          <cell r="A77">
            <v>15.5</v>
          </cell>
        </row>
        <row r="78">
          <cell r="A78">
            <v>10.4</v>
          </cell>
        </row>
        <row r="79">
          <cell r="A79">
            <v>12.7</v>
          </cell>
        </row>
        <row r="80">
          <cell r="A80">
            <v>14</v>
          </cell>
        </row>
        <row r="81">
          <cell r="A81">
            <v>9.4</v>
          </cell>
        </row>
        <row r="82">
          <cell r="A82">
            <v>14</v>
          </cell>
        </row>
        <row r="83">
          <cell r="A83">
            <v>15.9</v>
          </cell>
        </row>
        <row r="84">
          <cell r="A84">
            <v>7.5</v>
          </cell>
        </row>
        <row r="85">
          <cell r="A85">
            <v>8.1</v>
          </cell>
        </row>
        <row r="86">
          <cell r="A86">
            <v>10.3</v>
          </cell>
        </row>
        <row r="87">
          <cell r="A87">
            <v>7.7</v>
          </cell>
        </row>
        <row r="88">
          <cell r="A88">
            <v>8.5</v>
          </cell>
        </row>
        <row r="89">
          <cell r="A89">
            <v>10.7</v>
          </cell>
        </row>
        <row r="90">
          <cell r="A90">
            <v>7.4</v>
          </cell>
        </row>
        <row r="91">
          <cell r="A91">
            <v>14.8</v>
          </cell>
        </row>
        <row r="92">
          <cell r="A92">
            <v>7.3</v>
          </cell>
        </row>
        <row r="93">
          <cell r="A93">
            <v>7.6</v>
          </cell>
        </row>
        <row r="94">
          <cell r="A94">
            <v>9</v>
          </cell>
        </row>
        <row r="95">
          <cell r="A95">
            <v>12.9</v>
          </cell>
        </row>
        <row r="96">
          <cell r="A96">
            <v>9</v>
          </cell>
        </row>
        <row r="97">
          <cell r="A97">
            <v>18.2</v>
          </cell>
        </row>
        <row r="98">
          <cell r="A98">
            <v>14.4</v>
          </cell>
        </row>
        <row r="99">
          <cell r="A99">
            <v>8.8000000000000007</v>
          </cell>
        </row>
        <row r="100">
          <cell r="A100">
            <v>12.5</v>
          </cell>
        </row>
        <row r="101">
          <cell r="A101">
            <v>13.3</v>
          </cell>
        </row>
        <row r="102">
          <cell r="A102">
            <v>12.5</v>
          </cell>
        </row>
        <row r="103">
          <cell r="A103">
            <v>13.2</v>
          </cell>
        </row>
        <row r="104">
          <cell r="A104">
            <v>11.1</v>
          </cell>
        </row>
        <row r="105">
          <cell r="A105">
            <v>8.3000000000000007</v>
          </cell>
        </row>
        <row r="106">
          <cell r="A106">
            <v>9.3000000000000007</v>
          </cell>
        </row>
        <row r="107">
          <cell r="A107">
            <v>8.1999999999999993</v>
          </cell>
        </row>
        <row r="108">
          <cell r="A108">
            <v>14.8</v>
          </cell>
        </row>
        <row r="109">
          <cell r="A109">
            <v>10.7</v>
          </cell>
        </row>
        <row r="110">
          <cell r="A110">
            <v>8.8000000000000007</v>
          </cell>
        </row>
        <row r="111">
          <cell r="A111">
            <v>9.6999999999999993</v>
          </cell>
        </row>
        <row r="112">
          <cell r="A112">
            <v>9.6999999999999993</v>
          </cell>
        </row>
        <row r="113">
          <cell r="A113">
            <v>10.5</v>
          </cell>
        </row>
        <row r="114">
          <cell r="A114">
            <v>8.9</v>
          </cell>
        </row>
        <row r="115">
          <cell r="A115">
            <v>7.9</v>
          </cell>
        </row>
        <row r="116">
          <cell r="A116">
            <v>21</v>
          </cell>
        </row>
        <row r="117">
          <cell r="A117">
            <v>12.7</v>
          </cell>
        </row>
        <row r="118">
          <cell r="A118">
            <v>9.4</v>
          </cell>
        </row>
        <row r="119">
          <cell r="A119">
            <v>7.5</v>
          </cell>
        </row>
        <row r="120">
          <cell r="A120">
            <v>11.8</v>
          </cell>
        </row>
        <row r="121">
          <cell r="A121">
            <v>11.4</v>
          </cell>
        </row>
        <row r="122">
          <cell r="A122">
            <v>7.2</v>
          </cell>
        </row>
        <row r="123">
          <cell r="A123">
            <v>20.399999999999999</v>
          </cell>
        </row>
        <row r="124">
          <cell r="A124">
            <v>9.8000000000000007</v>
          </cell>
        </row>
        <row r="125">
          <cell r="A125">
            <v>16.2</v>
          </cell>
        </row>
        <row r="126">
          <cell r="A126">
            <v>11.4</v>
          </cell>
        </row>
        <row r="127">
          <cell r="A127">
            <v>18.3</v>
          </cell>
        </row>
        <row r="128">
          <cell r="A128">
            <v>8.6999999999999993</v>
          </cell>
        </row>
        <row r="129">
          <cell r="A129">
            <v>9.1</v>
          </cell>
        </row>
        <row r="130">
          <cell r="A130">
            <v>9.6999999999999993</v>
          </cell>
        </row>
        <row r="131">
          <cell r="A131">
            <v>6.6</v>
          </cell>
        </row>
        <row r="132">
          <cell r="A132">
            <v>9.1</v>
          </cell>
        </row>
        <row r="133">
          <cell r="A133">
            <v>9.6999999999999993</v>
          </cell>
        </row>
        <row r="134">
          <cell r="A134">
            <v>7.8</v>
          </cell>
        </row>
        <row r="135">
          <cell r="A135">
            <v>13.9</v>
          </cell>
        </row>
        <row r="136">
          <cell r="A136">
            <v>10.3</v>
          </cell>
        </row>
        <row r="137">
          <cell r="A137">
            <v>11.7</v>
          </cell>
        </row>
        <row r="138">
          <cell r="A138">
            <v>9.4</v>
          </cell>
        </row>
        <row r="139">
          <cell r="A139">
            <v>9.5</v>
          </cell>
        </row>
        <row r="140">
          <cell r="A140">
            <v>8.6999999999999993</v>
          </cell>
        </row>
        <row r="141">
          <cell r="A141">
            <v>12.8</v>
          </cell>
        </row>
        <row r="142">
          <cell r="A142">
            <v>6.6</v>
          </cell>
        </row>
        <row r="143">
          <cell r="A143">
            <v>17</v>
          </cell>
        </row>
        <row r="144">
          <cell r="A144">
            <v>16.7</v>
          </cell>
        </row>
        <row r="145">
          <cell r="A145">
            <v>15.9</v>
          </cell>
        </row>
        <row r="146">
          <cell r="A146">
            <v>7.9</v>
          </cell>
        </row>
        <row r="147">
          <cell r="A147">
            <v>14.1</v>
          </cell>
        </row>
        <row r="148">
          <cell r="A148">
            <v>8.1</v>
          </cell>
        </row>
        <row r="149">
          <cell r="A149">
            <v>13.6</v>
          </cell>
        </row>
        <row r="150">
          <cell r="A150">
            <v>10</v>
          </cell>
        </row>
        <row r="151">
          <cell r="A151">
            <v>11.6</v>
          </cell>
        </row>
      </sheetData>
      <sheetData sheetId="4"/>
      <sheetData sheetId="5"/>
      <sheetData sheetId="6">
        <row r="1">
          <cell r="B1" t="str">
            <v>Sales $m</v>
          </cell>
          <cell r="L1" t="str">
            <v>Sales $m</v>
          </cell>
          <cell r="U1" t="str">
            <v>Sales $m</v>
          </cell>
          <cell r="AD1" t="str">
            <v>Sales $m</v>
          </cell>
          <cell r="AM1" t="str">
            <v>Sales $m</v>
          </cell>
          <cell r="AV1" t="str">
            <v>Sales $m</v>
          </cell>
          <cell r="BE1" t="str">
            <v>Sales $m</v>
          </cell>
          <cell r="BN1" t="str">
            <v>Sales $m</v>
          </cell>
          <cell r="BW1" t="str">
            <v>Sales $m</v>
          </cell>
          <cell r="CF1" t="str">
            <v>Sales $m</v>
          </cell>
          <cell r="CO1" t="str">
            <v>Sales $m</v>
          </cell>
          <cell r="CX1" t="str">
            <v>Sales $m</v>
          </cell>
          <cell r="DG1" t="str">
            <v>Sales $m</v>
          </cell>
          <cell r="DP1" t="str">
            <v>Sales $m</v>
          </cell>
          <cell r="DY1" t="str">
            <v>Sales $m</v>
          </cell>
          <cell r="EH1" t="str">
            <v>Sales $m</v>
          </cell>
          <cell r="EQ1" t="str">
            <v>Sales $m</v>
          </cell>
          <cell r="EZ1" t="str">
            <v>Sales $m</v>
          </cell>
        </row>
        <row r="2">
          <cell r="A2">
            <v>2.2999999999999998</v>
          </cell>
          <cell r="B2">
            <v>12.5</v>
          </cell>
          <cell r="K2">
            <v>60</v>
          </cell>
          <cell r="L2">
            <v>12.5</v>
          </cell>
          <cell r="T2">
            <v>10</v>
          </cell>
          <cell r="U2">
            <v>12.5</v>
          </cell>
          <cell r="AC2">
            <v>0.71199999999999997</v>
          </cell>
          <cell r="AD2">
            <v>12.5</v>
          </cell>
          <cell r="AL2">
            <v>171</v>
          </cell>
          <cell r="AM2">
            <v>12.5</v>
          </cell>
          <cell r="AU2">
            <v>3</v>
          </cell>
          <cell r="AV2">
            <v>12.5</v>
          </cell>
          <cell r="BD2">
            <v>110</v>
          </cell>
          <cell r="BE2">
            <v>12.5</v>
          </cell>
          <cell r="BM2">
            <v>1</v>
          </cell>
          <cell r="BN2">
            <v>12.5</v>
          </cell>
          <cell r="BV2">
            <v>0</v>
          </cell>
          <cell r="BW2">
            <v>12.5</v>
          </cell>
          <cell r="CE2">
            <v>33</v>
          </cell>
          <cell r="CF2">
            <v>12.5</v>
          </cell>
          <cell r="CN2">
            <v>12</v>
          </cell>
          <cell r="CO2">
            <v>12.5</v>
          </cell>
          <cell r="CW2">
            <v>2</v>
          </cell>
          <cell r="CX2">
            <v>12.5</v>
          </cell>
          <cell r="DF2">
            <v>38</v>
          </cell>
          <cell r="DG2">
            <v>12.5</v>
          </cell>
          <cell r="DO2">
            <v>46</v>
          </cell>
          <cell r="DP2">
            <v>12.5</v>
          </cell>
          <cell r="DX2">
            <v>1</v>
          </cell>
          <cell r="DY2">
            <v>12.5</v>
          </cell>
          <cell r="EG2">
            <v>171</v>
          </cell>
          <cell r="EH2">
            <v>12.5</v>
          </cell>
          <cell r="EP2">
            <v>178</v>
          </cell>
          <cell r="EQ2">
            <v>12.5</v>
          </cell>
          <cell r="EY2">
            <v>4.0935672514619881E-2</v>
          </cell>
          <cell r="EZ2">
            <v>12.5</v>
          </cell>
        </row>
        <row r="3">
          <cell r="A3">
            <v>2.7</v>
          </cell>
          <cell r="B3">
            <v>14.5</v>
          </cell>
          <cell r="K3">
            <v>69</v>
          </cell>
          <cell r="L3">
            <v>14.5</v>
          </cell>
          <cell r="T3">
            <v>8</v>
          </cell>
          <cell r="U3">
            <v>14.5</v>
          </cell>
          <cell r="AC3">
            <v>9.0999999999999998E-2</v>
          </cell>
          <cell r="AD3">
            <v>14.5</v>
          </cell>
          <cell r="AL3">
            <v>213</v>
          </cell>
          <cell r="AM3">
            <v>14.5</v>
          </cell>
          <cell r="AU3">
            <v>3</v>
          </cell>
          <cell r="AV3">
            <v>14.5</v>
          </cell>
          <cell r="BD3">
            <v>134</v>
          </cell>
          <cell r="BE3">
            <v>14.5</v>
          </cell>
          <cell r="BM3">
            <v>1</v>
          </cell>
          <cell r="BN3">
            <v>14.5</v>
          </cell>
          <cell r="BV3">
            <v>0</v>
          </cell>
          <cell r="BW3">
            <v>14.5</v>
          </cell>
          <cell r="CE3">
            <v>33</v>
          </cell>
          <cell r="CF3">
            <v>14.5</v>
          </cell>
          <cell r="CN3">
            <v>16</v>
          </cell>
          <cell r="CO3">
            <v>14.5</v>
          </cell>
          <cell r="CW3">
            <v>1</v>
          </cell>
          <cell r="CX3">
            <v>14.5</v>
          </cell>
          <cell r="DF3">
            <v>36</v>
          </cell>
          <cell r="DG3">
            <v>14.5</v>
          </cell>
          <cell r="DO3">
            <v>73</v>
          </cell>
          <cell r="DP3">
            <v>14.5</v>
          </cell>
          <cell r="DX3">
            <v>1</v>
          </cell>
          <cell r="DY3">
            <v>14.5</v>
          </cell>
          <cell r="EG3">
            <v>168</v>
          </cell>
          <cell r="EH3">
            <v>14.5</v>
          </cell>
          <cell r="EP3">
            <v>178</v>
          </cell>
          <cell r="EQ3">
            <v>14.5</v>
          </cell>
          <cell r="EY3">
            <v>5.9523809523809521E-2</v>
          </cell>
          <cell r="EZ3">
            <v>14.5</v>
          </cell>
        </row>
        <row r="4">
          <cell r="A4">
            <v>3.1</v>
          </cell>
          <cell r="B4">
            <v>19</v>
          </cell>
          <cell r="K4">
            <v>79</v>
          </cell>
          <cell r="L4">
            <v>19</v>
          </cell>
          <cell r="T4">
            <v>7</v>
          </cell>
          <cell r="U4">
            <v>19</v>
          </cell>
          <cell r="AC4">
            <v>1.72</v>
          </cell>
          <cell r="AD4">
            <v>19</v>
          </cell>
          <cell r="AL4">
            <v>255</v>
          </cell>
          <cell r="AM4">
            <v>19</v>
          </cell>
          <cell r="AU4">
            <v>1</v>
          </cell>
          <cell r="AV4">
            <v>19</v>
          </cell>
          <cell r="BD4">
            <v>98</v>
          </cell>
          <cell r="BE4">
            <v>19</v>
          </cell>
          <cell r="BM4">
            <v>1</v>
          </cell>
          <cell r="BN4">
            <v>19</v>
          </cell>
          <cell r="BV4">
            <v>1</v>
          </cell>
          <cell r="BW4">
            <v>19</v>
          </cell>
          <cell r="CE4">
            <v>40</v>
          </cell>
          <cell r="CF4">
            <v>19</v>
          </cell>
          <cell r="CN4">
            <v>13</v>
          </cell>
          <cell r="CO4">
            <v>19</v>
          </cell>
          <cell r="CW4">
            <v>2</v>
          </cell>
          <cell r="CX4">
            <v>19</v>
          </cell>
          <cell r="DF4">
            <v>39</v>
          </cell>
          <cell r="DG4">
            <v>19</v>
          </cell>
          <cell r="DO4">
            <v>64</v>
          </cell>
          <cell r="DP4">
            <v>19</v>
          </cell>
          <cell r="DX4">
            <v>1</v>
          </cell>
          <cell r="DY4">
            <v>19</v>
          </cell>
          <cell r="EG4">
            <v>180</v>
          </cell>
          <cell r="EH4">
            <v>19</v>
          </cell>
          <cell r="EP4">
            <v>188</v>
          </cell>
          <cell r="EQ4">
            <v>19</v>
          </cell>
          <cell r="EY4">
            <v>4.4444444444444446E-2</v>
          </cell>
          <cell r="EZ4">
            <v>19</v>
          </cell>
        </row>
        <row r="5">
          <cell r="A5">
            <v>2.6</v>
          </cell>
          <cell r="B5">
            <v>18.2</v>
          </cell>
          <cell r="K5">
            <v>66</v>
          </cell>
          <cell r="L5">
            <v>18.2</v>
          </cell>
          <cell r="T5">
            <v>7</v>
          </cell>
          <cell r="U5">
            <v>18.2</v>
          </cell>
          <cell r="AC5">
            <v>1.3720000000000001</v>
          </cell>
          <cell r="AD5">
            <v>18.2</v>
          </cell>
          <cell r="AL5">
            <v>287</v>
          </cell>
          <cell r="AM5">
            <v>18.2</v>
          </cell>
          <cell r="AU5">
            <v>1</v>
          </cell>
          <cell r="AV5">
            <v>18.2</v>
          </cell>
          <cell r="BD5">
            <v>85</v>
          </cell>
          <cell r="BE5">
            <v>18.2</v>
          </cell>
          <cell r="BM5">
            <v>1</v>
          </cell>
          <cell r="BN5">
            <v>18.2</v>
          </cell>
          <cell r="BV5">
            <v>1</v>
          </cell>
          <cell r="BW5">
            <v>18.2</v>
          </cell>
          <cell r="CE5">
            <v>29</v>
          </cell>
          <cell r="CF5">
            <v>18.2</v>
          </cell>
          <cell r="CN5">
            <v>10</v>
          </cell>
          <cell r="CO5">
            <v>18.2</v>
          </cell>
          <cell r="CW5">
            <v>2</v>
          </cell>
          <cell r="CX5">
            <v>18.2</v>
          </cell>
          <cell r="DF5">
            <v>38</v>
          </cell>
          <cell r="DG5">
            <v>18.2</v>
          </cell>
          <cell r="DO5">
            <v>66</v>
          </cell>
          <cell r="DP5">
            <v>18.2</v>
          </cell>
          <cell r="DX5">
            <v>0</v>
          </cell>
          <cell r="DY5">
            <v>18.2</v>
          </cell>
          <cell r="EG5">
            <v>173</v>
          </cell>
          <cell r="EH5">
            <v>18.2</v>
          </cell>
          <cell r="EP5">
            <v>180</v>
          </cell>
          <cell r="EQ5">
            <v>18.2</v>
          </cell>
          <cell r="EY5">
            <v>4.046242774566474E-2</v>
          </cell>
          <cell r="EZ5">
            <v>18.2</v>
          </cell>
        </row>
        <row r="6">
          <cell r="A6">
            <v>2</v>
          </cell>
          <cell r="B6">
            <v>7.6</v>
          </cell>
          <cell r="K6">
            <v>51</v>
          </cell>
          <cell r="L6">
            <v>7.6</v>
          </cell>
          <cell r="T6">
            <v>15</v>
          </cell>
          <cell r="U6">
            <v>7.6</v>
          </cell>
          <cell r="AC6">
            <v>0.93500000000000005</v>
          </cell>
          <cell r="AD6">
            <v>7.6</v>
          </cell>
          <cell r="AL6">
            <v>112</v>
          </cell>
          <cell r="AM6">
            <v>7.6</v>
          </cell>
          <cell r="AU6">
            <v>4</v>
          </cell>
          <cell r="AV6">
            <v>7.6</v>
          </cell>
          <cell r="BD6">
            <v>72</v>
          </cell>
          <cell r="BE6">
            <v>7.6</v>
          </cell>
          <cell r="BM6">
            <v>1</v>
          </cell>
          <cell r="BN6">
            <v>7.6</v>
          </cell>
          <cell r="BV6">
            <v>0</v>
          </cell>
          <cell r="BW6">
            <v>7.6</v>
          </cell>
          <cell r="CE6">
            <v>36</v>
          </cell>
          <cell r="CF6">
            <v>7.6</v>
          </cell>
          <cell r="CN6">
            <v>4</v>
          </cell>
          <cell r="CO6">
            <v>7.6</v>
          </cell>
          <cell r="CW6">
            <v>3</v>
          </cell>
          <cell r="CX6">
            <v>7.6</v>
          </cell>
          <cell r="DF6">
            <v>40</v>
          </cell>
          <cell r="DG6">
            <v>7.6</v>
          </cell>
          <cell r="DO6">
            <v>29</v>
          </cell>
          <cell r="DP6">
            <v>7.6</v>
          </cell>
          <cell r="DX6">
            <v>0</v>
          </cell>
          <cell r="DY6">
            <v>7.6</v>
          </cell>
          <cell r="EG6">
            <v>166</v>
          </cell>
          <cell r="EH6">
            <v>7.6</v>
          </cell>
          <cell r="EP6">
            <v>171</v>
          </cell>
          <cell r="EQ6">
            <v>7.6</v>
          </cell>
          <cell r="EY6">
            <v>3.0120481927710843E-2</v>
          </cell>
          <cell r="EZ6">
            <v>7.6</v>
          </cell>
        </row>
        <row r="7">
          <cell r="A7">
            <v>2.7</v>
          </cell>
          <cell r="B7">
            <v>18.5</v>
          </cell>
          <cell r="K7">
            <v>62</v>
          </cell>
          <cell r="L7">
            <v>18.5</v>
          </cell>
          <cell r="T7">
            <v>6</v>
          </cell>
          <cell r="U7">
            <v>18.5</v>
          </cell>
          <cell r="AC7">
            <v>2.0190000000000001</v>
          </cell>
          <cell r="AD7">
            <v>18.5</v>
          </cell>
          <cell r="AL7">
            <v>238</v>
          </cell>
          <cell r="AM7">
            <v>18.5</v>
          </cell>
          <cell r="AU7">
            <v>0</v>
          </cell>
          <cell r="AV7">
            <v>18.5</v>
          </cell>
          <cell r="BD7">
            <v>77</v>
          </cell>
          <cell r="BE7">
            <v>18.5</v>
          </cell>
          <cell r="BM7">
            <v>1</v>
          </cell>
          <cell r="BN7">
            <v>18.5</v>
          </cell>
          <cell r="BV7">
            <v>1</v>
          </cell>
          <cell r="BW7">
            <v>18.5</v>
          </cell>
          <cell r="CE7">
            <v>32</v>
          </cell>
          <cell r="CF7">
            <v>18.5</v>
          </cell>
          <cell r="CN7">
            <v>15</v>
          </cell>
          <cell r="CO7">
            <v>18.5</v>
          </cell>
          <cell r="CW7">
            <v>4</v>
          </cell>
          <cell r="CX7">
            <v>18.5</v>
          </cell>
          <cell r="DF7">
            <v>37</v>
          </cell>
          <cell r="DG7">
            <v>18.5</v>
          </cell>
          <cell r="DO7">
            <v>40</v>
          </cell>
          <cell r="DP7">
            <v>18.5</v>
          </cell>
          <cell r="DX7">
            <v>1</v>
          </cell>
          <cell r="DY7">
            <v>18.5</v>
          </cell>
          <cell r="EG7">
            <v>183</v>
          </cell>
          <cell r="EH7">
            <v>18.5</v>
          </cell>
          <cell r="EP7">
            <v>192</v>
          </cell>
          <cell r="EQ7">
            <v>18.5</v>
          </cell>
          <cell r="EY7">
            <v>4.9180327868852458E-2</v>
          </cell>
          <cell r="EZ7">
            <v>18.5</v>
          </cell>
        </row>
        <row r="8">
          <cell r="A8">
            <v>2.4</v>
          </cell>
          <cell r="B8">
            <v>13.1</v>
          </cell>
          <cell r="K8">
            <v>61</v>
          </cell>
          <cell r="L8">
            <v>13.1</v>
          </cell>
          <cell r="T8">
            <v>7</v>
          </cell>
          <cell r="U8">
            <v>13.1</v>
          </cell>
          <cell r="AC8">
            <v>0.66200000000000003</v>
          </cell>
          <cell r="AD8">
            <v>13.1</v>
          </cell>
          <cell r="AL8">
            <v>124</v>
          </cell>
          <cell r="AM8">
            <v>13.1</v>
          </cell>
          <cell r="AU8">
            <v>2</v>
          </cell>
          <cell r="AV8">
            <v>13.1</v>
          </cell>
          <cell r="BD8">
            <v>100</v>
          </cell>
          <cell r="BE8">
            <v>13.1</v>
          </cell>
          <cell r="BM8">
            <v>1</v>
          </cell>
          <cell r="BN8">
            <v>13.1</v>
          </cell>
          <cell r="BV8">
            <v>1</v>
          </cell>
          <cell r="BW8">
            <v>13.1</v>
          </cell>
          <cell r="CE8">
            <v>52</v>
          </cell>
          <cell r="CF8">
            <v>13.1</v>
          </cell>
          <cell r="CN8">
            <v>15</v>
          </cell>
          <cell r="CO8">
            <v>13.1</v>
          </cell>
          <cell r="CW8">
            <v>3</v>
          </cell>
          <cell r="CX8">
            <v>13.1</v>
          </cell>
          <cell r="DF8">
            <v>37</v>
          </cell>
          <cell r="DG8">
            <v>13.1</v>
          </cell>
          <cell r="DO8">
            <v>69</v>
          </cell>
          <cell r="DP8">
            <v>13.1</v>
          </cell>
          <cell r="DX8">
            <v>0</v>
          </cell>
          <cell r="DY8">
            <v>13.1</v>
          </cell>
          <cell r="EG8">
            <v>182</v>
          </cell>
          <cell r="EH8">
            <v>13.1</v>
          </cell>
          <cell r="EP8">
            <v>191</v>
          </cell>
          <cell r="EQ8">
            <v>13.1</v>
          </cell>
          <cell r="EY8">
            <v>4.9450549450549448E-2</v>
          </cell>
          <cell r="EZ8">
            <v>13.1</v>
          </cell>
        </row>
        <row r="9">
          <cell r="A9">
            <v>2.5</v>
          </cell>
          <cell r="B9">
            <v>14.9</v>
          </cell>
          <cell r="K9">
            <v>59</v>
          </cell>
          <cell r="L9">
            <v>14.9</v>
          </cell>
          <cell r="T9">
            <v>6</v>
          </cell>
          <cell r="U9">
            <v>14.9</v>
          </cell>
          <cell r="AC9">
            <v>0.7</v>
          </cell>
          <cell r="AD9">
            <v>14.9</v>
          </cell>
          <cell r="AL9">
            <v>214</v>
          </cell>
          <cell r="AM9">
            <v>14.9</v>
          </cell>
          <cell r="AU9">
            <v>2</v>
          </cell>
          <cell r="AV9">
            <v>14.9</v>
          </cell>
          <cell r="BD9">
            <v>95</v>
          </cell>
          <cell r="BE9">
            <v>14.9</v>
          </cell>
          <cell r="BM9">
            <v>1</v>
          </cell>
          <cell r="BN9">
            <v>14.9</v>
          </cell>
          <cell r="BV9">
            <v>0</v>
          </cell>
          <cell r="BW9">
            <v>14.9</v>
          </cell>
          <cell r="CE9">
            <v>41</v>
          </cell>
          <cell r="CF9">
            <v>14.9</v>
          </cell>
          <cell r="CN9">
            <v>4</v>
          </cell>
          <cell r="CO9">
            <v>14.9</v>
          </cell>
          <cell r="CW9">
            <v>3</v>
          </cell>
          <cell r="CX9">
            <v>14.9</v>
          </cell>
          <cell r="DF9">
            <v>36</v>
          </cell>
          <cell r="DG9">
            <v>14.9</v>
          </cell>
          <cell r="DO9">
            <v>45</v>
          </cell>
          <cell r="DP9">
            <v>14.9</v>
          </cell>
          <cell r="DX9">
            <v>0</v>
          </cell>
          <cell r="DY9">
            <v>14.9</v>
          </cell>
          <cell r="EG9">
            <v>173</v>
          </cell>
          <cell r="EH9">
            <v>14.9</v>
          </cell>
          <cell r="EP9">
            <v>182</v>
          </cell>
          <cell r="EQ9">
            <v>14.9</v>
          </cell>
          <cell r="EY9">
            <v>5.2023121387283239E-2</v>
          </cell>
          <cell r="EZ9">
            <v>14.9</v>
          </cell>
        </row>
        <row r="10">
          <cell r="A10">
            <v>2.7</v>
          </cell>
          <cell r="B10">
            <v>17.100000000000001</v>
          </cell>
          <cell r="K10">
            <v>65</v>
          </cell>
          <cell r="L10">
            <v>17.100000000000001</v>
          </cell>
          <cell r="T10">
            <v>8</v>
          </cell>
          <cell r="U10">
            <v>17.100000000000001</v>
          </cell>
          <cell r="AC10">
            <v>0.93700000000000006</v>
          </cell>
          <cell r="AD10">
            <v>17.100000000000001</v>
          </cell>
          <cell r="AL10">
            <v>215</v>
          </cell>
          <cell r="AM10">
            <v>17.100000000000001</v>
          </cell>
          <cell r="AU10">
            <v>4</v>
          </cell>
          <cell r="AV10">
            <v>17.100000000000001</v>
          </cell>
          <cell r="BD10">
            <v>112</v>
          </cell>
          <cell r="BE10">
            <v>17.100000000000001</v>
          </cell>
          <cell r="BM10">
            <v>0</v>
          </cell>
          <cell r="BN10">
            <v>17.100000000000001</v>
          </cell>
          <cell r="BV10">
            <v>1</v>
          </cell>
          <cell r="BW10">
            <v>17.100000000000001</v>
          </cell>
          <cell r="CE10">
            <v>31</v>
          </cell>
          <cell r="CF10">
            <v>17.100000000000001</v>
          </cell>
          <cell r="CN10">
            <v>12</v>
          </cell>
          <cell r="CO10">
            <v>17.100000000000001</v>
          </cell>
          <cell r="CW10">
            <v>5</v>
          </cell>
          <cell r="CX10">
            <v>17.100000000000001</v>
          </cell>
          <cell r="DF10">
            <v>40</v>
          </cell>
          <cell r="DG10">
            <v>17.100000000000001</v>
          </cell>
          <cell r="DO10">
            <v>42</v>
          </cell>
          <cell r="DP10">
            <v>17.100000000000001</v>
          </cell>
          <cell r="DX10">
            <v>1</v>
          </cell>
          <cell r="DY10">
            <v>17.100000000000001</v>
          </cell>
          <cell r="EG10">
            <v>183</v>
          </cell>
          <cell r="EH10">
            <v>17.100000000000001</v>
          </cell>
          <cell r="EP10">
            <v>192</v>
          </cell>
          <cell r="EQ10">
            <v>17.100000000000001</v>
          </cell>
          <cell r="EY10">
            <v>4.9180327868852458E-2</v>
          </cell>
          <cell r="EZ10">
            <v>17.100000000000001</v>
          </cell>
        </row>
        <row r="11">
          <cell r="A11">
            <v>2.1</v>
          </cell>
          <cell r="B11">
            <v>9.1999999999999993</v>
          </cell>
          <cell r="K11">
            <v>55</v>
          </cell>
          <cell r="L11">
            <v>9.1999999999999993</v>
          </cell>
          <cell r="T11">
            <v>16</v>
          </cell>
          <cell r="U11">
            <v>9.1999999999999993</v>
          </cell>
          <cell r="AC11">
            <v>6.5000000000000002E-2</v>
          </cell>
          <cell r="AD11">
            <v>9.1999999999999993</v>
          </cell>
          <cell r="AL11">
            <v>154</v>
          </cell>
          <cell r="AM11">
            <v>9.1999999999999993</v>
          </cell>
          <cell r="AU11">
            <v>3</v>
          </cell>
          <cell r="AV11">
            <v>9.1999999999999993</v>
          </cell>
          <cell r="BD11">
            <v>75</v>
          </cell>
          <cell r="BE11">
            <v>9.1999999999999993</v>
          </cell>
          <cell r="BM11">
            <v>0</v>
          </cell>
          <cell r="BN11">
            <v>9.1999999999999993</v>
          </cell>
          <cell r="BV11">
            <v>0</v>
          </cell>
          <cell r="BW11">
            <v>9.1999999999999993</v>
          </cell>
          <cell r="CE11">
            <v>42</v>
          </cell>
          <cell r="CF11">
            <v>9.1999999999999993</v>
          </cell>
          <cell r="CN11">
            <v>13</v>
          </cell>
          <cell r="CO11">
            <v>9.1999999999999993</v>
          </cell>
          <cell r="CW11">
            <v>2</v>
          </cell>
          <cell r="CX11">
            <v>9.1999999999999993</v>
          </cell>
          <cell r="DF11">
            <v>34</v>
          </cell>
          <cell r="DG11">
            <v>9.1999999999999993</v>
          </cell>
          <cell r="DO11">
            <v>34</v>
          </cell>
          <cell r="DP11">
            <v>9.1999999999999993</v>
          </cell>
          <cell r="DX11">
            <v>1</v>
          </cell>
          <cell r="DY11">
            <v>9.1999999999999993</v>
          </cell>
          <cell r="EG11">
            <v>158</v>
          </cell>
          <cell r="EH11">
            <v>9.1999999999999993</v>
          </cell>
          <cell r="EP11">
            <v>165</v>
          </cell>
          <cell r="EQ11">
            <v>9.1999999999999993</v>
          </cell>
          <cell r="EY11">
            <v>4.4303797468354431E-2</v>
          </cell>
          <cell r="EZ11">
            <v>9.1999999999999993</v>
          </cell>
        </row>
        <row r="12">
          <cell r="A12">
            <v>2.2000000000000002</v>
          </cell>
          <cell r="B12">
            <v>10.3</v>
          </cell>
          <cell r="K12">
            <v>65</v>
          </cell>
          <cell r="L12">
            <v>10.3</v>
          </cell>
          <cell r="T12">
            <v>10</v>
          </cell>
          <cell r="U12">
            <v>10.3</v>
          </cell>
          <cell r="AC12">
            <v>2.1440000000000001</v>
          </cell>
          <cell r="AD12">
            <v>10.3</v>
          </cell>
          <cell r="AL12">
            <v>97</v>
          </cell>
          <cell r="AM12">
            <v>10.3</v>
          </cell>
          <cell r="AU12">
            <v>2</v>
          </cell>
          <cell r="AV12">
            <v>10.3</v>
          </cell>
          <cell r="BD12">
            <v>100</v>
          </cell>
          <cell r="BE12">
            <v>10.3</v>
          </cell>
          <cell r="BM12">
            <v>1</v>
          </cell>
          <cell r="BN12">
            <v>10.3</v>
          </cell>
          <cell r="BV12">
            <v>0</v>
          </cell>
          <cell r="BW12">
            <v>10.3</v>
          </cell>
          <cell r="CE12">
            <v>32</v>
          </cell>
          <cell r="CF12">
            <v>10.3</v>
          </cell>
          <cell r="CN12">
            <v>8</v>
          </cell>
          <cell r="CO12">
            <v>10.3</v>
          </cell>
          <cell r="CW12">
            <v>2</v>
          </cell>
          <cell r="CX12">
            <v>10.3</v>
          </cell>
          <cell r="DF12">
            <v>40</v>
          </cell>
          <cell r="DG12">
            <v>10.3</v>
          </cell>
          <cell r="DO12">
            <v>51</v>
          </cell>
          <cell r="DP12">
            <v>10.3</v>
          </cell>
          <cell r="DX12">
            <v>1</v>
          </cell>
          <cell r="DY12">
            <v>10.3</v>
          </cell>
          <cell r="EG12">
            <v>174</v>
          </cell>
          <cell r="EH12">
            <v>10.3</v>
          </cell>
          <cell r="EP12">
            <v>180</v>
          </cell>
          <cell r="EQ12">
            <v>10.3</v>
          </cell>
          <cell r="EY12">
            <v>3.4482758620689655E-2</v>
          </cell>
          <cell r="EZ12">
            <v>10.3</v>
          </cell>
        </row>
        <row r="13">
          <cell r="A13">
            <v>3.1</v>
          </cell>
          <cell r="B13">
            <v>19.3</v>
          </cell>
          <cell r="K13">
            <v>74</v>
          </cell>
          <cell r="L13">
            <v>19.3</v>
          </cell>
          <cell r="T13">
            <v>7</v>
          </cell>
          <cell r="U13">
            <v>19.3</v>
          </cell>
          <cell r="AC13">
            <v>0.248</v>
          </cell>
          <cell r="AD13">
            <v>19.3</v>
          </cell>
          <cell r="AL13">
            <v>301</v>
          </cell>
          <cell r="AM13">
            <v>19.3</v>
          </cell>
          <cell r="AU13">
            <v>1</v>
          </cell>
          <cell r="AV13">
            <v>19.3</v>
          </cell>
          <cell r="BD13">
            <v>96</v>
          </cell>
          <cell r="BE13">
            <v>19.3</v>
          </cell>
          <cell r="BM13">
            <v>1</v>
          </cell>
          <cell r="BN13">
            <v>19.3</v>
          </cell>
          <cell r="BV13">
            <v>1</v>
          </cell>
          <cell r="BW13">
            <v>19.3</v>
          </cell>
          <cell r="CE13">
            <v>39</v>
          </cell>
          <cell r="CF13">
            <v>19.3</v>
          </cell>
          <cell r="CN13">
            <v>21</v>
          </cell>
          <cell r="CO13">
            <v>19.3</v>
          </cell>
          <cell r="CW13">
            <v>5</v>
          </cell>
          <cell r="CX13">
            <v>19.3</v>
          </cell>
          <cell r="DF13">
            <v>40</v>
          </cell>
          <cell r="DG13">
            <v>19.3</v>
          </cell>
          <cell r="DO13">
            <v>86</v>
          </cell>
          <cell r="DP13">
            <v>19.3</v>
          </cell>
          <cell r="DX13">
            <v>1</v>
          </cell>
          <cell r="DY13">
            <v>19.3</v>
          </cell>
          <cell r="EG13">
            <v>174</v>
          </cell>
          <cell r="EH13">
            <v>19.3</v>
          </cell>
          <cell r="EP13">
            <v>187</v>
          </cell>
          <cell r="EQ13">
            <v>19.3</v>
          </cell>
          <cell r="EY13">
            <v>7.4712643678160925E-2</v>
          </cell>
          <cell r="EZ13">
            <v>19.3</v>
          </cell>
        </row>
        <row r="14">
          <cell r="A14">
            <v>1.8</v>
          </cell>
          <cell r="B14">
            <v>8.1</v>
          </cell>
          <cell r="K14">
            <v>43</v>
          </cell>
          <cell r="L14">
            <v>8.1</v>
          </cell>
          <cell r="T14">
            <v>23</v>
          </cell>
          <cell r="U14">
            <v>8.1</v>
          </cell>
          <cell r="AC14">
            <v>1.607</v>
          </cell>
          <cell r="AD14">
            <v>8.1</v>
          </cell>
          <cell r="AL14">
            <v>123</v>
          </cell>
          <cell r="AM14">
            <v>8.1</v>
          </cell>
          <cell r="AU14">
            <v>1</v>
          </cell>
          <cell r="AV14">
            <v>8.1</v>
          </cell>
          <cell r="BD14">
            <v>72</v>
          </cell>
          <cell r="BE14">
            <v>8.1</v>
          </cell>
          <cell r="BM14">
            <v>0</v>
          </cell>
          <cell r="BN14">
            <v>8.1</v>
          </cell>
          <cell r="BV14">
            <v>0</v>
          </cell>
          <cell r="BW14">
            <v>8.1</v>
          </cell>
          <cell r="CE14">
            <v>45</v>
          </cell>
          <cell r="CF14">
            <v>8.1</v>
          </cell>
          <cell r="CN14">
            <v>8</v>
          </cell>
          <cell r="CO14">
            <v>8.1</v>
          </cell>
          <cell r="CW14">
            <v>3</v>
          </cell>
          <cell r="CX14">
            <v>8.1</v>
          </cell>
          <cell r="DF14">
            <v>44</v>
          </cell>
          <cell r="DG14">
            <v>8.1</v>
          </cell>
          <cell r="DO14">
            <v>19</v>
          </cell>
          <cell r="DP14">
            <v>8.1</v>
          </cell>
          <cell r="DX14">
            <v>0</v>
          </cell>
          <cell r="DY14">
            <v>8.1</v>
          </cell>
          <cell r="EG14">
            <v>163</v>
          </cell>
          <cell r="EH14">
            <v>8.1</v>
          </cell>
          <cell r="EP14">
            <v>170</v>
          </cell>
          <cell r="EQ14">
            <v>8.1</v>
          </cell>
          <cell r="EY14">
            <v>4.2944785276073622E-2</v>
          </cell>
          <cell r="EZ14">
            <v>8.1</v>
          </cell>
        </row>
        <row r="15">
          <cell r="A15">
            <v>3.3</v>
          </cell>
          <cell r="B15">
            <v>9.1</v>
          </cell>
          <cell r="K15">
            <v>78</v>
          </cell>
          <cell r="L15">
            <v>9.1</v>
          </cell>
          <cell r="T15">
            <v>3</v>
          </cell>
          <cell r="U15">
            <v>9.1</v>
          </cell>
          <cell r="AC15">
            <v>1.6240000000000001</v>
          </cell>
          <cell r="AD15">
            <v>9.1</v>
          </cell>
          <cell r="AL15">
            <v>148</v>
          </cell>
          <cell r="AM15">
            <v>9.1</v>
          </cell>
          <cell r="AU15">
            <v>5</v>
          </cell>
          <cell r="AV15">
            <v>9.1</v>
          </cell>
          <cell r="BD15">
            <v>73</v>
          </cell>
          <cell r="BE15">
            <v>9.1</v>
          </cell>
          <cell r="BM15">
            <v>1</v>
          </cell>
          <cell r="BN15">
            <v>9.1</v>
          </cell>
          <cell r="BV15">
            <v>0</v>
          </cell>
          <cell r="BW15">
            <v>9.1</v>
          </cell>
          <cell r="CE15">
            <v>39</v>
          </cell>
          <cell r="CF15">
            <v>9.1</v>
          </cell>
          <cell r="CN15">
            <v>11</v>
          </cell>
          <cell r="CO15">
            <v>9.1</v>
          </cell>
          <cell r="CW15">
            <v>4</v>
          </cell>
          <cell r="CX15">
            <v>9.1</v>
          </cell>
          <cell r="DF15">
            <v>36</v>
          </cell>
          <cell r="DG15">
            <v>9.1</v>
          </cell>
          <cell r="DO15">
            <v>59</v>
          </cell>
          <cell r="DP15">
            <v>9.1</v>
          </cell>
          <cell r="DX15">
            <v>0</v>
          </cell>
          <cell r="DY15">
            <v>9.1</v>
          </cell>
          <cell r="EG15">
            <v>168</v>
          </cell>
          <cell r="EH15">
            <v>9.1</v>
          </cell>
          <cell r="EP15">
            <v>175</v>
          </cell>
          <cell r="EQ15">
            <v>9.1</v>
          </cell>
          <cell r="EY15">
            <v>4.1666666666666664E-2</v>
          </cell>
          <cell r="EZ15">
            <v>9.1</v>
          </cell>
        </row>
        <row r="16">
          <cell r="A16">
            <v>2.8</v>
          </cell>
          <cell r="B16">
            <v>15.7</v>
          </cell>
          <cell r="K16">
            <v>67</v>
          </cell>
          <cell r="L16">
            <v>15.7</v>
          </cell>
          <cell r="T16">
            <v>9</v>
          </cell>
          <cell r="U16">
            <v>15.7</v>
          </cell>
          <cell r="AC16">
            <v>0.05</v>
          </cell>
          <cell r="AD16">
            <v>15.7</v>
          </cell>
          <cell r="AL16">
            <v>228</v>
          </cell>
          <cell r="AM16">
            <v>15.7</v>
          </cell>
          <cell r="AU16">
            <v>4</v>
          </cell>
          <cell r="AV16">
            <v>15.7</v>
          </cell>
          <cell r="BD16">
            <v>86</v>
          </cell>
          <cell r="BE16">
            <v>15.7</v>
          </cell>
          <cell r="BM16">
            <v>0</v>
          </cell>
          <cell r="BN16">
            <v>15.7</v>
          </cell>
          <cell r="BV16">
            <v>1</v>
          </cell>
          <cell r="BW16">
            <v>15.7</v>
          </cell>
          <cell r="CE16">
            <v>31</v>
          </cell>
          <cell r="CF16">
            <v>15.7</v>
          </cell>
          <cell r="CN16">
            <v>13</v>
          </cell>
          <cell r="CO16">
            <v>15.7</v>
          </cell>
          <cell r="CW16">
            <v>1</v>
          </cell>
          <cell r="CX16">
            <v>15.7</v>
          </cell>
          <cell r="DF16">
            <v>38</v>
          </cell>
          <cell r="DG16">
            <v>15.7</v>
          </cell>
          <cell r="DO16">
            <v>70</v>
          </cell>
          <cell r="DP16">
            <v>15.7</v>
          </cell>
          <cell r="DX16">
            <v>1</v>
          </cell>
          <cell r="DY16">
            <v>15.7</v>
          </cell>
          <cell r="EG16">
            <v>173</v>
          </cell>
          <cell r="EH16">
            <v>15.7</v>
          </cell>
          <cell r="EP16">
            <v>181</v>
          </cell>
          <cell r="EQ16">
            <v>15.7</v>
          </cell>
          <cell r="EY16">
            <v>4.6242774566473986E-2</v>
          </cell>
          <cell r="EZ16">
            <v>15.7</v>
          </cell>
        </row>
        <row r="17">
          <cell r="A17">
            <v>2.1</v>
          </cell>
          <cell r="B17">
            <v>9.8000000000000007</v>
          </cell>
          <cell r="K17">
            <v>62</v>
          </cell>
          <cell r="L17">
            <v>9.8000000000000007</v>
          </cell>
          <cell r="T17">
            <v>16</v>
          </cell>
          <cell r="U17">
            <v>9.8000000000000007</v>
          </cell>
          <cell r="AC17">
            <v>0.58799999999999997</v>
          </cell>
          <cell r="AD17">
            <v>9.8000000000000007</v>
          </cell>
          <cell r="AL17">
            <v>136</v>
          </cell>
          <cell r="AM17">
            <v>9.8000000000000007</v>
          </cell>
          <cell r="AU17">
            <v>4</v>
          </cell>
          <cell r="AV17">
            <v>9.8000000000000007</v>
          </cell>
          <cell r="BD17">
            <v>121</v>
          </cell>
          <cell r="BE17">
            <v>9.8000000000000007</v>
          </cell>
          <cell r="BM17">
            <v>1</v>
          </cell>
          <cell r="BN17">
            <v>9.8000000000000007</v>
          </cell>
          <cell r="BV17">
            <v>1</v>
          </cell>
          <cell r="BW17">
            <v>9.8000000000000007</v>
          </cell>
          <cell r="CE17">
            <v>41</v>
          </cell>
          <cell r="CF17">
            <v>9.8000000000000007</v>
          </cell>
          <cell r="CN17">
            <v>10</v>
          </cell>
          <cell r="CO17">
            <v>9.8000000000000007</v>
          </cell>
          <cell r="CW17">
            <v>3</v>
          </cell>
          <cell r="CX17">
            <v>9.8000000000000007</v>
          </cell>
          <cell r="DF17">
            <v>41</v>
          </cell>
          <cell r="DG17">
            <v>9.8000000000000007</v>
          </cell>
          <cell r="DO17">
            <v>44</v>
          </cell>
          <cell r="DP17">
            <v>9.8000000000000007</v>
          </cell>
          <cell r="DX17">
            <v>1</v>
          </cell>
          <cell r="DY17">
            <v>9.8000000000000007</v>
          </cell>
          <cell r="EG17">
            <v>159</v>
          </cell>
          <cell r="EH17">
            <v>9.8000000000000007</v>
          </cell>
          <cell r="EP17">
            <v>167</v>
          </cell>
          <cell r="EQ17">
            <v>9.8000000000000007</v>
          </cell>
          <cell r="EY17">
            <v>5.0314465408805034E-2</v>
          </cell>
          <cell r="EZ17">
            <v>9.8000000000000007</v>
          </cell>
        </row>
        <row r="18">
          <cell r="A18">
            <v>3.8</v>
          </cell>
          <cell r="B18">
            <v>19.5</v>
          </cell>
          <cell r="K18">
            <v>99</v>
          </cell>
          <cell r="L18">
            <v>19.5</v>
          </cell>
          <cell r="T18">
            <v>9</v>
          </cell>
          <cell r="U18">
            <v>19.5</v>
          </cell>
          <cell r="AC18">
            <v>1.76</v>
          </cell>
          <cell r="AD18">
            <v>19.5</v>
          </cell>
          <cell r="AL18">
            <v>369</v>
          </cell>
          <cell r="AM18">
            <v>19.5</v>
          </cell>
          <cell r="AU18">
            <v>4</v>
          </cell>
          <cell r="AV18">
            <v>19.5</v>
          </cell>
          <cell r="BD18">
            <v>85</v>
          </cell>
          <cell r="BE18">
            <v>19.5</v>
          </cell>
          <cell r="BM18">
            <v>0</v>
          </cell>
          <cell r="BN18">
            <v>19.5</v>
          </cell>
          <cell r="BV18">
            <v>1</v>
          </cell>
          <cell r="BW18">
            <v>19.5</v>
          </cell>
          <cell r="CE18">
            <v>38</v>
          </cell>
          <cell r="CF18">
            <v>19.5</v>
          </cell>
          <cell r="CN18">
            <v>12</v>
          </cell>
          <cell r="CO18">
            <v>19.5</v>
          </cell>
          <cell r="CW18">
            <v>2</v>
          </cell>
          <cell r="CX18">
            <v>19.5</v>
          </cell>
          <cell r="DF18">
            <v>38</v>
          </cell>
          <cell r="DG18">
            <v>19.5</v>
          </cell>
          <cell r="DO18">
            <v>68</v>
          </cell>
          <cell r="DP18">
            <v>19.5</v>
          </cell>
          <cell r="DX18">
            <v>1</v>
          </cell>
          <cell r="DY18">
            <v>19.5</v>
          </cell>
          <cell r="EG18">
            <v>163</v>
          </cell>
          <cell r="EH18">
            <v>19.5</v>
          </cell>
          <cell r="EP18">
            <v>170</v>
          </cell>
          <cell r="EQ18">
            <v>19.5</v>
          </cell>
          <cell r="EY18">
            <v>4.2944785276073622E-2</v>
          </cell>
          <cell r="EZ18">
            <v>19.5</v>
          </cell>
        </row>
        <row r="19">
          <cell r="A19">
            <v>2.6</v>
          </cell>
          <cell r="B19">
            <v>16.2</v>
          </cell>
          <cell r="K19">
            <v>67</v>
          </cell>
          <cell r="L19">
            <v>16.2</v>
          </cell>
          <cell r="T19">
            <v>8</v>
          </cell>
          <cell r="U19">
            <v>16.2</v>
          </cell>
          <cell r="AC19">
            <v>4.4999999999999998E-2</v>
          </cell>
          <cell r="AD19">
            <v>16.2</v>
          </cell>
          <cell r="AL19">
            <v>187</v>
          </cell>
          <cell r="AM19">
            <v>16.2</v>
          </cell>
          <cell r="AU19">
            <v>0</v>
          </cell>
          <cell r="AV19">
            <v>16.2</v>
          </cell>
          <cell r="BD19">
            <v>73</v>
          </cell>
          <cell r="BE19">
            <v>16.2</v>
          </cell>
          <cell r="BM19">
            <v>1</v>
          </cell>
          <cell r="BN19">
            <v>16.2</v>
          </cell>
          <cell r="BV19">
            <v>1</v>
          </cell>
          <cell r="BW19">
            <v>16.2</v>
          </cell>
          <cell r="CE19">
            <v>29</v>
          </cell>
          <cell r="CF19">
            <v>16.2</v>
          </cell>
          <cell r="CN19">
            <v>13</v>
          </cell>
          <cell r="CO19">
            <v>16.2</v>
          </cell>
          <cell r="CW19">
            <v>1</v>
          </cell>
          <cell r="CX19">
            <v>16.2</v>
          </cell>
          <cell r="DF19">
            <v>41</v>
          </cell>
          <cell r="DG19">
            <v>16.2</v>
          </cell>
          <cell r="DO19">
            <v>45</v>
          </cell>
          <cell r="DP19">
            <v>16.2</v>
          </cell>
          <cell r="DX19">
            <v>1</v>
          </cell>
          <cell r="DY19">
            <v>16.2</v>
          </cell>
          <cell r="EG19">
            <v>182</v>
          </cell>
          <cell r="EH19">
            <v>16.2</v>
          </cell>
          <cell r="EP19">
            <v>192</v>
          </cell>
          <cell r="EQ19">
            <v>16.2</v>
          </cell>
          <cell r="EY19">
            <v>5.4945054945054944E-2</v>
          </cell>
          <cell r="EZ19">
            <v>16.2</v>
          </cell>
        </row>
        <row r="20">
          <cell r="A20">
            <v>1.9</v>
          </cell>
          <cell r="B20">
            <v>8</v>
          </cell>
          <cell r="K20">
            <v>51</v>
          </cell>
          <cell r="L20">
            <v>8</v>
          </cell>
          <cell r="T20">
            <v>12</v>
          </cell>
          <cell r="U20">
            <v>8</v>
          </cell>
          <cell r="AC20">
            <v>1</v>
          </cell>
          <cell r="AD20">
            <v>8</v>
          </cell>
          <cell r="AL20">
            <v>66</v>
          </cell>
          <cell r="AM20">
            <v>8</v>
          </cell>
          <cell r="AU20">
            <v>3</v>
          </cell>
          <cell r="AV20">
            <v>8</v>
          </cell>
          <cell r="BD20">
            <v>90</v>
          </cell>
          <cell r="BE20">
            <v>8</v>
          </cell>
          <cell r="BM20">
            <v>1</v>
          </cell>
          <cell r="BN20">
            <v>8</v>
          </cell>
          <cell r="BV20">
            <v>0</v>
          </cell>
          <cell r="BW20">
            <v>8</v>
          </cell>
          <cell r="CE20">
            <v>34</v>
          </cell>
          <cell r="CF20">
            <v>8</v>
          </cell>
          <cell r="CN20">
            <v>6</v>
          </cell>
          <cell r="CO20">
            <v>8</v>
          </cell>
          <cell r="CW20">
            <v>2</v>
          </cell>
          <cell r="CX20">
            <v>8</v>
          </cell>
          <cell r="DF20">
            <v>40</v>
          </cell>
          <cell r="DG20">
            <v>8</v>
          </cell>
          <cell r="DO20">
            <v>25</v>
          </cell>
          <cell r="DP20">
            <v>8</v>
          </cell>
          <cell r="DX20">
            <v>0</v>
          </cell>
          <cell r="DY20">
            <v>8</v>
          </cell>
          <cell r="EG20">
            <v>178</v>
          </cell>
          <cell r="EH20">
            <v>8</v>
          </cell>
          <cell r="EP20">
            <v>184</v>
          </cell>
          <cell r="EQ20">
            <v>8</v>
          </cell>
          <cell r="EY20">
            <v>3.3707865168539325E-2</v>
          </cell>
          <cell r="EZ20">
            <v>8</v>
          </cell>
        </row>
        <row r="21">
          <cell r="A21">
            <v>2.6</v>
          </cell>
          <cell r="B21">
            <v>12.2</v>
          </cell>
          <cell r="K21">
            <v>71</v>
          </cell>
          <cell r="L21">
            <v>12.2</v>
          </cell>
          <cell r="T21">
            <v>13</v>
          </cell>
          <cell r="U21">
            <v>12.2</v>
          </cell>
          <cell r="AC21">
            <v>0.121</v>
          </cell>
          <cell r="AD21">
            <v>12.2</v>
          </cell>
          <cell r="AL21">
            <v>116</v>
          </cell>
          <cell r="AM21">
            <v>12.2</v>
          </cell>
          <cell r="AU21">
            <v>0</v>
          </cell>
          <cell r="AV21">
            <v>12.2</v>
          </cell>
          <cell r="BD21">
            <v>82</v>
          </cell>
          <cell r="BE21">
            <v>12.2</v>
          </cell>
          <cell r="BM21">
            <v>0</v>
          </cell>
          <cell r="BN21">
            <v>12.2</v>
          </cell>
          <cell r="BV21">
            <v>1</v>
          </cell>
          <cell r="BW21">
            <v>12.2</v>
          </cell>
          <cell r="CE21">
            <v>34</v>
          </cell>
          <cell r="CF21">
            <v>12.2</v>
          </cell>
          <cell r="CN21">
            <v>8</v>
          </cell>
          <cell r="CO21">
            <v>12.2</v>
          </cell>
          <cell r="CW21">
            <v>2</v>
          </cell>
          <cell r="CX21">
            <v>12.2</v>
          </cell>
          <cell r="DF21">
            <v>47</v>
          </cell>
          <cell r="DG21">
            <v>12.2</v>
          </cell>
          <cell r="DO21">
            <v>51</v>
          </cell>
          <cell r="DP21">
            <v>12.2</v>
          </cell>
          <cell r="DX21">
            <v>1</v>
          </cell>
          <cell r="DY21">
            <v>12.2</v>
          </cell>
          <cell r="EG21">
            <v>185</v>
          </cell>
          <cell r="EH21">
            <v>12.2</v>
          </cell>
          <cell r="EP21">
            <v>193</v>
          </cell>
          <cell r="EQ21">
            <v>12.2</v>
          </cell>
          <cell r="EY21">
            <v>4.3243243243243246E-2</v>
          </cell>
          <cell r="EZ21">
            <v>12.2</v>
          </cell>
        </row>
        <row r="22">
          <cell r="A22">
            <v>2.4</v>
          </cell>
          <cell r="B22">
            <v>11.1</v>
          </cell>
          <cell r="K22">
            <v>65</v>
          </cell>
          <cell r="L22">
            <v>11.1</v>
          </cell>
          <cell r="T22">
            <v>3</v>
          </cell>
          <cell r="U22">
            <v>11.1</v>
          </cell>
          <cell r="AC22">
            <v>0.159</v>
          </cell>
          <cell r="AD22">
            <v>11.1</v>
          </cell>
          <cell r="AL22">
            <v>144</v>
          </cell>
          <cell r="AM22">
            <v>11.1</v>
          </cell>
          <cell r="AU22">
            <v>2</v>
          </cell>
          <cell r="AV22">
            <v>11.1</v>
          </cell>
          <cell r="BD22">
            <v>85</v>
          </cell>
          <cell r="BE22">
            <v>11.1</v>
          </cell>
          <cell r="BM22">
            <v>0</v>
          </cell>
          <cell r="BN22">
            <v>11.1</v>
          </cell>
          <cell r="BV22">
            <v>1</v>
          </cell>
          <cell r="BW22">
            <v>11.1</v>
          </cell>
          <cell r="CE22">
            <v>47</v>
          </cell>
          <cell r="CF22">
            <v>11.1</v>
          </cell>
          <cell r="CN22">
            <v>14</v>
          </cell>
          <cell r="CO22">
            <v>11.1</v>
          </cell>
          <cell r="CW22">
            <v>3</v>
          </cell>
          <cell r="CX22">
            <v>11.1</v>
          </cell>
          <cell r="DF22">
            <v>27</v>
          </cell>
          <cell r="DG22">
            <v>11.1</v>
          </cell>
          <cell r="DO22">
            <v>59</v>
          </cell>
          <cell r="DP22">
            <v>11.1</v>
          </cell>
          <cell r="DX22">
            <v>1</v>
          </cell>
          <cell r="DY22">
            <v>11.1</v>
          </cell>
          <cell r="EG22">
            <v>168</v>
          </cell>
          <cell r="EH22">
            <v>11.1</v>
          </cell>
          <cell r="EP22">
            <v>174</v>
          </cell>
          <cell r="EQ22">
            <v>11.1</v>
          </cell>
          <cell r="EY22">
            <v>3.5714285714285712E-2</v>
          </cell>
          <cell r="EZ22">
            <v>11.1</v>
          </cell>
        </row>
        <row r="23">
          <cell r="A23">
            <v>3</v>
          </cell>
          <cell r="B23">
            <v>16.8</v>
          </cell>
          <cell r="K23">
            <v>86</v>
          </cell>
          <cell r="L23">
            <v>16.8</v>
          </cell>
          <cell r="T23">
            <v>8</v>
          </cell>
          <cell r="U23">
            <v>16.8</v>
          </cell>
          <cell r="AC23">
            <v>2.2839999999999998</v>
          </cell>
          <cell r="AD23">
            <v>16.8</v>
          </cell>
          <cell r="AL23">
            <v>201</v>
          </cell>
          <cell r="AM23">
            <v>16.8</v>
          </cell>
          <cell r="AU23">
            <v>0</v>
          </cell>
          <cell r="AV23">
            <v>16.8</v>
          </cell>
          <cell r="BD23">
            <v>80</v>
          </cell>
          <cell r="BE23">
            <v>16.8</v>
          </cell>
          <cell r="BM23">
            <v>1</v>
          </cell>
          <cell r="BN23">
            <v>16.8</v>
          </cell>
          <cell r="BV23">
            <v>1</v>
          </cell>
          <cell r="BW23">
            <v>16.8</v>
          </cell>
          <cell r="CE23">
            <v>38</v>
          </cell>
          <cell r="CF23">
            <v>16.8</v>
          </cell>
          <cell r="CN23">
            <v>10</v>
          </cell>
          <cell r="CO23">
            <v>16.8</v>
          </cell>
          <cell r="CW23">
            <v>2</v>
          </cell>
          <cell r="CX23">
            <v>16.8</v>
          </cell>
          <cell r="DF23">
            <v>32</v>
          </cell>
          <cell r="DG23">
            <v>16.8</v>
          </cell>
          <cell r="DO23">
            <v>78</v>
          </cell>
          <cell r="DP23">
            <v>16.8</v>
          </cell>
          <cell r="DX23">
            <v>1</v>
          </cell>
          <cell r="DY23">
            <v>16.8</v>
          </cell>
          <cell r="EG23">
            <v>183</v>
          </cell>
          <cell r="EH23">
            <v>16.8</v>
          </cell>
          <cell r="EP23">
            <v>192</v>
          </cell>
          <cell r="EQ23">
            <v>16.8</v>
          </cell>
          <cell r="EY23">
            <v>4.9180327868852458E-2</v>
          </cell>
          <cell r="EZ23">
            <v>16.8</v>
          </cell>
        </row>
        <row r="24">
          <cell r="A24">
            <v>2</v>
          </cell>
          <cell r="B24">
            <v>11.8</v>
          </cell>
          <cell r="K24">
            <v>51</v>
          </cell>
          <cell r="L24">
            <v>11.8</v>
          </cell>
          <cell r="T24">
            <v>8</v>
          </cell>
          <cell r="U24">
            <v>11.8</v>
          </cell>
          <cell r="AC24">
            <v>0.79900000000000004</v>
          </cell>
          <cell r="AD24">
            <v>11.8</v>
          </cell>
          <cell r="AL24">
            <v>96</v>
          </cell>
          <cell r="AM24">
            <v>11.8</v>
          </cell>
          <cell r="AU24">
            <v>6</v>
          </cell>
          <cell r="AV24">
            <v>11.8</v>
          </cell>
          <cell r="BD24">
            <v>145</v>
          </cell>
          <cell r="BE24">
            <v>11.8</v>
          </cell>
          <cell r="BM24">
            <v>1</v>
          </cell>
          <cell r="BN24">
            <v>11.8</v>
          </cell>
          <cell r="BV24">
            <v>1</v>
          </cell>
          <cell r="BW24">
            <v>11.8</v>
          </cell>
          <cell r="CE24">
            <v>34</v>
          </cell>
          <cell r="CF24">
            <v>11.8</v>
          </cell>
          <cell r="CN24">
            <v>12</v>
          </cell>
          <cell r="CO24">
            <v>11.8</v>
          </cell>
          <cell r="CW24">
            <v>2</v>
          </cell>
          <cell r="CX24">
            <v>11.8</v>
          </cell>
          <cell r="DF24">
            <v>40</v>
          </cell>
          <cell r="DG24">
            <v>11.8</v>
          </cell>
          <cell r="DO24">
            <v>22</v>
          </cell>
          <cell r="DP24">
            <v>11.8</v>
          </cell>
          <cell r="DX24">
            <v>0</v>
          </cell>
          <cell r="DY24">
            <v>11.8</v>
          </cell>
          <cell r="EG24">
            <v>181</v>
          </cell>
          <cell r="EH24">
            <v>11.8</v>
          </cell>
          <cell r="EP24">
            <v>189</v>
          </cell>
          <cell r="EQ24">
            <v>11.8</v>
          </cell>
          <cell r="EY24">
            <v>4.4198895027624308E-2</v>
          </cell>
          <cell r="EZ24">
            <v>11.8</v>
          </cell>
        </row>
        <row r="25">
          <cell r="A25">
            <v>2.2999999999999998</v>
          </cell>
          <cell r="B25">
            <v>14</v>
          </cell>
          <cell r="K25">
            <v>56</v>
          </cell>
          <cell r="L25">
            <v>14</v>
          </cell>
          <cell r="T25">
            <v>7</v>
          </cell>
          <cell r="U25">
            <v>14</v>
          </cell>
          <cell r="AC25">
            <v>0.91100000000000003</v>
          </cell>
          <cell r="AD25">
            <v>14</v>
          </cell>
          <cell r="AL25">
            <v>134</v>
          </cell>
          <cell r="AM25">
            <v>14</v>
          </cell>
          <cell r="AU25">
            <v>2</v>
          </cell>
          <cell r="AV25">
            <v>14</v>
          </cell>
          <cell r="BD25">
            <v>112</v>
          </cell>
          <cell r="BE25">
            <v>14</v>
          </cell>
          <cell r="BM25">
            <v>1</v>
          </cell>
          <cell r="BN25">
            <v>14</v>
          </cell>
          <cell r="BV25">
            <v>0</v>
          </cell>
          <cell r="BW25">
            <v>14</v>
          </cell>
          <cell r="CE25">
            <v>30</v>
          </cell>
          <cell r="CF25">
            <v>14</v>
          </cell>
          <cell r="CN25">
            <v>13</v>
          </cell>
          <cell r="CO25">
            <v>14</v>
          </cell>
          <cell r="CW25">
            <v>1</v>
          </cell>
          <cell r="CX25">
            <v>14</v>
          </cell>
          <cell r="DF25">
            <v>38</v>
          </cell>
          <cell r="DG25">
            <v>14</v>
          </cell>
          <cell r="DO25">
            <v>34</v>
          </cell>
          <cell r="DP25">
            <v>14</v>
          </cell>
          <cell r="DX25">
            <v>1</v>
          </cell>
          <cell r="DY25">
            <v>14</v>
          </cell>
          <cell r="EG25">
            <v>178</v>
          </cell>
          <cell r="EH25">
            <v>14</v>
          </cell>
          <cell r="EP25">
            <v>185</v>
          </cell>
          <cell r="EQ25">
            <v>14</v>
          </cell>
          <cell r="EY25">
            <v>3.9325842696629212E-2</v>
          </cell>
          <cell r="EZ25">
            <v>14</v>
          </cell>
        </row>
        <row r="26">
          <cell r="A26">
            <v>2.2999999999999998</v>
          </cell>
          <cell r="B26">
            <v>10.5</v>
          </cell>
          <cell r="K26">
            <v>60</v>
          </cell>
          <cell r="L26">
            <v>10.5</v>
          </cell>
          <cell r="T26">
            <v>3</v>
          </cell>
          <cell r="U26">
            <v>10.5</v>
          </cell>
          <cell r="AC26">
            <v>0.81299999999999994</v>
          </cell>
          <cell r="AD26">
            <v>10.5</v>
          </cell>
          <cell r="AL26">
            <v>101</v>
          </cell>
          <cell r="AM26">
            <v>10.5</v>
          </cell>
          <cell r="AU26">
            <v>3</v>
          </cell>
          <cell r="AV26">
            <v>10.5</v>
          </cell>
          <cell r="BD26">
            <v>106</v>
          </cell>
          <cell r="BE26">
            <v>10.5</v>
          </cell>
          <cell r="BM26">
            <v>1</v>
          </cell>
          <cell r="BN26">
            <v>10.5</v>
          </cell>
          <cell r="BV26">
            <v>0</v>
          </cell>
          <cell r="BW26">
            <v>10.5</v>
          </cell>
          <cell r="CE26">
            <v>44</v>
          </cell>
          <cell r="CF26">
            <v>10.5</v>
          </cell>
          <cell r="CN26">
            <v>8</v>
          </cell>
          <cell r="CO26">
            <v>10.5</v>
          </cell>
          <cell r="CW26">
            <v>3</v>
          </cell>
          <cell r="CX26">
            <v>10.5</v>
          </cell>
          <cell r="DF26">
            <v>33</v>
          </cell>
          <cell r="DG26">
            <v>10.5</v>
          </cell>
          <cell r="DO26">
            <v>45</v>
          </cell>
          <cell r="DP26">
            <v>10.5</v>
          </cell>
          <cell r="DX26">
            <v>0</v>
          </cell>
          <cell r="DY26">
            <v>10.5</v>
          </cell>
          <cell r="EG26">
            <v>170</v>
          </cell>
          <cell r="EH26">
            <v>10.5</v>
          </cell>
          <cell r="EP26">
            <v>177</v>
          </cell>
          <cell r="EQ26">
            <v>10.5</v>
          </cell>
          <cell r="EY26">
            <v>4.1176470588235294E-2</v>
          </cell>
          <cell r="EZ26">
            <v>10.5</v>
          </cell>
        </row>
        <row r="27">
          <cell r="A27">
            <v>1.6</v>
          </cell>
          <cell r="B27">
            <v>6.2</v>
          </cell>
          <cell r="K27">
            <v>40</v>
          </cell>
          <cell r="L27">
            <v>6.2</v>
          </cell>
          <cell r="T27">
            <v>14</v>
          </cell>
          <cell r="U27">
            <v>6.2</v>
          </cell>
          <cell r="AC27">
            <v>0.97599999999999998</v>
          </cell>
          <cell r="AD27">
            <v>6.2</v>
          </cell>
          <cell r="AL27">
            <v>82</v>
          </cell>
          <cell r="AM27">
            <v>6.2</v>
          </cell>
          <cell r="AU27">
            <v>2</v>
          </cell>
          <cell r="AV27">
            <v>6.2</v>
          </cell>
          <cell r="BD27">
            <v>101</v>
          </cell>
          <cell r="BE27">
            <v>6.2</v>
          </cell>
          <cell r="BM27">
            <v>0</v>
          </cell>
          <cell r="BN27">
            <v>6.2</v>
          </cell>
          <cell r="BV27">
            <v>0</v>
          </cell>
          <cell r="BW27">
            <v>6.2</v>
          </cell>
          <cell r="CE27">
            <v>37</v>
          </cell>
          <cell r="CF27">
            <v>6.2</v>
          </cell>
          <cell r="CN27">
            <v>5</v>
          </cell>
          <cell r="CO27">
            <v>6.2</v>
          </cell>
          <cell r="CW27">
            <v>3</v>
          </cell>
          <cell r="CX27">
            <v>6.2</v>
          </cell>
          <cell r="DF27">
            <v>40</v>
          </cell>
          <cell r="DG27">
            <v>6.2</v>
          </cell>
          <cell r="DO27">
            <v>9</v>
          </cell>
          <cell r="DP27">
            <v>6.2</v>
          </cell>
          <cell r="DX27">
            <v>0</v>
          </cell>
          <cell r="DY27">
            <v>6.2</v>
          </cell>
          <cell r="EG27">
            <v>163</v>
          </cell>
          <cell r="EH27">
            <v>6.2</v>
          </cell>
          <cell r="EP27">
            <v>168</v>
          </cell>
          <cell r="EQ27">
            <v>6.2</v>
          </cell>
          <cell r="EY27">
            <v>3.0674846625766871E-2</v>
          </cell>
          <cell r="EZ27">
            <v>6.2</v>
          </cell>
        </row>
        <row r="28">
          <cell r="A28">
            <v>3.4</v>
          </cell>
          <cell r="B28">
            <v>16.899999999999999</v>
          </cell>
          <cell r="K28">
            <v>85</v>
          </cell>
          <cell r="L28">
            <v>16.899999999999999</v>
          </cell>
          <cell r="T28">
            <v>12</v>
          </cell>
          <cell r="U28">
            <v>16.899999999999999</v>
          </cell>
          <cell r="AC28">
            <v>1.86</v>
          </cell>
          <cell r="AD28">
            <v>16.899999999999999</v>
          </cell>
          <cell r="AL28">
            <v>311</v>
          </cell>
          <cell r="AM28">
            <v>16.899999999999999</v>
          </cell>
          <cell r="AU28">
            <v>2</v>
          </cell>
          <cell r="AV28">
            <v>16.899999999999999</v>
          </cell>
          <cell r="BD28">
            <v>124</v>
          </cell>
          <cell r="BE28">
            <v>16.899999999999999</v>
          </cell>
          <cell r="BM28">
            <v>1</v>
          </cell>
          <cell r="BN28">
            <v>16.899999999999999</v>
          </cell>
          <cell r="BV28">
            <v>1</v>
          </cell>
          <cell r="BW28">
            <v>16.899999999999999</v>
          </cell>
          <cell r="CE28">
            <v>37</v>
          </cell>
          <cell r="CF28">
            <v>16.899999999999999</v>
          </cell>
          <cell r="CN28">
            <v>13</v>
          </cell>
          <cell r="CO28">
            <v>16.899999999999999</v>
          </cell>
          <cell r="CW28">
            <v>2</v>
          </cell>
          <cell r="CX28">
            <v>16.899999999999999</v>
          </cell>
          <cell r="DF28">
            <v>42</v>
          </cell>
          <cell r="DG28">
            <v>16.899999999999999</v>
          </cell>
          <cell r="DO28">
            <v>62</v>
          </cell>
          <cell r="DP28">
            <v>16.899999999999999</v>
          </cell>
          <cell r="DX28">
            <v>1</v>
          </cell>
          <cell r="DY28">
            <v>16.899999999999999</v>
          </cell>
          <cell r="EG28">
            <v>164</v>
          </cell>
          <cell r="EH28">
            <v>16.899999999999999</v>
          </cell>
          <cell r="EP28">
            <v>172</v>
          </cell>
          <cell r="EQ28">
            <v>16.899999999999999</v>
          </cell>
          <cell r="EY28">
            <v>4.878048780487805E-2</v>
          </cell>
          <cell r="EZ28">
            <v>16.899999999999999</v>
          </cell>
        </row>
        <row r="29">
          <cell r="A29">
            <v>1.5</v>
          </cell>
          <cell r="B29">
            <v>7.9</v>
          </cell>
          <cell r="K29">
            <v>35</v>
          </cell>
          <cell r="L29">
            <v>7.9</v>
          </cell>
          <cell r="T29">
            <v>6</v>
          </cell>
          <cell r="U29">
            <v>7.9</v>
          </cell>
          <cell r="AC29">
            <v>4.7E-2</v>
          </cell>
          <cell r="AD29">
            <v>7.9</v>
          </cell>
          <cell r="AL29">
            <v>65</v>
          </cell>
          <cell r="AM29">
            <v>7.9</v>
          </cell>
          <cell r="AU29">
            <v>4</v>
          </cell>
          <cell r="AV29">
            <v>7.9</v>
          </cell>
          <cell r="BD29">
            <v>88</v>
          </cell>
          <cell r="BE29">
            <v>7.9</v>
          </cell>
          <cell r="BM29">
            <v>1</v>
          </cell>
          <cell r="BN29">
            <v>7.9</v>
          </cell>
          <cell r="BV29">
            <v>0</v>
          </cell>
          <cell r="BW29">
            <v>7.9</v>
          </cell>
          <cell r="CE29">
            <v>27</v>
          </cell>
          <cell r="CF29">
            <v>7.9</v>
          </cell>
          <cell r="CN29">
            <v>5</v>
          </cell>
          <cell r="CO29">
            <v>7.9</v>
          </cell>
          <cell r="CW29">
            <v>6</v>
          </cell>
          <cell r="CX29">
            <v>7.9</v>
          </cell>
          <cell r="DF29">
            <v>37</v>
          </cell>
          <cell r="DG29">
            <v>7.9</v>
          </cell>
          <cell r="DO29">
            <v>16</v>
          </cell>
          <cell r="DP29">
            <v>7.9</v>
          </cell>
          <cell r="DX29">
            <v>0</v>
          </cell>
          <cell r="DY29">
            <v>7.9</v>
          </cell>
          <cell r="EG29">
            <v>180</v>
          </cell>
          <cell r="EH29">
            <v>7.9</v>
          </cell>
          <cell r="EP29">
            <v>186</v>
          </cell>
          <cell r="EQ29">
            <v>7.9</v>
          </cell>
          <cell r="EY29">
            <v>3.3333333333333333E-2</v>
          </cell>
          <cell r="EZ29">
            <v>7.9</v>
          </cell>
        </row>
        <row r="30">
          <cell r="A30">
            <v>1.9</v>
          </cell>
          <cell r="B30">
            <v>9.6</v>
          </cell>
          <cell r="K30">
            <v>51</v>
          </cell>
          <cell r="L30">
            <v>9.6</v>
          </cell>
          <cell r="T30">
            <v>6</v>
          </cell>
          <cell r="U30">
            <v>9.6</v>
          </cell>
          <cell r="AC30">
            <v>0.498</v>
          </cell>
          <cell r="AD30">
            <v>9.6</v>
          </cell>
          <cell r="AL30">
            <v>31</v>
          </cell>
          <cell r="AM30">
            <v>9.6</v>
          </cell>
          <cell r="AU30">
            <v>4</v>
          </cell>
          <cell r="AV30">
            <v>9.6</v>
          </cell>
          <cell r="BD30">
            <v>117</v>
          </cell>
          <cell r="BE30">
            <v>9.6</v>
          </cell>
          <cell r="BM30">
            <v>1</v>
          </cell>
          <cell r="BN30">
            <v>9.6</v>
          </cell>
          <cell r="BV30">
            <v>0</v>
          </cell>
          <cell r="BW30">
            <v>9.6</v>
          </cell>
          <cell r="CE30">
            <v>30</v>
          </cell>
          <cell r="CF30">
            <v>9.6</v>
          </cell>
          <cell r="CN30">
            <v>5</v>
          </cell>
          <cell r="CO30">
            <v>9.6</v>
          </cell>
          <cell r="CW30">
            <v>2</v>
          </cell>
          <cell r="CX30">
            <v>9.6</v>
          </cell>
          <cell r="DF30">
            <v>36</v>
          </cell>
          <cell r="DG30">
            <v>9.6</v>
          </cell>
          <cell r="DO30">
            <v>20</v>
          </cell>
          <cell r="DP30">
            <v>9.6</v>
          </cell>
          <cell r="DX30">
            <v>0</v>
          </cell>
          <cell r="DY30">
            <v>9.6</v>
          </cell>
          <cell r="EG30">
            <v>179</v>
          </cell>
          <cell r="EH30">
            <v>9.6</v>
          </cell>
          <cell r="EP30">
            <v>187</v>
          </cell>
          <cell r="EQ30">
            <v>9.6</v>
          </cell>
          <cell r="EY30">
            <v>4.4692737430167599E-2</v>
          </cell>
          <cell r="EZ30">
            <v>9.6</v>
          </cell>
        </row>
        <row r="31">
          <cell r="A31">
            <v>3.7</v>
          </cell>
          <cell r="B31">
            <v>16.3</v>
          </cell>
          <cell r="K31">
            <v>102</v>
          </cell>
          <cell r="L31">
            <v>16.3</v>
          </cell>
          <cell r="T31">
            <v>12</v>
          </cell>
          <cell r="U31">
            <v>16.3</v>
          </cell>
          <cell r="AC31">
            <v>8.4000000000000005E-2</v>
          </cell>
          <cell r="AD31">
            <v>16.3</v>
          </cell>
          <cell r="AL31">
            <v>249</v>
          </cell>
          <cell r="AM31">
            <v>16.3</v>
          </cell>
          <cell r="AU31">
            <v>2</v>
          </cell>
          <cell r="AV31">
            <v>16.3</v>
          </cell>
          <cell r="BD31">
            <v>86</v>
          </cell>
          <cell r="BE31">
            <v>16.3</v>
          </cell>
          <cell r="BM31">
            <v>1</v>
          </cell>
          <cell r="BN31">
            <v>16.3</v>
          </cell>
          <cell r="BV31">
            <v>1</v>
          </cell>
          <cell r="BW31">
            <v>16.3</v>
          </cell>
          <cell r="CE31">
            <v>38</v>
          </cell>
          <cell r="CF31">
            <v>16.3</v>
          </cell>
          <cell r="CN31">
            <v>11</v>
          </cell>
          <cell r="CO31">
            <v>16.3</v>
          </cell>
          <cell r="CW31">
            <v>2</v>
          </cell>
          <cell r="CX31">
            <v>16.3</v>
          </cell>
          <cell r="DF31">
            <v>32</v>
          </cell>
          <cell r="DG31">
            <v>16.3</v>
          </cell>
          <cell r="DO31">
            <v>114</v>
          </cell>
          <cell r="DP31">
            <v>16.3</v>
          </cell>
          <cell r="DX31">
            <v>1</v>
          </cell>
          <cell r="DY31">
            <v>16.3</v>
          </cell>
          <cell r="EG31">
            <v>170</v>
          </cell>
          <cell r="EH31">
            <v>16.3</v>
          </cell>
          <cell r="EP31">
            <v>177</v>
          </cell>
          <cell r="EQ31">
            <v>16.3</v>
          </cell>
          <cell r="EY31">
            <v>4.1176470588235294E-2</v>
          </cell>
          <cell r="EZ31">
            <v>16.3</v>
          </cell>
        </row>
        <row r="32">
          <cell r="A32">
            <v>2.6</v>
          </cell>
          <cell r="B32">
            <v>11.2</v>
          </cell>
          <cell r="K32">
            <v>70</v>
          </cell>
          <cell r="L32">
            <v>11.2</v>
          </cell>
          <cell r="T32">
            <v>14</v>
          </cell>
          <cell r="U32">
            <v>11.2</v>
          </cell>
          <cell r="AC32">
            <v>4.8000000000000001E-2</v>
          </cell>
          <cell r="AD32">
            <v>11.2</v>
          </cell>
          <cell r="AL32">
            <v>197</v>
          </cell>
          <cell r="AM32">
            <v>11.2</v>
          </cell>
          <cell r="AU32">
            <v>4</v>
          </cell>
          <cell r="AV32">
            <v>11.2</v>
          </cell>
          <cell r="BD32">
            <v>72</v>
          </cell>
          <cell r="BE32">
            <v>11.2</v>
          </cell>
          <cell r="BM32">
            <v>1</v>
          </cell>
          <cell r="BN32">
            <v>11.2</v>
          </cell>
          <cell r="BV32">
            <v>1</v>
          </cell>
          <cell r="BW32">
            <v>11.2</v>
          </cell>
          <cell r="CE32">
            <v>35</v>
          </cell>
          <cell r="CF32">
            <v>11.2</v>
          </cell>
          <cell r="CN32">
            <v>11</v>
          </cell>
          <cell r="CO32">
            <v>11.2</v>
          </cell>
          <cell r="CW32">
            <v>3</v>
          </cell>
          <cell r="CX32">
            <v>11.2</v>
          </cell>
          <cell r="DF32">
            <v>42</v>
          </cell>
          <cell r="DG32">
            <v>11.2</v>
          </cell>
          <cell r="DO32">
            <v>56</v>
          </cell>
          <cell r="DP32">
            <v>11.2</v>
          </cell>
          <cell r="DX32">
            <v>0</v>
          </cell>
          <cell r="DY32">
            <v>11.2</v>
          </cell>
          <cell r="EG32">
            <v>166</v>
          </cell>
          <cell r="EH32">
            <v>11.2</v>
          </cell>
          <cell r="EP32">
            <v>172</v>
          </cell>
          <cell r="EQ32">
            <v>11.2</v>
          </cell>
          <cell r="EY32">
            <v>3.614457831325301E-2</v>
          </cell>
          <cell r="EZ32">
            <v>11.2</v>
          </cell>
        </row>
        <row r="33">
          <cell r="A33">
            <v>2.5</v>
          </cell>
          <cell r="B33">
            <v>13.1</v>
          </cell>
          <cell r="K33">
            <v>61</v>
          </cell>
          <cell r="L33">
            <v>13.1</v>
          </cell>
          <cell r="T33">
            <v>7</v>
          </cell>
          <cell r="U33">
            <v>13.1</v>
          </cell>
          <cell r="AC33">
            <v>0.96</v>
          </cell>
          <cell r="AD33">
            <v>13.1</v>
          </cell>
          <cell r="AL33">
            <v>213</v>
          </cell>
          <cell r="AM33">
            <v>13.1</v>
          </cell>
          <cell r="AU33">
            <v>2</v>
          </cell>
          <cell r="AV33">
            <v>13.1</v>
          </cell>
          <cell r="BD33">
            <v>101</v>
          </cell>
          <cell r="BE33">
            <v>13.1</v>
          </cell>
          <cell r="BM33">
            <v>1</v>
          </cell>
          <cell r="BN33">
            <v>13.1</v>
          </cell>
          <cell r="BV33">
            <v>1</v>
          </cell>
          <cell r="BW33">
            <v>13.1</v>
          </cell>
          <cell r="CE33">
            <v>30</v>
          </cell>
          <cell r="CF33">
            <v>13.1</v>
          </cell>
          <cell r="CN33">
            <v>10</v>
          </cell>
          <cell r="CO33">
            <v>13.1</v>
          </cell>
          <cell r="CW33">
            <v>5</v>
          </cell>
          <cell r="CX33">
            <v>13.1</v>
          </cell>
          <cell r="DF33">
            <v>39</v>
          </cell>
          <cell r="DG33">
            <v>13.1</v>
          </cell>
          <cell r="DO33">
            <v>43</v>
          </cell>
          <cell r="DP33">
            <v>13.1</v>
          </cell>
          <cell r="DX33">
            <v>1</v>
          </cell>
          <cell r="DY33">
            <v>13.1</v>
          </cell>
          <cell r="EG33">
            <v>168</v>
          </cell>
          <cell r="EH33">
            <v>13.1</v>
          </cell>
          <cell r="EP33">
            <v>173</v>
          </cell>
          <cell r="EQ33">
            <v>13.1</v>
          </cell>
          <cell r="EY33">
            <v>2.976190476190476E-2</v>
          </cell>
          <cell r="EZ33">
            <v>13.1</v>
          </cell>
        </row>
        <row r="34">
          <cell r="A34">
            <v>1.8</v>
          </cell>
          <cell r="B34">
            <v>8</v>
          </cell>
          <cell r="K34">
            <v>44</v>
          </cell>
          <cell r="L34">
            <v>8</v>
          </cell>
          <cell r="T34">
            <v>3</v>
          </cell>
          <cell r="U34">
            <v>8</v>
          </cell>
          <cell r="AC34">
            <v>1.18</v>
          </cell>
          <cell r="AD34">
            <v>8</v>
          </cell>
          <cell r="AL34">
            <v>69</v>
          </cell>
          <cell r="AM34">
            <v>8</v>
          </cell>
          <cell r="AU34">
            <v>2</v>
          </cell>
          <cell r="AV34">
            <v>8</v>
          </cell>
          <cell r="BD34">
            <v>72</v>
          </cell>
          <cell r="BE34">
            <v>8</v>
          </cell>
          <cell r="BM34">
            <v>0</v>
          </cell>
          <cell r="BN34">
            <v>8</v>
          </cell>
          <cell r="BV34">
            <v>0</v>
          </cell>
          <cell r="BW34">
            <v>8</v>
          </cell>
          <cell r="CE34">
            <v>34</v>
          </cell>
          <cell r="CF34">
            <v>8</v>
          </cell>
          <cell r="CN34">
            <v>6</v>
          </cell>
          <cell r="CO34">
            <v>8</v>
          </cell>
          <cell r="CW34">
            <v>2</v>
          </cell>
          <cell r="CX34">
            <v>8</v>
          </cell>
          <cell r="DF34">
            <v>47</v>
          </cell>
          <cell r="DG34">
            <v>8</v>
          </cell>
          <cell r="DO34">
            <v>20</v>
          </cell>
          <cell r="DP34">
            <v>8</v>
          </cell>
          <cell r="DX34">
            <v>0</v>
          </cell>
          <cell r="DY34">
            <v>8</v>
          </cell>
          <cell r="EG34">
            <v>178</v>
          </cell>
          <cell r="EH34">
            <v>8</v>
          </cell>
          <cell r="EP34">
            <v>183</v>
          </cell>
          <cell r="EQ34">
            <v>8</v>
          </cell>
          <cell r="EY34">
            <v>2.8089887640449437E-2</v>
          </cell>
          <cell r="EZ34">
            <v>8</v>
          </cell>
        </row>
        <row r="35">
          <cell r="A35">
            <v>3.9</v>
          </cell>
          <cell r="B35">
            <v>16.100000000000001</v>
          </cell>
          <cell r="K35">
            <v>98</v>
          </cell>
          <cell r="L35">
            <v>16.100000000000001</v>
          </cell>
          <cell r="T35">
            <v>3</v>
          </cell>
          <cell r="U35">
            <v>16.100000000000001</v>
          </cell>
          <cell r="AC35">
            <v>0.97399999999999998</v>
          </cell>
          <cell r="AD35">
            <v>16.100000000000001</v>
          </cell>
          <cell r="AL35">
            <v>201</v>
          </cell>
          <cell r="AM35">
            <v>16.100000000000001</v>
          </cell>
          <cell r="AU35">
            <v>1</v>
          </cell>
          <cell r="AV35">
            <v>16.100000000000001</v>
          </cell>
          <cell r="BD35">
            <v>91</v>
          </cell>
          <cell r="BE35">
            <v>16.100000000000001</v>
          </cell>
          <cell r="BM35">
            <v>1</v>
          </cell>
          <cell r="BN35">
            <v>16.100000000000001</v>
          </cell>
          <cell r="BV35">
            <v>1</v>
          </cell>
          <cell r="BW35">
            <v>16.100000000000001</v>
          </cell>
          <cell r="CE35">
            <v>37</v>
          </cell>
          <cell r="CF35">
            <v>16.100000000000001</v>
          </cell>
          <cell r="CN35">
            <v>6</v>
          </cell>
          <cell r="CO35">
            <v>16.100000000000001</v>
          </cell>
          <cell r="CW35">
            <v>3</v>
          </cell>
          <cell r="CX35">
            <v>16.100000000000001</v>
          </cell>
          <cell r="DF35">
            <v>32</v>
          </cell>
          <cell r="DG35">
            <v>16.100000000000001</v>
          </cell>
          <cell r="DO35">
            <v>106</v>
          </cell>
          <cell r="DP35">
            <v>16.100000000000001</v>
          </cell>
          <cell r="DX35">
            <v>0</v>
          </cell>
          <cell r="DY35">
            <v>16.100000000000001</v>
          </cell>
          <cell r="EG35">
            <v>186</v>
          </cell>
          <cell r="EH35">
            <v>16.100000000000001</v>
          </cell>
          <cell r="EP35">
            <v>194</v>
          </cell>
          <cell r="EQ35">
            <v>16.100000000000001</v>
          </cell>
          <cell r="EY35">
            <v>4.3010752688172046E-2</v>
          </cell>
          <cell r="EZ35">
            <v>16.100000000000001</v>
          </cell>
        </row>
        <row r="36">
          <cell r="A36">
            <v>2</v>
          </cell>
          <cell r="B36">
            <v>10.4</v>
          </cell>
          <cell r="K36">
            <v>53</v>
          </cell>
          <cell r="L36">
            <v>10.4</v>
          </cell>
          <cell r="T36">
            <v>4</v>
          </cell>
          <cell r="U36">
            <v>10.4</v>
          </cell>
          <cell r="AC36">
            <v>1.3149999999999999</v>
          </cell>
          <cell r="AD36">
            <v>10.4</v>
          </cell>
          <cell r="AL36">
            <v>69</v>
          </cell>
          <cell r="AM36">
            <v>10.4</v>
          </cell>
          <cell r="AU36">
            <v>1</v>
          </cell>
          <cell r="AV36">
            <v>10.4</v>
          </cell>
          <cell r="BD36">
            <v>78</v>
          </cell>
          <cell r="BE36">
            <v>10.4</v>
          </cell>
          <cell r="BM36">
            <v>1</v>
          </cell>
          <cell r="BN36">
            <v>10.4</v>
          </cell>
          <cell r="BV36">
            <v>1</v>
          </cell>
          <cell r="BW36">
            <v>10.4</v>
          </cell>
          <cell r="CE36">
            <v>35</v>
          </cell>
          <cell r="CF36">
            <v>10.4</v>
          </cell>
          <cell r="CN36">
            <v>9</v>
          </cell>
          <cell r="CO36">
            <v>10.4</v>
          </cell>
          <cell r="CW36">
            <v>2</v>
          </cell>
          <cell r="CX36">
            <v>10.4</v>
          </cell>
          <cell r="DF36">
            <v>47</v>
          </cell>
          <cell r="DG36">
            <v>10.4</v>
          </cell>
          <cell r="DO36">
            <v>25</v>
          </cell>
          <cell r="DP36">
            <v>10.4</v>
          </cell>
          <cell r="DX36">
            <v>0</v>
          </cell>
          <cell r="DY36">
            <v>10.4</v>
          </cell>
          <cell r="EG36">
            <v>181</v>
          </cell>
          <cell r="EH36">
            <v>10.4</v>
          </cell>
          <cell r="EP36">
            <v>189</v>
          </cell>
          <cell r="EQ36">
            <v>10.4</v>
          </cell>
          <cell r="EY36">
            <v>4.4198895027624308E-2</v>
          </cell>
          <cell r="EZ36">
            <v>10.4</v>
          </cell>
        </row>
        <row r="37">
          <cell r="A37">
            <v>1.8</v>
          </cell>
          <cell r="B37">
            <v>7.4</v>
          </cell>
          <cell r="K37">
            <v>44</v>
          </cell>
          <cell r="L37">
            <v>7.4</v>
          </cell>
          <cell r="T37">
            <v>12</v>
          </cell>
          <cell r="U37">
            <v>7.4</v>
          </cell>
          <cell r="AC37">
            <v>0.97399999999999998</v>
          </cell>
          <cell r="AD37">
            <v>7.4</v>
          </cell>
          <cell r="AL37">
            <v>117</v>
          </cell>
          <cell r="AM37">
            <v>7.4</v>
          </cell>
          <cell r="AU37">
            <v>3</v>
          </cell>
          <cell r="AV37">
            <v>7.4</v>
          </cell>
          <cell r="BD37">
            <v>96</v>
          </cell>
          <cell r="BE37">
            <v>7.4</v>
          </cell>
          <cell r="BM37">
            <v>0</v>
          </cell>
          <cell r="BN37">
            <v>7.4</v>
          </cell>
          <cell r="BV37">
            <v>0</v>
          </cell>
          <cell r="BW37">
            <v>7.4</v>
          </cell>
          <cell r="CE37">
            <v>33</v>
          </cell>
          <cell r="CF37">
            <v>7.4</v>
          </cell>
          <cell r="CN37">
            <v>6</v>
          </cell>
          <cell r="CO37">
            <v>7.4</v>
          </cell>
          <cell r="CW37">
            <v>2</v>
          </cell>
          <cell r="CX37">
            <v>7.4</v>
          </cell>
          <cell r="DF37">
            <v>40</v>
          </cell>
          <cell r="DG37">
            <v>7.4</v>
          </cell>
          <cell r="DO37">
            <v>22</v>
          </cell>
          <cell r="DP37">
            <v>7.4</v>
          </cell>
          <cell r="DX37">
            <v>1</v>
          </cell>
          <cell r="DY37">
            <v>7.4</v>
          </cell>
          <cell r="EG37">
            <v>165</v>
          </cell>
          <cell r="EH37">
            <v>7.4</v>
          </cell>
          <cell r="EP37">
            <v>170</v>
          </cell>
          <cell r="EQ37">
            <v>7.4</v>
          </cell>
          <cell r="EY37">
            <v>3.0303030303030304E-2</v>
          </cell>
          <cell r="EZ37">
            <v>7.4</v>
          </cell>
        </row>
        <row r="38">
          <cell r="A38">
            <v>2.2999999999999998</v>
          </cell>
          <cell r="B38">
            <v>10.5</v>
          </cell>
          <cell r="K38">
            <v>58</v>
          </cell>
          <cell r="L38">
            <v>10.5</v>
          </cell>
          <cell r="T38">
            <v>15</v>
          </cell>
          <cell r="U38">
            <v>10.5</v>
          </cell>
          <cell r="AC38">
            <v>0.16700000000000001</v>
          </cell>
          <cell r="AD38">
            <v>10.5</v>
          </cell>
          <cell r="AL38">
            <v>81</v>
          </cell>
          <cell r="AM38">
            <v>10.5</v>
          </cell>
          <cell r="AU38">
            <v>1</v>
          </cell>
          <cell r="AV38">
            <v>10.5</v>
          </cell>
          <cell r="BD38">
            <v>120</v>
          </cell>
          <cell r="BE38">
            <v>10.5</v>
          </cell>
          <cell r="BM38">
            <v>0</v>
          </cell>
          <cell r="BN38">
            <v>10.5</v>
          </cell>
          <cell r="BV38">
            <v>0</v>
          </cell>
          <cell r="BW38">
            <v>10.5</v>
          </cell>
          <cell r="CE38">
            <v>39</v>
          </cell>
          <cell r="CF38">
            <v>10.5</v>
          </cell>
          <cell r="CN38">
            <v>10</v>
          </cell>
          <cell r="CO38">
            <v>10.5</v>
          </cell>
          <cell r="CW38">
            <v>2</v>
          </cell>
          <cell r="CX38">
            <v>10.5</v>
          </cell>
          <cell r="DF38">
            <v>47</v>
          </cell>
          <cell r="DG38">
            <v>10.5</v>
          </cell>
          <cell r="DO38">
            <v>35</v>
          </cell>
          <cell r="DP38">
            <v>10.5</v>
          </cell>
          <cell r="DX38">
            <v>0</v>
          </cell>
          <cell r="DY38">
            <v>10.5</v>
          </cell>
          <cell r="EG38">
            <v>181</v>
          </cell>
          <cell r="EH38">
            <v>10.5</v>
          </cell>
          <cell r="EP38">
            <v>188</v>
          </cell>
          <cell r="EQ38">
            <v>10.5</v>
          </cell>
          <cell r="EY38">
            <v>3.8674033149171269E-2</v>
          </cell>
          <cell r="EZ38">
            <v>10.5</v>
          </cell>
        </row>
        <row r="39">
          <cell r="A39">
            <v>2.2999999999999998</v>
          </cell>
          <cell r="B39">
            <v>12</v>
          </cell>
          <cell r="K39">
            <v>60</v>
          </cell>
          <cell r="L39">
            <v>12</v>
          </cell>
          <cell r="T39">
            <v>5</v>
          </cell>
          <cell r="U39">
            <v>12</v>
          </cell>
          <cell r="AC39">
            <v>0.93700000000000006</v>
          </cell>
          <cell r="AD39">
            <v>12</v>
          </cell>
          <cell r="AL39">
            <v>211</v>
          </cell>
          <cell r="AM39">
            <v>12</v>
          </cell>
          <cell r="AU39">
            <v>3</v>
          </cell>
          <cell r="AV39">
            <v>12</v>
          </cell>
          <cell r="BD39">
            <v>112</v>
          </cell>
          <cell r="BE39">
            <v>12</v>
          </cell>
          <cell r="BM39">
            <v>1</v>
          </cell>
          <cell r="BN39">
            <v>12</v>
          </cell>
          <cell r="BV39">
            <v>0</v>
          </cell>
          <cell r="BW39">
            <v>12</v>
          </cell>
          <cell r="CE39">
            <v>59</v>
          </cell>
          <cell r="CF39">
            <v>12</v>
          </cell>
          <cell r="CN39">
            <v>15</v>
          </cell>
          <cell r="CO39">
            <v>12</v>
          </cell>
          <cell r="CW39">
            <v>4</v>
          </cell>
          <cell r="CX39">
            <v>12</v>
          </cell>
          <cell r="DF39">
            <v>37</v>
          </cell>
          <cell r="DG39">
            <v>12</v>
          </cell>
          <cell r="DO39">
            <v>39</v>
          </cell>
          <cell r="DP39">
            <v>12</v>
          </cell>
          <cell r="DX39">
            <v>0</v>
          </cell>
          <cell r="DY39">
            <v>12</v>
          </cell>
          <cell r="EG39">
            <v>166</v>
          </cell>
          <cell r="EH39">
            <v>12</v>
          </cell>
          <cell r="EP39">
            <v>171</v>
          </cell>
          <cell r="EQ39">
            <v>12</v>
          </cell>
          <cell r="EY39">
            <v>3.0120481927710843E-2</v>
          </cell>
          <cell r="EZ39">
            <v>12</v>
          </cell>
        </row>
        <row r="40">
          <cell r="A40">
            <v>2.4</v>
          </cell>
          <cell r="B40">
            <v>14.5</v>
          </cell>
          <cell r="K40">
            <v>54</v>
          </cell>
          <cell r="L40">
            <v>14.5</v>
          </cell>
          <cell r="T40">
            <v>9</v>
          </cell>
          <cell r="U40">
            <v>14.5</v>
          </cell>
          <cell r="AC40">
            <v>4.5999999999999999E-2</v>
          </cell>
          <cell r="AD40">
            <v>14.5</v>
          </cell>
          <cell r="AL40">
            <v>151</v>
          </cell>
          <cell r="AM40">
            <v>14.5</v>
          </cell>
          <cell r="AU40">
            <v>0</v>
          </cell>
          <cell r="AV40">
            <v>14.5</v>
          </cell>
          <cell r="BD40">
            <v>72</v>
          </cell>
          <cell r="BE40">
            <v>14.5</v>
          </cell>
          <cell r="BM40">
            <v>1</v>
          </cell>
          <cell r="BN40">
            <v>14.5</v>
          </cell>
          <cell r="BV40">
            <v>1</v>
          </cell>
          <cell r="BW40">
            <v>14.5</v>
          </cell>
          <cell r="CE40">
            <v>30</v>
          </cell>
          <cell r="CF40">
            <v>14.5</v>
          </cell>
          <cell r="CN40">
            <v>13</v>
          </cell>
          <cell r="CO40">
            <v>14.5</v>
          </cell>
          <cell r="CW40">
            <v>5</v>
          </cell>
          <cell r="CX40">
            <v>14.5</v>
          </cell>
          <cell r="DF40">
            <v>39</v>
          </cell>
          <cell r="DG40">
            <v>14.5</v>
          </cell>
          <cell r="DO40">
            <v>26</v>
          </cell>
          <cell r="DP40">
            <v>14.5</v>
          </cell>
          <cell r="DX40">
            <v>0</v>
          </cell>
          <cell r="DY40">
            <v>14.5</v>
          </cell>
          <cell r="EG40">
            <v>201</v>
          </cell>
          <cell r="EH40">
            <v>14.5</v>
          </cell>
          <cell r="EP40">
            <v>204</v>
          </cell>
          <cell r="EQ40">
            <v>14.5</v>
          </cell>
          <cell r="EY40">
            <v>1.4925373134328358E-2</v>
          </cell>
          <cell r="EZ40">
            <v>14.5</v>
          </cell>
        </row>
        <row r="41">
          <cell r="A41">
            <v>1.9</v>
          </cell>
          <cell r="B41">
            <v>5.9</v>
          </cell>
          <cell r="K41">
            <v>48</v>
          </cell>
          <cell r="L41">
            <v>5.9</v>
          </cell>
          <cell r="T41">
            <v>2</v>
          </cell>
          <cell r="U41">
            <v>5.9</v>
          </cell>
          <cell r="AC41">
            <v>1.7999999999999999E-2</v>
          </cell>
          <cell r="AD41">
            <v>5.9</v>
          </cell>
          <cell r="AL41">
            <v>77</v>
          </cell>
          <cell r="AM41">
            <v>5.9</v>
          </cell>
          <cell r="AU41">
            <v>2</v>
          </cell>
          <cell r="AV41">
            <v>5.9</v>
          </cell>
          <cell r="BD41">
            <v>150</v>
          </cell>
          <cell r="BE41">
            <v>5.9</v>
          </cell>
          <cell r="BM41">
            <v>0</v>
          </cell>
          <cell r="BN41">
            <v>5.9</v>
          </cell>
          <cell r="BV41">
            <v>0</v>
          </cell>
          <cell r="BW41">
            <v>5.9</v>
          </cell>
          <cell r="CE41">
            <v>28</v>
          </cell>
          <cell r="CF41">
            <v>5.9</v>
          </cell>
          <cell r="CN41">
            <v>1</v>
          </cell>
          <cell r="CO41">
            <v>5.9</v>
          </cell>
          <cell r="CW41">
            <v>6</v>
          </cell>
          <cell r="CX41">
            <v>5.9</v>
          </cell>
          <cell r="DF41">
            <v>30</v>
          </cell>
          <cell r="DG41">
            <v>5.9</v>
          </cell>
          <cell r="DO41">
            <v>24</v>
          </cell>
          <cell r="DP41">
            <v>5.9</v>
          </cell>
          <cell r="DX41">
            <v>0</v>
          </cell>
          <cell r="DY41">
            <v>5.9</v>
          </cell>
          <cell r="EG41">
            <v>157</v>
          </cell>
          <cell r="EH41">
            <v>5.9</v>
          </cell>
          <cell r="EP41">
            <v>160</v>
          </cell>
          <cell r="EQ41">
            <v>5.9</v>
          </cell>
          <cell r="EY41">
            <v>1.9108280254777069E-2</v>
          </cell>
          <cell r="EZ41">
            <v>5.9</v>
          </cell>
        </row>
        <row r="42">
          <cell r="A42">
            <v>1.9</v>
          </cell>
          <cell r="B42">
            <v>9</v>
          </cell>
          <cell r="K42">
            <v>53</v>
          </cell>
          <cell r="L42">
            <v>9</v>
          </cell>
          <cell r="T42">
            <v>13</v>
          </cell>
          <cell r="U42">
            <v>9</v>
          </cell>
          <cell r="AC42">
            <v>0.84</v>
          </cell>
          <cell r="AD42">
            <v>9</v>
          </cell>
          <cell r="AL42">
            <v>99</v>
          </cell>
          <cell r="AM42">
            <v>9</v>
          </cell>
          <cell r="AU42">
            <v>3</v>
          </cell>
          <cell r="AV42">
            <v>9</v>
          </cell>
          <cell r="BD42">
            <v>110</v>
          </cell>
          <cell r="BE42">
            <v>9</v>
          </cell>
          <cell r="BM42">
            <v>1</v>
          </cell>
          <cell r="BN42">
            <v>9</v>
          </cell>
          <cell r="BV42">
            <v>0</v>
          </cell>
          <cell r="BW42">
            <v>9</v>
          </cell>
          <cell r="CE42">
            <v>36</v>
          </cell>
          <cell r="CF42">
            <v>9</v>
          </cell>
          <cell r="CN42">
            <v>9</v>
          </cell>
          <cell r="CO42">
            <v>9</v>
          </cell>
          <cell r="CW42">
            <v>2</v>
          </cell>
          <cell r="CX42">
            <v>9</v>
          </cell>
          <cell r="DF42">
            <v>41</v>
          </cell>
          <cell r="DG42">
            <v>9</v>
          </cell>
          <cell r="DO42">
            <v>30</v>
          </cell>
          <cell r="DP42">
            <v>9</v>
          </cell>
          <cell r="DX42">
            <v>1</v>
          </cell>
          <cell r="DY42">
            <v>9</v>
          </cell>
          <cell r="EG42">
            <v>171</v>
          </cell>
          <cell r="EH42">
            <v>9</v>
          </cell>
          <cell r="EP42">
            <v>176</v>
          </cell>
          <cell r="EQ42">
            <v>9</v>
          </cell>
          <cell r="EY42">
            <v>2.9239766081871343E-2</v>
          </cell>
          <cell r="EZ42">
            <v>9</v>
          </cell>
        </row>
        <row r="43">
          <cell r="A43">
            <v>3.5</v>
          </cell>
          <cell r="B43">
            <v>15.8</v>
          </cell>
          <cell r="K43">
            <v>88</v>
          </cell>
          <cell r="L43">
            <v>15.8</v>
          </cell>
          <cell r="T43">
            <v>18</v>
          </cell>
          <cell r="U43">
            <v>15.8</v>
          </cell>
          <cell r="AC43">
            <v>1</v>
          </cell>
          <cell r="AD43">
            <v>15.8</v>
          </cell>
          <cell r="AL43">
            <v>283</v>
          </cell>
          <cell r="AM43">
            <v>15.8</v>
          </cell>
          <cell r="AU43">
            <v>2</v>
          </cell>
          <cell r="AV43">
            <v>15.8</v>
          </cell>
          <cell r="BD43">
            <v>104</v>
          </cell>
          <cell r="BE43">
            <v>15.8</v>
          </cell>
          <cell r="BM43">
            <v>1</v>
          </cell>
          <cell r="BN43">
            <v>15.8</v>
          </cell>
          <cell r="BV43">
            <v>0</v>
          </cell>
          <cell r="BW43">
            <v>15.8</v>
          </cell>
          <cell r="CE43">
            <v>40</v>
          </cell>
          <cell r="CF43">
            <v>15.8</v>
          </cell>
          <cell r="CN43">
            <v>8</v>
          </cell>
          <cell r="CO43">
            <v>15.8</v>
          </cell>
          <cell r="CW43">
            <v>3</v>
          </cell>
          <cell r="CX43">
            <v>15.8</v>
          </cell>
          <cell r="DF43">
            <v>43</v>
          </cell>
          <cell r="DG43">
            <v>15.8</v>
          </cell>
          <cell r="DO43">
            <v>64</v>
          </cell>
          <cell r="DP43">
            <v>15.8</v>
          </cell>
          <cell r="DX43">
            <v>0</v>
          </cell>
          <cell r="DY43">
            <v>15.8</v>
          </cell>
          <cell r="EG43">
            <v>167</v>
          </cell>
          <cell r="EH43">
            <v>15.8</v>
          </cell>
          <cell r="EP43">
            <v>177</v>
          </cell>
          <cell r="EQ43">
            <v>15.8</v>
          </cell>
          <cell r="EY43">
            <v>5.9880239520958084E-2</v>
          </cell>
          <cell r="EZ43">
            <v>15.8</v>
          </cell>
        </row>
        <row r="44">
          <cell r="A44">
            <v>2.5</v>
          </cell>
          <cell r="B44">
            <v>14</v>
          </cell>
          <cell r="K44">
            <v>59</v>
          </cell>
          <cell r="L44">
            <v>14</v>
          </cell>
          <cell r="T44">
            <v>5</v>
          </cell>
          <cell r="U44">
            <v>14</v>
          </cell>
          <cell r="AC44">
            <v>1.159</v>
          </cell>
          <cell r="AD44">
            <v>14</v>
          </cell>
          <cell r="AL44">
            <v>196</v>
          </cell>
          <cell r="AM44">
            <v>14</v>
          </cell>
          <cell r="AU44">
            <v>1</v>
          </cell>
          <cell r="AV44">
            <v>14</v>
          </cell>
          <cell r="BD44">
            <v>99</v>
          </cell>
          <cell r="BE44">
            <v>14</v>
          </cell>
          <cell r="BM44">
            <v>1</v>
          </cell>
          <cell r="BN44">
            <v>14</v>
          </cell>
          <cell r="BV44">
            <v>0</v>
          </cell>
          <cell r="BW44">
            <v>14</v>
          </cell>
          <cell r="CE44">
            <v>43</v>
          </cell>
          <cell r="CF44">
            <v>14</v>
          </cell>
          <cell r="CN44">
            <v>15</v>
          </cell>
          <cell r="CO44">
            <v>14</v>
          </cell>
          <cell r="CW44">
            <v>5</v>
          </cell>
          <cell r="CX44">
            <v>14</v>
          </cell>
          <cell r="DF44">
            <v>35</v>
          </cell>
          <cell r="DG44">
            <v>14</v>
          </cell>
          <cell r="DO44">
            <v>45</v>
          </cell>
          <cell r="DP44">
            <v>14</v>
          </cell>
          <cell r="DX44">
            <v>0</v>
          </cell>
          <cell r="DY44">
            <v>14</v>
          </cell>
          <cell r="EG44">
            <v>176</v>
          </cell>
          <cell r="EH44">
            <v>14</v>
          </cell>
          <cell r="EP44">
            <v>184</v>
          </cell>
          <cell r="EQ44">
            <v>14</v>
          </cell>
          <cell r="EY44">
            <v>4.5454545454545456E-2</v>
          </cell>
          <cell r="EZ44">
            <v>14</v>
          </cell>
        </row>
        <row r="45">
          <cell r="A45">
            <v>3.4</v>
          </cell>
          <cell r="B45">
            <v>15.3</v>
          </cell>
          <cell r="K45">
            <v>117</v>
          </cell>
          <cell r="L45">
            <v>15.3</v>
          </cell>
          <cell r="T45">
            <v>2</v>
          </cell>
          <cell r="U45">
            <v>15.3</v>
          </cell>
          <cell r="AC45">
            <v>0.104</v>
          </cell>
          <cell r="AD45">
            <v>15.3</v>
          </cell>
          <cell r="AL45">
            <v>253</v>
          </cell>
          <cell r="AM45">
            <v>15.3</v>
          </cell>
          <cell r="AU45">
            <v>2</v>
          </cell>
          <cell r="AV45">
            <v>15.3</v>
          </cell>
          <cell r="BD45">
            <v>145</v>
          </cell>
          <cell r="BE45">
            <v>15.3</v>
          </cell>
          <cell r="BM45">
            <v>1</v>
          </cell>
          <cell r="BN45">
            <v>15.3</v>
          </cell>
          <cell r="BV45">
            <v>1</v>
          </cell>
          <cell r="BW45">
            <v>15.3</v>
          </cell>
          <cell r="CE45">
            <v>52</v>
          </cell>
          <cell r="CF45">
            <v>15.3</v>
          </cell>
          <cell r="CN45">
            <v>15</v>
          </cell>
          <cell r="CO45">
            <v>15.3</v>
          </cell>
          <cell r="CW45">
            <v>3</v>
          </cell>
          <cell r="CX45">
            <v>15.3</v>
          </cell>
          <cell r="DF45">
            <v>30</v>
          </cell>
          <cell r="DG45">
            <v>15.3</v>
          </cell>
          <cell r="DO45">
            <v>59</v>
          </cell>
          <cell r="DP45">
            <v>15.3</v>
          </cell>
          <cell r="DX45">
            <v>0</v>
          </cell>
          <cell r="DY45">
            <v>15.3</v>
          </cell>
          <cell r="EG45">
            <v>163</v>
          </cell>
          <cell r="EH45">
            <v>15.3</v>
          </cell>
          <cell r="EP45">
            <v>169</v>
          </cell>
          <cell r="EQ45">
            <v>15.3</v>
          </cell>
          <cell r="EY45">
            <v>3.6809815950920248E-2</v>
          </cell>
          <cell r="EZ45">
            <v>15.3</v>
          </cell>
        </row>
        <row r="46">
          <cell r="A46">
            <v>3.1</v>
          </cell>
          <cell r="B46">
            <v>14.4</v>
          </cell>
          <cell r="K46">
            <v>83</v>
          </cell>
          <cell r="L46">
            <v>14.4</v>
          </cell>
          <cell r="T46">
            <v>22</v>
          </cell>
          <cell r="U46">
            <v>14.4</v>
          </cell>
          <cell r="AC46">
            <v>0.93600000000000005</v>
          </cell>
          <cell r="AD46">
            <v>14.4</v>
          </cell>
          <cell r="AL46">
            <v>203</v>
          </cell>
          <cell r="AM46">
            <v>14.4</v>
          </cell>
          <cell r="AU46">
            <v>2</v>
          </cell>
          <cell r="AV46">
            <v>14.4</v>
          </cell>
          <cell r="BD46">
            <v>111</v>
          </cell>
          <cell r="BE46">
            <v>14.4</v>
          </cell>
          <cell r="BM46">
            <v>1</v>
          </cell>
          <cell r="BN46">
            <v>14.4</v>
          </cell>
          <cell r="BV46">
            <v>0</v>
          </cell>
          <cell r="BW46">
            <v>14.4</v>
          </cell>
          <cell r="CE46">
            <v>45</v>
          </cell>
          <cell r="CF46">
            <v>14.4</v>
          </cell>
          <cell r="CN46">
            <v>9</v>
          </cell>
          <cell r="CO46">
            <v>14.4</v>
          </cell>
          <cell r="CW46">
            <v>3</v>
          </cell>
          <cell r="CX46">
            <v>14.4</v>
          </cell>
          <cell r="DF46">
            <v>50</v>
          </cell>
          <cell r="DG46">
            <v>14.4</v>
          </cell>
          <cell r="DO46">
            <v>87</v>
          </cell>
          <cell r="DP46">
            <v>14.4</v>
          </cell>
          <cell r="DX46">
            <v>0</v>
          </cell>
          <cell r="DY46">
            <v>14.4</v>
          </cell>
          <cell r="EG46">
            <v>173</v>
          </cell>
          <cell r="EH46">
            <v>14.4</v>
          </cell>
          <cell r="EP46">
            <v>178</v>
          </cell>
          <cell r="EQ46">
            <v>14.4</v>
          </cell>
          <cell r="EY46">
            <v>2.8901734104046242E-2</v>
          </cell>
          <cell r="EZ46">
            <v>14.4</v>
          </cell>
        </row>
        <row r="47">
          <cell r="A47">
            <v>3.6</v>
          </cell>
          <cell r="B47">
            <v>14.8</v>
          </cell>
          <cell r="K47">
            <v>91</v>
          </cell>
          <cell r="L47">
            <v>14.8</v>
          </cell>
          <cell r="T47">
            <v>2</v>
          </cell>
          <cell r="U47">
            <v>14.8</v>
          </cell>
          <cell r="AC47">
            <v>1.968</v>
          </cell>
          <cell r="AD47">
            <v>14.8</v>
          </cell>
          <cell r="AL47">
            <v>164</v>
          </cell>
          <cell r="AM47">
            <v>14.8</v>
          </cell>
          <cell r="AU47">
            <v>1</v>
          </cell>
          <cell r="AV47">
            <v>14.8</v>
          </cell>
          <cell r="BD47">
            <v>86</v>
          </cell>
          <cell r="BE47">
            <v>14.8</v>
          </cell>
          <cell r="BM47">
            <v>1</v>
          </cell>
          <cell r="BN47">
            <v>14.8</v>
          </cell>
          <cell r="BV47">
            <v>0</v>
          </cell>
          <cell r="BW47">
            <v>14.8</v>
          </cell>
          <cell r="CE47">
            <v>33</v>
          </cell>
          <cell r="CF47">
            <v>14.8</v>
          </cell>
          <cell r="CN47">
            <v>5</v>
          </cell>
          <cell r="CO47">
            <v>14.8</v>
          </cell>
          <cell r="CW47">
            <v>2</v>
          </cell>
          <cell r="CX47">
            <v>14.8</v>
          </cell>
          <cell r="DF47">
            <v>37</v>
          </cell>
          <cell r="DG47">
            <v>14.8</v>
          </cell>
          <cell r="DO47">
            <v>98</v>
          </cell>
          <cell r="DP47">
            <v>14.8</v>
          </cell>
          <cell r="DX47">
            <v>0</v>
          </cell>
          <cell r="DY47">
            <v>14.8</v>
          </cell>
          <cell r="EG47">
            <v>183</v>
          </cell>
          <cell r="EH47">
            <v>14.8</v>
          </cell>
          <cell r="EP47">
            <v>194</v>
          </cell>
          <cell r="EQ47">
            <v>14.8</v>
          </cell>
          <cell r="EY47">
            <v>6.0109289617486336E-2</v>
          </cell>
          <cell r="EZ47">
            <v>14.8</v>
          </cell>
        </row>
        <row r="48">
          <cell r="A48">
            <v>2.5</v>
          </cell>
          <cell r="B48">
            <v>12.1</v>
          </cell>
          <cell r="K48">
            <v>56</v>
          </cell>
          <cell r="L48">
            <v>12.1</v>
          </cell>
          <cell r="T48">
            <v>4</v>
          </cell>
          <cell r="U48">
            <v>12.1</v>
          </cell>
          <cell r="AC48">
            <v>2.536</v>
          </cell>
          <cell r="AD48">
            <v>12.1</v>
          </cell>
          <cell r="AL48">
            <v>146</v>
          </cell>
          <cell r="AM48">
            <v>12.1</v>
          </cell>
          <cell r="AU48">
            <v>1</v>
          </cell>
          <cell r="AV48">
            <v>12.1</v>
          </cell>
          <cell r="BD48">
            <v>84</v>
          </cell>
          <cell r="BE48">
            <v>12.1</v>
          </cell>
          <cell r="BM48">
            <v>1</v>
          </cell>
          <cell r="BN48">
            <v>12.1</v>
          </cell>
          <cell r="BV48">
            <v>1</v>
          </cell>
          <cell r="BW48">
            <v>12.1</v>
          </cell>
          <cell r="CE48">
            <v>36</v>
          </cell>
          <cell r="CF48">
            <v>12.1</v>
          </cell>
          <cell r="CN48">
            <v>8</v>
          </cell>
          <cell r="CO48">
            <v>12.1</v>
          </cell>
          <cell r="CW48">
            <v>2</v>
          </cell>
          <cell r="CX48">
            <v>12.1</v>
          </cell>
          <cell r="DF48">
            <v>50</v>
          </cell>
          <cell r="DG48">
            <v>12.1</v>
          </cell>
          <cell r="DO48">
            <v>40</v>
          </cell>
          <cell r="DP48">
            <v>12.1</v>
          </cell>
          <cell r="DX48">
            <v>0</v>
          </cell>
          <cell r="DY48">
            <v>12.1</v>
          </cell>
          <cell r="EG48">
            <v>173</v>
          </cell>
          <cell r="EH48">
            <v>12.1</v>
          </cell>
          <cell r="EP48">
            <v>179</v>
          </cell>
          <cell r="EQ48">
            <v>12.1</v>
          </cell>
          <cell r="EY48">
            <v>3.4682080924855488E-2</v>
          </cell>
          <cell r="EZ48">
            <v>12.1</v>
          </cell>
        </row>
        <row r="49">
          <cell r="A49">
            <v>1.9</v>
          </cell>
          <cell r="B49">
            <v>8</v>
          </cell>
          <cell r="K49">
            <v>51</v>
          </cell>
          <cell r="L49">
            <v>8</v>
          </cell>
          <cell r="T49">
            <v>2</v>
          </cell>
          <cell r="U49">
            <v>8</v>
          </cell>
          <cell r="AC49">
            <v>0.41699999999999998</v>
          </cell>
          <cell r="AD49">
            <v>8</v>
          </cell>
          <cell r="AL49">
            <v>121</v>
          </cell>
          <cell r="AM49">
            <v>8</v>
          </cell>
          <cell r="AU49">
            <v>3</v>
          </cell>
          <cell r="AV49">
            <v>8</v>
          </cell>
          <cell r="BD49">
            <v>123</v>
          </cell>
          <cell r="BE49">
            <v>8</v>
          </cell>
          <cell r="BM49">
            <v>0</v>
          </cell>
          <cell r="BN49">
            <v>8</v>
          </cell>
          <cell r="BV49">
            <v>0</v>
          </cell>
          <cell r="BW49">
            <v>8</v>
          </cell>
          <cell r="CE49">
            <v>36</v>
          </cell>
          <cell r="CF49">
            <v>8</v>
          </cell>
          <cell r="CN49">
            <v>8</v>
          </cell>
          <cell r="CO49">
            <v>8</v>
          </cell>
          <cell r="CW49">
            <v>2</v>
          </cell>
          <cell r="CX49">
            <v>8</v>
          </cell>
          <cell r="DF49">
            <v>33</v>
          </cell>
          <cell r="DG49">
            <v>8</v>
          </cell>
          <cell r="DO49">
            <v>32</v>
          </cell>
          <cell r="DP49">
            <v>8</v>
          </cell>
          <cell r="DX49">
            <v>1</v>
          </cell>
          <cell r="DY49">
            <v>8</v>
          </cell>
          <cell r="EG49">
            <v>161</v>
          </cell>
          <cell r="EH49">
            <v>8</v>
          </cell>
          <cell r="EP49">
            <v>167</v>
          </cell>
          <cell r="EQ49">
            <v>8</v>
          </cell>
          <cell r="EY49">
            <v>3.7267080745341616E-2</v>
          </cell>
          <cell r="EZ49">
            <v>8</v>
          </cell>
        </row>
        <row r="50">
          <cell r="A50">
            <v>2</v>
          </cell>
          <cell r="B50">
            <v>8.4</v>
          </cell>
          <cell r="K50">
            <v>56</v>
          </cell>
          <cell r="L50">
            <v>8.4</v>
          </cell>
          <cell r="T50">
            <v>14</v>
          </cell>
          <cell r="U50">
            <v>8.4</v>
          </cell>
          <cell r="AC50">
            <v>3.9E-2</v>
          </cell>
          <cell r="AD50">
            <v>8.4</v>
          </cell>
          <cell r="AL50">
            <v>128</v>
          </cell>
          <cell r="AM50">
            <v>8.4</v>
          </cell>
          <cell r="AU50">
            <v>1</v>
          </cell>
          <cell r="AV50">
            <v>8.4</v>
          </cell>
          <cell r="BD50">
            <v>97</v>
          </cell>
          <cell r="BE50">
            <v>8.4</v>
          </cell>
          <cell r="BM50">
            <v>0</v>
          </cell>
          <cell r="BN50">
            <v>8.4</v>
          </cell>
          <cell r="BV50">
            <v>1</v>
          </cell>
          <cell r="BW50">
            <v>8.4</v>
          </cell>
          <cell r="CE50">
            <v>43</v>
          </cell>
          <cell r="CF50">
            <v>8.4</v>
          </cell>
          <cell r="CN50">
            <v>6</v>
          </cell>
          <cell r="CO50">
            <v>8.4</v>
          </cell>
          <cell r="CW50">
            <v>3</v>
          </cell>
          <cell r="CX50">
            <v>8.4</v>
          </cell>
          <cell r="DF50">
            <v>41</v>
          </cell>
          <cell r="DG50">
            <v>8.4</v>
          </cell>
          <cell r="DO50">
            <v>37</v>
          </cell>
          <cell r="DP50">
            <v>8.4</v>
          </cell>
          <cell r="DX50">
            <v>0</v>
          </cell>
          <cell r="DY50">
            <v>8.4</v>
          </cell>
          <cell r="EG50">
            <v>165</v>
          </cell>
          <cell r="EH50">
            <v>8.4</v>
          </cell>
          <cell r="EP50">
            <v>172</v>
          </cell>
          <cell r="EQ50">
            <v>8.4</v>
          </cell>
          <cell r="EY50">
            <v>4.2424242424242427E-2</v>
          </cell>
          <cell r="EZ50">
            <v>8.4</v>
          </cell>
        </row>
        <row r="51">
          <cell r="A51">
            <v>2</v>
          </cell>
          <cell r="B51">
            <v>10.6</v>
          </cell>
          <cell r="K51">
            <v>51</v>
          </cell>
          <cell r="L51">
            <v>10.6</v>
          </cell>
          <cell r="T51">
            <v>3</v>
          </cell>
          <cell r="U51">
            <v>10.6</v>
          </cell>
          <cell r="AC51">
            <v>1.155</v>
          </cell>
          <cell r="AD51">
            <v>10.6</v>
          </cell>
          <cell r="AL51">
            <v>132</v>
          </cell>
          <cell r="AM51">
            <v>10.6</v>
          </cell>
          <cell r="AU51">
            <v>2</v>
          </cell>
          <cell r="AV51">
            <v>10.6</v>
          </cell>
          <cell r="BD51">
            <v>98</v>
          </cell>
          <cell r="BE51">
            <v>10.6</v>
          </cell>
          <cell r="BM51">
            <v>0</v>
          </cell>
          <cell r="BN51">
            <v>10.6</v>
          </cell>
          <cell r="BV51">
            <v>1</v>
          </cell>
          <cell r="BW51">
            <v>10.6</v>
          </cell>
          <cell r="CE51">
            <v>35</v>
          </cell>
          <cell r="CF51">
            <v>10.6</v>
          </cell>
          <cell r="CN51">
            <v>1</v>
          </cell>
          <cell r="CO51">
            <v>10.6</v>
          </cell>
          <cell r="CW51">
            <v>3</v>
          </cell>
          <cell r="CX51">
            <v>10.6</v>
          </cell>
          <cell r="DF51">
            <v>35</v>
          </cell>
          <cell r="DG51">
            <v>10.6</v>
          </cell>
          <cell r="DO51">
            <v>26</v>
          </cell>
          <cell r="DP51">
            <v>10.6</v>
          </cell>
          <cell r="DX51">
            <v>0</v>
          </cell>
          <cell r="DY51">
            <v>10.6</v>
          </cell>
          <cell r="EG51">
            <v>173</v>
          </cell>
          <cell r="EH51">
            <v>10.6</v>
          </cell>
          <cell r="EP51">
            <v>181</v>
          </cell>
          <cell r="EQ51">
            <v>10.6</v>
          </cell>
          <cell r="EY51">
            <v>4.6242774566473986E-2</v>
          </cell>
          <cell r="EZ51">
            <v>10.6</v>
          </cell>
        </row>
        <row r="52">
          <cell r="A52">
            <v>2.2999999999999998</v>
          </cell>
          <cell r="B52">
            <v>10.9</v>
          </cell>
          <cell r="K52">
            <v>56</v>
          </cell>
          <cell r="L52">
            <v>10.9</v>
          </cell>
          <cell r="T52">
            <v>9</v>
          </cell>
          <cell r="U52">
            <v>10.9</v>
          </cell>
          <cell r="AC52">
            <v>1.9990000000000001</v>
          </cell>
          <cell r="AD52">
            <v>10.9</v>
          </cell>
          <cell r="AL52">
            <v>75</v>
          </cell>
          <cell r="AM52">
            <v>10.9</v>
          </cell>
          <cell r="AU52">
            <v>0</v>
          </cell>
          <cell r="AV52">
            <v>10.9</v>
          </cell>
          <cell r="BD52">
            <v>72</v>
          </cell>
          <cell r="BE52">
            <v>10.9</v>
          </cell>
          <cell r="BM52">
            <v>0</v>
          </cell>
          <cell r="BN52">
            <v>10.9</v>
          </cell>
          <cell r="BV52">
            <v>1</v>
          </cell>
          <cell r="BW52">
            <v>10.9</v>
          </cell>
          <cell r="CE52">
            <v>49</v>
          </cell>
          <cell r="CF52">
            <v>10.9</v>
          </cell>
          <cell r="CN52">
            <v>7</v>
          </cell>
          <cell r="CO52">
            <v>10.9</v>
          </cell>
          <cell r="CW52">
            <v>4</v>
          </cell>
          <cell r="CX52">
            <v>10.9</v>
          </cell>
          <cell r="DF52">
            <v>41</v>
          </cell>
          <cell r="DG52">
            <v>10.9</v>
          </cell>
          <cell r="DO52">
            <v>33</v>
          </cell>
          <cell r="DP52">
            <v>10.9</v>
          </cell>
          <cell r="DX52">
            <v>0</v>
          </cell>
          <cell r="DY52">
            <v>10.9</v>
          </cell>
          <cell r="EG52">
            <v>182</v>
          </cell>
          <cell r="EH52">
            <v>10.9</v>
          </cell>
          <cell r="EP52">
            <v>189</v>
          </cell>
          <cell r="EQ52">
            <v>10.9</v>
          </cell>
          <cell r="EY52">
            <v>3.8461538461538464E-2</v>
          </cell>
          <cell r="EZ52">
            <v>10.9</v>
          </cell>
        </row>
        <row r="53">
          <cell r="A53">
            <v>2.1</v>
          </cell>
          <cell r="B53">
            <v>8.6999999999999993</v>
          </cell>
          <cell r="K53">
            <v>53</v>
          </cell>
          <cell r="L53">
            <v>8.6999999999999993</v>
          </cell>
          <cell r="T53">
            <v>2</v>
          </cell>
          <cell r="U53">
            <v>8.6999999999999993</v>
          </cell>
          <cell r="AC53">
            <v>2.8719999999999999</v>
          </cell>
          <cell r="AD53">
            <v>8.6999999999999993</v>
          </cell>
          <cell r="AL53">
            <v>144</v>
          </cell>
          <cell r="AM53">
            <v>8.6999999999999993</v>
          </cell>
          <cell r="AU53">
            <v>6</v>
          </cell>
          <cell r="AV53">
            <v>8.6999999999999993</v>
          </cell>
          <cell r="BD53">
            <v>73</v>
          </cell>
          <cell r="BE53">
            <v>8.6999999999999993</v>
          </cell>
          <cell r="BM53">
            <v>1</v>
          </cell>
          <cell r="BN53">
            <v>8.6999999999999993</v>
          </cell>
          <cell r="BV53">
            <v>1</v>
          </cell>
          <cell r="BW53">
            <v>8.6999999999999993</v>
          </cell>
          <cell r="CE53">
            <v>35</v>
          </cell>
          <cell r="CF53">
            <v>8.6999999999999993</v>
          </cell>
          <cell r="CN53">
            <v>4</v>
          </cell>
          <cell r="CO53">
            <v>8.6999999999999993</v>
          </cell>
          <cell r="CW53">
            <v>3</v>
          </cell>
          <cell r="CX53">
            <v>8.6999999999999993</v>
          </cell>
          <cell r="DF53">
            <v>50</v>
          </cell>
          <cell r="DG53">
            <v>8.6999999999999993</v>
          </cell>
          <cell r="DO53">
            <v>34</v>
          </cell>
          <cell r="DP53">
            <v>8.6999999999999993</v>
          </cell>
          <cell r="DX53">
            <v>0</v>
          </cell>
          <cell r="DY53">
            <v>8.6999999999999993</v>
          </cell>
          <cell r="EG53">
            <v>165</v>
          </cell>
          <cell r="EH53">
            <v>8.6999999999999993</v>
          </cell>
          <cell r="EP53">
            <v>171</v>
          </cell>
          <cell r="EQ53">
            <v>8.6999999999999993</v>
          </cell>
          <cell r="EY53">
            <v>3.6363636363636362E-2</v>
          </cell>
          <cell r="EZ53">
            <v>8.6999999999999993</v>
          </cell>
        </row>
        <row r="54">
          <cell r="A54">
            <v>2.5</v>
          </cell>
          <cell r="B54">
            <v>9.5</v>
          </cell>
          <cell r="K54">
            <v>62</v>
          </cell>
          <cell r="L54">
            <v>9.5</v>
          </cell>
          <cell r="T54">
            <v>21</v>
          </cell>
          <cell r="U54">
            <v>9.5</v>
          </cell>
          <cell r="AC54">
            <v>0.73399999999999999</v>
          </cell>
          <cell r="AD54">
            <v>9.5</v>
          </cell>
          <cell r="AL54">
            <v>152</v>
          </cell>
          <cell r="AM54">
            <v>9.5</v>
          </cell>
          <cell r="AU54">
            <v>3</v>
          </cell>
          <cell r="AV54">
            <v>9.5</v>
          </cell>
          <cell r="BD54">
            <v>111</v>
          </cell>
          <cell r="BE54">
            <v>9.5</v>
          </cell>
          <cell r="BM54">
            <v>1</v>
          </cell>
          <cell r="BN54">
            <v>9.5</v>
          </cell>
          <cell r="BV54">
            <v>0</v>
          </cell>
          <cell r="BW54">
            <v>9.5</v>
          </cell>
          <cell r="CE54">
            <v>44</v>
          </cell>
          <cell r="CF54">
            <v>9.5</v>
          </cell>
          <cell r="CN54">
            <v>5</v>
          </cell>
          <cell r="CO54">
            <v>9.5</v>
          </cell>
          <cell r="CW54">
            <v>3</v>
          </cell>
          <cell r="CX54">
            <v>9.5</v>
          </cell>
          <cell r="DF54">
            <v>47</v>
          </cell>
          <cell r="DG54">
            <v>9.5</v>
          </cell>
          <cell r="DO54">
            <v>43</v>
          </cell>
          <cell r="DP54">
            <v>9.5</v>
          </cell>
          <cell r="DX54">
            <v>0</v>
          </cell>
          <cell r="DY54">
            <v>9.5</v>
          </cell>
          <cell r="EG54">
            <v>164</v>
          </cell>
          <cell r="EH54">
            <v>9.5</v>
          </cell>
          <cell r="EP54">
            <v>169</v>
          </cell>
          <cell r="EQ54">
            <v>9.5</v>
          </cell>
          <cell r="EY54">
            <v>3.048780487804878E-2</v>
          </cell>
          <cell r="EZ54">
            <v>9.5</v>
          </cell>
        </row>
        <row r="55">
          <cell r="A55">
            <v>1.7</v>
          </cell>
          <cell r="B55">
            <v>6.8</v>
          </cell>
          <cell r="K55">
            <v>44</v>
          </cell>
          <cell r="L55">
            <v>6.8</v>
          </cell>
          <cell r="T55">
            <v>4</v>
          </cell>
          <cell r="U55">
            <v>6.8</v>
          </cell>
          <cell r="AC55">
            <v>4.5900000000000003E-2</v>
          </cell>
          <cell r="AD55">
            <v>6.8</v>
          </cell>
          <cell r="AL55">
            <v>104</v>
          </cell>
          <cell r="AM55">
            <v>6.8</v>
          </cell>
          <cell r="AU55">
            <v>6</v>
          </cell>
          <cell r="AV55">
            <v>6.8</v>
          </cell>
          <cell r="BD55">
            <v>86</v>
          </cell>
          <cell r="BE55">
            <v>6.8</v>
          </cell>
          <cell r="BM55">
            <v>1</v>
          </cell>
          <cell r="BN55">
            <v>6.8</v>
          </cell>
          <cell r="BV55">
            <v>0</v>
          </cell>
          <cell r="BW55">
            <v>6.8</v>
          </cell>
          <cell r="CE55">
            <v>29</v>
          </cell>
          <cell r="CF55">
            <v>6.8</v>
          </cell>
          <cell r="CN55">
            <v>2</v>
          </cell>
          <cell r="CO55">
            <v>6.8</v>
          </cell>
          <cell r="CW55">
            <v>2</v>
          </cell>
          <cell r="CX55">
            <v>6.8</v>
          </cell>
          <cell r="DF55">
            <v>36</v>
          </cell>
          <cell r="DG55">
            <v>6.8</v>
          </cell>
          <cell r="DO55">
            <v>21</v>
          </cell>
          <cell r="DP55">
            <v>6.8</v>
          </cell>
          <cell r="DX55">
            <v>0</v>
          </cell>
          <cell r="DY55">
            <v>6.8</v>
          </cell>
          <cell r="EG55">
            <v>164</v>
          </cell>
          <cell r="EH55">
            <v>6.8</v>
          </cell>
          <cell r="EP55">
            <v>168</v>
          </cell>
          <cell r="EQ55">
            <v>6.8</v>
          </cell>
          <cell r="EY55">
            <v>2.4390243902439025E-2</v>
          </cell>
          <cell r="EZ55">
            <v>6.8</v>
          </cell>
        </row>
        <row r="56">
          <cell r="A56">
            <v>1.6</v>
          </cell>
          <cell r="B56">
            <v>7.2</v>
          </cell>
          <cell r="K56">
            <v>41</v>
          </cell>
          <cell r="L56">
            <v>7.2</v>
          </cell>
          <cell r="T56">
            <v>12</v>
          </cell>
          <cell r="U56">
            <v>7.2</v>
          </cell>
          <cell r="AC56">
            <v>0.879</v>
          </cell>
          <cell r="AD56">
            <v>7.2</v>
          </cell>
          <cell r="AL56">
            <v>112</v>
          </cell>
          <cell r="AM56">
            <v>7.2</v>
          </cell>
          <cell r="AU56">
            <v>2</v>
          </cell>
          <cell r="AV56">
            <v>7.2</v>
          </cell>
          <cell r="BD56">
            <v>120</v>
          </cell>
          <cell r="BE56">
            <v>7.2</v>
          </cell>
          <cell r="BM56">
            <v>0</v>
          </cell>
          <cell r="BN56">
            <v>7.2</v>
          </cell>
          <cell r="BV56">
            <v>0</v>
          </cell>
          <cell r="BW56">
            <v>7.2</v>
          </cell>
          <cell r="CE56">
            <v>39</v>
          </cell>
          <cell r="CF56">
            <v>7.2</v>
          </cell>
          <cell r="CN56">
            <v>5</v>
          </cell>
          <cell r="CO56">
            <v>7.2</v>
          </cell>
          <cell r="CW56">
            <v>3</v>
          </cell>
          <cell r="CX56">
            <v>7.2</v>
          </cell>
          <cell r="DF56">
            <v>40</v>
          </cell>
          <cell r="DG56">
            <v>7.2</v>
          </cell>
          <cell r="DO56">
            <v>14</v>
          </cell>
          <cell r="DP56">
            <v>7.2</v>
          </cell>
          <cell r="DX56">
            <v>0</v>
          </cell>
          <cell r="DY56">
            <v>7.2</v>
          </cell>
          <cell r="EG56">
            <v>162</v>
          </cell>
          <cell r="EH56">
            <v>7.2</v>
          </cell>
          <cell r="EP56">
            <v>167</v>
          </cell>
          <cell r="EQ56">
            <v>7.2</v>
          </cell>
          <cell r="EY56">
            <v>3.0864197530864196E-2</v>
          </cell>
          <cell r="EZ56">
            <v>7.2</v>
          </cell>
        </row>
        <row r="57">
          <cell r="A57">
            <v>2.6</v>
          </cell>
          <cell r="B57">
            <v>11.3</v>
          </cell>
          <cell r="K57">
            <v>72</v>
          </cell>
          <cell r="L57">
            <v>11.3</v>
          </cell>
          <cell r="T57">
            <v>4</v>
          </cell>
          <cell r="U57">
            <v>11.3</v>
          </cell>
          <cell r="AC57">
            <v>1.496</v>
          </cell>
          <cell r="AD57">
            <v>11.3</v>
          </cell>
          <cell r="AL57">
            <v>139</v>
          </cell>
          <cell r="AM57">
            <v>11.3</v>
          </cell>
          <cell r="AU57">
            <v>2</v>
          </cell>
          <cell r="AV57">
            <v>11.3</v>
          </cell>
          <cell r="BD57">
            <v>84</v>
          </cell>
          <cell r="BE57">
            <v>11.3</v>
          </cell>
          <cell r="BM57">
            <v>1</v>
          </cell>
          <cell r="BN57">
            <v>11.3</v>
          </cell>
          <cell r="BV57">
            <v>1</v>
          </cell>
          <cell r="BW57">
            <v>11.3</v>
          </cell>
          <cell r="CE57">
            <v>36</v>
          </cell>
          <cell r="CF57">
            <v>11.3</v>
          </cell>
          <cell r="CN57">
            <v>6</v>
          </cell>
          <cell r="CO57">
            <v>11.3</v>
          </cell>
          <cell r="CW57">
            <v>3</v>
          </cell>
          <cell r="CX57">
            <v>11.3</v>
          </cell>
          <cell r="DF57">
            <v>34</v>
          </cell>
          <cell r="DG57">
            <v>11.3</v>
          </cell>
          <cell r="DO57">
            <v>77</v>
          </cell>
          <cell r="DP57">
            <v>11.3</v>
          </cell>
          <cell r="DX57">
            <v>0</v>
          </cell>
          <cell r="DY57">
            <v>11.3</v>
          </cell>
          <cell r="EG57">
            <v>177</v>
          </cell>
          <cell r="EH57">
            <v>11.3</v>
          </cell>
          <cell r="EP57">
            <v>184</v>
          </cell>
          <cell r="EQ57">
            <v>11.3</v>
          </cell>
          <cell r="EY57">
            <v>3.954802259887006E-2</v>
          </cell>
          <cell r="EZ57">
            <v>11.3</v>
          </cell>
        </row>
        <row r="58">
          <cell r="A58">
            <v>2</v>
          </cell>
          <cell r="B58">
            <v>9.4</v>
          </cell>
          <cell r="K58">
            <v>55</v>
          </cell>
          <cell r="L58">
            <v>9.4</v>
          </cell>
          <cell r="T58">
            <v>14</v>
          </cell>
          <cell r="U58">
            <v>9.4</v>
          </cell>
          <cell r="AC58">
            <v>0.65500000000000003</v>
          </cell>
          <cell r="AD58">
            <v>9.4</v>
          </cell>
          <cell r="AL58">
            <v>150</v>
          </cell>
          <cell r="AM58">
            <v>9.4</v>
          </cell>
          <cell r="AU58">
            <v>3</v>
          </cell>
          <cell r="AV58">
            <v>9.4</v>
          </cell>
          <cell r="BD58">
            <v>108</v>
          </cell>
          <cell r="BE58">
            <v>9.4</v>
          </cell>
          <cell r="BM58">
            <v>1</v>
          </cell>
          <cell r="BN58">
            <v>9.4</v>
          </cell>
          <cell r="BV58">
            <v>0</v>
          </cell>
          <cell r="BW58">
            <v>9.4</v>
          </cell>
          <cell r="CE58">
            <v>37</v>
          </cell>
          <cell r="CF58">
            <v>9.4</v>
          </cell>
          <cell r="CN58">
            <v>9</v>
          </cell>
          <cell r="CO58">
            <v>9.4</v>
          </cell>
          <cell r="CW58">
            <v>2</v>
          </cell>
          <cell r="CX58">
            <v>9.4</v>
          </cell>
          <cell r="DF58">
            <v>40</v>
          </cell>
          <cell r="DG58">
            <v>9.4</v>
          </cell>
          <cell r="DO58">
            <v>35</v>
          </cell>
          <cell r="DP58">
            <v>9.4</v>
          </cell>
          <cell r="DX58">
            <v>0</v>
          </cell>
          <cell r="DY58">
            <v>9.4</v>
          </cell>
          <cell r="EG58">
            <v>163</v>
          </cell>
          <cell r="EH58">
            <v>9.4</v>
          </cell>
          <cell r="EP58">
            <v>168</v>
          </cell>
          <cell r="EQ58">
            <v>9.4</v>
          </cell>
          <cell r="EY58">
            <v>3.0674846625766871E-2</v>
          </cell>
          <cell r="EZ58">
            <v>9.4</v>
          </cell>
        </row>
        <row r="59">
          <cell r="A59">
            <v>1.8</v>
          </cell>
          <cell r="B59">
            <v>8.6</v>
          </cell>
          <cell r="K59">
            <v>48</v>
          </cell>
          <cell r="L59">
            <v>8.6</v>
          </cell>
          <cell r="T59">
            <v>10</v>
          </cell>
          <cell r="U59">
            <v>8.6</v>
          </cell>
          <cell r="AC59">
            <v>1.6439999999999999</v>
          </cell>
          <cell r="AD59">
            <v>8.6</v>
          </cell>
          <cell r="AL59">
            <v>60</v>
          </cell>
          <cell r="AM59">
            <v>8.6</v>
          </cell>
          <cell r="AU59">
            <v>3</v>
          </cell>
          <cell r="AV59">
            <v>8.6</v>
          </cell>
          <cell r="BD59">
            <v>118</v>
          </cell>
          <cell r="BE59">
            <v>8.6</v>
          </cell>
          <cell r="BM59">
            <v>0</v>
          </cell>
          <cell r="BN59">
            <v>8.6</v>
          </cell>
          <cell r="BV59">
            <v>1</v>
          </cell>
          <cell r="BW59">
            <v>8.6</v>
          </cell>
          <cell r="CE59">
            <v>34</v>
          </cell>
          <cell r="CF59">
            <v>8.6</v>
          </cell>
          <cell r="CN59">
            <v>19</v>
          </cell>
          <cell r="CO59">
            <v>8.6</v>
          </cell>
          <cell r="CW59">
            <v>1</v>
          </cell>
          <cell r="CX59">
            <v>8.6</v>
          </cell>
          <cell r="DF59">
            <v>39</v>
          </cell>
          <cell r="DG59">
            <v>8.6</v>
          </cell>
          <cell r="DO59">
            <v>22</v>
          </cell>
          <cell r="DP59">
            <v>8.6</v>
          </cell>
          <cell r="DX59">
            <v>1</v>
          </cell>
          <cell r="DY59">
            <v>8.6</v>
          </cell>
          <cell r="EG59">
            <v>172</v>
          </cell>
          <cell r="EH59">
            <v>8.6</v>
          </cell>
          <cell r="EP59">
            <v>180</v>
          </cell>
          <cell r="EQ59">
            <v>8.6</v>
          </cell>
          <cell r="EY59">
            <v>4.6511627906976744E-2</v>
          </cell>
          <cell r="EZ59">
            <v>8.6</v>
          </cell>
        </row>
        <row r="60">
          <cell r="A60">
            <v>2.9</v>
          </cell>
          <cell r="B60">
            <v>17.100000000000001</v>
          </cell>
          <cell r="K60">
            <v>76</v>
          </cell>
          <cell r="L60">
            <v>17.100000000000001</v>
          </cell>
          <cell r="T60">
            <v>5</v>
          </cell>
          <cell r="U60">
            <v>17.100000000000001</v>
          </cell>
          <cell r="AC60">
            <v>0.81899999999999995</v>
          </cell>
          <cell r="AD60">
            <v>17.100000000000001</v>
          </cell>
          <cell r="AL60">
            <v>266</v>
          </cell>
          <cell r="AM60">
            <v>17.100000000000001</v>
          </cell>
          <cell r="AU60">
            <v>4</v>
          </cell>
          <cell r="AV60">
            <v>17.100000000000001</v>
          </cell>
          <cell r="BD60">
            <v>92</v>
          </cell>
          <cell r="BE60">
            <v>17.100000000000001</v>
          </cell>
          <cell r="BM60">
            <v>0</v>
          </cell>
          <cell r="BN60">
            <v>17.100000000000001</v>
          </cell>
          <cell r="BV60">
            <v>1</v>
          </cell>
          <cell r="BW60">
            <v>17.100000000000001</v>
          </cell>
          <cell r="CE60">
            <v>52</v>
          </cell>
          <cell r="CF60">
            <v>17.100000000000001</v>
          </cell>
          <cell r="CN60">
            <v>18</v>
          </cell>
          <cell r="CO60">
            <v>17.100000000000001</v>
          </cell>
          <cell r="CW60">
            <v>5</v>
          </cell>
          <cell r="CX60">
            <v>17.100000000000001</v>
          </cell>
          <cell r="DF60">
            <v>34</v>
          </cell>
          <cell r="DG60">
            <v>17.100000000000001</v>
          </cell>
          <cell r="DO60">
            <v>87</v>
          </cell>
          <cell r="DP60">
            <v>17.100000000000001</v>
          </cell>
          <cell r="DX60">
            <v>1</v>
          </cell>
          <cell r="DY60">
            <v>17.100000000000001</v>
          </cell>
          <cell r="EG60">
            <v>178</v>
          </cell>
          <cell r="EH60">
            <v>17.100000000000001</v>
          </cell>
          <cell r="EP60">
            <v>186</v>
          </cell>
          <cell r="EQ60">
            <v>17.100000000000001</v>
          </cell>
          <cell r="EY60">
            <v>4.49438202247191E-2</v>
          </cell>
          <cell r="EZ60">
            <v>17.100000000000001</v>
          </cell>
        </row>
        <row r="61">
          <cell r="A61">
            <v>2.4</v>
          </cell>
          <cell r="B61">
            <v>15.4</v>
          </cell>
          <cell r="K61">
            <v>58</v>
          </cell>
          <cell r="L61">
            <v>15.4</v>
          </cell>
          <cell r="T61">
            <v>6</v>
          </cell>
          <cell r="U61">
            <v>15.4</v>
          </cell>
          <cell r="AC61">
            <v>1.623</v>
          </cell>
          <cell r="AD61">
            <v>15.4</v>
          </cell>
          <cell r="AL61">
            <v>209</v>
          </cell>
          <cell r="AM61">
            <v>15.4</v>
          </cell>
          <cell r="AU61">
            <v>1</v>
          </cell>
          <cell r="AV61">
            <v>15.4</v>
          </cell>
          <cell r="BD61">
            <v>88</v>
          </cell>
          <cell r="BE61">
            <v>15.4</v>
          </cell>
          <cell r="BM61">
            <v>0</v>
          </cell>
          <cell r="BN61">
            <v>15.4</v>
          </cell>
          <cell r="BV61">
            <v>1</v>
          </cell>
          <cell r="BW61">
            <v>15.4</v>
          </cell>
          <cell r="CE61">
            <v>45</v>
          </cell>
          <cell r="CF61">
            <v>15.4</v>
          </cell>
          <cell r="CN61">
            <v>10</v>
          </cell>
          <cell r="CO61">
            <v>15.4</v>
          </cell>
          <cell r="CW61">
            <v>3</v>
          </cell>
          <cell r="CX61">
            <v>15.4</v>
          </cell>
          <cell r="DF61">
            <v>38</v>
          </cell>
          <cell r="DG61">
            <v>15.4</v>
          </cell>
          <cell r="DO61">
            <v>45</v>
          </cell>
          <cell r="DP61">
            <v>15.4</v>
          </cell>
          <cell r="DX61">
            <v>1</v>
          </cell>
          <cell r="DY61">
            <v>15.4</v>
          </cell>
          <cell r="EG61">
            <v>179</v>
          </cell>
          <cell r="EH61">
            <v>15.4</v>
          </cell>
          <cell r="EP61">
            <v>187</v>
          </cell>
          <cell r="EQ61">
            <v>15.4</v>
          </cell>
          <cell r="EY61">
            <v>4.4692737430167599E-2</v>
          </cell>
          <cell r="EZ61">
            <v>15.4</v>
          </cell>
        </row>
        <row r="62">
          <cell r="A62">
            <v>2.2000000000000002</v>
          </cell>
          <cell r="B62">
            <v>11</v>
          </cell>
          <cell r="K62">
            <v>51</v>
          </cell>
          <cell r="L62">
            <v>11</v>
          </cell>
          <cell r="T62">
            <v>6</v>
          </cell>
          <cell r="U62">
            <v>11</v>
          </cell>
          <cell r="AC62">
            <v>1.0840000000000001</v>
          </cell>
          <cell r="AD62">
            <v>11</v>
          </cell>
          <cell r="AL62">
            <v>181</v>
          </cell>
          <cell r="AM62">
            <v>11</v>
          </cell>
          <cell r="AU62">
            <v>2</v>
          </cell>
          <cell r="AV62">
            <v>11</v>
          </cell>
          <cell r="BD62">
            <v>101</v>
          </cell>
          <cell r="BE62">
            <v>11</v>
          </cell>
          <cell r="BM62">
            <v>0</v>
          </cell>
          <cell r="BN62">
            <v>11</v>
          </cell>
          <cell r="BV62">
            <v>1</v>
          </cell>
          <cell r="BW62">
            <v>11</v>
          </cell>
          <cell r="CE62">
            <v>53</v>
          </cell>
          <cell r="CF62">
            <v>11</v>
          </cell>
          <cell r="CN62">
            <v>9</v>
          </cell>
          <cell r="CO62">
            <v>11</v>
          </cell>
          <cell r="CW62">
            <v>4</v>
          </cell>
          <cell r="CX62">
            <v>11</v>
          </cell>
          <cell r="DF62">
            <v>37</v>
          </cell>
          <cell r="DG62">
            <v>11</v>
          </cell>
          <cell r="DO62">
            <v>33</v>
          </cell>
          <cell r="DP62">
            <v>11</v>
          </cell>
          <cell r="DX62">
            <v>0</v>
          </cell>
          <cell r="DY62">
            <v>11</v>
          </cell>
          <cell r="EG62">
            <v>164</v>
          </cell>
          <cell r="EH62">
            <v>11</v>
          </cell>
          <cell r="EP62">
            <v>170</v>
          </cell>
          <cell r="EQ62">
            <v>11</v>
          </cell>
          <cell r="EY62">
            <v>3.6585365853658534E-2</v>
          </cell>
          <cell r="EZ62">
            <v>11</v>
          </cell>
        </row>
        <row r="63">
          <cell r="A63">
            <v>3</v>
          </cell>
          <cell r="B63">
            <v>15.6</v>
          </cell>
          <cell r="K63">
            <v>67</v>
          </cell>
          <cell r="L63">
            <v>15.6</v>
          </cell>
          <cell r="T63">
            <v>13</v>
          </cell>
          <cell r="U63">
            <v>15.6</v>
          </cell>
          <cell r="AC63">
            <v>1.4610000000000001</v>
          </cell>
          <cell r="AD63">
            <v>15.6</v>
          </cell>
          <cell r="AL63">
            <v>180</v>
          </cell>
          <cell r="AM63">
            <v>15.6</v>
          </cell>
          <cell r="AU63">
            <v>4</v>
          </cell>
          <cell r="AV63">
            <v>15.6</v>
          </cell>
          <cell r="BD63">
            <v>91</v>
          </cell>
          <cell r="BE63">
            <v>15.6</v>
          </cell>
          <cell r="BM63">
            <v>0</v>
          </cell>
          <cell r="BN63">
            <v>15.6</v>
          </cell>
          <cell r="BV63">
            <v>0</v>
          </cell>
          <cell r="BW63">
            <v>15.6</v>
          </cell>
          <cell r="CE63">
            <v>44</v>
          </cell>
          <cell r="CF63">
            <v>15.6</v>
          </cell>
          <cell r="CN63">
            <v>10</v>
          </cell>
          <cell r="CO63">
            <v>15.6</v>
          </cell>
          <cell r="CW63">
            <v>3</v>
          </cell>
          <cell r="CX63">
            <v>15.6</v>
          </cell>
          <cell r="DF63">
            <v>40</v>
          </cell>
          <cell r="DG63">
            <v>15.6</v>
          </cell>
          <cell r="DO63">
            <v>44</v>
          </cell>
          <cell r="DP63">
            <v>15.6</v>
          </cell>
          <cell r="DX63">
            <v>0</v>
          </cell>
          <cell r="DY63">
            <v>15.6</v>
          </cell>
          <cell r="EG63">
            <v>181</v>
          </cell>
          <cell r="EH63">
            <v>15.6</v>
          </cell>
          <cell r="EP63">
            <v>187</v>
          </cell>
          <cell r="EQ63">
            <v>15.6</v>
          </cell>
          <cell r="EY63">
            <v>3.3149171270718231E-2</v>
          </cell>
          <cell r="EZ63">
            <v>15.6</v>
          </cell>
        </row>
        <row r="64">
          <cell r="A64">
            <v>1.8</v>
          </cell>
          <cell r="B64">
            <v>7.6</v>
          </cell>
          <cell r="K64">
            <v>50</v>
          </cell>
          <cell r="L64">
            <v>7.6</v>
          </cell>
          <cell r="T64">
            <v>3</v>
          </cell>
          <cell r="U64">
            <v>7.6</v>
          </cell>
          <cell r="AC64">
            <v>0.53200000000000003</v>
          </cell>
          <cell r="AD64">
            <v>7.6</v>
          </cell>
          <cell r="AL64">
            <v>111</v>
          </cell>
          <cell r="AM64">
            <v>7.6</v>
          </cell>
          <cell r="AU64">
            <v>2</v>
          </cell>
          <cell r="AV64">
            <v>7.6</v>
          </cell>
          <cell r="BD64">
            <v>120</v>
          </cell>
          <cell r="BE64">
            <v>7.6</v>
          </cell>
          <cell r="BM64">
            <v>0</v>
          </cell>
          <cell r="BN64">
            <v>7.6</v>
          </cell>
          <cell r="BV64">
            <v>0</v>
          </cell>
          <cell r="BW64">
            <v>7.6</v>
          </cell>
          <cell r="CE64">
            <v>46</v>
          </cell>
          <cell r="CF64">
            <v>7.6</v>
          </cell>
          <cell r="CN64">
            <v>3</v>
          </cell>
          <cell r="CO64">
            <v>7.6</v>
          </cell>
          <cell r="CW64">
            <v>4</v>
          </cell>
          <cell r="CX64">
            <v>7.6</v>
          </cell>
          <cell r="DF64">
            <v>32</v>
          </cell>
          <cell r="DG64">
            <v>7.6</v>
          </cell>
          <cell r="DO64">
            <v>26</v>
          </cell>
          <cell r="DP64">
            <v>7.6</v>
          </cell>
          <cell r="DX64">
            <v>0</v>
          </cell>
          <cell r="DY64">
            <v>7.6</v>
          </cell>
          <cell r="EG64">
            <v>164</v>
          </cell>
          <cell r="EH64">
            <v>7.6</v>
          </cell>
          <cell r="EP64">
            <v>172</v>
          </cell>
          <cell r="EQ64">
            <v>7.6</v>
          </cell>
          <cell r="EY64">
            <v>4.878048780487805E-2</v>
          </cell>
          <cell r="EZ64">
            <v>7.6</v>
          </cell>
        </row>
        <row r="65">
          <cell r="A65">
            <v>2.4</v>
          </cell>
          <cell r="B65">
            <v>11.4</v>
          </cell>
          <cell r="K65">
            <v>58</v>
          </cell>
          <cell r="L65">
            <v>11.4</v>
          </cell>
          <cell r="T65">
            <v>2</v>
          </cell>
          <cell r="U65">
            <v>11.4</v>
          </cell>
          <cell r="AC65">
            <v>1.3360000000000001</v>
          </cell>
          <cell r="AD65">
            <v>11.4</v>
          </cell>
          <cell r="AL65">
            <v>150</v>
          </cell>
          <cell r="AM65">
            <v>11.4</v>
          </cell>
          <cell r="AU65">
            <v>2</v>
          </cell>
          <cell r="AV65">
            <v>11.4</v>
          </cell>
          <cell r="BD65">
            <v>98</v>
          </cell>
          <cell r="BE65">
            <v>11.4</v>
          </cell>
          <cell r="BM65">
            <v>0</v>
          </cell>
          <cell r="BN65">
            <v>11.4</v>
          </cell>
          <cell r="BV65">
            <v>1</v>
          </cell>
          <cell r="BW65">
            <v>11.4</v>
          </cell>
          <cell r="CE65">
            <v>38</v>
          </cell>
          <cell r="CF65">
            <v>11.4</v>
          </cell>
          <cell r="CN65">
            <v>9</v>
          </cell>
          <cell r="CO65">
            <v>11.4</v>
          </cell>
          <cell r="CW65">
            <v>2</v>
          </cell>
          <cell r="CX65">
            <v>11.4</v>
          </cell>
          <cell r="DF65">
            <v>47</v>
          </cell>
          <cell r="DG65">
            <v>11.4</v>
          </cell>
          <cell r="DO65">
            <v>41</v>
          </cell>
          <cell r="DP65">
            <v>11.4</v>
          </cell>
          <cell r="DX65">
            <v>1</v>
          </cell>
          <cell r="DY65">
            <v>11.4</v>
          </cell>
          <cell r="EG65">
            <v>177</v>
          </cell>
          <cell r="EH65">
            <v>11.4</v>
          </cell>
          <cell r="EP65">
            <v>183</v>
          </cell>
          <cell r="EQ65">
            <v>11.4</v>
          </cell>
          <cell r="EY65">
            <v>3.3898305084745763E-2</v>
          </cell>
          <cell r="EZ65">
            <v>11.4</v>
          </cell>
        </row>
        <row r="66">
          <cell r="A66">
            <v>3.6</v>
          </cell>
          <cell r="B66">
            <v>23.5</v>
          </cell>
          <cell r="K66">
            <v>89</v>
          </cell>
          <cell r="L66">
            <v>23.5</v>
          </cell>
          <cell r="T66">
            <v>8</v>
          </cell>
          <cell r="U66">
            <v>23.5</v>
          </cell>
          <cell r="AC66">
            <v>1.018</v>
          </cell>
          <cell r="AD66">
            <v>23.5</v>
          </cell>
          <cell r="AL66">
            <v>348</v>
          </cell>
          <cell r="AM66">
            <v>23.5</v>
          </cell>
          <cell r="AU66">
            <v>0</v>
          </cell>
          <cell r="AV66">
            <v>23.5</v>
          </cell>
          <cell r="BD66">
            <v>98</v>
          </cell>
          <cell r="BE66">
            <v>23.5</v>
          </cell>
          <cell r="BM66">
            <v>1</v>
          </cell>
          <cell r="BN66">
            <v>23.5</v>
          </cell>
          <cell r="BV66">
            <v>1</v>
          </cell>
          <cell r="BW66">
            <v>23.5</v>
          </cell>
          <cell r="CE66">
            <v>36</v>
          </cell>
          <cell r="CF66">
            <v>23.5</v>
          </cell>
          <cell r="CN66">
            <v>12</v>
          </cell>
          <cell r="CO66">
            <v>23.5</v>
          </cell>
          <cell r="CW66">
            <v>1</v>
          </cell>
          <cell r="CX66">
            <v>23.5</v>
          </cell>
          <cell r="DF66">
            <v>40</v>
          </cell>
          <cell r="DG66">
            <v>23.5</v>
          </cell>
          <cell r="DO66">
            <v>57</v>
          </cell>
          <cell r="DP66">
            <v>23.5</v>
          </cell>
          <cell r="DX66">
            <v>1</v>
          </cell>
          <cell r="DY66">
            <v>23.5</v>
          </cell>
          <cell r="EG66">
            <v>184</v>
          </cell>
          <cell r="EH66">
            <v>23.5</v>
          </cell>
          <cell r="EP66">
            <v>195</v>
          </cell>
          <cell r="EQ66">
            <v>23.5</v>
          </cell>
          <cell r="EY66">
            <v>5.9782608695652176E-2</v>
          </cell>
          <cell r="EZ66">
            <v>23.5</v>
          </cell>
        </row>
        <row r="67">
          <cell r="A67">
            <v>3.2</v>
          </cell>
          <cell r="B67">
            <v>12.4</v>
          </cell>
          <cell r="K67">
            <v>76</v>
          </cell>
          <cell r="L67">
            <v>12.4</v>
          </cell>
          <cell r="T67">
            <v>19</v>
          </cell>
          <cell r="U67">
            <v>12.4</v>
          </cell>
          <cell r="AC67">
            <v>4.2999999999999997E-2</v>
          </cell>
          <cell r="AD67">
            <v>12.4</v>
          </cell>
          <cell r="AL67">
            <v>214</v>
          </cell>
          <cell r="AM67">
            <v>12.4</v>
          </cell>
          <cell r="AU67">
            <v>2</v>
          </cell>
          <cell r="AV67">
            <v>12.4</v>
          </cell>
          <cell r="BD67">
            <v>98</v>
          </cell>
          <cell r="BE67">
            <v>12.4</v>
          </cell>
          <cell r="BM67">
            <v>1</v>
          </cell>
          <cell r="BN67">
            <v>12.4</v>
          </cell>
          <cell r="BV67">
            <v>1</v>
          </cell>
          <cell r="BW67">
            <v>12.4</v>
          </cell>
          <cell r="CE67">
            <v>42</v>
          </cell>
          <cell r="CF67">
            <v>12.4</v>
          </cell>
          <cell r="CN67">
            <v>3</v>
          </cell>
          <cell r="CO67">
            <v>12.4</v>
          </cell>
          <cell r="CW67">
            <v>3</v>
          </cell>
          <cell r="CX67">
            <v>12.4</v>
          </cell>
          <cell r="DF67">
            <v>43</v>
          </cell>
          <cell r="DG67">
            <v>12.4</v>
          </cell>
          <cell r="DO67">
            <v>59</v>
          </cell>
          <cell r="DP67">
            <v>12.4</v>
          </cell>
          <cell r="DX67">
            <v>0</v>
          </cell>
          <cell r="DY67">
            <v>12.4</v>
          </cell>
          <cell r="EG67">
            <v>160</v>
          </cell>
          <cell r="EH67">
            <v>12.4</v>
          </cell>
          <cell r="EP67">
            <v>166</v>
          </cell>
          <cell r="EQ67">
            <v>12.4</v>
          </cell>
          <cell r="EY67">
            <v>3.7499999999999999E-2</v>
          </cell>
          <cell r="EZ67">
            <v>12.4</v>
          </cell>
        </row>
        <row r="68">
          <cell r="A68">
            <v>2.7</v>
          </cell>
          <cell r="B68">
            <v>13.4</v>
          </cell>
          <cell r="K68">
            <v>71</v>
          </cell>
          <cell r="L68">
            <v>13.4</v>
          </cell>
          <cell r="T68">
            <v>5</v>
          </cell>
          <cell r="U68">
            <v>13.4</v>
          </cell>
          <cell r="AC68">
            <v>1.28</v>
          </cell>
          <cell r="AD68">
            <v>13.4</v>
          </cell>
          <cell r="AL68">
            <v>141</v>
          </cell>
          <cell r="AM68">
            <v>13.4</v>
          </cell>
          <cell r="AU68">
            <v>2</v>
          </cell>
          <cell r="AV68">
            <v>13.4</v>
          </cell>
          <cell r="BD68">
            <v>96</v>
          </cell>
          <cell r="BE68">
            <v>13.4</v>
          </cell>
          <cell r="BM68">
            <v>0</v>
          </cell>
          <cell r="BN68">
            <v>13.4</v>
          </cell>
          <cell r="BV68">
            <v>1</v>
          </cell>
          <cell r="BW68">
            <v>13.4</v>
          </cell>
          <cell r="CE68">
            <v>28</v>
          </cell>
          <cell r="CF68">
            <v>13.4</v>
          </cell>
          <cell r="CN68">
            <v>9</v>
          </cell>
          <cell r="CO68">
            <v>13.4</v>
          </cell>
          <cell r="CW68">
            <v>1</v>
          </cell>
          <cell r="CX68">
            <v>13.4</v>
          </cell>
          <cell r="DF68">
            <v>37</v>
          </cell>
          <cell r="DG68">
            <v>13.4</v>
          </cell>
          <cell r="DO68">
            <v>54</v>
          </cell>
          <cell r="DP68">
            <v>13.4</v>
          </cell>
          <cell r="DX68">
            <v>1</v>
          </cell>
          <cell r="DY68">
            <v>13.4</v>
          </cell>
          <cell r="EG68">
            <v>180</v>
          </cell>
          <cell r="EH68">
            <v>13.4</v>
          </cell>
          <cell r="EP68">
            <v>186</v>
          </cell>
          <cell r="EQ68">
            <v>13.4</v>
          </cell>
          <cell r="EY68">
            <v>3.3333333333333333E-2</v>
          </cell>
          <cell r="EZ68">
            <v>13.4</v>
          </cell>
        </row>
        <row r="69">
          <cell r="A69">
            <v>2.5</v>
          </cell>
          <cell r="B69">
            <v>13.8</v>
          </cell>
          <cell r="K69">
            <v>63</v>
          </cell>
          <cell r="L69">
            <v>13.8</v>
          </cell>
          <cell r="T69">
            <v>12</v>
          </cell>
          <cell r="U69">
            <v>13.8</v>
          </cell>
          <cell r="AC69">
            <v>0.61199999999999999</v>
          </cell>
          <cell r="AD69">
            <v>13.8</v>
          </cell>
          <cell r="AL69">
            <v>148</v>
          </cell>
          <cell r="AM69">
            <v>13.8</v>
          </cell>
          <cell r="AU69">
            <v>3</v>
          </cell>
          <cell r="AV69">
            <v>13.8</v>
          </cell>
          <cell r="BD69">
            <v>116</v>
          </cell>
          <cell r="BE69">
            <v>13.8</v>
          </cell>
          <cell r="BM69">
            <v>1</v>
          </cell>
          <cell r="BN69">
            <v>13.8</v>
          </cell>
          <cell r="BV69">
            <v>0</v>
          </cell>
          <cell r="BW69">
            <v>13.8</v>
          </cell>
          <cell r="CE69">
            <v>35</v>
          </cell>
          <cell r="CF69">
            <v>13.8</v>
          </cell>
          <cell r="CN69">
            <v>10</v>
          </cell>
          <cell r="CO69">
            <v>13.8</v>
          </cell>
          <cell r="CW69">
            <v>2</v>
          </cell>
          <cell r="CX69">
            <v>13.8</v>
          </cell>
          <cell r="DF69">
            <v>39</v>
          </cell>
          <cell r="DG69">
            <v>13.8</v>
          </cell>
          <cell r="DO69">
            <v>42</v>
          </cell>
          <cell r="DP69">
            <v>13.8</v>
          </cell>
          <cell r="DX69">
            <v>0</v>
          </cell>
          <cell r="DY69">
            <v>13.8</v>
          </cell>
          <cell r="EG69">
            <v>178</v>
          </cell>
          <cell r="EH69">
            <v>13.8</v>
          </cell>
          <cell r="EP69">
            <v>185</v>
          </cell>
          <cell r="EQ69">
            <v>13.8</v>
          </cell>
          <cell r="EY69">
            <v>3.9325842696629212E-2</v>
          </cell>
          <cell r="EZ69">
            <v>13.8</v>
          </cell>
        </row>
        <row r="70">
          <cell r="A70">
            <v>2.2999999999999998</v>
          </cell>
          <cell r="B70">
            <v>11.6</v>
          </cell>
          <cell r="K70">
            <v>55</v>
          </cell>
          <cell r="L70">
            <v>11.6</v>
          </cell>
          <cell r="T70">
            <v>3</v>
          </cell>
          <cell r="U70">
            <v>11.6</v>
          </cell>
          <cell r="AC70">
            <v>0.73899999999999999</v>
          </cell>
          <cell r="AD70">
            <v>11.6</v>
          </cell>
          <cell r="AL70">
            <v>146</v>
          </cell>
          <cell r="AM70">
            <v>11.6</v>
          </cell>
          <cell r="AU70">
            <v>3</v>
          </cell>
          <cell r="AV70">
            <v>11.6</v>
          </cell>
          <cell r="BD70">
            <v>114</v>
          </cell>
          <cell r="BE70">
            <v>11.6</v>
          </cell>
          <cell r="BM70">
            <v>1</v>
          </cell>
          <cell r="BN70">
            <v>11.6</v>
          </cell>
          <cell r="BV70">
            <v>1</v>
          </cell>
          <cell r="BW70">
            <v>11.6</v>
          </cell>
          <cell r="CE70">
            <v>43</v>
          </cell>
          <cell r="CF70">
            <v>11.6</v>
          </cell>
          <cell r="CN70">
            <v>11</v>
          </cell>
          <cell r="CO70">
            <v>11.6</v>
          </cell>
          <cell r="CW70">
            <v>3</v>
          </cell>
          <cell r="CX70">
            <v>11.6</v>
          </cell>
          <cell r="DF70">
            <v>28</v>
          </cell>
          <cell r="DG70">
            <v>11.6</v>
          </cell>
          <cell r="DO70">
            <v>35</v>
          </cell>
          <cell r="DP70">
            <v>11.6</v>
          </cell>
          <cell r="DX70">
            <v>0</v>
          </cell>
          <cell r="DY70">
            <v>11.6</v>
          </cell>
          <cell r="EG70">
            <v>170</v>
          </cell>
          <cell r="EH70">
            <v>11.6</v>
          </cell>
          <cell r="EP70">
            <v>175</v>
          </cell>
          <cell r="EQ70">
            <v>11.6</v>
          </cell>
          <cell r="EY70">
            <v>2.9411764705882353E-2</v>
          </cell>
          <cell r="EZ70">
            <v>11.6</v>
          </cell>
        </row>
        <row r="71">
          <cell r="A71">
            <v>2.6</v>
          </cell>
          <cell r="B71">
            <v>11.8</v>
          </cell>
          <cell r="K71">
            <v>56</v>
          </cell>
          <cell r="L71">
            <v>11.8</v>
          </cell>
          <cell r="T71">
            <v>2</v>
          </cell>
          <cell r="U71">
            <v>11.8</v>
          </cell>
          <cell r="AC71">
            <v>1.1419999999999999</v>
          </cell>
          <cell r="AD71">
            <v>11.8</v>
          </cell>
          <cell r="AL71">
            <v>199</v>
          </cell>
          <cell r="AM71">
            <v>11.8</v>
          </cell>
          <cell r="AU71">
            <v>2</v>
          </cell>
          <cell r="AV71">
            <v>11.8</v>
          </cell>
          <cell r="BD71">
            <v>98</v>
          </cell>
          <cell r="BE71">
            <v>11.8</v>
          </cell>
          <cell r="BM71">
            <v>1</v>
          </cell>
          <cell r="BN71">
            <v>11.8</v>
          </cell>
          <cell r="BV71">
            <v>1</v>
          </cell>
          <cell r="BW71">
            <v>11.8</v>
          </cell>
          <cell r="CE71">
            <v>35</v>
          </cell>
          <cell r="CF71">
            <v>11.8</v>
          </cell>
          <cell r="CN71">
            <v>8</v>
          </cell>
          <cell r="CO71">
            <v>11.8</v>
          </cell>
          <cell r="CW71">
            <v>2</v>
          </cell>
          <cell r="CX71">
            <v>11.8</v>
          </cell>
          <cell r="DF71">
            <v>30</v>
          </cell>
          <cell r="DG71">
            <v>11.8</v>
          </cell>
          <cell r="DO71">
            <v>37</v>
          </cell>
          <cell r="DP71">
            <v>11.8</v>
          </cell>
          <cell r="DX71">
            <v>0</v>
          </cell>
          <cell r="DY71">
            <v>11.8</v>
          </cell>
          <cell r="EG71">
            <v>164</v>
          </cell>
          <cell r="EH71">
            <v>11.8</v>
          </cell>
          <cell r="EP71">
            <v>170</v>
          </cell>
          <cell r="EQ71">
            <v>11.8</v>
          </cell>
          <cell r="EY71">
            <v>3.6585365853658534E-2</v>
          </cell>
          <cell r="EZ71">
            <v>11.8</v>
          </cell>
        </row>
        <row r="72">
          <cell r="A72">
            <v>2.6</v>
          </cell>
          <cell r="B72">
            <v>12.4</v>
          </cell>
          <cell r="K72">
            <v>57</v>
          </cell>
          <cell r="L72">
            <v>12.4</v>
          </cell>
          <cell r="T72">
            <v>7</v>
          </cell>
          <cell r="U72">
            <v>12.4</v>
          </cell>
          <cell r="AC72">
            <v>1.476</v>
          </cell>
          <cell r="AD72">
            <v>12.4</v>
          </cell>
          <cell r="AL72">
            <v>171</v>
          </cell>
          <cell r="AM72">
            <v>12.4</v>
          </cell>
          <cell r="AU72">
            <v>1</v>
          </cell>
          <cell r="AV72">
            <v>12.4</v>
          </cell>
          <cell r="BD72">
            <v>91</v>
          </cell>
          <cell r="BE72">
            <v>12.4</v>
          </cell>
          <cell r="BM72">
            <v>1</v>
          </cell>
          <cell r="BN72">
            <v>12.4</v>
          </cell>
          <cell r="BV72">
            <v>0</v>
          </cell>
          <cell r="BW72">
            <v>12.4</v>
          </cell>
          <cell r="CE72">
            <v>28</v>
          </cell>
          <cell r="CF72">
            <v>12.4</v>
          </cell>
          <cell r="CN72">
            <v>8</v>
          </cell>
          <cell r="CO72">
            <v>12.4</v>
          </cell>
          <cell r="CW72">
            <v>2</v>
          </cell>
          <cell r="CX72">
            <v>12.4</v>
          </cell>
          <cell r="DF72">
            <v>47</v>
          </cell>
          <cell r="DG72">
            <v>12.4</v>
          </cell>
          <cell r="DO72">
            <v>41</v>
          </cell>
          <cell r="DP72">
            <v>12.4</v>
          </cell>
          <cell r="DX72">
            <v>1</v>
          </cell>
          <cell r="DY72">
            <v>12.4</v>
          </cell>
          <cell r="EG72">
            <v>174</v>
          </cell>
          <cell r="EH72">
            <v>12.4</v>
          </cell>
          <cell r="EP72">
            <v>181</v>
          </cell>
          <cell r="EQ72">
            <v>12.4</v>
          </cell>
          <cell r="EY72">
            <v>4.0229885057471264E-2</v>
          </cell>
          <cell r="EZ72">
            <v>12.4</v>
          </cell>
        </row>
        <row r="73">
          <cell r="A73">
            <v>3.3</v>
          </cell>
          <cell r="B73">
            <v>8.1</v>
          </cell>
          <cell r="K73">
            <v>79</v>
          </cell>
          <cell r="L73">
            <v>8.1</v>
          </cell>
          <cell r="T73">
            <v>2</v>
          </cell>
          <cell r="U73">
            <v>8.1</v>
          </cell>
          <cell r="AC73">
            <v>0.54600000000000004</v>
          </cell>
          <cell r="AD73">
            <v>8.1</v>
          </cell>
          <cell r="AL73">
            <v>122</v>
          </cell>
          <cell r="AM73">
            <v>8.1</v>
          </cell>
          <cell r="AU73">
            <v>4</v>
          </cell>
          <cell r="AV73">
            <v>8.1</v>
          </cell>
          <cell r="BD73">
            <v>129</v>
          </cell>
          <cell r="BE73">
            <v>8.1</v>
          </cell>
          <cell r="BM73">
            <v>1</v>
          </cell>
          <cell r="BN73">
            <v>8.1</v>
          </cell>
          <cell r="BV73">
            <v>0</v>
          </cell>
          <cell r="BW73">
            <v>8.1</v>
          </cell>
          <cell r="CE73">
            <v>56</v>
          </cell>
          <cell r="CF73">
            <v>8.1</v>
          </cell>
          <cell r="CN73">
            <v>3</v>
          </cell>
          <cell r="CO73">
            <v>8.1</v>
          </cell>
          <cell r="CW73">
            <v>5</v>
          </cell>
          <cell r="CX73">
            <v>8.1</v>
          </cell>
          <cell r="DF73">
            <v>33</v>
          </cell>
          <cell r="DG73">
            <v>8.1</v>
          </cell>
          <cell r="DO73">
            <v>74</v>
          </cell>
          <cell r="DP73">
            <v>8.1</v>
          </cell>
          <cell r="DX73">
            <v>0</v>
          </cell>
          <cell r="DY73">
            <v>8.1</v>
          </cell>
          <cell r="EG73">
            <v>163</v>
          </cell>
          <cell r="EH73">
            <v>8.1</v>
          </cell>
          <cell r="EP73">
            <v>170</v>
          </cell>
          <cell r="EQ73">
            <v>8.1</v>
          </cell>
          <cell r="EY73">
            <v>4.2944785276073622E-2</v>
          </cell>
          <cell r="EZ73">
            <v>8.1</v>
          </cell>
        </row>
        <row r="74">
          <cell r="A74">
            <v>2</v>
          </cell>
          <cell r="B74">
            <v>9.5</v>
          </cell>
          <cell r="K74">
            <v>53</v>
          </cell>
          <cell r="L74">
            <v>9.5</v>
          </cell>
          <cell r="T74">
            <v>19</v>
          </cell>
          <cell r="U74">
            <v>9.5</v>
          </cell>
          <cell r="AC74">
            <v>1.2949999999999999</v>
          </cell>
          <cell r="AD74">
            <v>9.5</v>
          </cell>
          <cell r="AL74">
            <v>110</v>
          </cell>
          <cell r="AM74">
            <v>9.5</v>
          </cell>
          <cell r="AU74">
            <v>1</v>
          </cell>
          <cell r="AV74">
            <v>9.5</v>
          </cell>
          <cell r="BD74">
            <v>88</v>
          </cell>
          <cell r="BE74">
            <v>9.5</v>
          </cell>
          <cell r="BM74">
            <v>1</v>
          </cell>
          <cell r="BN74">
            <v>9.5</v>
          </cell>
          <cell r="BV74">
            <v>0</v>
          </cell>
          <cell r="BW74">
            <v>9.5</v>
          </cell>
          <cell r="CE74">
            <v>40</v>
          </cell>
          <cell r="CF74">
            <v>9.5</v>
          </cell>
          <cell r="CN74">
            <v>8</v>
          </cell>
          <cell r="CO74">
            <v>9.5</v>
          </cell>
          <cell r="CW74">
            <v>3</v>
          </cell>
          <cell r="CX74">
            <v>9.5</v>
          </cell>
          <cell r="DF74">
            <v>49</v>
          </cell>
          <cell r="DG74">
            <v>9.5</v>
          </cell>
          <cell r="DO74">
            <v>31</v>
          </cell>
          <cell r="DP74">
            <v>9.5</v>
          </cell>
          <cell r="DX74">
            <v>1</v>
          </cell>
          <cell r="DY74">
            <v>9.5</v>
          </cell>
          <cell r="EG74">
            <v>175</v>
          </cell>
          <cell r="EH74">
            <v>9.5</v>
          </cell>
          <cell r="EP74">
            <v>182</v>
          </cell>
          <cell r="EQ74">
            <v>9.5</v>
          </cell>
          <cell r="EY74">
            <v>0.04</v>
          </cell>
          <cell r="EZ74">
            <v>9.5</v>
          </cell>
        </row>
        <row r="75">
          <cell r="A75">
            <v>1.8</v>
          </cell>
          <cell r="B75">
            <v>8.4</v>
          </cell>
          <cell r="K75">
            <v>47</v>
          </cell>
          <cell r="L75">
            <v>8.4</v>
          </cell>
          <cell r="T75">
            <v>10</v>
          </cell>
          <cell r="U75">
            <v>8.4</v>
          </cell>
          <cell r="AC75">
            <v>1.512</v>
          </cell>
          <cell r="AD75">
            <v>8.4</v>
          </cell>
          <cell r="AL75">
            <v>73</v>
          </cell>
          <cell r="AM75">
            <v>8.4</v>
          </cell>
          <cell r="AU75">
            <v>0</v>
          </cell>
          <cell r="AV75">
            <v>8.4</v>
          </cell>
          <cell r="BD75">
            <v>82</v>
          </cell>
          <cell r="BE75">
            <v>8.4</v>
          </cell>
          <cell r="BM75">
            <v>0</v>
          </cell>
          <cell r="BN75">
            <v>8.4</v>
          </cell>
          <cell r="BV75">
            <v>1</v>
          </cell>
          <cell r="BW75">
            <v>8.4</v>
          </cell>
          <cell r="CE75">
            <v>31</v>
          </cell>
          <cell r="CF75">
            <v>8.4</v>
          </cell>
          <cell r="CN75">
            <v>7</v>
          </cell>
          <cell r="CO75">
            <v>8.4</v>
          </cell>
          <cell r="CW75">
            <v>2</v>
          </cell>
          <cell r="CX75">
            <v>8.4</v>
          </cell>
          <cell r="DF75">
            <v>41</v>
          </cell>
          <cell r="DG75">
            <v>8.4</v>
          </cell>
          <cell r="DO75">
            <v>22</v>
          </cell>
          <cell r="DP75">
            <v>8.4</v>
          </cell>
          <cell r="DX75">
            <v>1</v>
          </cell>
          <cell r="DY75">
            <v>8.4</v>
          </cell>
          <cell r="EG75">
            <v>174</v>
          </cell>
          <cell r="EH75">
            <v>8.4</v>
          </cell>
          <cell r="EP75">
            <v>180</v>
          </cell>
          <cell r="EQ75">
            <v>8.4</v>
          </cell>
          <cell r="EY75">
            <v>3.4482758620689655E-2</v>
          </cell>
          <cell r="EZ75">
            <v>8.4</v>
          </cell>
        </row>
        <row r="76">
          <cell r="A76">
            <v>1.8</v>
          </cell>
          <cell r="B76">
            <v>9</v>
          </cell>
          <cell r="K76">
            <v>39</v>
          </cell>
          <cell r="L76">
            <v>9</v>
          </cell>
          <cell r="T76">
            <v>9</v>
          </cell>
          <cell r="U76">
            <v>9</v>
          </cell>
          <cell r="AC76">
            <v>0.10299999999999999</v>
          </cell>
          <cell r="AD76">
            <v>9</v>
          </cell>
          <cell r="AL76">
            <v>89</v>
          </cell>
          <cell r="AM76">
            <v>9</v>
          </cell>
          <cell r="AU76">
            <v>5</v>
          </cell>
          <cell r="AV76">
            <v>9</v>
          </cell>
          <cell r="BD76">
            <v>135</v>
          </cell>
          <cell r="BE76">
            <v>9</v>
          </cell>
          <cell r="BM76">
            <v>1</v>
          </cell>
          <cell r="BN76">
            <v>9</v>
          </cell>
          <cell r="BV76">
            <v>0</v>
          </cell>
          <cell r="BW76">
            <v>9</v>
          </cell>
          <cell r="CE76">
            <v>40</v>
          </cell>
          <cell r="CF76">
            <v>9</v>
          </cell>
          <cell r="CN76">
            <v>20</v>
          </cell>
          <cell r="CO76">
            <v>9</v>
          </cell>
          <cell r="CW76">
            <v>2</v>
          </cell>
          <cell r="CX76">
            <v>9</v>
          </cell>
          <cell r="DF76">
            <v>47</v>
          </cell>
          <cell r="DG76">
            <v>9</v>
          </cell>
          <cell r="DO76">
            <v>16</v>
          </cell>
          <cell r="DP76">
            <v>9</v>
          </cell>
          <cell r="DX76">
            <v>1</v>
          </cell>
          <cell r="DY76">
            <v>9</v>
          </cell>
          <cell r="EG76">
            <v>170</v>
          </cell>
          <cell r="EH76">
            <v>9</v>
          </cell>
          <cell r="EP76">
            <v>176</v>
          </cell>
          <cell r="EQ76">
            <v>9</v>
          </cell>
          <cell r="EY76">
            <v>3.5294117647058823E-2</v>
          </cell>
          <cell r="EZ76">
            <v>9</v>
          </cell>
        </row>
        <row r="77">
          <cell r="A77">
            <v>3.1</v>
          </cell>
          <cell r="B77">
            <v>15.5</v>
          </cell>
          <cell r="K77">
            <v>75</v>
          </cell>
          <cell r="L77">
            <v>15.5</v>
          </cell>
          <cell r="T77">
            <v>4</v>
          </cell>
          <cell r="U77">
            <v>15.5</v>
          </cell>
          <cell r="AC77">
            <v>0.185</v>
          </cell>
          <cell r="AD77">
            <v>15.5</v>
          </cell>
          <cell r="AL77">
            <v>166</v>
          </cell>
          <cell r="AM77">
            <v>15.5</v>
          </cell>
          <cell r="AU77">
            <v>5</v>
          </cell>
          <cell r="AV77">
            <v>15.5</v>
          </cell>
          <cell r="BD77">
            <v>133</v>
          </cell>
          <cell r="BE77">
            <v>15.5</v>
          </cell>
          <cell r="BM77">
            <v>0</v>
          </cell>
          <cell r="BN77">
            <v>15.5</v>
          </cell>
          <cell r="BV77">
            <v>0</v>
          </cell>
          <cell r="BW77">
            <v>15.5</v>
          </cell>
          <cell r="CE77">
            <v>29</v>
          </cell>
          <cell r="CF77">
            <v>15.5</v>
          </cell>
          <cell r="CN77">
            <v>15</v>
          </cell>
          <cell r="CO77">
            <v>15.5</v>
          </cell>
          <cell r="CW77">
            <v>1</v>
          </cell>
          <cell r="CX77">
            <v>15.5</v>
          </cell>
          <cell r="DF77">
            <v>32</v>
          </cell>
          <cell r="DG77">
            <v>15.5</v>
          </cell>
          <cell r="DO77">
            <v>97</v>
          </cell>
          <cell r="DP77">
            <v>15.5</v>
          </cell>
          <cell r="DX77">
            <v>1</v>
          </cell>
          <cell r="DY77">
            <v>15.5</v>
          </cell>
          <cell r="EG77">
            <v>178</v>
          </cell>
          <cell r="EH77">
            <v>15.5</v>
          </cell>
          <cell r="EP77">
            <v>187</v>
          </cell>
          <cell r="EQ77">
            <v>15.5</v>
          </cell>
          <cell r="EY77">
            <v>5.0561797752808987E-2</v>
          </cell>
          <cell r="EZ77">
            <v>15.5</v>
          </cell>
        </row>
        <row r="78">
          <cell r="A78">
            <v>2.1</v>
          </cell>
          <cell r="B78">
            <v>10.4</v>
          </cell>
          <cell r="K78">
            <v>51</v>
          </cell>
          <cell r="L78">
            <v>10.4</v>
          </cell>
          <cell r="T78">
            <v>5</v>
          </cell>
          <cell r="U78">
            <v>10.4</v>
          </cell>
          <cell r="AC78">
            <v>0.63600000000000001</v>
          </cell>
          <cell r="AD78">
            <v>10.4</v>
          </cell>
          <cell r="AL78">
            <v>118</v>
          </cell>
          <cell r="AM78">
            <v>10.4</v>
          </cell>
          <cell r="AU78">
            <v>3</v>
          </cell>
          <cell r="AV78">
            <v>10.4</v>
          </cell>
          <cell r="BD78">
            <v>112</v>
          </cell>
          <cell r="BE78">
            <v>10.4</v>
          </cell>
          <cell r="BM78">
            <v>1</v>
          </cell>
          <cell r="BN78">
            <v>10.4</v>
          </cell>
          <cell r="BV78">
            <v>0</v>
          </cell>
          <cell r="BW78">
            <v>10.4</v>
          </cell>
          <cell r="CE78">
            <v>32</v>
          </cell>
          <cell r="CF78">
            <v>10.4</v>
          </cell>
          <cell r="CN78">
            <v>10</v>
          </cell>
          <cell r="CO78">
            <v>10.4</v>
          </cell>
          <cell r="CW78">
            <v>2</v>
          </cell>
          <cell r="CX78">
            <v>10.4</v>
          </cell>
          <cell r="DF78">
            <v>35</v>
          </cell>
          <cell r="DG78">
            <v>10.4</v>
          </cell>
          <cell r="DO78">
            <v>26</v>
          </cell>
          <cell r="DP78">
            <v>10.4</v>
          </cell>
          <cell r="DX78">
            <v>1</v>
          </cell>
          <cell r="DY78">
            <v>10.4</v>
          </cell>
          <cell r="EG78">
            <v>173</v>
          </cell>
          <cell r="EH78">
            <v>10.4</v>
          </cell>
          <cell r="EP78">
            <v>180</v>
          </cell>
          <cell r="EQ78">
            <v>10.4</v>
          </cell>
          <cell r="EY78">
            <v>4.046242774566474E-2</v>
          </cell>
          <cell r="EZ78">
            <v>10.4</v>
          </cell>
        </row>
        <row r="79">
          <cell r="A79">
            <v>2.2000000000000002</v>
          </cell>
          <cell r="B79">
            <v>12.7</v>
          </cell>
          <cell r="K79">
            <v>51</v>
          </cell>
          <cell r="L79">
            <v>12.7</v>
          </cell>
          <cell r="T79">
            <v>7</v>
          </cell>
          <cell r="U79">
            <v>12.7</v>
          </cell>
          <cell r="AC79">
            <v>0.17199999999999999</v>
          </cell>
          <cell r="AD79">
            <v>12.7</v>
          </cell>
          <cell r="AL79">
            <v>117</v>
          </cell>
          <cell r="AM79">
            <v>12.7</v>
          </cell>
          <cell r="AU79">
            <v>5</v>
          </cell>
          <cell r="AV79">
            <v>12.7</v>
          </cell>
          <cell r="BD79">
            <v>168</v>
          </cell>
          <cell r="BE79">
            <v>12.7</v>
          </cell>
          <cell r="BM79">
            <v>1</v>
          </cell>
          <cell r="BN79">
            <v>12.7</v>
          </cell>
          <cell r="BV79">
            <v>1</v>
          </cell>
          <cell r="BW79">
            <v>12.7</v>
          </cell>
          <cell r="CE79">
            <v>33</v>
          </cell>
          <cell r="CF79">
            <v>12.7</v>
          </cell>
          <cell r="CN79">
            <v>11</v>
          </cell>
          <cell r="CO79">
            <v>12.7</v>
          </cell>
          <cell r="CW79">
            <v>5</v>
          </cell>
          <cell r="CX79">
            <v>12.7</v>
          </cell>
          <cell r="DF79">
            <v>36</v>
          </cell>
          <cell r="DG79">
            <v>12.7</v>
          </cell>
          <cell r="DO79">
            <v>23</v>
          </cell>
          <cell r="DP79">
            <v>12.7</v>
          </cell>
          <cell r="DX79">
            <v>0</v>
          </cell>
          <cell r="DY79">
            <v>12.7</v>
          </cell>
          <cell r="EG79">
            <v>176</v>
          </cell>
          <cell r="EH79">
            <v>12.7</v>
          </cell>
          <cell r="EP79">
            <v>184</v>
          </cell>
          <cell r="EQ79">
            <v>12.7</v>
          </cell>
          <cell r="EY79">
            <v>4.5454545454545456E-2</v>
          </cell>
          <cell r="EZ79">
            <v>12.7</v>
          </cell>
        </row>
        <row r="80">
          <cell r="A80">
            <v>3</v>
          </cell>
          <cell r="B80">
            <v>14</v>
          </cell>
          <cell r="K80">
            <v>74</v>
          </cell>
          <cell r="L80">
            <v>14</v>
          </cell>
          <cell r="T80">
            <v>18</v>
          </cell>
          <cell r="U80">
            <v>14</v>
          </cell>
          <cell r="AC80">
            <v>4.3999999999999997E-2</v>
          </cell>
          <cell r="AD80">
            <v>14</v>
          </cell>
          <cell r="AL80">
            <v>175</v>
          </cell>
          <cell r="AM80">
            <v>14</v>
          </cell>
          <cell r="AU80">
            <v>3</v>
          </cell>
          <cell r="AV80">
            <v>14</v>
          </cell>
          <cell r="BD80">
            <v>78</v>
          </cell>
          <cell r="BE80">
            <v>14</v>
          </cell>
          <cell r="BM80">
            <v>1</v>
          </cell>
          <cell r="BN80">
            <v>14</v>
          </cell>
          <cell r="BV80">
            <v>1</v>
          </cell>
          <cell r="BW80">
            <v>14</v>
          </cell>
          <cell r="CE80">
            <v>39</v>
          </cell>
          <cell r="CF80">
            <v>14</v>
          </cell>
          <cell r="CN80">
            <v>7</v>
          </cell>
          <cell r="CO80">
            <v>14</v>
          </cell>
          <cell r="CW80">
            <v>3</v>
          </cell>
          <cell r="CX80">
            <v>14</v>
          </cell>
          <cell r="DF80">
            <v>45</v>
          </cell>
          <cell r="DG80">
            <v>14</v>
          </cell>
          <cell r="DO80">
            <v>84</v>
          </cell>
          <cell r="DP80">
            <v>14</v>
          </cell>
          <cell r="DX80">
            <v>0</v>
          </cell>
          <cell r="DY80">
            <v>14</v>
          </cell>
          <cell r="EG80">
            <v>179</v>
          </cell>
          <cell r="EH80">
            <v>14</v>
          </cell>
          <cell r="EP80">
            <v>187</v>
          </cell>
          <cell r="EQ80">
            <v>14</v>
          </cell>
          <cell r="EY80">
            <v>4.4692737430167599E-2</v>
          </cell>
          <cell r="EZ80">
            <v>14</v>
          </cell>
        </row>
        <row r="81">
          <cell r="A81">
            <v>2</v>
          </cell>
          <cell r="B81">
            <v>9.4</v>
          </cell>
          <cell r="K81">
            <v>50</v>
          </cell>
          <cell r="L81">
            <v>9.4</v>
          </cell>
          <cell r="T81">
            <v>11</v>
          </cell>
          <cell r="U81">
            <v>9.4</v>
          </cell>
          <cell r="AC81">
            <v>1.5449999999999999</v>
          </cell>
          <cell r="AD81">
            <v>9.4</v>
          </cell>
          <cell r="AL81">
            <v>102</v>
          </cell>
          <cell r="AM81">
            <v>9.4</v>
          </cell>
          <cell r="AU81">
            <v>3</v>
          </cell>
          <cell r="AV81">
            <v>9.4</v>
          </cell>
          <cell r="BD81">
            <v>110</v>
          </cell>
          <cell r="BE81">
            <v>9.4</v>
          </cell>
          <cell r="BM81">
            <v>1</v>
          </cell>
          <cell r="BN81">
            <v>9.4</v>
          </cell>
          <cell r="BV81">
            <v>0</v>
          </cell>
          <cell r="BW81">
            <v>9.4</v>
          </cell>
          <cell r="CE81">
            <v>41</v>
          </cell>
          <cell r="CF81">
            <v>9.4</v>
          </cell>
          <cell r="CN81">
            <v>10</v>
          </cell>
          <cell r="CO81">
            <v>9.4</v>
          </cell>
          <cell r="CW81">
            <v>3</v>
          </cell>
          <cell r="CX81">
            <v>9.4</v>
          </cell>
          <cell r="DF81">
            <v>41</v>
          </cell>
          <cell r="DG81">
            <v>9.4</v>
          </cell>
          <cell r="DO81">
            <v>28</v>
          </cell>
          <cell r="DP81">
            <v>9.4</v>
          </cell>
          <cell r="DX81">
            <v>1</v>
          </cell>
          <cell r="DY81">
            <v>9.4</v>
          </cell>
          <cell r="EG81">
            <v>162</v>
          </cell>
          <cell r="EH81">
            <v>9.4</v>
          </cell>
          <cell r="EP81">
            <v>169</v>
          </cell>
          <cell r="EQ81">
            <v>9.4</v>
          </cell>
          <cell r="EY81">
            <v>4.3209876543209874E-2</v>
          </cell>
          <cell r="EZ81">
            <v>9.4</v>
          </cell>
        </row>
        <row r="82">
          <cell r="A82">
            <v>2.5</v>
          </cell>
          <cell r="B82">
            <v>14</v>
          </cell>
          <cell r="K82">
            <v>70</v>
          </cell>
          <cell r="L82">
            <v>14</v>
          </cell>
          <cell r="T82">
            <v>5</v>
          </cell>
          <cell r="U82">
            <v>14</v>
          </cell>
          <cell r="AC82">
            <v>0.29099999999999998</v>
          </cell>
          <cell r="AD82">
            <v>14</v>
          </cell>
          <cell r="AL82">
            <v>182</v>
          </cell>
          <cell r="AM82">
            <v>14</v>
          </cell>
          <cell r="AU82">
            <v>3</v>
          </cell>
          <cell r="AV82">
            <v>14</v>
          </cell>
          <cell r="BD82">
            <v>132</v>
          </cell>
          <cell r="BE82">
            <v>14</v>
          </cell>
          <cell r="BM82">
            <v>1</v>
          </cell>
          <cell r="BN82">
            <v>14</v>
          </cell>
          <cell r="BV82">
            <v>1</v>
          </cell>
          <cell r="BW82">
            <v>14</v>
          </cell>
          <cell r="CE82">
            <v>31</v>
          </cell>
          <cell r="CF82">
            <v>14</v>
          </cell>
          <cell r="CN82">
            <v>6</v>
          </cell>
          <cell r="CO82">
            <v>14</v>
          </cell>
          <cell r="CW82">
            <v>2</v>
          </cell>
          <cell r="CX82">
            <v>14</v>
          </cell>
          <cell r="DF82">
            <v>35</v>
          </cell>
          <cell r="DG82">
            <v>14</v>
          </cell>
          <cell r="DO82">
            <v>74</v>
          </cell>
          <cell r="DP82">
            <v>14</v>
          </cell>
          <cell r="DX82">
            <v>1</v>
          </cell>
          <cell r="DY82">
            <v>14</v>
          </cell>
          <cell r="EG82">
            <v>168</v>
          </cell>
          <cell r="EH82">
            <v>14</v>
          </cell>
          <cell r="EP82">
            <v>173</v>
          </cell>
          <cell r="EQ82">
            <v>14</v>
          </cell>
          <cell r="EY82">
            <v>2.976190476190476E-2</v>
          </cell>
          <cell r="EZ82">
            <v>14</v>
          </cell>
        </row>
        <row r="83">
          <cell r="A83">
            <v>2.5</v>
          </cell>
          <cell r="B83">
            <v>15.9</v>
          </cell>
          <cell r="K83">
            <v>66</v>
          </cell>
          <cell r="L83">
            <v>15.9</v>
          </cell>
          <cell r="T83">
            <v>9</v>
          </cell>
          <cell r="U83">
            <v>15.9</v>
          </cell>
          <cell r="AC83">
            <v>9.1999999999999998E-2</v>
          </cell>
          <cell r="AD83">
            <v>15.9</v>
          </cell>
          <cell r="AL83">
            <v>230</v>
          </cell>
          <cell r="AM83">
            <v>15.9</v>
          </cell>
          <cell r="AU83">
            <v>4</v>
          </cell>
          <cell r="AV83">
            <v>15.9</v>
          </cell>
          <cell r="BD83">
            <v>137</v>
          </cell>
          <cell r="BE83">
            <v>15.9</v>
          </cell>
          <cell r="BM83">
            <v>0</v>
          </cell>
          <cell r="BN83">
            <v>15.9</v>
          </cell>
          <cell r="BV83">
            <v>0</v>
          </cell>
          <cell r="BW83">
            <v>15.9</v>
          </cell>
          <cell r="CE83">
            <v>43</v>
          </cell>
          <cell r="CF83">
            <v>15.9</v>
          </cell>
          <cell r="CN83">
            <v>12</v>
          </cell>
          <cell r="CO83">
            <v>15.9</v>
          </cell>
          <cell r="CW83">
            <v>3</v>
          </cell>
          <cell r="CX83">
            <v>15.9</v>
          </cell>
          <cell r="DF83">
            <v>36</v>
          </cell>
          <cell r="DG83">
            <v>15.9</v>
          </cell>
          <cell r="DO83">
            <v>65</v>
          </cell>
          <cell r="DP83">
            <v>15.9</v>
          </cell>
          <cell r="DX83">
            <v>0</v>
          </cell>
          <cell r="DY83">
            <v>15.9</v>
          </cell>
          <cell r="EG83">
            <v>165</v>
          </cell>
          <cell r="EH83">
            <v>15.9</v>
          </cell>
          <cell r="EP83">
            <v>174</v>
          </cell>
          <cell r="EQ83">
            <v>15.9</v>
          </cell>
          <cell r="EY83">
            <v>5.4545454545454543E-2</v>
          </cell>
          <cell r="EZ83">
            <v>15.9</v>
          </cell>
        </row>
        <row r="84">
          <cell r="A84">
            <v>1.6</v>
          </cell>
          <cell r="B84">
            <v>7.5</v>
          </cell>
          <cell r="K84">
            <v>43</v>
          </cell>
          <cell r="L84">
            <v>7.5</v>
          </cell>
          <cell r="T84">
            <v>5</v>
          </cell>
          <cell r="U84">
            <v>7.5</v>
          </cell>
          <cell r="AC84">
            <v>0.48</v>
          </cell>
          <cell r="AD84">
            <v>7.5</v>
          </cell>
          <cell r="AL84">
            <v>59</v>
          </cell>
          <cell r="AM84">
            <v>7.5</v>
          </cell>
          <cell r="AU84">
            <v>3</v>
          </cell>
          <cell r="AV84">
            <v>7.5</v>
          </cell>
          <cell r="BD84">
            <v>127</v>
          </cell>
          <cell r="BE84">
            <v>7.5</v>
          </cell>
          <cell r="BM84">
            <v>0</v>
          </cell>
          <cell r="BN84">
            <v>7.5</v>
          </cell>
          <cell r="BV84">
            <v>0</v>
          </cell>
          <cell r="BW84">
            <v>7.5</v>
          </cell>
          <cell r="CE84">
            <v>30</v>
          </cell>
          <cell r="CF84">
            <v>7.5</v>
          </cell>
          <cell r="CN84">
            <v>4</v>
          </cell>
          <cell r="CO84">
            <v>7.5</v>
          </cell>
          <cell r="CW84">
            <v>2</v>
          </cell>
          <cell r="CX84">
            <v>7.5</v>
          </cell>
          <cell r="DF84">
            <v>35</v>
          </cell>
          <cell r="DG84">
            <v>7.5</v>
          </cell>
          <cell r="DO84">
            <v>17</v>
          </cell>
          <cell r="DP84">
            <v>7.5</v>
          </cell>
          <cell r="DX84">
            <v>0</v>
          </cell>
          <cell r="DY84">
            <v>7.5</v>
          </cell>
          <cell r="EG84">
            <v>170</v>
          </cell>
          <cell r="EH84">
            <v>7.5</v>
          </cell>
          <cell r="EP84">
            <v>175</v>
          </cell>
          <cell r="EQ84">
            <v>7.5</v>
          </cell>
          <cell r="EY84">
            <v>2.9411764705882353E-2</v>
          </cell>
          <cell r="EZ84">
            <v>7.5</v>
          </cell>
        </row>
        <row r="85">
          <cell r="A85">
            <v>1.9</v>
          </cell>
          <cell r="B85">
            <v>8.1</v>
          </cell>
          <cell r="K85">
            <v>49</v>
          </cell>
          <cell r="L85">
            <v>8.1</v>
          </cell>
          <cell r="T85">
            <v>16</v>
          </cell>
          <cell r="U85">
            <v>8.1</v>
          </cell>
          <cell r="AC85">
            <v>0.98299999999999998</v>
          </cell>
          <cell r="AD85">
            <v>8.1</v>
          </cell>
          <cell r="AL85">
            <v>71</v>
          </cell>
          <cell r="AM85">
            <v>8.1</v>
          </cell>
          <cell r="AU85">
            <v>4</v>
          </cell>
          <cell r="AV85">
            <v>8.1</v>
          </cell>
          <cell r="BD85">
            <v>112</v>
          </cell>
          <cell r="BE85">
            <v>8.1</v>
          </cell>
          <cell r="BM85">
            <v>1</v>
          </cell>
          <cell r="BN85">
            <v>8.1</v>
          </cell>
          <cell r="BV85">
            <v>0</v>
          </cell>
          <cell r="BW85">
            <v>8.1</v>
          </cell>
          <cell r="CE85">
            <v>39</v>
          </cell>
          <cell r="CF85">
            <v>8.1</v>
          </cell>
          <cell r="CN85">
            <v>7</v>
          </cell>
          <cell r="CO85">
            <v>8.1</v>
          </cell>
          <cell r="CW85">
            <v>3</v>
          </cell>
          <cell r="CX85">
            <v>8.1</v>
          </cell>
          <cell r="DF85">
            <v>45</v>
          </cell>
          <cell r="DG85">
            <v>8.1</v>
          </cell>
          <cell r="DO85">
            <v>23</v>
          </cell>
          <cell r="DP85">
            <v>8.1</v>
          </cell>
          <cell r="DX85">
            <v>0</v>
          </cell>
          <cell r="DY85">
            <v>8.1</v>
          </cell>
          <cell r="EG85">
            <v>175</v>
          </cell>
          <cell r="EH85">
            <v>8.1</v>
          </cell>
          <cell r="EP85">
            <v>180</v>
          </cell>
          <cell r="EQ85">
            <v>8.1</v>
          </cell>
          <cell r="EY85">
            <v>2.8571428571428571E-2</v>
          </cell>
          <cell r="EZ85">
            <v>8.1</v>
          </cell>
        </row>
        <row r="86">
          <cell r="A86">
            <v>2.1</v>
          </cell>
          <cell r="B86">
            <v>10.3</v>
          </cell>
          <cell r="K86">
            <v>49</v>
          </cell>
          <cell r="L86">
            <v>10.3</v>
          </cell>
          <cell r="T86">
            <v>3</v>
          </cell>
          <cell r="U86">
            <v>10.3</v>
          </cell>
          <cell r="AC86">
            <v>1.881</v>
          </cell>
          <cell r="AD86">
            <v>10.3</v>
          </cell>
          <cell r="AL86">
            <v>46</v>
          </cell>
          <cell r="AM86">
            <v>10.3</v>
          </cell>
          <cell r="AU86">
            <v>1</v>
          </cell>
          <cell r="AV86">
            <v>10.3</v>
          </cell>
          <cell r="BD86">
            <v>85</v>
          </cell>
          <cell r="BE86">
            <v>10.3</v>
          </cell>
          <cell r="BM86">
            <v>0</v>
          </cell>
          <cell r="BN86">
            <v>10.3</v>
          </cell>
          <cell r="BV86">
            <v>1</v>
          </cell>
          <cell r="BW86">
            <v>10.3</v>
          </cell>
          <cell r="CE86">
            <v>46</v>
          </cell>
          <cell r="CF86">
            <v>10.3</v>
          </cell>
          <cell r="CN86">
            <v>9</v>
          </cell>
          <cell r="CO86">
            <v>10.3</v>
          </cell>
          <cell r="CW86">
            <v>3</v>
          </cell>
          <cell r="CX86">
            <v>10.3</v>
          </cell>
          <cell r="DF86">
            <v>36</v>
          </cell>
          <cell r="DG86">
            <v>10.3</v>
          </cell>
          <cell r="DO86">
            <v>17</v>
          </cell>
          <cell r="DP86">
            <v>10.3</v>
          </cell>
          <cell r="DX86">
            <v>0</v>
          </cell>
          <cell r="DY86">
            <v>10.3</v>
          </cell>
          <cell r="EG86">
            <v>184</v>
          </cell>
          <cell r="EH86">
            <v>10.3</v>
          </cell>
          <cell r="EP86">
            <v>194</v>
          </cell>
          <cell r="EQ86">
            <v>10.3</v>
          </cell>
          <cell r="EY86">
            <v>5.434782608695652E-2</v>
          </cell>
          <cell r="EZ86">
            <v>10.3</v>
          </cell>
        </row>
        <row r="87">
          <cell r="A87">
            <v>1.9</v>
          </cell>
          <cell r="B87">
            <v>7.7</v>
          </cell>
          <cell r="K87">
            <v>46</v>
          </cell>
          <cell r="L87">
            <v>7.7</v>
          </cell>
          <cell r="T87">
            <v>3</v>
          </cell>
          <cell r="U87">
            <v>7.7</v>
          </cell>
          <cell r="AC87">
            <v>2.6259999999999999</v>
          </cell>
          <cell r="AD87">
            <v>7.7</v>
          </cell>
          <cell r="AL87">
            <v>43</v>
          </cell>
          <cell r="AM87">
            <v>7.7</v>
          </cell>
          <cell r="AU87">
            <v>2</v>
          </cell>
          <cell r="AV87">
            <v>7.7</v>
          </cell>
          <cell r="BD87">
            <v>74</v>
          </cell>
          <cell r="BE87">
            <v>7.7</v>
          </cell>
          <cell r="BM87">
            <v>0</v>
          </cell>
          <cell r="BN87">
            <v>7.7</v>
          </cell>
          <cell r="BV87">
            <v>0</v>
          </cell>
          <cell r="BW87">
            <v>7.7</v>
          </cell>
          <cell r="CE87">
            <v>50</v>
          </cell>
          <cell r="CF87">
            <v>7.7</v>
          </cell>
          <cell r="CN87">
            <v>4</v>
          </cell>
          <cell r="CO87">
            <v>7.7</v>
          </cell>
          <cell r="CW87">
            <v>4</v>
          </cell>
          <cell r="CX87">
            <v>7.7</v>
          </cell>
          <cell r="DF87">
            <v>50</v>
          </cell>
          <cell r="DG87">
            <v>7.7</v>
          </cell>
          <cell r="DO87">
            <v>21</v>
          </cell>
          <cell r="DP87">
            <v>7.7</v>
          </cell>
          <cell r="DX87">
            <v>0</v>
          </cell>
          <cell r="DY87">
            <v>7.7</v>
          </cell>
          <cell r="EG87">
            <v>176</v>
          </cell>
          <cell r="EH87">
            <v>7.7</v>
          </cell>
          <cell r="EP87">
            <v>180</v>
          </cell>
          <cell r="EQ87">
            <v>7.7</v>
          </cell>
          <cell r="EY87">
            <v>2.2727272727272728E-2</v>
          </cell>
          <cell r="EZ87">
            <v>7.7</v>
          </cell>
        </row>
        <row r="88">
          <cell r="A88">
            <v>1.9</v>
          </cell>
          <cell r="B88">
            <v>8.5</v>
          </cell>
          <cell r="K88">
            <v>53</v>
          </cell>
          <cell r="L88">
            <v>8.5</v>
          </cell>
          <cell r="T88">
            <v>21</v>
          </cell>
          <cell r="U88">
            <v>8.5</v>
          </cell>
          <cell r="AC88">
            <v>0.56799999999999995</v>
          </cell>
          <cell r="AD88">
            <v>8.5</v>
          </cell>
          <cell r="AL88">
            <v>125</v>
          </cell>
          <cell r="AM88">
            <v>8.5</v>
          </cell>
          <cell r="AU88">
            <v>3</v>
          </cell>
          <cell r="AV88">
            <v>8.5</v>
          </cell>
          <cell r="BD88">
            <v>109</v>
          </cell>
          <cell r="BE88">
            <v>8.5</v>
          </cell>
          <cell r="BM88">
            <v>0</v>
          </cell>
          <cell r="BN88">
            <v>8.5</v>
          </cell>
          <cell r="BV88">
            <v>0</v>
          </cell>
          <cell r="BW88">
            <v>8.5</v>
          </cell>
          <cell r="CE88">
            <v>44</v>
          </cell>
          <cell r="CF88">
            <v>8.5</v>
          </cell>
          <cell r="CN88">
            <v>8</v>
          </cell>
          <cell r="CO88">
            <v>8.5</v>
          </cell>
          <cell r="CW88">
            <v>3</v>
          </cell>
          <cell r="CX88">
            <v>8.5</v>
          </cell>
          <cell r="DF88">
            <v>45</v>
          </cell>
          <cell r="DG88">
            <v>8.5</v>
          </cell>
          <cell r="DO88">
            <v>34</v>
          </cell>
          <cell r="DP88">
            <v>8.5</v>
          </cell>
          <cell r="DX88">
            <v>0</v>
          </cell>
          <cell r="DY88">
            <v>8.5</v>
          </cell>
          <cell r="EG88">
            <v>160</v>
          </cell>
          <cell r="EH88">
            <v>8.5</v>
          </cell>
          <cell r="EP88">
            <v>167</v>
          </cell>
          <cell r="EQ88">
            <v>8.5</v>
          </cell>
          <cell r="EY88">
            <v>4.3749999999999997E-2</v>
          </cell>
          <cell r="EZ88">
            <v>8.5</v>
          </cell>
        </row>
        <row r="89">
          <cell r="A89">
            <v>2.2000000000000002</v>
          </cell>
          <cell r="B89">
            <v>10.7</v>
          </cell>
          <cell r="K89">
            <v>62</v>
          </cell>
          <cell r="L89">
            <v>10.7</v>
          </cell>
          <cell r="T89">
            <v>8</v>
          </cell>
          <cell r="U89">
            <v>10.7</v>
          </cell>
          <cell r="AC89">
            <v>0.879</v>
          </cell>
          <cell r="AD89">
            <v>10.7</v>
          </cell>
          <cell r="AL89">
            <v>118</v>
          </cell>
          <cell r="AM89">
            <v>10.7</v>
          </cell>
          <cell r="AU89">
            <v>3</v>
          </cell>
          <cell r="AV89">
            <v>10.7</v>
          </cell>
          <cell r="BD89">
            <v>108</v>
          </cell>
          <cell r="BE89">
            <v>10.7</v>
          </cell>
          <cell r="BM89">
            <v>0</v>
          </cell>
          <cell r="BN89">
            <v>10.7</v>
          </cell>
          <cell r="BV89">
            <v>1</v>
          </cell>
          <cell r="BW89">
            <v>10.7</v>
          </cell>
          <cell r="CE89">
            <v>31</v>
          </cell>
          <cell r="CF89">
            <v>10.7</v>
          </cell>
          <cell r="CN89">
            <v>10</v>
          </cell>
          <cell r="CO89">
            <v>10.7</v>
          </cell>
          <cell r="CW89">
            <v>2</v>
          </cell>
          <cell r="CX89">
            <v>10.7</v>
          </cell>
          <cell r="DF89">
            <v>37</v>
          </cell>
          <cell r="DG89">
            <v>10.7</v>
          </cell>
          <cell r="DO89">
            <v>50</v>
          </cell>
          <cell r="DP89">
            <v>10.7</v>
          </cell>
          <cell r="DX89">
            <v>1</v>
          </cell>
          <cell r="DY89">
            <v>10.7</v>
          </cell>
          <cell r="EG89">
            <v>173</v>
          </cell>
          <cell r="EH89">
            <v>10.7</v>
          </cell>
          <cell r="EP89">
            <v>180</v>
          </cell>
          <cell r="EQ89">
            <v>10.7</v>
          </cell>
          <cell r="EY89">
            <v>4.046242774566474E-2</v>
          </cell>
          <cell r="EZ89">
            <v>10.7</v>
          </cell>
        </row>
        <row r="90">
          <cell r="A90">
            <v>1.8</v>
          </cell>
          <cell r="B90">
            <v>7.4</v>
          </cell>
          <cell r="K90">
            <v>51</v>
          </cell>
          <cell r="L90">
            <v>7.4</v>
          </cell>
          <cell r="T90">
            <v>4</v>
          </cell>
          <cell r="U90">
            <v>7.4</v>
          </cell>
          <cell r="AC90">
            <v>1.083</v>
          </cell>
          <cell r="AD90">
            <v>7.4</v>
          </cell>
          <cell r="AL90">
            <v>101</v>
          </cell>
          <cell r="AM90">
            <v>7.4</v>
          </cell>
          <cell r="AU90">
            <v>2</v>
          </cell>
          <cell r="AV90">
            <v>7.4</v>
          </cell>
          <cell r="BD90">
            <v>100</v>
          </cell>
          <cell r="BE90">
            <v>7.4</v>
          </cell>
          <cell r="BM90">
            <v>0</v>
          </cell>
          <cell r="BN90">
            <v>7.4</v>
          </cell>
          <cell r="BV90">
            <v>0</v>
          </cell>
          <cell r="BW90">
            <v>7.4</v>
          </cell>
          <cell r="CE90">
            <v>53</v>
          </cell>
          <cell r="CF90">
            <v>7.4</v>
          </cell>
          <cell r="CN90">
            <v>7</v>
          </cell>
          <cell r="CO90">
            <v>7.4</v>
          </cell>
          <cell r="CW90">
            <v>4</v>
          </cell>
          <cell r="CX90">
            <v>7.4</v>
          </cell>
          <cell r="DF90">
            <v>34</v>
          </cell>
          <cell r="DG90">
            <v>7.4</v>
          </cell>
          <cell r="DO90">
            <v>28</v>
          </cell>
          <cell r="DP90">
            <v>7.4</v>
          </cell>
          <cell r="DX90">
            <v>0</v>
          </cell>
          <cell r="DY90">
            <v>7.4</v>
          </cell>
          <cell r="EG90">
            <v>163</v>
          </cell>
          <cell r="EH90">
            <v>7.4</v>
          </cell>
          <cell r="EP90">
            <v>167</v>
          </cell>
          <cell r="EQ90">
            <v>7.4</v>
          </cell>
          <cell r="EY90">
            <v>2.4539877300613498E-2</v>
          </cell>
          <cell r="EZ90">
            <v>7.4</v>
          </cell>
        </row>
        <row r="91">
          <cell r="A91">
            <v>2.6</v>
          </cell>
          <cell r="B91">
            <v>14.8</v>
          </cell>
          <cell r="K91">
            <v>70</v>
          </cell>
          <cell r="L91">
            <v>14.8</v>
          </cell>
          <cell r="T91">
            <v>6</v>
          </cell>
          <cell r="U91">
            <v>14.8</v>
          </cell>
          <cell r="AC91">
            <v>0.82799999999999996</v>
          </cell>
          <cell r="AD91">
            <v>14.8</v>
          </cell>
          <cell r="AL91">
            <v>213</v>
          </cell>
          <cell r="AM91">
            <v>14.8</v>
          </cell>
          <cell r="AU91">
            <v>3</v>
          </cell>
          <cell r="AV91">
            <v>14.8</v>
          </cell>
          <cell r="BD91">
            <v>105</v>
          </cell>
          <cell r="BE91">
            <v>14.8</v>
          </cell>
          <cell r="BM91">
            <v>1</v>
          </cell>
          <cell r="BN91">
            <v>14.8</v>
          </cell>
          <cell r="BV91">
            <v>1</v>
          </cell>
          <cell r="BW91">
            <v>14.8</v>
          </cell>
          <cell r="CE91">
            <v>37</v>
          </cell>
          <cell r="CF91">
            <v>14.8</v>
          </cell>
          <cell r="CN91">
            <v>15</v>
          </cell>
          <cell r="CO91">
            <v>14.8</v>
          </cell>
          <cell r="CW91">
            <v>2</v>
          </cell>
          <cell r="CX91">
            <v>14.8</v>
          </cell>
          <cell r="DF91">
            <v>37</v>
          </cell>
          <cell r="DG91">
            <v>14.8</v>
          </cell>
          <cell r="DO91">
            <v>75</v>
          </cell>
          <cell r="DP91">
            <v>14.8</v>
          </cell>
          <cell r="DX91">
            <v>1</v>
          </cell>
          <cell r="DY91">
            <v>14.8</v>
          </cell>
          <cell r="EG91">
            <v>168</v>
          </cell>
          <cell r="EH91">
            <v>14.8</v>
          </cell>
          <cell r="EP91">
            <v>176</v>
          </cell>
          <cell r="EQ91">
            <v>14.8</v>
          </cell>
          <cell r="EY91">
            <v>4.7619047619047616E-2</v>
          </cell>
          <cell r="EZ91">
            <v>14.8</v>
          </cell>
        </row>
        <row r="92">
          <cell r="A92">
            <v>1.9</v>
          </cell>
          <cell r="B92">
            <v>7.3</v>
          </cell>
          <cell r="K92">
            <v>56</v>
          </cell>
          <cell r="L92">
            <v>7.3</v>
          </cell>
          <cell r="T92">
            <v>24</v>
          </cell>
          <cell r="U92">
            <v>7.3</v>
          </cell>
          <cell r="AC92">
            <v>1.56</v>
          </cell>
          <cell r="AD92">
            <v>7.3</v>
          </cell>
          <cell r="AL92">
            <v>115</v>
          </cell>
          <cell r="AM92">
            <v>7.3</v>
          </cell>
          <cell r="AU92">
            <v>5</v>
          </cell>
          <cell r="AV92">
            <v>7.3</v>
          </cell>
          <cell r="BD92">
            <v>87</v>
          </cell>
          <cell r="BE92">
            <v>7.3</v>
          </cell>
          <cell r="BM92">
            <v>1</v>
          </cell>
          <cell r="BN92">
            <v>7.3</v>
          </cell>
          <cell r="BV92">
            <v>0</v>
          </cell>
          <cell r="BW92">
            <v>7.3</v>
          </cell>
          <cell r="CE92">
            <v>46</v>
          </cell>
          <cell r="CF92">
            <v>7.3</v>
          </cell>
          <cell r="CN92">
            <v>1</v>
          </cell>
          <cell r="CO92">
            <v>7.3</v>
          </cell>
          <cell r="CW92">
            <v>4</v>
          </cell>
          <cell r="CX92">
            <v>7.3</v>
          </cell>
          <cell r="DF92">
            <v>45</v>
          </cell>
          <cell r="DG92">
            <v>7.3</v>
          </cell>
          <cell r="DO92">
            <v>37</v>
          </cell>
          <cell r="DP92">
            <v>7.3</v>
          </cell>
          <cell r="DX92">
            <v>0</v>
          </cell>
          <cell r="DY92">
            <v>7.3</v>
          </cell>
          <cell r="EG92">
            <v>162</v>
          </cell>
          <cell r="EH92">
            <v>7.3</v>
          </cell>
          <cell r="EP92">
            <v>166</v>
          </cell>
          <cell r="EQ92">
            <v>7.3</v>
          </cell>
          <cell r="EY92">
            <v>2.4691358024691357E-2</v>
          </cell>
          <cell r="EZ92">
            <v>7.3</v>
          </cell>
        </row>
        <row r="93">
          <cell r="A93">
            <v>1.8</v>
          </cell>
          <cell r="B93">
            <v>7.6</v>
          </cell>
          <cell r="K93">
            <v>42</v>
          </cell>
          <cell r="L93">
            <v>7.6</v>
          </cell>
          <cell r="T93">
            <v>1</v>
          </cell>
          <cell r="U93">
            <v>7.6</v>
          </cell>
          <cell r="AC93">
            <v>1.4279999999999999</v>
          </cell>
          <cell r="AD93">
            <v>7.6</v>
          </cell>
          <cell r="AL93">
            <v>121</v>
          </cell>
          <cell r="AM93">
            <v>7.6</v>
          </cell>
          <cell r="AU93">
            <v>4</v>
          </cell>
          <cell r="AV93">
            <v>7.6</v>
          </cell>
          <cell r="BD93">
            <v>84</v>
          </cell>
          <cell r="BE93">
            <v>7.6</v>
          </cell>
          <cell r="BM93">
            <v>1</v>
          </cell>
          <cell r="BN93">
            <v>7.6</v>
          </cell>
          <cell r="BV93">
            <v>0</v>
          </cell>
          <cell r="BW93">
            <v>7.6</v>
          </cell>
          <cell r="CE93">
            <v>45</v>
          </cell>
          <cell r="CF93">
            <v>7.6</v>
          </cell>
          <cell r="CN93">
            <v>5</v>
          </cell>
          <cell r="CO93">
            <v>7.6</v>
          </cell>
          <cell r="CW93">
            <v>4</v>
          </cell>
          <cell r="CX93">
            <v>7.6</v>
          </cell>
          <cell r="DF93">
            <v>24</v>
          </cell>
          <cell r="DG93">
            <v>7.6</v>
          </cell>
          <cell r="DO93">
            <v>14</v>
          </cell>
          <cell r="DP93">
            <v>7.6</v>
          </cell>
          <cell r="DX93">
            <v>0</v>
          </cell>
          <cell r="DY93">
            <v>7.6</v>
          </cell>
          <cell r="EG93">
            <v>160</v>
          </cell>
          <cell r="EH93">
            <v>7.6</v>
          </cell>
          <cell r="EP93">
            <v>165</v>
          </cell>
          <cell r="EQ93">
            <v>7.6</v>
          </cell>
          <cell r="EY93">
            <v>3.125E-2</v>
          </cell>
          <cell r="EZ93">
            <v>7.6</v>
          </cell>
        </row>
        <row r="94">
          <cell r="A94">
            <v>1.9</v>
          </cell>
          <cell r="B94">
            <v>9</v>
          </cell>
          <cell r="K94">
            <v>56</v>
          </cell>
          <cell r="L94">
            <v>9</v>
          </cell>
          <cell r="T94">
            <v>3</v>
          </cell>
          <cell r="U94">
            <v>9</v>
          </cell>
          <cell r="AC94">
            <v>1.4039999999999999</v>
          </cell>
          <cell r="AD94">
            <v>9</v>
          </cell>
          <cell r="AL94">
            <v>69</v>
          </cell>
          <cell r="AM94">
            <v>9</v>
          </cell>
          <cell r="AU94">
            <v>1</v>
          </cell>
          <cell r="AV94">
            <v>9</v>
          </cell>
          <cell r="BD94">
            <v>87</v>
          </cell>
          <cell r="BE94">
            <v>9</v>
          </cell>
          <cell r="BM94">
            <v>1</v>
          </cell>
          <cell r="BN94">
            <v>9</v>
          </cell>
          <cell r="BV94">
            <v>0</v>
          </cell>
          <cell r="BW94">
            <v>9</v>
          </cell>
          <cell r="CE94">
            <v>34</v>
          </cell>
          <cell r="CF94">
            <v>9</v>
          </cell>
          <cell r="CN94">
            <v>8</v>
          </cell>
          <cell r="CO94">
            <v>9</v>
          </cell>
          <cell r="CW94">
            <v>2</v>
          </cell>
          <cell r="CX94">
            <v>9</v>
          </cell>
          <cell r="DF94">
            <v>32</v>
          </cell>
          <cell r="DG94">
            <v>9</v>
          </cell>
          <cell r="DO94">
            <v>38</v>
          </cell>
          <cell r="DP94">
            <v>9</v>
          </cell>
          <cell r="DX94">
            <v>0</v>
          </cell>
          <cell r="DY94">
            <v>9</v>
          </cell>
          <cell r="EG94">
            <v>174</v>
          </cell>
          <cell r="EH94">
            <v>9</v>
          </cell>
          <cell r="EP94">
            <v>181</v>
          </cell>
          <cell r="EQ94">
            <v>9</v>
          </cell>
          <cell r="EY94">
            <v>4.0229885057471264E-2</v>
          </cell>
          <cell r="EZ94">
            <v>9</v>
          </cell>
        </row>
        <row r="95">
          <cell r="A95">
            <v>2.1</v>
          </cell>
          <cell r="B95">
            <v>12.9</v>
          </cell>
          <cell r="K95">
            <v>60</v>
          </cell>
          <cell r="L95">
            <v>12.9</v>
          </cell>
          <cell r="T95">
            <v>5</v>
          </cell>
          <cell r="U95">
            <v>12.9</v>
          </cell>
          <cell r="AC95">
            <v>1.0720000000000001</v>
          </cell>
          <cell r="AD95">
            <v>12.9</v>
          </cell>
          <cell r="AL95">
            <v>178</v>
          </cell>
          <cell r="AM95">
            <v>12.9</v>
          </cell>
          <cell r="AU95">
            <v>2</v>
          </cell>
          <cell r="AV95">
            <v>12.9</v>
          </cell>
          <cell r="BD95">
            <v>101</v>
          </cell>
          <cell r="BE95">
            <v>12.9</v>
          </cell>
          <cell r="BM95">
            <v>1</v>
          </cell>
          <cell r="BN95">
            <v>12.9</v>
          </cell>
          <cell r="BV95">
            <v>1</v>
          </cell>
          <cell r="BW95">
            <v>12.9</v>
          </cell>
          <cell r="CE95">
            <v>38</v>
          </cell>
          <cell r="CF95">
            <v>12.9</v>
          </cell>
          <cell r="CN95">
            <v>13</v>
          </cell>
          <cell r="CO95">
            <v>12.9</v>
          </cell>
          <cell r="CW95">
            <v>2</v>
          </cell>
          <cell r="CX95">
            <v>12.9</v>
          </cell>
          <cell r="DF95">
            <v>36</v>
          </cell>
          <cell r="DG95">
            <v>12.9</v>
          </cell>
          <cell r="DO95">
            <v>49</v>
          </cell>
          <cell r="DP95">
            <v>12.9</v>
          </cell>
          <cell r="DX95">
            <v>1</v>
          </cell>
          <cell r="DY95">
            <v>12.9</v>
          </cell>
          <cell r="EG95">
            <v>175</v>
          </cell>
          <cell r="EH95">
            <v>12.9</v>
          </cell>
          <cell r="EP95">
            <v>183</v>
          </cell>
          <cell r="EQ95">
            <v>12.9</v>
          </cell>
          <cell r="EY95">
            <v>4.5714285714285714E-2</v>
          </cell>
          <cell r="EZ95">
            <v>12.9</v>
          </cell>
        </row>
        <row r="96">
          <cell r="A96">
            <v>1.9</v>
          </cell>
          <cell r="B96">
            <v>9</v>
          </cell>
          <cell r="K96">
            <v>48</v>
          </cell>
          <cell r="L96">
            <v>9</v>
          </cell>
          <cell r="T96">
            <v>12</v>
          </cell>
          <cell r="U96">
            <v>9</v>
          </cell>
          <cell r="AC96">
            <v>0.183</v>
          </cell>
          <cell r="AD96">
            <v>9</v>
          </cell>
          <cell r="AL96">
            <v>85</v>
          </cell>
          <cell r="AM96">
            <v>9</v>
          </cell>
          <cell r="AU96">
            <v>4</v>
          </cell>
          <cell r="AV96">
            <v>9</v>
          </cell>
          <cell r="BD96">
            <v>130</v>
          </cell>
          <cell r="BE96">
            <v>9</v>
          </cell>
          <cell r="BM96">
            <v>1</v>
          </cell>
          <cell r="BN96">
            <v>9</v>
          </cell>
          <cell r="BV96">
            <v>0</v>
          </cell>
          <cell r="BW96">
            <v>9</v>
          </cell>
          <cell r="CE96">
            <v>37</v>
          </cell>
          <cell r="CF96">
            <v>9</v>
          </cell>
          <cell r="CN96">
            <v>11</v>
          </cell>
          <cell r="CO96">
            <v>9</v>
          </cell>
          <cell r="CW96">
            <v>2</v>
          </cell>
          <cell r="CX96">
            <v>9</v>
          </cell>
          <cell r="DF96">
            <v>38</v>
          </cell>
          <cell r="DG96">
            <v>9</v>
          </cell>
          <cell r="DO96">
            <v>22</v>
          </cell>
          <cell r="DP96">
            <v>9</v>
          </cell>
          <cell r="DX96">
            <v>0</v>
          </cell>
          <cell r="DY96">
            <v>9</v>
          </cell>
          <cell r="EG96">
            <v>171</v>
          </cell>
          <cell r="EH96">
            <v>9</v>
          </cell>
          <cell r="EP96">
            <v>178</v>
          </cell>
          <cell r="EQ96">
            <v>9</v>
          </cell>
          <cell r="EY96">
            <v>4.0935672514619881E-2</v>
          </cell>
          <cell r="EZ96">
            <v>9</v>
          </cell>
        </row>
        <row r="97">
          <cell r="A97">
            <v>3.6</v>
          </cell>
          <cell r="B97">
            <v>18.2</v>
          </cell>
          <cell r="K97">
            <v>88</v>
          </cell>
          <cell r="L97">
            <v>18.2</v>
          </cell>
          <cell r="T97">
            <v>12</v>
          </cell>
          <cell r="U97">
            <v>18.2</v>
          </cell>
          <cell r="AC97">
            <v>1.6</v>
          </cell>
          <cell r="AD97">
            <v>18.2</v>
          </cell>
          <cell r="AL97">
            <v>282</v>
          </cell>
          <cell r="AM97">
            <v>18.2</v>
          </cell>
          <cell r="AU97">
            <v>0</v>
          </cell>
          <cell r="AV97">
            <v>18.2</v>
          </cell>
          <cell r="BD97">
            <v>72</v>
          </cell>
          <cell r="BE97">
            <v>18.2</v>
          </cell>
          <cell r="BM97">
            <v>1</v>
          </cell>
          <cell r="BN97">
            <v>18.2</v>
          </cell>
          <cell r="BV97">
            <v>1</v>
          </cell>
          <cell r="BW97">
            <v>18.2</v>
          </cell>
          <cell r="CE97">
            <v>39</v>
          </cell>
          <cell r="CF97">
            <v>18.2</v>
          </cell>
          <cell r="CN97">
            <v>18</v>
          </cell>
          <cell r="CO97">
            <v>18.2</v>
          </cell>
          <cell r="CW97">
            <v>1</v>
          </cell>
          <cell r="CX97">
            <v>18.2</v>
          </cell>
          <cell r="DF97">
            <v>41</v>
          </cell>
          <cell r="DG97">
            <v>18.2</v>
          </cell>
          <cell r="DO97">
            <v>29</v>
          </cell>
          <cell r="DP97">
            <v>18.2</v>
          </cell>
          <cell r="DX97">
            <v>1</v>
          </cell>
          <cell r="DY97">
            <v>18.2</v>
          </cell>
          <cell r="EG97">
            <v>175</v>
          </cell>
          <cell r="EH97">
            <v>18.2</v>
          </cell>
          <cell r="EP97">
            <v>185</v>
          </cell>
          <cell r="EQ97">
            <v>18.2</v>
          </cell>
          <cell r="EY97">
            <v>5.7142857142857141E-2</v>
          </cell>
          <cell r="EZ97">
            <v>18.2</v>
          </cell>
        </row>
        <row r="98">
          <cell r="A98">
            <v>3</v>
          </cell>
          <cell r="B98">
            <v>14.4</v>
          </cell>
          <cell r="K98">
            <v>75</v>
          </cell>
          <cell r="L98">
            <v>14.4</v>
          </cell>
          <cell r="T98">
            <v>5</v>
          </cell>
          <cell r="U98">
            <v>14.4</v>
          </cell>
          <cell r="AC98">
            <v>0.61199999999999999</v>
          </cell>
          <cell r="AD98">
            <v>14.4</v>
          </cell>
          <cell r="AL98">
            <v>156</v>
          </cell>
          <cell r="AM98">
            <v>14.4</v>
          </cell>
          <cell r="AU98">
            <v>5</v>
          </cell>
          <cell r="AV98">
            <v>14.4</v>
          </cell>
          <cell r="BD98">
            <v>129</v>
          </cell>
          <cell r="BE98">
            <v>14.4</v>
          </cell>
          <cell r="BM98">
            <v>0</v>
          </cell>
          <cell r="BN98">
            <v>14.4</v>
          </cell>
          <cell r="BV98">
            <v>1</v>
          </cell>
          <cell r="BW98">
            <v>14.4</v>
          </cell>
          <cell r="CE98">
            <v>42</v>
          </cell>
          <cell r="CF98">
            <v>14.4</v>
          </cell>
          <cell r="CN98">
            <v>15</v>
          </cell>
          <cell r="CO98">
            <v>14.4</v>
          </cell>
          <cell r="CW98">
            <v>4</v>
          </cell>
          <cell r="CX98">
            <v>14.4</v>
          </cell>
          <cell r="DF98">
            <v>36</v>
          </cell>
          <cell r="DG98">
            <v>14.4</v>
          </cell>
          <cell r="DO98">
            <v>55</v>
          </cell>
          <cell r="DP98">
            <v>14.4</v>
          </cell>
          <cell r="DX98">
            <v>1</v>
          </cell>
          <cell r="DY98">
            <v>14.4</v>
          </cell>
          <cell r="EG98">
            <v>186</v>
          </cell>
          <cell r="EH98">
            <v>14.4</v>
          </cell>
          <cell r="EP98">
            <v>193</v>
          </cell>
          <cell r="EQ98">
            <v>14.4</v>
          </cell>
          <cell r="EY98">
            <v>3.7634408602150539E-2</v>
          </cell>
          <cell r="EZ98">
            <v>14.4</v>
          </cell>
        </row>
        <row r="99">
          <cell r="A99">
            <v>2</v>
          </cell>
          <cell r="B99">
            <v>8.8000000000000007</v>
          </cell>
          <cell r="K99">
            <v>56</v>
          </cell>
          <cell r="L99">
            <v>8.8000000000000007</v>
          </cell>
          <cell r="T99">
            <v>3</v>
          </cell>
          <cell r="U99">
            <v>8.8000000000000007</v>
          </cell>
          <cell r="AC99">
            <v>0.496</v>
          </cell>
          <cell r="AD99">
            <v>8.8000000000000007</v>
          </cell>
          <cell r="AL99">
            <v>86</v>
          </cell>
          <cell r="AM99">
            <v>8.8000000000000007</v>
          </cell>
          <cell r="AU99">
            <v>3</v>
          </cell>
          <cell r="AV99">
            <v>8.8000000000000007</v>
          </cell>
          <cell r="BD99">
            <v>100</v>
          </cell>
          <cell r="BE99">
            <v>8.8000000000000007</v>
          </cell>
          <cell r="BM99">
            <v>0</v>
          </cell>
          <cell r="BN99">
            <v>8.8000000000000007</v>
          </cell>
          <cell r="BV99">
            <v>0</v>
          </cell>
          <cell r="BW99">
            <v>8.8000000000000007</v>
          </cell>
          <cell r="CE99">
            <v>54</v>
          </cell>
          <cell r="CF99">
            <v>8.8000000000000007</v>
          </cell>
          <cell r="CN99">
            <v>8</v>
          </cell>
          <cell r="CO99">
            <v>8.8000000000000007</v>
          </cell>
          <cell r="CW99">
            <v>4</v>
          </cell>
          <cell r="CX99">
            <v>8.8000000000000007</v>
          </cell>
          <cell r="DF99">
            <v>31</v>
          </cell>
          <cell r="DG99">
            <v>8.8000000000000007</v>
          </cell>
          <cell r="DO99">
            <v>37</v>
          </cell>
          <cell r="DP99">
            <v>8.8000000000000007</v>
          </cell>
          <cell r="DX99">
            <v>0</v>
          </cell>
          <cell r="DY99">
            <v>8.8000000000000007</v>
          </cell>
          <cell r="EG99">
            <v>172</v>
          </cell>
          <cell r="EH99">
            <v>8.8000000000000007</v>
          </cell>
          <cell r="EP99">
            <v>179</v>
          </cell>
          <cell r="EQ99">
            <v>8.8000000000000007</v>
          </cell>
          <cell r="EY99">
            <v>4.0697674418604654E-2</v>
          </cell>
          <cell r="EZ99">
            <v>8.8000000000000007</v>
          </cell>
        </row>
        <row r="100">
          <cell r="A100">
            <v>2.5</v>
          </cell>
          <cell r="B100">
            <v>12.5</v>
          </cell>
          <cell r="K100">
            <v>60</v>
          </cell>
          <cell r="L100">
            <v>12.5</v>
          </cell>
          <cell r="T100">
            <v>17</v>
          </cell>
          <cell r="U100">
            <v>12.5</v>
          </cell>
          <cell r="AC100">
            <v>1.8</v>
          </cell>
          <cell r="AD100">
            <v>12.5</v>
          </cell>
          <cell r="AL100">
            <v>212</v>
          </cell>
          <cell r="AM100">
            <v>12.5</v>
          </cell>
          <cell r="AU100">
            <v>2</v>
          </cell>
          <cell r="AV100">
            <v>12.5</v>
          </cell>
          <cell r="BD100">
            <v>86</v>
          </cell>
          <cell r="BE100">
            <v>12.5</v>
          </cell>
          <cell r="BM100">
            <v>1</v>
          </cell>
          <cell r="BN100">
            <v>12.5</v>
          </cell>
          <cell r="BV100">
            <v>1</v>
          </cell>
          <cell r="BW100">
            <v>12.5</v>
          </cell>
          <cell r="CE100">
            <v>39</v>
          </cell>
          <cell r="CF100">
            <v>12.5</v>
          </cell>
          <cell r="CN100">
            <v>9</v>
          </cell>
          <cell r="CO100">
            <v>12.5</v>
          </cell>
          <cell r="CW100">
            <v>3</v>
          </cell>
          <cell r="CX100">
            <v>12.5</v>
          </cell>
          <cell r="DF100">
            <v>44</v>
          </cell>
          <cell r="DG100">
            <v>12.5</v>
          </cell>
          <cell r="DO100">
            <v>40</v>
          </cell>
          <cell r="DP100">
            <v>12.5</v>
          </cell>
          <cell r="DX100">
            <v>0</v>
          </cell>
          <cell r="DY100">
            <v>12.5</v>
          </cell>
          <cell r="EG100">
            <v>165</v>
          </cell>
          <cell r="EH100">
            <v>12.5</v>
          </cell>
          <cell r="EP100">
            <v>171</v>
          </cell>
          <cell r="EQ100">
            <v>12.5</v>
          </cell>
          <cell r="EY100">
            <v>3.6363636363636362E-2</v>
          </cell>
          <cell r="EZ100">
            <v>12.5</v>
          </cell>
        </row>
        <row r="101">
          <cell r="A101">
            <v>2.2000000000000002</v>
          </cell>
          <cell r="B101">
            <v>13.3</v>
          </cell>
          <cell r="K101">
            <v>58</v>
          </cell>
          <cell r="L101">
            <v>13.3</v>
          </cell>
          <cell r="T101">
            <v>6</v>
          </cell>
          <cell r="U101">
            <v>13.3</v>
          </cell>
          <cell r="AC101">
            <v>0.40300000000000002</v>
          </cell>
          <cell r="AD101">
            <v>13.3</v>
          </cell>
          <cell r="AL101">
            <v>157</v>
          </cell>
          <cell r="AM101">
            <v>13.3</v>
          </cell>
          <cell r="AU101">
            <v>2</v>
          </cell>
          <cell r="AV101">
            <v>13.3</v>
          </cell>
          <cell r="BD101">
            <v>98</v>
          </cell>
          <cell r="BE101">
            <v>13.3</v>
          </cell>
          <cell r="BM101">
            <v>0</v>
          </cell>
          <cell r="BN101">
            <v>13.3</v>
          </cell>
          <cell r="BV101">
            <v>1</v>
          </cell>
          <cell r="BW101">
            <v>13.3</v>
          </cell>
          <cell r="CE101">
            <v>35</v>
          </cell>
          <cell r="CF101">
            <v>13.3</v>
          </cell>
          <cell r="CN101">
            <v>16</v>
          </cell>
          <cell r="CO101">
            <v>13.3</v>
          </cell>
          <cell r="CW101">
            <v>1</v>
          </cell>
          <cell r="CX101">
            <v>13.3</v>
          </cell>
          <cell r="DF101">
            <v>36</v>
          </cell>
          <cell r="DG101">
            <v>13.3</v>
          </cell>
          <cell r="DO101">
            <v>45</v>
          </cell>
          <cell r="DP101">
            <v>13.3</v>
          </cell>
          <cell r="DX101">
            <v>1</v>
          </cell>
          <cell r="DY101">
            <v>13.3</v>
          </cell>
          <cell r="EG101">
            <v>174</v>
          </cell>
          <cell r="EH101">
            <v>13.3</v>
          </cell>
          <cell r="EP101">
            <v>180</v>
          </cell>
          <cell r="EQ101">
            <v>13.3</v>
          </cell>
          <cell r="EY101">
            <v>3.4482758620689655E-2</v>
          </cell>
          <cell r="EZ101">
            <v>13.3</v>
          </cell>
        </row>
        <row r="102">
          <cell r="A102">
            <v>2.4</v>
          </cell>
          <cell r="B102">
            <v>12.5</v>
          </cell>
          <cell r="K102">
            <v>67</v>
          </cell>
          <cell r="L102">
            <v>12.5</v>
          </cell>
          <cell r="T102">
            <v>10</v>
          </cell>
          <cell r="U102">
            <v>12.5</v>
          </cell>
          <cell r="AC102">
            <v>0.85599999999999998</v>
          </cell>
          <cell r="AD102">
            <v>12.5</v>
          </cell>
          <cell r="AL102">
            <v>91</v>
          </cell>
          <cell r="AM102">
            <v>12.5</v>
          </cell>
          <cell r="AU102">
            <v>3</v>
          </cell>
          <cell r="AV102">
            <v>12.5</v>
          </cell>
          <cell r="BD102">
            <v>112</v>
          </cell>
          <cell r="BE102">
            <v>12.5</v>
          </cell>
          <cell r="BM102">
            <v>1</v>
          </cell>
          <cell r="BN102">
            <v>12.5</v>
          </cell>
          <cell r="BV102">
            <v>0</v>
          </cell>
          <cell r="BW102">
            <v>12.5</v>
          </cell>
          <cell r="CE102">
            <v>33</v>
          </cell>
          <cell r="CF102">
            <v>12.5</v>
          </cell>
          <cell r="CN102">
            <v>1</v>
          </cell>
          <cell r="CO102">
            <v>12.5</v>
          </cell>
          <cell r="CW102">
            <v>3</v>
          </cell>
          <cell r="CX102">
            <v>12.5</v>
          </cell>
          <cell r="DF102">
            <v>38</v>
          </cell>
          <cell r="DG102">
            <v>12.5</v>
          </cell>
          <cell r="DO102">
            <v>43</v>
          </cell>
          <cell r="DP102">
            <v>12.5</v>
          </cell>
          <cell r="DX102">
            <v>0</v>
          </cell>
          <cell r="DY102">
            <v>12.5</v>
          </cell>
          <cell r="EG102">
            <v>178</v>
          </cell>
          <cell r="EH102">
            <v>12.5</v>
          </cell>
          <cell r="EP102">
            <v>188</v>
          </cell>
          <cell r="EQ102">
            <v>12.5</v>
          </cell>
          <cell r="EY102">
            <v>5.6179775280898875E-2</v>
          </cell>
          <cell r="EZ102">
            <v>12.5</v>
          </cell>
        </row>
        <row r="103">
          <cell r="A103">
            <v>2.8</v>
          </cell>
          <cell r="B103">
            <v>13.2</v>
          </cell>
          <cell r="K103">
            <v>73</v>
          </cell>
          <cell r="L103">
            <v>13.2</v>
          </cell>
          <cell r="T103">
            <v>15</v>
          </cell>
          <cell r="U103">
            <v>13.2</v>
          </cell>
          <cell r="AC103">
            <v>1.8360000000000001</v>
          </cell>
          <cell r="AD103">
            <v>13.2</v>
          </cell>
          <cell r="AL103">
            <v>169</v>
          </cell>
          <cell r="AM103">
            <v>13.2</v>
          </cell>
          <cell r="AU103">
            <v>0</v>
          </cell>
          <cell r="AV103">
            <v>13.2</v>
          </cell>
          <cell r="BD103">
            <v>85</v>
          </cell>
          <cell r="BE103">
            <v>13.2</v>
          </cell>
          <cell r="BM103">
            <v>0</v>
          </cell>
          <cell r="BN103">
            <v>13.2</v>
          </cell>
          <cell r="BV103">
            <v>1</v>
          </cell>
          <cell r="BW103">
            <v>13.2</v>
          </cell>
          <cell r="CE103">
            <v>36</v>
          </cell>
          <cell r="CF103">
            <v>13.2</v>
          </cell>
          <cell r="CN103">
            <v>7</v>
          </cell>
          <cell r="CO103">
            <v>13.2</v>
          </cell>
          <cell r="CW103">
            <v>2</v>
          </cell>
          <cell r="CX103">
            <v>13.2</v>
          </cell>
          <cell r="DF103">
            <v>42</v>
          </cell>
          <cell r="DG103">
            <v>13.2</v>
          </cell>
          <cell r="DO103">
            <v>83</v>
          </cell>
          <cell r="DP103">
            <v>13.2</v>
          </cell>
          <cell r="DX103">
            <v>1</v>
          </cell>
          <cell r="DY103">
            <v>13.2</v>
          </cell>
          <cell r="EG103">
            <v>179</v>
          </cell>
          <cell r="EH103">
            <v>13.2</v>
          </cell>
          <cell r="EP103">
            <v>187</v>
          </cell>
          <cell r="EQ103">
            <v>13.2</v>
          </cell>
          <cell r="EY103">
            <v>4.4692737430167599E-2</v>
          </cell>
          <cell r="EZ103">
            <v>13.2</v>
          </cell>
        </row>
        <row r="104">
          <cell r="A104">
            <v>2.5</v>
          </cell>
          <cell r="B104">
            <v>11.1</v>
          </cell>
          <cell r="K104">
            <v>70</v>
          </cell>
          <cell r="L104">
            <v>11.1</v>
          </cell>
          <cell r="T104">
            <v>20</v>
          </cell>
          <cell r="U104">
            <v>11.1</v>
          </cell>
          <cell r="AC104">
            <v>0.40799999999999997</v>
          </cell>
          <cell r="AD104">
            <v>11.1</v>
          </cell>
          <cell r="AL104">
            <v>175</v>
          </cell>
          <cell r="AM104">
            <v>11.1</v>
          </cell>
          <cell r="AU104">
            <v>2</v>
          </cell>
          <cell r="AV104">
            <v>11.1</v>
          </cell>
          <cell r="BD104">
            <v>96</v>
          </cell>
          <cell r="BE104">
            <v>11.1</v>
          </cell>
          <cell r="BM104">
            <v>0</v>
          </cell>
          <cell r="BN104">
            <v>11.1</v>
          </cell>
          <cell r="BV104">
            <v>0</v>
          </cell>
          <cell r="BW104">
            <v>11.1</v>
          </cell>
          <cell r="CE104">
            <v>42</v>
          </cell>
          <cell r="CF104">
            <v>11.1</v>
          </cell>
          <cell r="CN104">
            <v>7</v>
          </cell>
          <cell r="CO104">
            <v>11.1</v>
          </cell>
          <cell r="CW104">
            <v>6</v>
          </cell>
          <cell r="CX104">
            <v>11.1</v>
          </cell>
          <cell r="DF104">
            <v>47</v>
          </cell>
          <cell r="DG104">
            <v>11.1</v>
          </cell>
          <cell r="DO104">
            <v>49</v>
          </cell>
          <cell r="DP104">
            <v>11.1</v>
          </cell>
          <cell r="DX104">
            <v>0</v>
          </cell>
          <cell r="DY104">
            <v>11.1</v>
          </cell>
          <cell r="EG104">
            <v>161</v>
          </cell>
          <cell r="EH104">
            <v>11.1</v>
          </cell>
          <cell r="EP104">
            <v>168</v>
          </cell>
          <cell r="EQ104">
            <v>11.1</v>
          </cell>
          <cell r="EY104">
            <v>4.3478260869565216E-2</v>
          </cell>
          <cell r="EZ104">
            <v>11.1</v>
          </cell>
        </row>
        <row r="105">
          <cell r="A105">
            <v>1.9</v>
          </cell>
          <cell r="B105">
            <v>8.3000000000000007</v>
          </cell>
          <cell r="K105">
            <v>49</v>
          </cell>
          <cell r="L105">
            <v>8.3000000000000007</v>
          </cell>
          <cell r="T105">
            <v>4</v>
          </cell>
          <cell r="U105">
            <v>8.3000000000000007</v>
          </cell>
          <cell r="AC105">
            <v>0.124</v>
          </cell>
          <cell r="AD105">
            <v>8.3000000000000007</v>
          </cell>
          <cell r="AL105">
            <v>77</v>
          </cell>
          <cell r="AM105">
            <v>8.3000000000000007</v>
          </cell>
          <cell r="AU105">
            <v>3</v>
          </cell>
          <cell r="AV105">
            <v>8.3000000000000007</v>
          </cell>
          <cell r="BD105">
            <v>150</v>
          </cell>
          <cell r="BE105">
            <v>8.3000000000000007</v>
          </cell>
          <cell r="BM105">
            <v>0</v>
          </cell>
          <cell r="BN105">
            <v>8.3000000000000007</v>
          </cell>
          <cell r="BV105">
            <v>0</v>
          </cell>
          <cell r="BW105">
            <v>8.3000000000000007</v>
          </cell>
          <cell r="CE105">
            <v>29</v>
          </cell>
          <cell r="CF105">
            <v>8.3000000000000007</v>
          </cell>
          <cell r="CN105">
            <v>10</v>
          </cell>
          <cell r="CO105">
            <v>8.3000000000000007</v>
          </cell>
          <cell r="CW105">
            <v>1</v>
          </cell>
          <cell r="CX105">
            <v>8.3000000000000007</v>
          </cell>
          <cell r="DF105">
            <v>32</v>
          </cell>
          <cell r="DG105">
            <v>8.3000000000000007</v>
          </cell>
          <cell r="DO105">
            <v>24</v>
          </cell>
          <cell r="DP105">
            <v>8.3000000000000007</v>
          </cell>
          <cell r="DX105">
            <v>1</v>
          </cell>
          <cell r="DY105">
            <v>8.3000000000000007</v>
          </cell>
          <cell r="EG105">
            <v>168</v>
          </cell>
          <cell r="EH105">
            <v>8.3000000000000007</v>
          </cell>
          <cell r="EP105">
            <v>175</v>
          </cell>
          <cell r="EQ105">
            <v>8.3000000000000007</v>
          </cell>
          <cell r="EY105">
            <v>4.1666666666666664E-2</v>
          </cell>
          <cell r="EZ105">
            <v>8.3000000000000007</v>
          </cell>
        </row>
        <row r="106">
          <cell r="A106">
            <v>1.9</v>
          </cell>
          <cell r="B106">
            <v>9.3000000000000007</v>
          </cell>
          <cell r="K106">
            <v>55</v>
          </cell>
          <cell r="L106">
            <v>9.3000000000000007</v>
          </cell>
          <cell r="T106">
            <v>11</v>
          </cell>
          <cell r="U106">
            <v>9.3000000000000007</v>
          </cell>
          <cell r="AC106">
            <v>8.5000000000000006E-2</v>
          </cell>
          <cell r="AD106">
            <v>9.3000000000000007</v>
          </cell>
          <cell r="AL106">
            <v>125</v>
          </cell>
          <cell r="AM106">
            <v>9.3000000000000007</v>
          </cell>
          <cell r="AU106">
            <v>7</v>
          </cell>
          <cell r="AV106">
            <v>9.3000000000000007</v>
          </cell>
          <cell r="BD106">
            <v>107</v>
          </cell>
          <cell r="BE106">
            <v>9.3000000000000007</v>
          </cell>
          <cell r="BM106">
            <v>1</v>
          </cell>
          <cell r="BN106">
            <v>9.3000000000000007</v>
          </cell>
          <cell r="BV106">
            <v>0</v>
          </cell>
          <cell r="BW106">
            <v>9.3000000000000007</v>
          </cell>
          <cell r="CE106">
            <v>38</v>
          </cell>
          <cell r="CF106">
            <v>9.3000000000000007</v>
          </cell>
          <cell r="CN106">
            <v>4</v>
          </cell>
          <cell r="CO106">
            <v>9.3000000000000007</v>
          </cell>
          <cell r="CW106">
            <v>5</v>
          </cell>
          <cell r="CX106">
            <v>9.3000000000000007</v>
          </cell>
          <cell r="DF106">
            <v>32</v>
          </cell>
          <cell r="DG106">
            <v>9.3000000000000007</v>
          </cell>
          <cell r="DO106">
            <v>35</v>
          </cell>
          <cell r="DP106">
            <v>9.3000000000000007</v>
          </cell>
          <cell r="DX106">
            <v>0</v>
          </cell>
          <cell r="DY106">
            <v>9.3000000000000007</v>
          </cell>
          <cell r="EG106">
            <v>162</v>
          </cell>
          <cell r="EH106">
            <v>9.3000000000000007</v>
          </cell>
          <cell r="EP106">
            <v>169</v>
          </cell>
          <cell r="EQ106">
            <v>9.3000000000000007</v>
          </cell>
          <cell r="EY106">
            <v>4.3209876543209874E-2</v>
          </cell>
          <cell r="EZ106">
            <v>9.3000000000000007</v>
          </cell>
        </row>
        <row r="107">
          <cell r="A107">
            <v>1.7</v>
          </cell>
          <cell r="B107">
            <v>8.1999999999999993</v>
          </cell>
          <cell r="K107">
            <v>49</v>
          </cell>
          <cell r="L107">
            <v>8.1999999999999993</v>
          </cell>
          <cell r="T107">
            <v>13</v>
          </cell>
          <cell r="U107">
            <v>8.1999999999999993</v>
          </cell>
          <cell r="AC107">
            <v>0.85199999999999998</v>
          </cell>
          <cell r="AD107">
            <v>8.1999999999999993</v>
          </cell>
          <cell r="AL107">
            <v>102</v>
          </cell>
          <cell r="AM107">
            <v>8.1999999999999993</v>
          </cell>
          <cell r="AU107">
            <v>3</v>
          </cell>
          <cell r="AV107">
            <v>8.1999999999999993</v>
          </cell>
          <cell r="BD107">
            <v>108</v>
          </cell>
          <cell r="BE107">
            <v>8.1999999999999993</v>
          </cell>
          <cell r="BM107">
            <v>1</v>
          </cell>
          <cell r="BN107">
            <v>8.1999999999999993</v>
          </cell>
          <cell r="BV107">
            <v>0</v>
          </cell>
          <cell r="BW107">
            <v>8.1999999999999993</v>
          </cell>
          <cell r="CE107">
            <v>37</v>
          </cell>
          <cell r="CF107">
            <v>8.1999999999999993</v>
          </cell>
          <cell r="CN107">
            <v>9</v>
          </cell>
          <cell r="CO107">
            <v>8.1999999999999993</v>
          </cell>
          <cell r="CW107">
            <v>4</v>
          </cell>
          <cell r="CX107">
            <v>8.1999999999999993</v>
          </cell>
          <cell r="DF107">
            <v>41</v>
          </cell>
          <cell r="DG107">
            <v>8.1999999999999993</v>
          </cell>
          <cell r="DO107">
            <v>25</v>
          </cell>
          <cell r="DP107">
            <v>8.1999999999999993</v>
          </cell>
          <cell r="DX107">
            <v>0</v>
          </cell>
          <cell r="DY107">
            <v>8.1999999999999993</v>
          </cell>
          <cell r="EG107">
            <v>162</v>
          </cell>
          <cell r="EH107">
            <v>8.1999999999999993</v>
          </cell>
          <cell r="EP107">
            <v>168</v>
          </cell>
          <cell r="EQ107">
            <v>8.1999999999999993</v>
          </cell>
          <cell r="EY107">
            <v>3.7037037037037035E-2</v>
          </cell>
          <cell r="EZ107">
            <v>8.1999999999999993</v>
          </cell>
        </row>
        <row r="108">
          <cell r="A108">
            <v>3.3</v>
          </cell>
          <cell r="B108">
            <v>14.8</v>
          </cell>
          <cell r="K108">
            <v>74</v>
          </cell>
          <cell r="L108">
            <v>14.8</v>
          </cell>
          <cell r="T108">
            <v>6</v>
          </cell>
          <cell r="U108">
            <v>14.8</v>
          </cell>
          <cell r="AC108">
            <v>1.927</v>
          </cell>
          <cell r="AD108">
            <v>14.8</v>
          </cell>
          <cell r="AL108">
            <v>249</v>
          </cell>
          <cell r="AM108">
            <v>14.8</v>
          </cell>
          <cell r="AU108">
            <v>2</v>
          </cell>
          <cell r="AV108">
            <v>14.8</v>
          </cell>
          <cell r="BD108">
            <v>78</v>
          </cell>
          <cell r="BE108">
            <v>14.8</v>
          </cell>
          <cell r="BM108">
            <v>1</v>
          </cell>
          <cell r="BN108">
            <v>14.8</v>
          </cell>
          <cell r="BV108">
            <v>1</v>
          </cell>
          <cell r="BW108">
            <v>14.8</v>
          </cell>
          <cell r="CE108">
            <v>29</v>
          </cell>
          <cell r="CF108">
            <v>14.8</v>
          </cell>
          <cell r="CN108">
            <v>7</v>
          </cell>
          <cell r="CO108">
            <v>14.8</v>
          </cell>
          <cell r="CW108">
            <v>2</v>
          </cell>
          <cell r="CX108">
            <v>14.8</v>
          </cell>
          <cell r="DF108">
            <v>38</v>
          </cell>
          <cell r="DG108">
            <v>14.8</v>
          </cell>
          <cell r="DO108">
            <v>58</v>
          </cell>
          <cell r="DP108">
            <v>14.8</v>
          </cell>
          <cell r="DX108">
            <v>0</v>
          </cell>
          <cell r="DY108">
            <v>14.8</v>
          </cell>
          <cell r="EG108">
            <v>164</v>
          </cell>
          <cell r="EH108">
            <v>14.8</v>
          </cell>
          <cell r="EP108">
            <v>171</v>
          </cell>
          <cell r="EQ108">
            <v>14.8</v>
          </cell>
          <cell r="EY108">
            <v>4.2682926829268296E-2</v>
          </cell>
          <cell r="EZ108">
            <v>14.8</v>
          </cell>
        </row>
        <row r="109">
          <cell r="A109">
            <v>2</v>
          </cell>
          <cell r="B109">
            <v>10.7</v>
          </cell>
          <cell r="K109">
            <v>53</v>
          </cell>
          <cell r="L109">
            <v>10.7</v>
          </cell>
          <cell r="T109">
            <v>4</v>
          </cell>
          <cell r="U109">
            <v>10.7</v>
          </cell>
          <cell r="AC109">
            <v>1.018</v>
          </cell>
          <cell r="AD109">
            <v>10.7</v>
          </cell>
          <cell r="AL109">
            <v>134</v>
          </cell>
          <cell r="AM109">
            <v>10.7</v>
          </cell>
          <cell r="AU109">
            <v>1</v>
          </cell>
          <cell r="AV109">
            <v>10.7</v>
          </cell>
          <cell r="BD109">
            <v>86</v>
          </cell>
          <cell r="BE109">
            <v>10.7</v>
          </cell>
          <cell r="BM109">
            <v>0</v>
          </cell>
          <cell r="BN109">
            <v>10.7</v>
          </cell>
          <cell r="BV109">
            <v>1</v>
          </cell>
          <cell r="BW109">
            <v>10.7</v>
          </cell>
          <cell r="CE109">
            <v>36</v>
          </cell>
          <cell r="CF109">
            <v>10.7</v>
          </cell>
          <cell r="CN109">
            <v>10</v>
          </cell>
          <cell r="CO109">
            <v>10.7</v>
          </cell>
          <cell r="CW109">
            <v>4</v>
          </cell>
          <cell r="CX109">
            <v>10.7</v>
          </cell>
          <cell r="DF109">
            <v>35</v>
          </cell>
          <cell r="DG109">
            <v>10.7</v>
          </cell>
          <cell r="DO109">
            <v>31</v>
          </cell>
          <cell r="DP109">
            <v>10.7</v>
          </cell>
          <cell r="DX109">
            <v>0</v>
          </cell>
          <cell r="DY109">
            <v>10.7</v>
          </cell>
          <cell r="EG109">
            <v>176</v>
          </cell>
          <cell r="EH109">
            <v>10.7</v>
          </cell>
          <cell r="EP109">
            <v>182</v>
          </cell>
          <cell r="EQ109">
            <v>10.7</v>
          </cell>
          <cell r="EY109">
            <v>3.4090909090909088E-2</v>
          </cell>
          <cell r="EZ109">
            <v>10.7</v>
          </cell>
        </row>
        <row r="110">
          <cell r="A110">
            <v>2.1</v>
          </cell>
          <cell r="B110">
            <v>8.8000000000000007</v>
          </cell>
          <cell r="K110">
            <v>58</v>
          </cell>
          <cell r="L110">
            <v>8.8000000000000007</v>
          </cell>
          <cell r="T110">
            <v>13</v>
          </cell>
          <cell r="U110">
            <v>8.8000000000000007</v>
          </cell>
          <cell r="AC110">
            <v>0.86399999999999999</v>
          </cell>
          <cell r="AD110">
            <v>8.8000000000000007</v>
          </cell>
          <cell r="AL110">
            <v>129</v>
          </cell>
          <cell r="AM110">
            <v>8.8000000000000007</v>
          </cell>
          <cell r="AU110">
            <v>4</v>
          </cell>
          <cell r="AV110">
            <v>8.8000000000000007</v>
          </cell>
          <cell r="BD110">
            <v>133</v>
          </cell>
          <cell r="BE110">
            <v>8.8000000000000007</v>
          </cell>
          <cell r="BM110">
            <v>1</v>
          </cell>
          <cell r="BN110">
            <v>8.8000000000000007</v>
          </cell>
          <cell r="BV110">
            <v>0</v>
          </cell>
          <cell r="BW110">
            <v>8.8000000000000007</v>
          </cell>
          <cell r="CE110">
            <v>61</v>
          </cell>
          <cell r="CF110">
            <v>8.8000000000000007</v>
          </cell>
          <cell r="CN110">
            <v>8</v>
          </cell>
          <cell r="CO110">
            <v>8.8000000000000007</v>
          </cell>
          <cell r="CW110">
            <v>5</v>
          </cell>
          <cell r="CX110">
            <v>8.8000000000000007</v>
          </cell>
          <cell r="DF110">
            <v>44</v>
          </cell>
          <cell r="DG110">
            <v>8.8000000000000007</v>
          </cell>
          <cell r="DO110">
            <v>39</v>
          </cell>
          <cell r="DP110">
            <v>8.8000000000000007</v>
          </cell>
          <cell r="DX110">
            <v>0</v>
          </cell>
          <cell r="DY110">
            <v>8.8000000000000007</v>
          </cell>
          <cell r="EG110">
            <v>162</v>
          </cell>
          <cell r="EH110">
            <v>8.8000000000000007</v>
          </cell>
          <cell r="EP110">
            <v>168</v>
          </cell>
          <cell r="EQ110">
            <v>8.8000000000000007</v>
          </cell>
          <cell r="EY110">
            <v>3.7037037037037035E-2</v>
          </cell>
          <cell r="EZ110">
            <v>8.8000000000000007</v>
          </cell>
        </row>
        <row r="111">
          <cell r="A111">
            <v>2</v>
          </cell>
          <cell r="B111">
            <v>9.6999999999999993</v>
          </cell>
          <cell r="K111">
            <v>54</v>
          </cell>
          <cell r="L111">
            <v>9.6999999999999993</v>
          </cell>
          <cell r="T111">
            <v>2</v>
          </cell>
          <cell r="U111">
            <v>9.6999999999999993</v>
          </cell>
          <cell r="AC111">
            <v>0.626</v>
          </cell>
          <cell r="AD111">
            <v>9.6999999999999993</v>
          </cell>
          <cell r="AL111">
            <v>51</v>
          </cell>
          <cell r="AM111">
            <v>9.6999999999999993</v>
          </cell>
          <cell r="AU111">
            <v>2</v>
          </cell>
          <cell r="AV111">
            <v>9.6999999999999993</v>
          </cell>
          <cell r="BD111">
            <v>107</v>
          </cell>
          <cell r="BE111">
            <v>9.6999999999999993</v>
          </cell>
          <cell r="BM111">
            <v>1</v>
          </cell>
          <cell r="BN111">
            <v>9.6999999999999993</v>
          </cell>
          <cell r="BV111">
            <v>0</v>
          </cell>
          <cell r="BW111">
            <v>9.6999999999999993</v>
          </cell>
          <cell r="CE111">
            <v>38</v>
          </cell>
          <cell r="CF111">
            <v>9.6999999999999993</v>
          </cell>
          <cell r="CN111">
            <v>8</v>
          </cell>
          <cell r="CO111">
            <v>9.6999999999999993</v>
          </cell>
          <cell r="CW111">
            <v>3</v>
          </cell>
          <cell r="CX111">
            <v>9.6999999999999993</v>
          </cell>
          <cell r="DF111">
            <v>28</v>
          </cell>
          <cell r="DG111">
            <v>9.6999999999999993</v>
          </cell>
          <cell r="DO111">
            <v>26</v>
          </cell>
          <cell r="DP111">
            <v>9.6999999999999993</v>
          </cell>
          <cell r="DX111">
            <v>0</v>
          </cell>
          <cell r="DY111">
            <v>9.6999999999999993</v>
          </cell>
          <cell r="EG111">
            <v>185</v>
          </cell>
          <cell r="EH111">
            <v>9.6999999999999993</v>
          </cell>
          <cell r="EP111">
            <v>193</v>
          </cell>
          <cell r="EQ111">
            <v>9.6999999999999993</v>
          </cell>
          <cell r="EY111">
            <v>4.3243243243243246E-2</v>
          </cell>
          <cell r="EZ111">
            <v>9.6999999999999993</v>
          </cell>
        </row>
        <row r="112">
          <cell r="A112">
            <v>1.9</v>
          </cell>
          <cell r="B112">
            <v>9.6999999999999993</v>
          </cell>
          <cell r="K112">
            <v>55</v>
          </cell>
          <cell r="L112">
            <v>9.6999999999999993</v>
          </cell>
          <cell r="T112">
            <v>4</v>
          </cell>
          <cell r="U112">
            <v>9.6999999999999993</v>
          </cell>
          <cell r="AC112">
            <v>1.3839999999999999</v>
          </cell>
          <cell r="AD112">
            <v>9.6999999999999993</v>
          </cell>
          <cell r="AL112">
            <v>33</v>
          </cell>
          <cell r="AM112">
            <v>9.6999999999999993</v>
          </cell>
          <cell r="AU112">
            <v>2</v>
          </cell>
          <cell r="AV112">
            <v>9.6999999999999993</v>
          </cell>
          <cell r="BD112">
            <v>100</v>
          </cell>
          <cell r="BE112">
            <v>9.6999999999999993</v>
          </cell>
          <cell r="BM112">
            <v>1</v>
          </cell>
          <cell r="BN112">
            <v>9.6999999999999993</v>
          </cell>
          <cell r="BV112">
            <v>0</v>
          </cell>
          <cell r="BW112">
            <v>9.6999999999999993</v>
          </cell>
          <cell r="CE112">
            <v>27</v>
          </cell>
          <cell r="CF112">
            <v>9.6999999999999993</v>
          </cell>
          <cell r="CN112">
            <v>10</v>
          </cell>
          <cell r="CO112">
            <v>9.6999999999999993</v>
          </cell>
          <cell r="CW112">
            <v>1</v>
          </cell>
          <cell r="CX112">
            <v>9.6999999999999993</v>
          </cell>
          <cell r="DF112">
            <v>34</v>
          </cell>
          <cell r="DG112">
            <v>9.6999999999999993</v>
          </cell>
          <cell r="DO112">
            <v>94</v>
          </cell>
          <cell r="DP112">
            <v>9.6999999999999993</v>
          </cell>
          <cell r="DX112">
            <v>1</v>
          </cell>
          <cell r="DY112">
            <v>9.6999999999999993</v>
          </cell>
          <cell r="EG112">
            <v>182</v>
          </cell>
          <cell r="EH112">
            <v>9.6999999999999993</v>
          </cell>
          <cell r="EP112">
            <v>192</v>
          </cell>
          <cell r="EQ112">
            <v>9.6999999999999993</v>
          </cell>
          <cell r="EY112">
            <v>5.4945054945054944E-2</v>
          </cell>
          <cell r="EZ112">
            <v>9.6999999999999993</v>
          </cell>
        </row>
        <row r="113">
          <cell r="A113">
            <v>2.2000000000000002</v>
          </cell>
          <cell r="B113">
            <v>10.5</v>
          </cell>
          <cell r="K113">
            <v>65</v>
          </cell>
          <cell r="L113">
            <v>10.5</v>
          </cell>
          <cell r="T113">
            <v>3</v>
          </cell>
          <cell r="U113">
            <v>10.5</v>
          </cell>
          <cell r="AC113">
            <v>0.59</v>
          </cell>
          <cell r="AD113">
            <v>10.5</v>
          </cell>
          <cell r="AL113">
            <v>121</v>
          </cell>
          <cell r="AM113">
            <v>10.5</v>
          </cell>
          <cell r="AU113">
            <v>3</v>
          </cell>
          <cell r="AV113">
            <v>10.5</v>
          </cell>
          <cell r="BD113">
            <v>108</v>
          </cell>
          <cell r="BE113">
            <v>10.5</v>
          </cell>
          <cell r="BM113">
            <v>1</v>
          </cell>
          <cell r="BN113">
            <v>10.5</v>
          </cell>
          <cell r="BV113">
            <v>1</v>
          </cell>
          <cell r="BW113">
            <v>10.5</v>
          </cell>
          <cell r="CE113">
            <v>32</v>
          </cell>
          <cell r="CF113">
            <v>10.5</v>
          </cell>
          <cell r="CN113">
            <v>10</v>
          </cell>
          <cell r="CO113">
            <v>10.5</v>
          </cell>
          <cell r="CW113">
            <v>2</v>
          </cell>
          <cell r="CX113">
            <v>10.5</v>
          </cell>
          <cell r="DF113">
            <v>29</v>
          </cell>
          <cell r="DG113">
            <v>10.5</v>
          </cell>
          <cell r="DO113">
            <v>54</v>
          </cell>
          <cell r="DP113">
            <v>10.5</v>
          </cell>
          <cell r="DX113">
            <v>0</v>
          </cell>
          <cell r="DY113">
            <v>10.5</v>
          </cell>
          <cell r="EG113">
            <v>173</v>
          </cell>
          <cell r="EH113">
            <v>10.5</v>
          </cell>
          <cell r="EP113">
            <v>181</v>
          </cell>
          <cell r="EQ113">
            <v>10.5</v>
          </cell>
          <cell r="EY113">
            <v>4.6242774566473986E-2</v>
          </cell>
          <cell r="EZ113">
            <v>10.5</v>
          </cell>
        </row>
        <row r="114">
          <cell r="A114">
            <v>1.7</v>
          </cell>
          <cell r="B114">
            <v>8.9</v>
          </cell>
          <cell r="K114">
            <v>39</v>
          </cell>
          <cell r="L114">
            <v>8.9</v>
          </cell>
          <cell r="T114">
            <v>7</v>
          </cell>
          <cell r="U114">
            <v>8.9</v>
          </cell>
          <cell r="AC114">
            <v>7.1999999999999995E-2</v>
          </cell>
          <cell r="AD114">
            <v>8.9</v>
          </cell>
          <cell r="AL114">
            <v>116</v>
          </cell>
          <cell r="AM114">
            <v>8.9</v>
          </cell>
          <cell r="AU114">
            <v>7</v>
          </cell>
          <cell r="AV114">
            <v>8.9</v>
          </cell>
          <cell r="BD114">
            <v>155</v>
          </cell>
          <cell r="BE114">
            <v>8.9</v>
          </cell>
          <cell r="BM114">
            <v>1</v>
          </cell>
          <cell r="BN114">
            <v>8.9</v>
          </cell>
          <cell r="BV114">
            <v>1</v>
          </cell>
          <cell r="BW114">
            <v>8.9</v>
          </cell>
          <cell r="CE114">
            <v>44</v>
          </cell>
          <cell r="CF114">
            <v>8.9</v>
          </cell>
          <cell r="CN114">
            <v>16</v>
          </cell>
          <cell r="CO114">
            <v>8.9</v>
          </cell>
          <cell r="CW114">
            <v>2</v>
          </cell>
          <cell r="CX114">
            <v>8.9</v>
          </cell>
          <cell r="DF114">
            <v>35</v>
          </cell>
          <cell r="DG114">
            <v>8.9</v>
          </cell>
          <cell r="DO114">
            <v>8</v>
          </cell>
          <cell r="DP114">
            <v>8.9</v>
          </cell>
          <cell r="DX114">
            <v>1</v>
          </cell>
          <cell r="DY114">
            <v>8.9</v>
          </cell>
          <cell r="EG114">
            <v>164</v>
          </cell>
          <cell r="EH114">
            <v>8.9</v>
          </cell>
          <cell r="EP114">
            <v>170</v>
          </cell>
          <cell r="EQ114">
            <v>8.9</v>
          </cell>
          <cell r="EY114">
            <v>3.6585365853658534E-2</v>
          </cell>
          <cell r="EZ114">
            <v>8.9</v>
          </cell>
        </row>
        <row r="115">
          <cell r="A115">
            <v>1.8</v>
          </cell>
          <cell r="B115">
            <v>7.9</v>
          </cell>
          <cell r="K115">
            <v>42</v>
          </cell>
          <cell r="L115">
            <v>7.9</v>
          </cell>
          <cell r="T115">
            <v>4</v>
          </cell>
          <cell r="U115">
            <v>7.9</v>
          </cell>
          <cell r="AC115">
            <v>1.2829999999999999</v>
          </cell>
          <cell r="AD115">
            <v>7.9</v>
          </cell>
          <cell r="AL115">
            <v>68</v>
          </cell>
          <cell r="AM115">
            <v>7.9</v>
          </cell>
          <cell r="AU115">
            <v>4</v>
          </cell>
          <cell r="AV115">
            <v>7.9</v>
          </cell>
          <cell r="BD115">
            <v>90</v>
          </cell>
          <cell r="BE115">
            <v>7.9</v>
          </cell>
          <cell r="BM115">
            <v>1</v>
          </cell>
          <cell r="BN115">
            <v>7.9</v>
          </cell>
          <cell r="BV115">
            <v>0</v>
          </cell>
          <cell r="BW115">
            <v>7.9</v>
          </cell>
          <cell r="CE115">
            <v>37</v>
          </cell>
          <cell r="CF115">
            <v>7.9</v>
          </cell>
          <cell r="CN115">
            <v>6</v>
          </cell>
          <cell r="CO115">
            <v>7.9</v>
          </cell>
          <cell r="CW115">
            <v>3</v>
          </cell>
          <cell r="CX115">
            <v>7.9</v>
          </cell>
          <cell r="DF115">
            <v>36</v>
          </cell>
          <cell r="DG115">
            <v>7.9</v>
          </cell>
          <cell r="DO115">
            <v>17</v>
          </cell>
          <cell r="DP115">
            <v>7.9</v>
          </cell>
          <cell r="DX115">
            <v>0</v>
          </cell>
          <cell r="DY115">
            <v>7.9</v>
          </cell>
          <cell r="EG115">
            <v>170</v>
          </cell>
          <cell r="EH115">
            <v>7.9</v>
          </cell>
          <cell r="EP115">
            <v>175</v>
          </cell>
          <cell r="EQ115">
            <v>7.9</v>
          </cell>
          <cell r="EY115">
            <v>2.9411764705882353E-2</v>
          </cell>
          <cell r="EZ115">
            <v>7.9</v>
          </cell>
        </row>
        <row r="116">
          <cell r="A116">
            <v>3.3</v>
          </cell>
          <cell r="B116">
            <v>21</v>
          </cell>
          <cell r="K116">
            <v>89</v>
          </cell>
          <cell r="L116">
            <v>21</v>
          </cell>
          <cell r="T116">
            <v>6</v>
          </cell>
          <cell r="U116">
            <v>21</v>
          </cell>
          <cell r="AC116">
            <v>7.4999999999999997E-2</v>
          </cell>
          <cell r="AD116">
            <v>21</v>
          </cell>
          <cell r="AL116">
            <v>296</v>
          </cell>
          <cell r="AM116">
            <v>21</v>
          </cell>
          <cell r="AU116">
            <v>0</v>
          </cell>
          <cell r="AV116">
            <v>21</v>
          </cell>
          <cell r="BD116">
            <v>137</v>
          </cell>
          <cell r="BE116">
            <v>21</v>
          </cell>
          <cell r="BM116">
            <v>1</v>
          </cell>
          <cell r="BN116">
            <v>21</v>
          </cell>
          <cell r="BV116">
            <v>1</v>
          </cell>
          <cell r="BW116">
            <v>21</v>
          </cell>
          <cell r="CE116">
            <v>37</v>
          </cell>
          <cell r="CF116">
            <v>21</v>
          </cell>
          <cell r="CN116">
            <v>13</v>
          </cell>
          <cell r="CO116">
            <v>21</v>
          </cell>
          <cell r="CW116">
            <v>1</v>
          </cell>
          <cell r="CX116">
            <v>21</v>
          </cell>
          <cell r="DF116">
            <v>36</v>
          </cell>
          <cell r="DG116">
            <v>21</v>
          </cell>
          <cell r="DO116">
            <v>27</v>
          </cell>
          <cell r="DP116">
            <v>21</v>
          </cell>
          <cell r="DX116">
            <v>1</v>
          </cell>
          <cell r="DY116">
            <v>21</v>
          </cell>
          <cell r="EG116">
            <v>184</v>
          </cell>
          <cell r="EH116">
            <v>21</v>
          </cell>
          <cell r="EP116">
            <v>196</v>
          </cell>
          <cell r="EQ116">
            <v>21</v>
          </cell>
          <cell r="EY116">
            <v>6.5217391304347824E-2</v>
          </cell>
          <cell r="EZ116">
            <v>21</v>
          </cell>
        </row>
        <row r="117">
          <cell r="A117">
            <v>2.2000000000000002</v>
          </cell>
          <cell r="B117">
            <v>12.7</v>
          </cell>
          <cell r="K117">
            <v>65</v>
          </cell>
          <cell r="L117">
            <v>12.7</v>
          </cell>
          <cell r="T117">
            <v>6</v>
          </cell>
          <cell r="U117">
            <v>12.7</v>
          </cell>
          <cell r="AC117">
            <v>0.89900000000000002</v>
          </cell>
          <cell r="AD117">
            <v>12.7</v>
          </cell>
          <cell r="AL117">
            <v>165</v>
          </cell>
          <cell r="AM117">
            <v>12.7</v>
          </cell>
          <cell r="AU117">
            <v>1</v>
          </cell>
          <cell r="AV117">
            <v>12.7</v>
          </cell>
          <cell r="BD117">
            <v>140</v>
          </cell>
          <cell r="BE117">
            <v>12.7</v>
          </cell>
          <cell r="BM117">
            <v>0</v>
          </cell>
          <cell r="BN117">
            <v>12.7</v>
          </cell>
          <cell r="BV117">
            <v>1</v>
          </cell>
          <cell r="BW117">
            <v>12.7</v>
          </cell>
          <cell r="CE117">
            <v>60</v>
          </cell>
          <cell r="CF117">
            <v>12.7</v>
          </cell>
          <cell r="CN117">
            <v>9</v>
          </cell>
          <cell r="CO117">
            <v>12.7</v>
          </cell>
          <cell r="CW117">
            <v>5</v>
          </cell>
          <cell r="CX117">
            <v>12.7</v>
          </cell>
          <cell r="DF117">
            <v>35</v>
          </cell>
          <cell r="DG117">
            <v>12.7</v>
          </cell>
          <cell r="DO117">
            <v>62</v>
          </cell>
          <cell r="DP117">
            <v>12.7</v>
          </cell>
          <cell r="DX117">
            <v>0</v>
          </cell>
          <cell r="DY117">
            <v>12.7</v>
          </cell>
          <cell r="EG117">
            <v>169</v>
          </cell>
          <cell r="EH117">
            <v>12.7</v>
          </cell>
          <cell r="EP117">
            <v>174</v>
          </cell>
          <cell r="EQ117">
            <v>12.7</v>
          </cell>
          <cell r="EY117">
            <v>2.9585798816568046E-2</v>
          </cell>
          <cell r="EZ117">
            <v>12.7</v>
          </cell>
        </row>
        <row r="118">
          <cell r="A118">
            <v>1.9</v>
          </cell>
          <cell r="B118">
            <v>9.4</v>
          </cell>
          <cell r="K118">
            <v>49</v>
          </cell>
          <cell r="L118">
            <v>9.4</v>
          </cell>
          <cell r="T118">
            <v>10</v>
          </cell>
          <cell r="U118">
            <v>9.4</v>
          </cell>
          <cell r="AC118">
            <v>1.248</v>
          </cell>
          <cell r="AD118">
            <v>9.4</v>
          </cell>
          <cell r="AL118">
            <v>92</v>
          </cell>
          <cell r="AM118">
            <v>9.4</v>
          </cell>
          <cell r="AU118">
            <v>2</v>
          </cell>
          <cell r="AV118">
            <v>9.4</v>
          </cell>
          <cell r="BD118">
            <v>98</v>
          </cell>
          <cell r="BE118">
            <v>9.4</v>
          </cell>
          <cell r="BM118">
            <v>0</v>
          </cell>
          <cell r="BN118">
            <v>9.4</v>
          </cell>
          <cell r="BV118">
            <v>0</v>
          </cell>
          <cell r="BW118">
            <v>9.4</v>
          </cell>
          <cell r="CE118">
            <v>53</v>
          </cell>
          <cell r="CF118">
            <v>9.4</v>
          </cell>
          <cell r="CN118">
            <v>12</v>
          </cell>
          <cell r="CO118">
            <v>9.4</v>
          </cell>
          <cell r="CW118">
            <v>4</v>
          </cell>
          <cell r="CX118">
            <v>9.4</v>
          </cell>
          <cell r="DF118">
            <v>42</v>
          </cell>
          <cell r="DG118">
            <v>9.4</v>
          </cell>
          <cell r="DO118">
            <v>25</v>
          </cell>
          <cell r="DP118">
            <v>9.4</v>
          </cell>
          <cell r="DX118">
            <v>0</v>
          </cell>
          <cell r="DY118">
            <v>9.4</v>
          </cell>
          <cell r="EG118">
            <v>175</v>
          </cell>
          <cell r="EH118">
            <v>9.4</v>
          </cell>
          <cell r="EP118">
            <v>182</v>
          </cell>
          <cell r="EQ118">
            <v>9.4</v>
          </cell>
          <cell r="EY118">
            <v>0.04</v>
          </cell>
          <cell r="EZ118">
            <v>9.4</v>
          </cell>
        </row>
        <row r="119">
          <cell r="A119">
            <v>1.8</v>
          </cell>
          <cell r="B119">
            <v>7.5</v>
          </cell>
          <cell r="K119">
            <v>51</v>
          </cell>
          <cell r="L119">
            <v>7.5</v>
          </cell>
          <cell r="T119">
            <v>18</v>
          </cell>
          <cell r="U119">
            <v>7.5</v>
          </cell>
          <cell r="AC119">
            <v>0.23100000000000001</v>
          </cell>
          <cell r="AD119">
            <v>7.5</v>
          </cell>
          <cell r="AL119">
            <v>109</v>
          </cell>
          <cell r="AM119">
            <v>7.5</v>
          </cell>
          <cell r="AU119">
            <v>5</v>
          </cell>
          <cell r="AV119">
            <v>7.5</v>
          </cell>
          <cell r="BD119">
            <v>111</v>
          </cell>
          <cell r="BE119">
            <v>7.5</v>
          </cell>
          <cell r="BM119">
            <v>1</v>
          </cell>
          <cell r="BN119">
            <v>7.5</v>
          </cell>
          <cell r="BV119">
            <v>0</v>
          </cell>
          <cell r="BW119">
            <v>7.5</v>
          </cell>
          <cell r="CE119">
            <v>41</v>
          </cell>
          <cell r="CF119">
            <v>7.5</v>
          </cell>
          <cell r="CN119">
            <v>7</v>
          </cell>
          <cell r="CO119">
            <v>7.5</v>
          </cell>
          <cell r="CW119">
            <v>3</v>
          </cell>
          <cell r="CX119">
            <v>7.5</v>
          </cell>
          <cell r="DF119">
            <v>49</v>
          </cell>
          <cell r="DG119">
            <v>7.5</v>
          </cell>
          <cell r="DO119">
            <v>29</v>
          </cell>
          <cell r="DP119">
            <v>7.5</v>
          </cell>
          <cell r="DX119">
            <v>1</v>
          </cell>
          <cell r="DY119">
            <v>7.5</v>
          </cell>
          <cell r="EG119">
            <v>162</v>
          </cell>
          <cell r="EH119">
            <v>7.5</v>
          </cell>
          <cell r="EP119">
            <v>165</v>
          </cell>
          <cell r="EQ119">
            <v>7.5</v>
          </cell>
          <cell r="EY119">
            <v>1.8518518518518517E-2</v>
          </cell>
          <cell r="EZ119">
            <v>7.5</v>
          </cell>
        </row>
        <row r="120">
          <cell r="A120">
            <v>1.8</v>
          </cell>
          <cell r="B120">
            <v>11.8</v>
          </cell>
          <cell r="K120">
            <v>53</v>
          </cell>
          <cell r="L120">
            <v>11.8</v>
          </cell>
          <cell r="T120">
            <v>7</v>
          </cell>
          <cell r="U120">
            <v>11.8</v>
          </cell>
          <cell r="AC120">
            <v>1.512</v>
          </cell>
          <cell r="AD120">
            <v>11.8</v>
          </cell>
          <cell r="AL120">
            <v>125</v>
          </cell>
          <cell r="AM120">
            <v>11.8</v>
          </cell>
          <cell r="AU120">
            <v>2</v>
          </cell>
          <cell r="AV120">
            <v>11.8</v>
          </cell>
          <cell r="BD120">
            <v>101</v>
          </cell>
          <cell r="BE120">
            <v>11.8</v>
          </cell>
          <cell r="BM120">
            <v>1</v>
          </cell>
          <cell r="BN120">
            <v>11.8</v>
          </cell>
          <cell r="BV120">
            <v>0</v>
          </cell>
          <cell r="BW120">
            <v>11.8</v>
          </cell>
          <cell r="CE120">
            <v>39</v>
          </cell>
          <cell r="CF120">
            <v>11.8</v>
          </cell>
          <cell r="CN120">
            <v>13</v>
          </cell>
          <cell r="CO120">
            <v>11.8</v>
          </cell>
          <cell r="CW120">
            <v>2</v>
          </cell>
          <cell r="CX120">
            <v>11.8</v>
          </cell>
          <cell r="DF120">
            <v>36</v>
          </cell>
          <cell r="DG120">
            <v>11.8</v>
          </cell>
          <cell r="DO120">
            <v>32</v>
          </cell>
          <cell r="DP120">
            <v>11.8</v>
          </cell>
          <cell r="DX120">
            <v>0</v>
          </cell>
          <cell r="DY120">
            <v>11.8</v>
          </cell>
          <cell r="EG120">
            <v>172</v>
          </cell>
          <cell r="EH120">
            <v>11.8</v>
          </cell>
          <cell r="EP120">
            <v>179</v>
          </cell>
          <cell r="EQ120">
            <v>11.8</v>
          </cell>
          <cell r="EY120">
            <v>4.0697674418604654E-2</v>
          </cell>
          <cell r="EZ120">
            <v>11.8</v>
          </cell>
        </row>
        <row r="121">
          <cell r="A121">
            <v>3.6</v>
          </cell>
          <cell r="B121">
            <v>11.4</v>
          </cell>
          <cell r="K121">
            <v>96</v>
          </cell>
          <cell r="L121">
            <v>11.4</v>
          </cell>
          <cell r="T121">
            <v>1</v>
          </cell>
          <cell r="U121">
            <v>11.4</v>
          </cell>
          <cell r="AC121">
            <v>0.83099999999999996</v>
          </cell>
          <cell r="AD121">
            <v>11.4</v>
          </cell>
          <cell r="AL121">
            <v>199</v>
          </cell>
          <cell r="AM121">
            <v>11.4</v>
          </cell>
          <cell r="AU121">
            <v>3</v>
          </cell>
          <cell r="AV121">
            <v>11.4</v>
          </cell>
          <cell r="BD121">
            <v>109</v>
          </cell>
          <cell r="BE121">
            <v>11.4</v>
          </cell>
          <cell r="BM121">
            <v>1</v>
          </cell>
          <cell r="BN121">
            <v>11.4</v>
          </cell>
          <cell r="BV121">
            <v>0</v>
          </cell>
          <cell r="BW121">
            <v>11.4</v>
          </cell>
          <cell r="CE121">
            <v>44</v>
          </cell>
          <cell r="CF121">
            <v>11.4</v>
          </cell>
          <cell r="CN121">
            <v>10</v>
          </cell>
          <cell r="CO121">
            <v>11.4</v>
          </cell>
          <cell r="CW121">
            <v>4</v>
          </cell>
          <cell r="CX121">
            <v>11.4</v>
          </cell>
          <cell r="DF121">
            <v>24</v>
          </cell>
          <cell r="DG121">
            <v>11.4</v>
          </cell>
          <cell r="DO121">
            <v>65</v>
          </cell>
          <cell r="DP121">
            <v>11.4</v>
          </cell>
          <cell r="DX121">
            <v>0</v>
          </cell>
          <cell r="DY121">
            <v>11.4</v>
          </cell>
          <cell r="EG121">
            <v>162</v>
          </cell>
          <cell r="EH121">
            <v>11.4</v>
          </cell>
          <cell r="EP121">
            <v>168</v>
          </cell>
          <cell r="EQ121">
            <v>11.4</v>
          </cell>
          <cell r="EY121">
            <v>3.7037037037037035E-2</v>
          </cell>
          <cell r="EZ121">
            <v>11.4</v>
          </cell>
        </row>
        <row r="122">
          <cell r="A122">
            <v>1.9</v>
          </cell>
          <cell r="B122">
            <v>7.2</v>
          </cell>
          <cell r="K122">
            <v>56</v>
          </cell>
          <cell r="L122">
            <v>7.2</v>
          </cell>
          <cell r="T122">
            <v>4</v>
          </cell>
          <cell r="U122">
            <v>7.2</v>
          </cell>
          <cell r="AC122">
            <v>0.123</v>
          </cell>
          <cell r="AD122">
            <v>7.2</v>
          </cell>
          <cell r="AL122">
            <v>113</v>
          </cell>
          <cell r="AM122">
            <v>7.2</v>
          </cell>
          <cell r="AU122">
            <v>3</v>
          </cell>
          <cell r="AV122">
            <v>7.2</v>
          </cell>
          <cell r="BD122">
            <v>132</v>
          </cell>
          <cell r="BE122">
            <v>7.2</v>
          </cell>
          <cell r="BM122">
            <v>0</v>
          </cell>
          <cell r="BN122">
            <v>7.2</v>
          </cell>
          <cell r="BV122">
            <v>0</v>
          </cell>
          <cell r="BW122">
            <v>7.2</v>
          </cell>
          <cell r="CE122">
            <v>45</v>
          </cell>
          <cell r="CF122">
            <v>7.2</v>
          </cell>
          <cell r="CN122">
            <v>6</v>
          </cell>
          <cell r="CO122">
            <v>7.2</v>
          </cell>
          <cell r="CW122">
            <v>3</v>
          </cell>
          <cell r="CX122">
            <v>7.2</v>
          </cell>
          <cell r="DF122">
            <v>31</v>
          </cell>
          <cell r="DG122">
            <v>7.2</v>
          </cell>
          <cell r="DO122">
            <v>36</v>
          </cell>
          <cell r="DP122">
            <v>7.2</v>
          </cell>
          <cell r="DX122">
            <v>0</v>
          </cell>
          <cell r="DY122">
            <v>7.2</v>
          </cell>
          <cell r="EG122">
            <v>161</v>
          </cell>
          <cell r="EH122">
            <v>7.2</v>
          </cell>
          <cell r="EP122">
            <v>167</v>
          </cell>
          <cell r="EQ122">
            <v>7.2</v>
          </cell>
          <cell r="EY122">
            <v>3.7267080745341616E-2</v>
          </cell>
          <cell r="EZ122">
            <v>7.2</v>
          </cell>
        </row>
        <row r="123">
          <cell r="A123">
            <v>3.3</v>
          </cell>
          <cell r="B123">
            <v>20.399999999999999</v>
          </cell>
          <cell r="K123">
            <v>79</v>
          </cell>
          <cell r="L123">
            <v>20.399999999999999</v>
          </cell>
          <cell r="T123">
            <v>7</v>
          </cell>
          <cell r="U123">
            <v>20.399999999999999</v>
          </cell>
          <cell r="AC123">
            <v>0.13100000000000001</v>
          </cell>
          <cell r="AD123">
            <v>20.399999999999999</v>
          </cell>
          <cell r="AL123">
            <v>284</v>
          </cell>
          <cell r="AM123">
            <v>20.399999999999999</v>
          </cell>
          <cell r="AU123">
            <v>4</v>
          </cell>
          <cell r="AV123">
            <v>20.399999999999999</v>
          </cell>
          <cell r="BD123">
            <v>137</v>
          </cell>
          <cell r="BE123">
            <v>20.399999999999999</v>
          </cell>
          <cell r="BM123">
            <v>0</v>
          </cell>
          <cell r="BN123">
            <v>20.399999999999999</v>
          </cell>
          <cell r="BV123">
            <v>1</v>
          </cell>
          <cell r="BW123">
            <v>20.399999999999999</v>
          </cell>
          <cell r="CE123">
            <v>38</v>
          </cell>
          <cell r="CF123">
            <v>20.399999999999999</v>
          </cell>
          <cell r="CN123">
            <v>15</v>
          </cell>
          <cell r="CO123">
            <v>20.399999999999999</v>
          </cell>
          <cell r="CW123">
            <v>5</v>
          </cell>
          <cell r="CX123">
            <v>20.399999999999999</v>
          </cell>
          <cell r="DF123">
            <v>39</v>
          </cell>
          <cell r="DG123">
            <v>20.399999999999999</v>
          </cell>
          <cell r="DO123">
            <v>39</v>
          </cell>
          <cell r="DP123">
            <v>20.399999999999999</v>
          </cell>
          <cell r="DX123">
            <v>1</v>
          </cell>
          <cell r="DY123">
            <v>20.399999999999999</v>
          </cell>
          <cell r="EG123">
            <v>175</v>
          </cell>
          <cell r="EH123">
            <v>20.399999999999999</v>
          </cell>
          <cell r="EP123">
            <v>185</v>
          </cell>
          <cell r="EQ123">
            <v>20.399999999999999</v>
          </cell>
          <cell r="EY123">
            <v>5.7142857142857141E-2</v>
          </cell>
          <cell r="EZ123">
            <v>20.399999999999999</v>
          </cell>
        </row>
        <row r="124">
          <cell r="A124">
            <v>1.9</v>
          </cell>
          <cell r="B124">
            <v>9.8000000000000007</v>
          </cell>
          <cell r="K124">
            <v>64</v>
          </cell>
          <cell r="L124">
            <v>9.8000000000000007</v>
          </cell>
          <cell r="T124">
            <v>5</v>
          </cell>
          <cell r="U124">
            <v>9.8000000000000007</v>
          </cell>
          <cell r="AC124">
            <v>1.5389999999999999</v>
          </cell>
          <cell r="AD124">
            <v>9.8000000000000007</v>
          </cell>
          <cell r="AL124">
            <v>115</v>
          </cell>
          <cell r="AM124">
            <v>9.8000000000000007</v>
          </cell>
          <cell r="AU124">
            <v>4</v>
          </cell>
          <cell r="AV124">
            <v>9.8000000000000007</v>
          </cell>
          <cell r="BD124">
            <v>72</v>
          </cell>
          <cell r="BE124">
            <v>9.8000000000000007</v>
          </cell>
          <cell r="BM124">
            <v>1</v>
          </cell>
          <cell r="BN124">
            <v>9.8000000000000007</v>
          </cell>
          <cell r="BV124">
            <v>1</v>
          </cell>
          <cell r="BW124">
            <v>9.8000000000000007</v>
          </cell>
          <cell r="CE124">
            <v>36</v>
          </cell>
          <cell r="CF124">
            <v>9.8000000000000007</v>
          </cell>
          <cell r="CN124">
            <v>8</v>
          </cell>
          <cell r="CO124">
            <v>9.8000000000000007</v>
          </cell>
          <cell r="CW124">
            <v>2</v>
          </cell>
          <cell r="CX124">
            <v>9.8000000000000007</v>
          </cell>
          <cell r="DF124">
            <v>35</v>
          </cell>
          <cell r="DG124">
            <v>9.8000000000000007</v>
          </cell>
          <cell r="DO124">
            <v>50</v>
          </cell>
          <cell r="DP124">
            <v>9.8000000000000007</v>
          </cell>
          <cell r="DX124">
            <v>1</v>
          </cell>
          <cell r="DY124">
            <v>9.8000000000000007</v>
          </cell>
          <cell r="EG124">
            <v>175</v>
          </cell>
          <cell r="EH124">
            <v>9.8000000000000007</v>
          </cell>
          <cell r="EP124">
            <v>183</v>
          </cell>
          <cell r="EQ124">
            <v>9.8000000000000007</v>
          </cell>
          <cell r="EY124">
            <v>4.5714285714285714E-2</v>
          </cell>
          <cell r="EZ124">
            <v>9.8000000000000007</v>
          </cell>
        </row>
        <row r="125">
          <cell r="A125">
            <v>2.9</v>
          </cell>
          <cell r="B125">
            <v>16.2</v>
          </cell>
          <cell r="K125">
            <v>67</v>
          </cell>
          <cell r="L125">
            <v>16.2</v>
          </cell>
          <cell r="T125">
            <v>9</v>
          </cell>
          <cell r="U125">
            <v>16.2</v>
          </cell>
          <cell r="AC125">
            <v>0.63700000000000001</v>
          </cell>
          <cell r="AD125">
            <v>16.2</v>
          </cell>
          <cell r="AL125">
            <v>188</v>
          </cell>
          <cell r="AM125">
            <v>16.2</v>
          </cell>
          <cell r="AU125">
            <v>4</v>
          </cell>
          <cell r="AV125">
            <v>16.2</v>
          </cell>
          <cell r="BD125">
            <v>76</v>
          </cell>
          <cell r="BE125">
            <v>16.2</v>
          </cell>
          <cell r="BM125">
            <v>0</v>
          </cell>
          <cell r="BN125">
            <v>16.2</v>
          </cell>
          <cell r="BV125">
            <v>1</v>
          </cell>
          <cell r="BW125">
            <v>16.2</v>
          </cell>
          <cell r="CE125">
            <v>30</v>
          </cell>
          <cell r="CF125">
            <v>16.2</v>
          </cell>
          <cell r="CN125">
            <v>12</v>
          </cell>
          <cell r="CO125">
            <v>16.2</v>
          </cell>
          <cell r="CW125">
            <v>1</v>
          </cell>
          <cell r="CX125">
            <v>16.2</v>
          </cell>
          <cell r="DF125">
            <v>37</v>
          </cell>
          <cell r="DG125">
            <v>16.2</v>
          </cell>
          <cell r="DO125">
            <v>49</v>
          </cell>
          <cell r="DP125">
            <v>16.2</v>
          </cell>
          <cell r="DX125">
            <v>1</v>
          </cell>
          <cell r="DY125">
            <v>16.2</v>
          </cell>
          <cell r="EG125">
            <v>181</v>
          </cell>
          <cell r="EH125">
            <v>16.2</v>
          </cell>
          <cell r="EP125">
            <v>190</v>
          </cell>
          <cell r="EQ125">
            <v>16.2</v>
          </cell>
          <cell r="EY125">
            <v>4.9723756906077346E-2</v>
          </cell>
          <cell r="EZ125">
            <v>16.2</v>
          </cell>
        </row>
        <row r="126">
          <cell r="A126">
            <v>2.2999999999999998</v>
          </cell>
          <cell r="B126">
            <v>11.4</v>
          </cell>
          <cell r="K126">
            <v>65</v>
          </cell>
          <cell r="L126">
            <v>11.4</v>
          </cell>
          <cell r="T126">
            <v>9</v>
          </cell>
          <cell r="U126">
            <v>11.4</v>
          </cell>
          <cell r="AC126">
            <v>0.27500000000000002</v>
          </cell>
          <cell r="AD126">
            <v>11.4</v>
          </cell>
          <cell r="AL126">
            <v>139</v>
          </cell>
          <cell r="AM126">
            <v>11.4</v>
          </cell>
          <cell r="AU126">
            <v>1</v>
          </cell>
          <cell r="AV126">
            <v>11.4</v>
          </cell>
          <cell r="BD126">
            <v>124</v>
          </cell>
          <cell r="BE126">
            <v>11.4</v>
          </cell>
          <cell r="BM126">
            <v>0</v>
          </cell>
          <cell r="BN126">
            <v>11.4</v>
          </cell>
          <cell r="BV126">
            <v>1</v>
          </cell>
          <cell r="BW126">
            <v>11.4</v>
          </cell>
          <cell r="CE126">
            <v>34</v>
          </cell>
          <cell r="CF126">
            <v>11.4</v>
          </cell>
          <cell r="CN126">
            <v>11</v>
          </cell>
          <cell r="CO126">
            <v>11.4</v>
          </cell>
          <cell r="CW126">
            <v>2</v>
          </cell>
          <cell r="CX126">
            <v>11.4</v>
          </cell>
          <cell r="DF126">
            <v>40</v>
          </cell>
          <cell r="DG126">
            <v>11.4</v>
          </cell>
          <cell r="DO126">
            <v>59</v>
          </cell>
          <cell r="DP126">
            <v>11.4</v>
          </cell>
          <cell r="DX126">
            <v>1</v>
          </cell>
          <cell r="DY126">
            <v>11.4</v>
          </cell>
          <cell r="EG126">
            <v>169</v>
          </cell>
          <cell r="EH126">
            <v>11.4</v>
          </cell>
          <cell r="EP126">
            <v>174</v>
          </cell>
          <cell r="EQ126">
            <v>11.4</v>
          </cell>
          <cell r="EY126">
            <v>2.9585798816568046E-2</v>
          </cell>
          <cell r="EZ126">
            <v>11.4</v>
          </cell>
        </row>
        <row r="127">
          <cell r="A127">
            <v>3.2</v>
          </cell>
          <cell r="B127">
            <v>18.3</v>
          </cell>
          <cell r="K127">
            <v>89</v>
          </cell>
          <cell r="L127">
            <v>18.3</v>
          </cell>
          <cell r="T127">
            <v>6</v>
          </cell>
          <cell r="U127">
            <v>18.3</v>
          </cell>
          <cell r="AC127">
            <v>0.71099999999999997</v>
          </cell>
          <cell r="AD127">
            <v>18.3</v>
          </cell>
          <cell r="AL127">
            <v>232</v>
          </cell>
          <cell r="AM127">
            <v>18.3</v>
          </cell>
          <cell r="AU127">
            <v>4</v>
          </cell>
          <cell r="AV127">
            <v>18.3</v>
          </cell>
          <cell r="BD127">
            <v>99</v>
          </cell>
          <cell r="BE127">
            <v>18.3</v>
          </cell>
          <cell r="BM127">
            <v>0</v>
          </cell>
          <cell r="BN127">
            <v>18.3</v>
          </cell>
          <cell r="BV127">
            <v>1</v>
          </cell>
          <cell r="BW127">
            <v>18.3</v>
          </cell>
          <cell r="CE127">
            <v>47</v>
          </cell>
          <cell r="CF127">
            <v>18.3</v>
          </cell>
          <cell r="CN127">
            <v>13</v>
          </cell>
          <cell r="CO127">
            <v>18.3</v>
          </cell>
          <cell r="CW127">
            <v>3</v>
          </cell>
          <cell r="CX127">
            <v>18.3</v>
          </cell>
          <cell r="DF127">
            <v>37</v>
          </cell>
          <cell r="DG127">
            <v>18.3</v>
          </cell>
          <cell r="DO127">
            <v>89</v>
          </cell>
          <cell r="DP127">
            <v>18.3</v>
          </cell>
          <cell r="DX127">
            <v>1</v>
          </cell>
          <cell r="DY127">
            <v>18.3</v>
          </cell>
          <cell r="EG127">
            <v>183</v>
          </cell>
          <cell r="EH127">
            <v>18.3</v>
          </cell>
          <cell r="EP127">
            <v>193</v>
          </cell>
          <cell r="EQ127">
            <v>18.3</v>
          </cell>
          <cell r="EY127">
            <v>5.4644808743169397E-2</v>
          </cell>
          <cell r="EZ127">
            <v>18.3</v>
          </cell>
        </row>
        <row r="128">
          <cell r="A128">
            <v>1.8</v>
          </cell>
          <cell r="B128">
            <v>8.6999999999999993</v>
          </cell>
          <cell r="K128">
            <v>53</v>
          </cell>
          <cell r="L128">
            <v>8.6999999999999993</v>
          </cell>
          <cell r="T128">
            <v>10</v>
          </cell>
          <cell r="U128">
            <v>8.6999999999999993</v>
          </cell>
          <cell r="AC128">
            <v>1.2</v>
          </cell>
          <cell r="AD128">
            <v>8.6999999999999993</v>
          </cell>
          <cell r="AL128">
            <v>83</v>
          </cell>
          <cell r="AM128">
            <v>8.6999999999999993</v>
          </cell>
          <cell r="AU128">
            <v>2</v>
          </cell>
          <cell r="AV128">
            <v>8.6999999999999993</v>
          </cell>
          <cell r="BD128">
            <v>90</v>
          </cell>
          <cell r="BE128">
            <v>8.6999999999999993</v>
          </cell>
          <cell r="BM128">
            <v>1</v>
          </cell>
          <cell r="BN128">
            <v>8.6999999999999993</v>
          </cell>
          <cell r="BV128">
            <v>1</v>
          </cell>
          <cell r="BW128">
            <v>8.6999999999999993</v>
          </cell>
          <cell r="CE128">
            <v>33</v>
          </cell>
          <cell r="CF128">
            <v>8.6999999999999993</v>
          </cell>
          <cell r="CN128">
            <v>8</v>
          </cell>
          <cell r="CO128">
            <v>8.6999999999999993</v>
          </cell>
          <cell r="CW128">
            <v>2</v>
          </cell>
          <cell r="CX128">
            <v>8.6999999999999993</v>
          </cell>
          <cell r="DF128">
            <v>39</v>
          </cell>
          <cell r="DG128">
            <v>8.6999999999999993</v>
          </cell>
          <cell r="DO128">
            <v>109</v>
          </cell>
          <cell r="DP128">
            <v>8.6999999999999993</v>
          </cell>
          <cell r="DX128">
            <v>1</v>
          </cell>
          <cell r="DY128">
            <v>8.6999999999999993</v>
          </cell>
          <cell r="EG128">
            <v>172</v>
          </cell>
          <cell r="EH128">
            <v>8.6999999999999993</v>
          </cell>
          <cell r="EP128">
            <v>179</v>
          </cell>
          <cell r="EQ128">
            <v>8.6999999999999993</v>
          </cell>
          <cell r="EY128">
            <v>4.0697674418604654E-2</v>
          </cell>
          <cell r="EZ128">
            <v>8.6999999999999993</v>
          </cell>
        </row>
        <row r="129">
          <cell r="A129">
            <v>1.8</v>
          </cell>
          <cell r="B129">
            <v>9.1</v>
          </cell>
          <cell r="K129">
            <v>44</v>
          </cell>
          <cell r="L129">
            <v>9.1</v>
          </cell>
          <cell r="T129">
            <v>14</v>
          </cell>
          <cell r="U129">
            <v>9.1</v>
          </cell>
          <cell r="AC129">
            <v>1.2270000000000001</v>
          </cell>
          <cell r="AD129">
            <v>9.1</v>
          </cell>
          <cell r="AL129">
            <v>100</v>
          </cell>
          <cell r="AM129">
            <v>9.1</v>
          </cell>
          <cell r="AU129">
            <v>5</v>
          </cell>
          <cell r="AV129">
            <v>9.1</v>
          </cell>
          <cell r="BD129">
            <v>98</v>
          </cell>
          <cell r="BE129">
            <v>9.1</v>
          </cell>
          <cell r="BM129">
            <v>1</v>
          </cell>
          <cell r="BN129">
            <v>9.1</v>
          </cell>
          <cell r="BV129">
            <v>0</v>
          </cell>
          <cell r="BW129">
            <v>9.1</v>
          </cell>
          <cell r="CE129">
            <v>37</v>
          </cell>
          <cell r="CF129">
            <v>9.1</v>
          </cell>
          <cell r="CN129">
            <v>10</v>
          </cell>
          <cell r="CO129">
            <v>9.1</v>
          </cell>
          <cell r="CW129">
            <v>4</v>
          </cell>
          <cell r="CX129">
            <v>9.1</v>
          </cell>
          <cell r="DF129">
            <v>41</v>
          </cell>
          <cell r="DG129">
            <v>9.1</v>
          </cell>
          <cell r="DO129">
            <v>20</v>
          </cell>
          <cell r="DP129">
            <v>9.1</v>
          </cell>
          <cell r="DX129">
            <v>0</v>
          </cell>
          <cell r="DY129">
            <v>9.1</v>
          </cell>
          <cell r="EG129">
            <v>173</v>
          </cell>
          <cell r="EH129">
            <v>9.1</v>
          </cell>
          <cell r="EP129">
            <v>180</v>
          </cell>
          <cell r="EQ129">
            <v>9.1</v>
          </cell>
          <cell r="EY129">
            <v>4.046242774566474E-2</v>
          </cell>
          <cell r="EZ129">
            <v>9.1</v>
          </cell>
        </row>
        <row r="130">
          <cell r="A130">
            <v>1.8</v>
          </cell>
          <cell r="B130">
            <v>9.6999999999999993</v>
          </cell>
          <cell r="K130">
            <v>46</v>
          </cell>
          <cell r="L130">
            <v>9.6999999999999993</v>
          </cell>
          <cell r="T130">
            <v>7</v>
          </cell>
          <cell r="U130">
            <v>9.6999999999999993</v>
          </cell>
          <cell r="AC130">
            <v>1.9630000000000001</v>
          </cell>
          <cell r="AD130">
            <v>9.6999999999999993</v>
          </cell>
          <cell r="AL130">
            <v>113</v>
          </cell>
          <cell r="AM130">
            <v>9.6999999999999993</v>
          </cell>
          <cell r="AU130">
            <v>4</v>
          </cell>
          <cell r="AV130">
            <v>9.6999999999999993</v>
          </cell>
          <cell r="BD130">
            <v>85</v>
          </cell>
          <cell r="BE130">
            <v>9.6999999999999993</v>
          </cell>
          <cell r="BM130">
            <v>1</v>
          </cell>
          <cell r="BN130">
            <v>9.6999999999999993</v>
          </cell>
          <cell r="BV130">
            <v>0</v>
          </cell>
          <cell r="BW130">
            <v>9.6999999999999993</v>
          </cell>
          <cell r="CE130">
            <v>28</v>
          </cell>
          <cell r="CF130">
            <v>9.6999999999999993</v>
          </cell>
          <cell r="CN130">
            <v>10</v>
          </cell>
          <cell r="CO130">
            <v>9.6999999999999993</v>
          </cell>
          <cell r="CW130">
            <v>1</v>
          </cell>
          <cell r="CX130">
            <v>9.6999999999999993</v>
          </cell>
          <cell r="DF130">
            <v>39</v>
          </cell>
          <cell r="DG130">
            <v>9.6999999999999993</v>
          </cell>
          <cell r="DO130">
            <v>22</v>
          </cell>
          <cell r="DP130">
            <v>9.6999999999999993</v>
          </cell>
          <cell r="DX130">
            <v>0</v>
          </cell>
          <cell r="DY130">
            <v>9.6999999999999993</v>
          </cell>
          <cell r="EG130">
            <v>176</v>
          </cell>
          <cell r="EH130">
            <v>9.6999999999999993</v>
          </cell>
          <cell r="EP130">
            <v>181</v>
          </cell>
          <cell r="EQ130">
            <v>9.6999999999999993</v>
          </cell>
          <cell r="EY130">
            <v>2.8409090909090908E-2</v>
          </cell>
          <cell r="EZ130">
            <v>9.6999999999999993</v>
          </cell>
        </row>
        <row r="131">
          <cell r="A131">
            <v>1.6</v>
          </cell>
          <cell r="B131">
            <v>6.6</v>
          </cell>
          <cell r="K131">
            <v>58</v>
          </cell>
          <cell r="L131">
            <v>6.6</v>
          </cell>
          <cell r="T131">
            <v>17</v>
          </cell>
          <cell r="U131">
            <v>6.6</v>
          </cell>
          <cell r="AC131">
            <v>0.496</v>
          </cell>
          <cell r="AD131">
            <v>6.6</v>
          </cell>
          <cell r="AL131">
            <v>100</v>
          </cell>
          <cell r="AM131">
            <v>6.6</v>
          </cell>
          <cell r="AU131">
            <v>2</v>
          </cell>
          <cell r="AV131">
            <v>6.6</v>
          </cell>
          <cell r="BD131">
            <v>136</v>
          </cell>
          <cell r="BE131">
            <v>6.6</v>
          </cell>
          <cell r="BM131">
            <v>0</v>
          </cell>
          <cell r="BN131">
            <v>6.6</v>
          </cell>
          <cell r="BV131">
            <v>0</v>
          </cell>
          <cell r="BW131">
            <v>6.6</v>
          </cell>
          <cell r="CE131">
            <v>42</v>
          </cell>
          <cell r="CF131">
            <v>6.6</v>
          </cell>
          <cell r="CN131">
            <v>5</v>
          </cell>
          <cell r="CO131">
            <v>6.6</v>
          </cell>
          <cell r="CW131">
            <v>3</v>
          </cell>
          <cell r="CX131">
            <v>6.6</v>
          </cell>
          <cell r="DF131">
            <v>43</v>
          </cell>
          <cell r="DG131">
            <v>6.6</v>
          </cell>
          <cell r="DO131">
            <v>39</v>
          </cell>
          <cell r="DP131">
            <v>6.6</v>
          </cell>
          <cell r="DX131">
            <v>0</v>
          </cell>
          <cell r="DY131">
            <v>6.6</v>
          </cell>
          <cell r="EG131">
            <v>161</v>
          </cell>
          <cell r="EH131">
            <v>6.6</v>
          </cell>
          <cell r="EP131">
            <v>165</v>
          </cell>
          <cell r="EQ131">
            <v>6.6</v>
          </cell>
          <cell r="EY131">
            <v>2.4844720496894408E-2</v>
          </cell>
          <cell r="EZ131">
            <v>6.6</v>
          </cell>
        </row>
        <row r="132">
          <cell r="A132">
            <v>2.2000000000000002</v>
          </cell>
          <cell r="B132">
            <v>9.1</v>
          </cell>
          <cell r="K132">
            <v>62</v>
          </cell>
          <cell r="L132">
            <v>9.1</v>
          </cell>
          <cell r="T132">
            <v>23</v>
          </cell>
          <cell r="U132">
            <v>9.1</v>
          </cell>
          <cell r="AC132">
            <v>0.42399999999999999</v>
          </cell>
          <cell r="AD132">
            <v>9.1</v>
          </cell>
          <cell r="AL132">
            <v>123</v>
          </cell>
          <cell r="AM132">
            <v>9.1</v>
          </cell>
          <cell r="AU132">
            <v>2</v>
          </cell>
          <cell r="AV132">
            <v>9.1</v>
          </cell>
          <cell r="BD132">
            <v>75</v>
          </cell>
          <cell r="BE132">
            <v>9.1</v>
          </cell>
          <cell r="BM132">
            <v>0</v>
          </cell>
          <cell r="BN132">
            <v>9.1</v>
          </cell>
          <cell r="BV132">
            <v>0</v>
          </cell>
          <cell r="BW132">
            <v>9.1</v>
          </cell>
          <cell r="CE132">
            <v>49</v>
          </cell>
          <cell r="CF132">
            <v>9.1</v>
          </cell>
          <cell r="CN132">
            <v>12</v>
          </cell>
          <cell r="CO132">
            <v>9.1</v>
          </cell>
          <cell r="CW132">
            <v>3</v>
          </cell>
          <cell r="CX132">
            <v>9.1</v>
          </cell>
          <cell r="DF132">
            <v>48</v>
          </cell>
          <cell r="DG132">
            <v>9.1</v>
          </cell>
          <cell r="DO132">
            <v>43</v>
          </cell>
          <cell r="DP132">
            <v>9.1</v>
          </cell>
          <cell r="DX132">
            <v>1</v>
          </cell>
          <cell r="DY132">
            <v>9.1</v>
          </cell>
          <cell r="EG132">
            <v>157</v>
          </cell>
          <cell r="EH132">
            <v>9.1</v>
          </cell>
          <cell r="EP132">
            <v>162</v>
          </cell>
          <cell r="EQ132">
            <v>9.1</v>
          </cell>
          <cell r="EY132">
            <v>3.1847133757961783E-2</v>
          </cell>
          <cell r="EZ132">
            <v>9.1</v>
          </cell>
        </row>
        <row r="133">
          <cell r="A133">
            <v>2.1</v>
          </cell>
          <cell r="B133">
            <v>9.6999999999999993</v>
          </cell>
          <cell r="K133">
            <v>62</v>
          </cell>
          <cell r="L133">
            <v>9.6999999999999993</v>
          </cell>
          <cell r="T133">
            <v>11</v>
          </cell>
          <cell r="U133">
            <v>9.6999999999999993</v>
          </cell>
          <cell r="AC133">
            <v>1.1519999999999999</v>
          </cell>
          <cell r="AD133">
            <v>9.6999999999999993</v>
          </cell>
          <cell r="AL133">
            <v>106</v>
          </cell>
          <cell r="AM133">
            <v>9.6999999999999993</v>
          </cell>
          <cell r="AU133">
            <v>2</v>
          </cell>
          <cell r="AV133">
            <v>9.6999999999999993</v>
          </cell>
          <cell r="BD133">
            <v>96</v>
          </cell>
          <cell r="BE133">
            <v>9.6999999999999993</v>
          </cell>
          <cell r="BM133">
            <v>1</v>
          </cell>
          <cell r="BN133">
            <v>9.6999999999999993</v>
          </cell>
          <cell r="BV133">
            <v>1</v>
          </cell>
          <cell r="BW133">
            <v>9.6999999999999993</v>
          </cell>
          <cell r="CE133">
            <v>42</v>
          </cell>
          <cell r="CF133">
            <v>9.6999999999999993</v>
          </cell>
          <cell r="CN133">
            <v>8</v>
          </cell>
          <cell r="CO133">
            <v>9.6999999999999993</v>
          </cell>
          <cell r="CW133">
            <v>3</v>
          </cell>
          <cell r="CX133">
            <v>9.6999999999999993</v>
          </cell>
          <cell r="DF133">
            <v>42</v>
          </cell>
          <cell r="DG133">
            <v>9.6999999999999993</v>
          </cell>
          <cell r="DO133">
            <v>49</v>
          </cell>
          <cell r="DP133">
            <v>9.6999999999999993</v>
          </cell>
          <cell r="DX133">
            <v>0</v>
          </cell>
          <cell r="DY133">
            <v>9.6999999999999993</v>
          </cell>
          <cell r="EG133">
            <v>171</v>
          </cell>
          <cell r="EH133">
            <v>9.6999999999999993</v>
          </cell>
          <cell r="EP133">
            <v>178</v>
          </cell>
          <cell r="EQ133">
            <v>9.6999999999999993</v>
          </cell>
          <cell r="EY133">
            <v>4.0935672514619881E-2</v>
          </cell>
          <cell r="EZ133">
            <v>9.6999999999999993</v>
          </cell>
        </row>
        <row r="134">
          <cell r="A134">
            <v>2.1</v>
          </cell>
          <cell r="B134">
            <v>7.8</v>
          </cell>
          <cell r="K134">
            <v>46</v>
          </cell>
          <cell r="L134">
            <v>7.8</v>
          </cell>
          <cell r="T134">
            <v>17</v>
          </cell>
          <cell r="U134">
            <v>7.8</v>
          </cell>
          <cell r="AC134">
            <v>1.4810000000000001</v>
          </cell>
          <cell r="AD134">
            <v>7.8</v>
          </cell>
          <cell r="AL134">
            <v>126</v>
          </cell>
          <cell r="AM134">
            <v>7.8</v>
          </cell>
          <cell r="AU134">
            <v>3</v>
          </cell>
          <cell r="AV134">
            <v>7.8</v>
          </cell>
          <cell r="BD134">
            <v>97</v>
          </cell>
          <cell r="BE134">
            <v>7.8</v>
          </cell>
          <cell r="BM134">
            <v>0</v>
          </cell>
          <cell r="BN134">
            <v>7.8</v>
          </cell>
          <cell r="BV134">
            <v>0</v>
          </cell>
          <cell r="BW134">
            <v>7.8</v>
          </cell>
          <cell r="CE134">
            <v>40</v>
          </cell>
          <cell r="CF134">
            <v>7.8</v>
          </cell>
          <cell r="CN134">
            <v>1</v>
          </cell>
          <cell r="CO134">
            <v>7.8</v>
          </cell>
          <cell r="CW134">
            <v>6</v>
          </cell>
          <cell r="CX134">
            <v>7.8</v>
          </cell>
          <cell r="DF134">
            <v>47</v>
          </cell>
          <cell r="DG134">
            <v>7.8</v>
          </cell>
          <cell r="DO134">
            <v>24</v>
          </cell>
          <cell r="DP134">
            <v>7.8</v>
          </cell>
          <cell r="DX134">
            <v>0</v>
          </cell>
          <cell r="DY134">
            <v>7.8</v>
          </cell>
          <cell r="EG134">
            <v>160</v>
          </cell>
          <cell r="EH134">
            <v>7.8</v>
          </cell>
          <cell r="EP134">
            <v>165</v>
          </cell>
          <cell r="EQ134">
            <v>7.8</v>
          </cell>
          <cell r="EY134">
            <v>3.125E-2</v>
          </cell>
          <cell r="EZ134">
            <v>7.8</v>
          </cell>
        </row>
        <row r="135">
          <cell r="A135">
            <v>2.4</v>
          </cell>
          <cell r="B135">
            <v>13.9</v>
          </cell>
          <cell r="K135">
            <v>66</v>
          </cell>
          <cell r="L135">
            <v>13.9</v>
          </cell>
          <cell r="T135">
            <v>7</v>
          </cell>
          <cell r="U135">
            <v>13.9</v>
          </cell>
          <cell r="AC135">
            <v>2.2850000000000001</v>
          </cell>
          <cell r="AD135">
            <v>13.9</v>
          </cell>
          <cell r="AL135">
            <v>200</v>
          </cell>
          <cell r="AM135">
            <v>13.9</v>
          </cell>
          <cell r="AU135">
            <v>3</v>
          </cell>
          <cell r="AV135">
            <v>13.9</v>
          </cell>
          <cell r="BD135">
            <v>124</v>
          </cell>
          <cell r="BE135">
            <v>13.9</v>
          </cell>
          <cell r="BM135">
            <v>1</v>
          </cell>
          <cell r="BN135">
            <v>13.9</v>
          </cell>
          <cell r="BV135">
            <v>1</v>
          </cell>
          <cell r="BW135">
            <v>13.9</v>
          </cell>
          <cell r="CE135">
            <v>32</v>
          </cell>
          <cell r="CF135">
            <v>13.9</v>
          </cell>
          <cell r="CN135">
            <v>9</v>
          </cell>
          <cell r="CO135">
            <v>13.9</v>
          </cell>
          <cell r="CW135">
            <v>2</v>
          </cell>
          <cell r="CX135">
            <v>13.9</v>
          </cell>
          <cell r="DF135">
            <v>32</v>
          </cell>
          <cell r="DG135">
            <v>13.9</v>
          </cell>
          <cell r="DO135">
            <v>62</v>
          </cell>
          <cell r="DP135">
            <v>13.9</v>
          </cell>
          <cell r="DX135">
            <v>0</v>
          </cell>
          <cell r="DY135">
            <v>13.9</v>
          </cell>
          <cell r="EG135">
            <v>171</v>
          </cell>
          <cell r="EH135">
            <v>13.9</v>
          </cell>
          <cell r="EP135">
            <v>177</v>
          </cell>
          <cell r="EQ135">
            <v>13.9</v>
          </cell>
          <cell r="EY135">
            <v>3.5087719298245612E-2</v>
          </cell>
          <cell r="EZ135">
            <v>13.9</v>
          </cell>
        </row>
        <row r="136">
          <cell r="A136">
            <v>2.2000000000000002</v>
          </cell>
          <cell r="B136">
            <v>10.3</v>
          </cell>
          <cell r="K136">
            <v>56</v>
          </cell>
          <cell r="L136">
            <v>10.3</v>
          </cell>
          <cell r="T136">
            <v>11</v>
          </cell>
          <cell r="U136">
            <v>10.3</v>
          </cell>
          <cell r="AC136">
            <v>0.29199999999999998</v>
          </cell>
          <cell r="AD136">
            <v>10.3</v>
          </cell>
          <cell r="AL136">
            <v>47</v>
          </cell>
          <cell r="AM136">
            <v>10.3</v>
          </cell>
          <cell r="AU136">
            <v>3</v>
          </cell>
          <cell r="AV136">
            <v>10.3</v>
          </cell>
          <cell r="BD136">
            <v>111</v>
          </cell>
          <cell r="BE136">
            <v>10.3</v>
          </cell>
          <cell r="BM136">
            <v>1</v>
          </cell>
          <cell r="BN136">
            <v>10.3</v>
          </cell>
          <cell r="BV136">
            <v>0</v>
          </cell>
          <cell r="BW136">
            <v>10.3</v>
          </cell>
          <cell r="CE136">
            <v>34</v>
          </cell>
          <cell r="CF136">
            <v>10.3</v>
          </cell>
          <cell r="CN136">
            <v>9</v>
          </cell>
          <cell r="CO136">
            <v>10.3</v>
          </cell>
          <cell r="CW136">
            <v>2</v>
          </cell>
          <cell r="CX136">
            <v>10.3</v>
          </cell>
          <cell r="DF136">
            <v>38</v>
          </cell>
          <cell r="DG136">
            <v>10.3</v>
          </cell>
          <cell r="DO136">
            <v>30</v>
          </cell>
          <cell r="DP136">
            <v>10.3</v>
          </cell>
          <cell r="DX136">
            <v>0</v>
          </cell>
          <cell r="DY136">
            <v>10.3</v>
          </cell>
          <cell r="EG136">
            <v>179</v>
          </cell>
          <cell r="EH136">
            <v>10.3</v>
          </cell>
          <cell r="EP136">
            <v>186</v>
          </cell>
          <cell r="EQ136">
            <v>10.3</v>
          </cell>
          <cell r="EY136">
            <v>3.9106145251396648E-2</v>
          </cell>
          <cell r="EZ136">
            <v>10.3</v>
          </cell>
        </row>
        <row r="137">
          <cell r="A137">
            <v>3</v>
          </cell>
          <cell r="B137">
            <v>11.7</v>
          </cell>
          <cell r="K137">
            <v>82</v>
          </cell>
          <cell r="L137">
            <v>11.7</v>
          </cell>
          <cell r="T137">
            <v>15</v>
          </cell>
          <cell r="U137">
            <v>11.7</v>
          </cell>
          <cell r="AC137">
            <v>0.88800000000000001</v>
          </cell>
          <cell r="AD137">
            <v>11.7</v>
          </cell>
          <cell r="AL137">
            <v>202</v>
          </cell>
          <cell r="AM137">
            <v>11.7</v>
          </cell>
          <cell r="AU137">
            <v>5</v>
          </cell>
          <cell r="AV137">
            <v>11.7</v>
          </cell>
          <cell r="BD137">
            <v>147</v>
          </cell>
          <cell r="BE137">
            <v>11.7</v>
          </cell>
          <cell r="BM137">
            <v>1</v>
          </cell>
          <cell r="BN137">
            <v>11.7</v>
          </cell>
          <cell r="BV137">
            <v>1</v>
          </cell>
          <cell r="BW137">
            <v>11.7</v>
          </cell>
          <cell r="CE137">
            <v>40</v>
          </cell>
          <cell r="CF137">
            <v>11.7</v>
          </cell>
          <cell r="CN137">
            <v>7</v>
          </cell>
          <cell r="CO137">
            <v>11.7</v>
          </cell>
          <cell r="CW137">
            <v>3</v>
          </cell>
          <cell r="CX137">
            <v>11.7</v>
          </cell>
          <cell r="DF137">
            <v>42</v>
          </cell>
          <cell r="DG137">
            <v>11.7</v>
          </cell>
          <cell r="DO137">
            <v>61</v>
          </cell>
          <cell r="DP137">
            <v>11.7</v>
          </cell>
          <cell r="DX137">
            <v>1</v>
          </cell>
          <cell r="DY137">
            <v>11.7</v>
          </cell>
          <cell r="EG137">
            <v>156</v>
          </cell>
          <cell r="EH137">
            <v>11.7</v>
          </cell>
          <cell r="EP137">
            <v>163</v>
          </cell>
          <cell r="EQ137">
            <v>11.7</v>
          </cell>
          <cell r="EY137">
            <v>4.4871794871794872E-2</v>
          </cell>
          <cell r="EZ137">
            <v>11.7</v>
          </cell>
        </row>
        <row r="138">
          <cell r="A138">
            <v>1.8</v>
          </cell>
          <cell r="B138">
            <v>9.4</v>
          </cell>
          <cell r="K138">
            <v>44</v>
          </cell>
          <cell r="L138">
            <v>9.4</v>
          </cell>
          <cell r="T138">
            <v>12</v>
          </cell>
          <cell r="U138">
            <v>9.4</v>
          </cell>
          <cell r="AC138">
            <v>2.3239999999999998</v>
          </cell>
          <cell r="AD138">
            <v>9.4</v>
          </cell>
          <cell r="AL138">
            <v>97</v>
          </cell>
          <cell r="AM138">
            <v>9.4</v>
          </cell>
          <cell r="AU138">
            <v>2</v>
          </cell>
          <cell r="AV138">
            <v>9.4</v>
          </cell>
          <cell r="BD138">
            <v>101</v>
          </cell>
          <cell r="BE138">
            <v>9.4</v>
          </cell>
          <cell r="BM138">
            <v>1</v>
          </cell>
          <cell r="BN138">
            <v>9.4</v>
          </cell>
          <cell r="BV138">
            <v>0</v>
          </cell>
          <cell r="BW138">
            <v>9.4</v>
          </cell>
          <cell r="CE138">
            <v>49</v>
          </cell>
          <cell r="CF138">
            <v>9.4</v>
          </cell>
          <cell r="CN138">
            <v>19</v>
          </cell>
          <cell r="CO138">
            <v>9.4</v>
          </cell>
          <cell r="CW138">
            <v>3</v>
          </cell>
          <cell r="CX138">
            <v>9.4</v>
          </cell>
          <cell r="DF138">
            <v>32</v>
          </cell>
          <cell r="DG138">
            <v>9.4</v>
          </cell>
          <cell r="DO138">
            <v>21</v>
          </cell>
          <cell r="DP138">
            <v>9.4</v>
          </cell>
          <cell r="DX138">
            <v>1</v>
          </cell>
          <cell r="DY138">
            <v>9.4</v>
          </cell>
          <cell r="EG138">
            <v>172</v>
          </cell>
          <cell r="EH138">
            <v>9.4</v>
          </cell>
          <cell r="EP138">
            <v>179</v>
          </cell>
          <cell r="EQ138">
            <v>9.4</v>
          </cell>
          <cell r="EY138">
            <v>4.0697674418604654E-2</v>
          </cell>
          <cell r="EZ138">
            <v>9.4</v>
          </cell>
        </row>
        <row r="139">
          <cell r="A139">
            <v>1.9</v>
          </cell>
          <cell r="B139">
            <v>9.5</v>
          </cell>
          <cell r="K139">
            <v>44</v>
          </cell>
          <cell r="L139">
            <v>9.5</v>
          </cell>
          <cell r="T139">
            <v>10</v>
          </cell>
          <cell r="U139">
            <v>9.5</v>
          </cell>
          <cell r="AC139">
            <v>0.19600000000000001</v>
          </cell>
          <cell r="AD139">
            <v>9.5</v>
          </cell>
          <cell r="AL139">
            <v>49</v>
          </cell>
          <cell r="AM139">
            <v>9.5</v>
          </cell>
          <cell r="AU139">
            <v>3</v>
          </cell>
          <cell r="AV139">
            <v>9.5</v>
          </cell>
          <cell r="BD139">
            <v>111</v>
          </cell>
          <cell r="BE139">
            <v>9.5</v>
          </cell>
          <cell r="BM139">
            <v>1</v>
          </cell>
          <cell r="BN139">
            <v>9.5</v>
          </cell>
          <cell r="BV139">
            <v>0</v>
          </cell>
          <cell r="BW139">
            <v>9.5</v>
          </cell>
          <cell r="CE139">
            <v>33</v>
          </cell>
          <cell r="CF139">
            <v>9.5</v>
          </cell>
          <cell r="CN139">
            <v>12</v>
          </cell>
          <cell r="CO139">
            <v>9.5</v>
          </cell>
          <cell r="CW139">
            <v>2</v>
          </cell>
          <cell r="CX139">
            <v>9.5</v>
          </cell>
          <cell r="DF139">
            <v>40</v>
          </cell>
          <cell r="DG139">
            <v>9.5</v>
          </cell>
          <cell r="DO139">
            <v>15</v>
          </cell>
          <cell r="DP139">
            <v>9.5</v>
          </cell>
          <cell r="DX139">
            <v>0</v>
          </cell>
          <cell r="DY139">
            <v>9.5</v>
          </cell>
          <cell r="EG139">
            <v>181</v>
          </cell>
          <cell r="EH139">
            <v>9.5</v>
          </cell>
          <cell r="EP139">
            <v>189</v>
          </cell>
          <cell r="EQ139">
            <v>9.5</v>
          </cell>
          <cell r="EY139">
            <v>4.4198895027624308E-2</v>
          </cell>
          <cell r="EZ139">
            <v>9.5</v>
          </cell>
        </row>
        <row r="140">
          <cell r="A140">
            <v>2.1</v>
          </cell>
          <cell r="B140">
            <v>8.6999999999999993</v>
          </cell>
          <cell r="K140">
            <v>51</v>
          </cell>
          <cell r="L140">
            <v>8.6999999999999993</v>
          </cell>
          <cell r="T140">
            <v>15</v>
          </cell>
          <cell r="U140">
            <v>8.6999999999999993</v>
          </cell>
          <cell r="AC140">
            <v>0.18</v>
          </cell>
          <cell r="AD140">
            <v>8.6999999999999993</v>
          </cell>
          <cell r="AL140">
            <v>84</v>
          </cell>
          <cell r="AM140">
            <v>8.6999999999999993</v>
          </cell>
          <cell r="AU140">
            <v>4</v>
          </cell>
          <cell r="AV140">
            <v>8.6999999999999993</v>
          </cell>
          <cell r="BD140">
            <v>122</v>
          </cell>
          <cell r="BE140">
            <v>8.6999999999999993</v>
          </cell>
          <cell r="BM140">
            <v>1</v>
          </cell>
          <cell r="BN140">
            <v>8.6999999999999993</v>
          </cell>
          <cell r="BV140">
            <v>1</v>
          </cell>
          <cell r="BW140">
            <v>8.6999999999999993</v>
          </cell>
          <cell r="CE140">
            <v>40</v>
          </cell>
          <cell r="CF140">
            <v>8.6999999999999993</v>
          </cell>
          <cell r="CN140">
            <v>8</v>
          </cell>
          <cell r="CO140">
            <v>8.6999999999999993</v>
          </cell>
          <cell r="CW140">
            <v>3</v>
          </cell>
          <cell r="CX140">
            <v>8.6999999999999993</v>
          </cell>
          <cell r="DF140">
            <v>43</v>
          </cell>
          <cell r="DG140">
            <v>8.6999999999999993</v>
          </cell>
          <cell r="DO140">
            <v>26</v>
          </cell>
          <cell r="DP140">
            <v>8.6999999999999993</v>
          </cell>
          <cell r="DX140">
            <v>1</v>
          </cell>
          <cell r="DY140">
            <v>8.6999999999999993</v>
          </cell>
          <cell r="EG140">
            <v>171</v>
          </cell>
          <cell r="EH140">
            <v>8.6999999999999993</v>
          </cell>
          <cell r="EP140">
            <v>180</v>
          </cell>
          <cell r="EQ140">
            <v>8.6999999999999993</v>
          </cell>
          <cell r="EY140">
            <v>5.2631578947368418E-2</v>
          </cell>
          <cell r="EZ140">
            <v>8.6999999999999993</v>
          </cell>
        </row>
        <row r="141">
          <cell r="A141">
            <v>2.9</v>
          </cell>
          <cell r="B141">
            <v>12.8</v>
          </cell>
          <cell r="K141">
            <v>70</v>
          </cell>
          <cell r="L141">
            <v>12.8</v>
          </cell>
          <cell r="T141">
            <v>13</v>
          </cell>
          <cell r="U141">
            <v>12.8</v>
          </cell>
          <cell r="AC141">
            <v>1.4159999999999999</v>
          </cell>
          <cell r="AD141">
            <v>12.8</v>
          </cell>
          <cell r="AL141">
            <v>209</v>
          </cell>
          <cell r="AM141">
            <v>12.8</v>
          </cell>
          <cell r="AU141">
            <v>2</v>
          </cell>
          <cell r="AV141">
            <v>12.8</v>
          </cell>
          <cell r="BD141">
            <v>85</v>
          </cell>
          <cell r="BE141">
            <v>12.8</v>
          </cell>
          <cell r="BM141">
            <v>1</v>
          </cell>
          <cell r="BN141">
            <v>12.8</v>
          </cell>
          <cell r="BV141">
            <v>1</v>
          </cell>
          <cell r="BW141">
            <v>12.8</v>
          </cell>
          <cell r="CE141">
            <v>45</v>
          </cell>
          <cell r="CF141">
            <v>12.8</v>
          </cell>
          <cell r="CN141">
            <v>6</v>
          </cell>
          <cell r="CO141">
            <v>12.8</v>
          </cell>
          <cell r="CW141">
            <v>3</v>
          </cell>
          <cell r="CX141">
            <v>12.8</v>
          </cell>
          <cell r="DF141">
            <v>40</v>
          </cell>
          <cell r="DG141">
            <v>12.8</v>
          </cell>
          <cell r="DO141">
            <v>57</v>
          </cell>
          <cell r="DP141">
            <v>12.8</v>
          </cell>
          <cell r="DX141">
            <v>0</v>
          </cell>
          <cell r="DY141">
            <v>12.8</v>
          </cell>
          <cell r="EG141">
            <v>169</v>
          </cell>
          <cell r="EH141">
            <v>12.8</v>
          </cell>
          <cell r="EP141">
            <v>175</v>
          </cell>
          <cell r="EQ141">
            <v>12.8</v>
          </cell>
          <cell r="EY141">
            <v>3.5502958579881658E-2</v>
          </cell>
          <cell r="EZ141">
            <v>12.8</v>
          </cell>
        </row>
        <row r="142">
          <cell r="A142">
            <v>1.7</v>
          </cell>
          <cell r="B142">
            <v>6.6</v>
          </cell>
          <cell r="K142">
            <v>44</v>
          </cell>
          <cell r="L142">
            <v>6.6</v>
          </cell>
          <cell r="T142">
            <v>2</v>
          </cell>
          <cell r="U142">
            <v>6.6</v>
          </cell>
          <cell r="AC142">
            <v>0.115</v>
          </cell>
          <cell r="AD142">
            <v>6.6</v>
          </cell>
          <cell r="AL142">
            <v>70</v>
          </cell>
          <cell r="AM142">
            <v>6.6</v>
          </cell>
          <cell r="AU142">
            <v>3</v>
          </cell>
          <cell r="AV142">
            <v>6.6</v>
          </cell>
          <cell r="BD142">
            <v>137</v>
          </cell>
          <cell r="BE142">
            <v>6.6</v>
          </cell>
          <cell r="BM142">
            <v>0</v>
          </cell>
          <cell r="BN142">
            <v>6.6</v>
          </cell>
          <cell r="BV142">
            <v>0</v>
          </cell>
          <cell r="BW142">
            <v>6.6</v>
          </cell>
          <cell r="CE142">
            <v>46</v>
          </cell>
          <cell r="CF142">
            <v>6.6</v>
          </cell>
          <cell r="CN142">
            <v>6</v>
          </cell>
          <cell r="CO142">
            <v>6.6</v>
          </cell>
          <cell r="CW142">
            <v>3</v>
          </cell>
          <cell r="CX142">
            <v>6.6</v>
          </cell>
          <cell r="DF142">
            <v>29</v>
          </cell>
          <cell r="DG142">
            <v>6.6</v>
          </cell>
          <cell r="DO142">
            <v>19</v>
          </cell>
          <cell r="DP142">
            <v>6.6</v>
          </cell>
          <cell r="DX142">
            <v>0</v>
          </cell>
          <cell r="DY142">
            <v>6.6</v>
          </cell>
          <cell r="EG142">
            <v>161</v>
          </cell>
          <cell r="EH142">
            <v>6.6</v>
          </cell>
          <cell r="EP142">
            <v>167</v>
          </cell>
          <cell r="EQ142">
            <v>6.6</v>
          </cell>
          <cell r="EY142">
            <v>3.7267080745341616E-2</v>
          </cell>
          <cell r="EZ142">
            <v>6.6</v>
          </cell>
        </row>
        <row r="143">
          <cell r="A143">
            <v>3</v>
          </cell>
          <cell r="B143">
            <v>17</v>
          </cell>
          <cell r="K143">
            <v>75</v>
          </cell>
          <cell r="L143">
            <v>17</v>
          </cell>
          <cell r="T143">
            <v>7</v>
          </cell>
          <cell r="U143">
            <v>17</v>
          </cell>
          <cell r="AC143">
            <v>0.995</v>
          </cell>
          <cell r="AD143">
            <v>17</v>
          </cell>
          <cell r="AL143">
            <v>185</v>
          </cell>
          <cell r="AM143">
            <v>17</v>
          </cell>
          <cell r="AU143">
            <v>2</v>
          </cell>
          <cell r="AV143">
            <v>17</v>
          </cell>
          <cell r="BD143">
            <v>99</v>
          </cell>
          <cell r="BE143">
            <v>17</v>
          </cell>
          <cell r="BM143">
            <v>1</v>
          </cell>
          <cell r="BN143">
            <v>17</v>
          </cell>
          <cell r="BV143">
            <v>1</v>
          </cell>
          <cell r="BW143">
            <v>17</v>
          </cell>
          <cell r="CE143">
            <v>30</v>
          </cell>
          <cell r="CF143">
            <v>17</v>
          </cell>
          <cell r="CN143">
            <v>10</v>
          </cell>
          <cell r="CO143">
            <v>17</v>
          </cell>
          <cell r="CW143">
            <v>2</v>
          </cell>
          <cell r="CX143">
            <v>17</v>
          </cell>
          <cell r="DF143">
            <v>39</v>
          </cell>
          <cell r="DG143">
            <v>17</v>
          </cell>
          <cell r="DO143">
            <v>58</v>
          </cell>
          <cell r="DP143">
            <v>17</v>
          </cell>
          <cell r="DX143">
            <v>1</v>
          </cell>
          <cell r="DY143">
            <v>17</v>
          </cell>
          <cell r="EG143">
            <v>180</v>
          </cell>
          <cell r="EH143">
            <v>17</v>
          </cell>
          <cell r="EP143">
            <v>189</v>
          </cell>
          <cell r="EQ143">
            <v>17</v>
          </cell>
          <cell r="EY143">
            <v>0.05</v>
          </cell>
          <cell r="EZ143">
            <v>17</v>
          </cell>
        </row>
        <row r="144">
          <cell r="A144">
            <v>3</v>
          </cell>
          <cell r="B144">
            <v>16.7</v>
          </cell>
          <cell r="K144">
            <v>68</v>
          </cell>
          <cell r="L144">
            <v>16.7</v>
          </cell>
          <cell r="T144">
            <v>4</v>
          </cell>
          <cell r="U144">
            <v>16.7</v>
          </cell>
          <cell r="AC144">
            <v>2.3519999999999999</v>
          </cell>
          <cell r="AD144">
            <v>16.7</v>
          </cell>
          <cell r="AL144">
            <v>209</v>
          </cell>
          <cell r="AM144">
            <v>16.7</v>
          </cell>
          <cell r="AU144">
            <v>0</v>
          </cell>
          <cell r="AV144">
            <v>16.7</v>
          </cell>
          <cell r="BD144">
            <v>85</v>
          </cell>
          <cell r="BE144">
            <v>16.7</v>
          </cell>
          <cell r="BM144">
            <v>1</v>
          </cell>
          <cell r="BN144">
            <v>16.7</v>
          </cell>
          <cell r="BV144">
            <v>1</v>
          </cell>
          <cell r="BW144">
            <v>16.7</v>
          </cell>
          <cell r="CE144">
            <v>30</v>
          </cell>
          <cell r="CF144">
            <v>16.7</v>
          </cell>
          <cell r="CN144">
            <v>12</v>
          </cell>
          <cell r="CO144">
            <v>16.7</v>
          </cell>
          <cell r="CW144">
            <v>2</v>
          </cell>
          <cell r="CX144">
            <v>16.7</v>
          </cell>
          <cell r="DF144">
            <v>50</v>
          </cell>
          <cell r="DG144">
            <v>16.7</v>
          </cell>
          <cell r="DO144">
            <v>51</v>
          </cell>
          <cell r="DP144">
            <v>16.7</v>
          </cell>
          <cell r="DX144">
            <v>1</v>
          </cell>
          <cell r="DY144">
            <v>16.7</v>
          </cell>
          <cell r="EG144">
            <v>182</v>
          </cell>
          <cell r="EH144">
            <v>16.7</v>
          </cell>
          <cell r="EP144">
            <v>189</v>
          </cell>
          <cell r="EQ144">
            <v>16.7</v>
          </cell>
          <cell r="EY144">
            <v>3.8461538461538464E-2</v>
          </cell>
          <cell r="EZ144">
            <v>16.7</v>
          </cell>
        </row>
        <row r="145">
          <cell r="A145">
            <v>3.4</v>
          </cell>
          <cell r="B145">
            <v>15.9</v>
          </cell>
          <cell r="K145">
            <v>84</v>
          </cell>
          <cell r="L145">
            <v>15.9</v>
          </cell>
          <cell r="T145">
            <v>9</v>
          </cell>
          <cell r="U145">
            <v>15.9</v>
          </cell>
          <cell r="AC145">
            <v>1.2589999999999999</v>
          </cell>
          <cell r="AD145">
            <v>15.9</v>
          </cell>
          <cell r="AL145">
            <v>175</v>
          </cell>
          <cell r="AM145">
            <v>15.9</v>
          </cell>
          <cell r="AU145">
            <v>1</v>
          </cell>
          <cell r="AV145">
            <v>15.9</v>
          </cell>
          <cell r="BD145">
            <v>84</v>
          </cell>
          <cell r="BE145">
            <v>15.9</v>
          </cell>
          <cell r="BM145">
            <v>1</v>
          </cell>
          <cell r="BN145">
            <v>15.9</v>
          </cell>
          <cell r="BV145">
            <v>1</v>
          </cell>
          <cell r="BW145">
            <v>15.9</v>
          </cell>
          <cell r="CE145">
            <v>31</v>
          </cell>
          <cell r="CF145">
            <v>15.9</v>
          </cell>
          <cell r="CN145">
            <v>8</v>
          </cell>
          <cell r="CO145">
            <v>15.9</v>
          </cell>
          <cell r="CW145">
            <v>2</v>
          </cell>
          <cell r="CX145">
            <v>15.9</v>
          </cell>
          <cell r="DF145">
            <v>37</v>
          </cell>
          <cell r="DG145">
            <v>15.9</v>
          </cell>
          <cell r="DO145">
            <v>76</v>
          </cell>
          <cell r="DP145">
            <v>15.9</v>
          </cell>
          <cell r="DX145">
            <v>1</v>
          </cell>
          <cell r="DY145">
            <v>15.9</v>
          </cell>
          <cell r="EG145">
            <v>183</v>
          </cell>
          <cell r="EH145">
            <v>15.9</v>
          </cell>
          <cell r="EP145">
            <v>190</v>
          </cell>
          <cell r="EQ145">
            <v>15.9</v>
          </cell>
          <cell r="EY145">
            <v>3.825136612021858E-2</v>
          </cell>
          <cell r="EZ145">
            <v>15.9</v>
          </cell>
        </row>
        <row r="146">
          <cell r="A146">
            <v>2</v>
          </cell>
          <cell r="B146">
            <v>7.9</v>
          </cell>
          <cell r="K146">
            <v>51</v>
          </cell>
          <cell r="L146">
            <v>7.9</v>
          </cell>
          <cell r="T146">
            <v>3</v>
          </cell>
          <cell r="U146">
            <v>7.9</v>
          </cell>
          <cell r="AC146">
            <v>1.464</v>
          </cell>
          <cell r="AD146">
            <v>7.9</v>
          </cell>
          <cell r="AL146">
            <v>118</v>
          </cell>
          <cell r="AM146">
            <v>7.9</v>
          </cell>
          <cell r="AU146">
            <v>4</v>
          </cell>
          <cell r="AV146">
            <v>7.9</v>
          </cell>
          <cell r="BD146">
            <v>115</v>
          </cell>
          <cell r="BE146">
            <v>7.9</v>
          </cell>
          <cell r="BM146">
            <v>1</v>
          </cell>
          <cell r="BN146">
            <v>7.9</v>
          </cell>
          <cell r="BV146">
            <v>0</v>
          </cell>
          <cell r="BW146">
            <v>7.9</v>
          </cell>
          <cell r="CE146">
            <v>46</v>
          </cell>
          <cell r="CF146">
            <v>7.9</v>
          </cell>
          <cell r="CN146">
            <v>6</v>
          </cell>
          <cell r="CO146">
            <v>7.9</v>
          </cell>
          <cell r="CW146">
            <v>4</v>
          </cell>
          <cell r="CX146">
            <v>7.9</v>
          </cell>
          <cell r="DF146">
            <v>33</v>
          </cell>
          <cell r="DG146">
            <v>7.9</v>
          </cell>
          <cell r="DO146">
            <v>31</v>
          </cell>
          <cell r="DP146">
            <v>7.9</v>
          </cell>
          <cell r="DX146">
            <v>0</v>
          </cell>
          <cell r="DY146">
            <v>7.9</v>
          </cell>
          <cell r="EG146">
            <v>162</v>
          </cell>
          <cell r="EH146">
            <v>7.9</v>
          </cell>
          <cell r="EP146">
            <v>167</v>
          </cell>
          <cell r="EQ146">
            <v>7.9</v>
          </cell>
          <cell r="EY146">
            <v>3.0864197530864196E-2</v>
          </cell>
          <cell r="EZ146">
            <v>7.9</v>
          </cell>
        </row>
        <row r="147">
          <cell r="A147">
            <v>3.3</v>
          </cell>
          <cell r="B147">
            <v>14.1</v>
          </cell>
          <cell r="K147">
            <v>88</v>
          </cell>
          <cell r="L147">
            <v>14.1</v>
          </cell>
          <cell r="T147">
            <v>5</v>
          </cell>
          <cell r="U147">
            <v>14.1</v>
          </cell>
          <cell r="AC147">
            <v>0.504</v>
          </cell>
          <cell r="AD147">
            <v>14.1</v>
          </cell>
          <cell r="AL147">
            <v>253</v>
          </cell>
          <cell r="AM147">
            <v>14.1</v>
          </cell>
          <cell r="AU147">
            <v>3</v>
          </cell>
          <cell r="AV147">
            <v>14.1</v>
          </cell>
          <cell r="BD147">
            <v>124</v>
          </cell>
          <cell r="BE147">
            <v>14.1</v>
          </cell>
          <cell r="BM147">
            <v>0</v>
          </cell>
          <cell r="BN147">
            <v>14.1</v>
          </cell>
          <cell r="BV147">
            <v>1</v>
          </cell>
          <cell r="BW147">
            <v>14.1</v>
          </cell>
          <cell r="CE147">
            <v>42</v>
          </cell>
          <cell r="CF147">
            <v>14.1</v>
          </cell>
          <cell r="CN147">
            <v>9</v>
          </cell>
          <cell r="CO147">
            <v>14.1</v>
          </cell>
          <cell r="CW147">
            <v>3</v>
          </cell>
          <cell r="CX147">
            <v>14.1</v>
          </cell>
          <cell r="DF147">
            <v>35</v>
          </cell>
          <cell r="DG147">
            <v>14.1</v>
          </cell>
          <cell r="DO147">
            <v>63</v>
          </cell>
          <cell r="DP147">
            <v>14.1</v>
          </cell>
          <cell r="DX147">
            <v>1</v>
          </cell>
          <cell r="DY147">
            <v>14.1</v>
          </cell>
          <cell r="EG147">
            <v>163</v>
          </cell>
          <cell r="EH147">
            <v>14.1</v>
          </cell>
          <cell r="EP147">
            <v>172</v>
          </cell>
          <cell r="EQ147">
            <v>14.1</v>
          </cell>
          <cell r="EY147">
            <v>5.5214723926380369E-2</v>
          </cell>
          <cell r="EZ147">
            <v>14.1</v>
          </cell>
        </row>
        <row r="148">
          <cell r="A148">
            <v>1.7</v>
          </cell>
          <cell r="B148">
            <v>8.1</v>
          </cell>
          <cell r="K148">
            <v>58</v>
          </cell>
          <cell r="L148">
            <v>8.1</v>
          </cell>
          <cell r="T148">
            <v>19</v>
          </cell>
          <cell r="U148">
            <v>8.1</v>
          </cell>
          <cell r="AC148">
            <v>0.44700000000000001</v>
          </cell>
          <cell r="AD148">
            <v>8.1</v>
          </cell>
          <cell r="AL148">
            <v>20</v>
          </cell>
          <cell r="AM148">
            <v>8.1</v>
          </cell>
          <cell r="AU148">
            <v>4</v>
          </cell>
          <cell r="AV148">
            <v>8.1</v>
          </cell>
          <cell r="BD148">
            <v>129</v>
          </cell>
          <cell r="BE148">
            <v>8.1</v>
          </cell>
          <cell r="BM148">
            <v>1</v>
          </cell>
          <cell r="BN148">
            <v>8.1</v>
          </cell>
          <cell r="BV148">
            <v>0</v>
          </cell>
          <cell r="BW148">
            <v>8.1</v>
          </cell>
          <cell r="CE148">
            <v>43</v>
          </cell>
          <cell r="CF148">
            <v>8.1</v>
          </cell>
          <cell r="CN148">
            <v>10</v>
          </cell>
          <cell r="CO148">
            <v>8.1</v>
          </cell>
          <cell r="CW148">
            <v>3</v>
          </cell>
          <cell r="CX148">
            <v>8.1</v>
          </cell>
          <cell r="DF148">
            <v>42</v>
          </cell>
          <cell r="DG148">
            <v>8.1</v>
          </cell>
          <cell r="DO148">
            <v>35</v>
          </cell>
          <cell r="DP148">
            <v>8.1</v>
          </cell>
          <cell r="DX148">
            <v>0</v>
          </cell>
          <cell r="DY148">
            <v>8.1</v>
          </cell>
          <cell r="EG148">
            <v>178</v>
          </cell>
          <cell r="EH148">
            <v>8.1</v>
          </cell>
          <cell r="EP148">
            <v>184</v>
          </cell>
          <cell r="EQ148">
            <v>8.1</v>
          </cell>
          <cell r="EY148">
            <v>3.3707865168539325E-2</v>
          </cell>
          <cell r="EZ148">
            <v>8.1</v>
          </cell>
        </row>
        <row r="149">
          <cell r="A149">
            <v>2.9</v>
          </cell>
          <cell r="B149">
            <v>13.6</v>
          </cell>
          <cell r="K149">
            <v>66</v>
          </cell>
          <cell r="L149">
            <v>13.6</v>
          </cell>
          <cell r="T149">
            <v>17</v>
          </cell>
          <cell r="U149">
            <v>13.6</v>
          </cell>
          <cell r="AC149">
            <v>2.62</v>
          </cell>
          <cell r="AD149">
            <v>13.6</v>
          </cell>
          <cell r="AL149">
            <v>103</v>
          </cell>
          <cell r="AM149">
            <v>13.6</v>
          </cell>
          <cell r="AU149">
            <v>2</v>
          </cell>
          <cell r="AV149">
            <v>13.6</v>
          </cell>
          <cell r="BD149">
            <v>102</v>
          </cell>
          <cell r="BE149">
            <v>13.6</v>
          </cell>
          <cell r="BM149">
            <v>0</v>
          </cell>
          <cell r="BN149">
            <v>13.6</v>
          </cell>
          <cell r="BV149">
            <v>1</v>
          </cell>
          <cell r="BW149">
            <v>13.6</v>
          </cell>
          <cell r="CE149">
            <v>39</v>
          </cell>
          <cell r="CF149">
            <v>13.6</v>
          </cell>
          <cell r="CN149">
            <v>8</v>
          </cell>
          <cell r="CO149">
            <v>13.6</v>
          </cell>
          <cell r="CW149">
            <v>3</v>
          </cell>
          <cell r="CX149">
            <v>13.6</v>
          </cell>
          <cell r="DF149">
            <v>50</v>
          </cell>
          <cell r="DG149">
            <v>13.6</v>
          </cell>
          <cell r="DO149">
            <v>48</v>
          </cell>
          <cell r="DP149">
            <v>13.6</v>
          </cell>
          <cell r="DX149">
            <v>0</v>
          </cell>
          <cell r="DY149">
            <v>13.6</v>
          </cell>
          <cell r="EG149">
            <v>166</v>
          </cell>
          <cell r="EH149">
            <v>13.6</v>
          </cell>
          <cell r="EP149">
            <v>172</v>
          </cell>
          <cell r="EQ149">
            <v>13.6</v>
          </cell>
          <cell r="EY149">
            <v>3.614457831325301E-2</v>
          </cell>
          <cell r="EZ149">
            <v>13.6</v>
          </cell>
        </row>
        <row r="150">
          <cell r="A150">
            <v>2</v>
          </cell>
          <cell r="B150">
            <v>10</v>
          </cell>
          <cell r="K150">
            <v>55</v>
          </cell>
          <cell r="L150">
            <v>10</v>
          </cell>
          <cell r="T150">
            <v>8</v>
          </cell>
          <cell r="U150">
            <v>10</v>
          </cell>
          <cell r="AC150">
            <v>1.1679999999999999</v>
          </cell>
          <cell r="AD150">
            <v>10</v>
          </cell>
          <cell r="AL150">
            <v>120</v>
          </cell>
          <cell r="AM150">
            <v>10</v>
          </cell>
          <cell r="AU150">
            <v>3</v>
          </cell>
          <cell r="AV150">
            <v>10</v>
          </cell>
          <cell r="BD150">
            <v>114</v>
          </cell>
          <cell r="BE150">
            <v>10</v>
          </cell>
          <cell r="BM150">
            <v>1</v>
          </cell>
          <cell r="BN150">
            <v>10</v>
          </cell>
          <cell r="BV150">
            <v>0</v>
          </cell>
          <cell r="BW150">
            <v>10</v>
          </cell>
          <cell r="CE150">
            <v>52</v>
          </cell>
          <cell r="CF150">
            <v>10</v>
          </cell>
          <cell r="CN150">
            <v>10</v>
          </cell>
          <cell r="CO150">
            <v>10</v>
          </cell>
          <cell r="CW150">
            <v>3</v>
          </cell>
          <cell r="CX150">
            <v>10</v>
          </cell>
          <cell r="DF150">
            <v>40</v>
          </cell>
          <cell r="DG150">
            <v>10</v>
          </cell>
          <cell r="DO150">
            <v>34</v>
          </cell>
          <cell r="DP150">
            <v>10</v>
          </cell>
          <cell r="DX150">
            <v>0</v>
          </cell>
          <cell r="DY150">
            <v>10</v>
          </cell>
          <cell r="EG150">
            <v>174</v>
          </cell>
          <cell r="EH150">
            <v>10</v>
          </cell>
          <cell r="EP150">
            <v>182</v>
          </cell>
          <cell r="EQ150">
            <v>10</v>
          </cell>
          <cell r="EY150">
            <v>4.5977011494252873E-2</v>
          </cell>
          <cell r="EZ150">
            <v>10</v>
          </cell>
        </row>
        <row r="151">
          <cell r="A151">
            <v>2.2000000000000002</v>
          </cell>
          <cell r="B151">
            <v>11.6</v>
          </cell>
          <cell r="K151">
            <v>60</v>
          </cell>
          <cell r="L151">
            <v>11.6</v>
          </cell>
          <cell r="T151">
            <v>9</v>
          </cell>
          <cell r="U151">
            <v>11.6</v>
          </cell>
          <cell r="AC151">
            <v>3.2000000000000001E-2</v>
          </cell>
          <cell r="AD151">
            <v>11.6</v>
          </cell>
          <cell r="AL151">
            <v>102</v>
          </cell>
          <cell r="AM151">
            <v>11.6</v>
          </cell>
          <cell r="AU151">
            <v>5</v>
          </cell>
          <cell r="AV151">
            <v>11.6</v>
          </cell>
          <cell r="BD151">
            <v>135</v>
          </cell>
          <cell r="BE151">
            <v>11.6</v>
          </cell>
          <cell r="BM151">
            <v>1</v>
          </cell>
          <cell r="BN151">
            <v>11.6</v>
          </cell>
          <cell r="BV151">
            <v>1</v>
          </cell>
          <cell r="BW151">
            <v>11.6</v>
          </cell>
          <cell r="CE151">
            <v>35</v>
          </cell>
          <cell r="CF151">
            <v>11.6</v>
          </cell>
          <cell r="CN151">
            <v>8</v>
          </cell>
          <cell r="CO151">
            <v>11.6</v>
          </cell>
          <cell r="CW151">
            <v>2</v>
          </cell>
          <cell r="CX151">
            <v>11.6</v>
          </cell>
          <cell r="DF151">
            <v>32</v>
          </cell>
          <cell r="DG151">
            <v>11.6</v>
          </cell>
          <cell r="DO151">
            <v>37</v>
          </cell>
          <cell r="DP151">
            <v>11.6</v>
          </cell>
          <cell r="DX151">
            <v>0</v>
          </cell>
          <cell r="DY151">
            <v>11.6</v>
          </cell>
          <cell r="EG151">
            <v>178</v>
          </cell>
          <cell r="EH151">
            <v>11.6</v>
          </cell>
          <cell r="EP151">
            <v>185</v>
          </cell>
          <cell r="EQ151">
            <v>11.6</v>
          </cell>
          <cell r="EY151">
            <v>3.9325842696629212E-2</v>
          </cell>
          <cell r="EZ151">
            <v>11.6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2">
          <cell r="B2">
            <v>60</v>
          </cell>
          <cell r="C2">
            <v>0.71199999999999997</v>
          </cell>
          <cell r="D2">
            <v>171</v>
          </cell>
          <cell r="E2">
            <v>110</v>
          </cell>
          <cell r="F2">
            <v>33</v>
          </cell>
          <cell r="G2">
            <v>12</v>
          </cell>
          <cell r="H2">
            <v>171</v>
          </cell>
          <cell r="I2">
            <v>4.0935672514619881E-2</v>
          </cell>
        </row>
        <row r="3">
          <cell r="B3">
            <v>69</v>
          </cell>
          <cell r="C3">
            <v>9.0999999999999998E-2</v>
          </cell>
          <cell r="D3">
            <v>213</v>
          </cell>
          <cell r="E3">
            <v>134</v>
          </cell>
          <cell r="F3">
            <v>33</v>
          </cell>
          <cell r="G3">
            <v>16</v>
          </cell>
          <cell r="H3">
            <v>168</v>
          </cell>
          <cell r="I3">
            <v>5.9523809523809521E-2</v>
          </cell>
        </row>
        <row r="4">
          <cell r="B4">
            <v>79</v>
          </cell>
          <cell r="C4">
            <v>1.72</v>
          </cell>
          <cell r="D4">
            <v>255</v>
          </cell>
          <cell r="E4">
            <v>98</v>
          </cell>
          <cell r="F4">
            <v>40</v>
          </cell>
          <cell r="G4">
            <v>13</v>
          </cell>
          <cell r="H4">
            <v>180</v>
          </cell>
          <cell r="I4">
            <v>4.4444444444444446E-2</v>
          </cell>
        </row>
        <row r="5">
          <cell r="B5">
            <v>66</v>
          </cell>
          <cell r="C5">
            <v>1.3720000000000001</v>
          </cell>
          <cell r="D5">
            <v>287</v>
          </cell>
          <cell r="E5">
            <v>85</v>
          </cell>
          <cell r="F5">
            <v>29</v>
          </cell>
          <cell r="G5">
            <v>10</v>
          </cell>
          <cell r="H5">
            <v>173</v>
          </cell>
          <cell r="I5">
            <v>4.046242774566474E-2</v>
          </cell>
        </row>
        <row r="6">
          <cell r="B6">
            <v>51</v>
          </cell>
          <cell r="C6">
            <v>0.93500000000000005</v>
          </cell>
          <cell r="D6">
            <v>112</v>
          </cell>
          <cell r="E6">
            <v>72</v>
          </cell>
          <cell r="F6">
            <v>36</v>
          </cell>
          <cell r="G6">
            <v>4</v>
          </cell>
          <cell r="H6">
            <v>166</v>
          </cell>
          <cell r="I6">
            <v>3.0120481927710843E-2</v>
          </cell>
        </row>
        <row r="7">
          <cell r="B7">
            <v>62</v>
          </cell>
          <cell r="C7">
            <v>2.0190000000000001</v>
          </cell>
          <cell r="D7">
            <v>238</v>
          </cell>
          <cell r="E7">
            <v>77</v>
          </cell>
          <cell r="F7">
            <v>32</v>
          </cell>
          <cell r="G7">
            <v>15</v>
          </cell>
          <cell r="H7">
            <v>183</v>
          </cell>
          <cell r="I7">
            <v>4.9180327868852458E-2</v>
          </cell>
        </row>
        <row r="8">
          <cell r="B8">
            <v>61</v>
          </cell>
          <cell r="C8">
            <v>0.66200000000000003</v>
          </cell>
          <cell r="D8">
            <v>124</v>
          </cell>
          <cell r="E8">
            <v>100</v>
          </cell>
          <cell r="F8">
            <v>52</v>
          </cell>
          <cell r="G8">
            <v>15</v>
          </cell>
          <cell r="H8">
            <v>182</v>
          </cell>
          <cell r="I8">
            <v>4.9450549450549448E-2</v>
          </cell>
        </row>
        <row r="9">
          <cell r="B9">
            <v>59</v>
          </cell>
          <cell r="C9">
            <v>0.7</v>
          </cell>
          <cell r="D9">
            <v>214</v>
          </cell>
          <cell r="E9">
            <v>95</v>
          </cell>
          <cell r="F9">
            <v>41</v>
          </cell>
          <cell r="G9">
            <v>4</v>
          </cell>
          <cell r="H9">
            <v>173</v>
          </cell>
          <cell r="I9">
            <v>5.2023121387283239E-2</v>
          </cell>
        </row>
        <row r="10">
          <cell r="B10">
            <v>65</v>
          </cell>
          <cell r="C10">
            <v>0.93700000000000006</v>
          </cell>
          <cell r="D10">
            <v>215</v>
          </cell>
          <cell r="E10">
            <v>112</v>
          </cell>
          <cell r="F10">
            <v>31</v>
          </cell>
          <cell r="G10">
            <v>12</v>
          </cell>
          <cell r="H10">
            <v>183</v>
          </cell>
          <cell r="I10">
            <v>4.9180327868852458E-2</v>
          </cell>
        </row>
        <row r="11">
          <cell r="B11">
            <v>55</v>
          </cell>
          <cell r="C11">
            <v>6.5000000000000002E-2</v>
          </cell>
          <cell r="D11">
            <v>154</v>
          </cell>
          <cell r="E11">
            <v>75</v>
          </cell>
          <cell r="F11">
            <v>42</v>
          </cell>
          <cell r="G11">
            <v>13</v>
          </cell>
          <cell r="H11">
            <v>158</v>
          </cell>
          <cell r="I11">
            <v>4.4303797468354431E-2</v>
          </cell>
        </row>
        <row r="12">
          <cell r="B12">
            <v>65</v>
          </cell>
          <cell r="C12">
            <v>2.1440000000000001</v>
          </cell>
          <cell r="D12">
            <v>97</v>
          </cell>
          <cell r="E12">
            <v>100</v>
          </cell>
          <cell r="F12">
            <v>32</v>
          </cell>
          <cell r="G12">
            <v>8</v>
          </cell>
          <cell r="H12">
            <v>174</v>
          </cell>
          <cell r="I12">
            <v>3.4482758620689655E-2</v>
          </cell>
        </row>
        <row r="13">
          <cell r="B13">
            <v>74</v>
          </cell>
          <cell r="C13">
            <v>0.248</v>
          </cell>
          <cell r="D13">
            <v>301</v>
          </cell>
          <cell r="E13">
            <v>96</v>
          </cell>
          <cell r="F13">
            <v>39</v>
          </cell>
          <cell r="G13">
            <v>21</v>
          </cell>
          <cell r="H13">
            <v>174</v>
          </cell>
          <cell r="I13">
            <v>7.4712643678160925E-2</v>
          </cell>
        </row>
        <row r="14">
          <cell r="B14">
            <v>43</v>
          </cell>
          <cell r="C14">
            <v>1.607</v>
          </cell>
          <cell r="D14">
            <v>123</v>
          </cell>
          <cell r="E14">
            <v>72</v>
          </cell>
          <cell r="F14">
            <v>45</v>
          </cell>
          <cell r="G14">
            <v>8</v>
          </cell>
          <cell r="H14">
            <v>163</v>
          </cell>
          <cell r="I14">
            <v>4.2944785276073622E-2</v>
          </cell>
        </row>
        <row r="15">
          <cell r="B15">
            <v>78</v>
          </cell>
          <cell r="C15">
            <v>1.6240000000000001</v>
          </cell>
          <cell r="D15">
            <v>148</v>
          </cell>
          <cell r="E15">
            <v>73</v>
          </cell>
          <cell r="F15">
            <v>39</v>
          </cell>
          <cell r="G15">
            <v>11</v>
          </cell>
          <cell r="H15">
            <v>168</v>
          </cell>
          <cell r="I15">
            <v>4.1666666666666664E-2</v>
          </cell>
        </row>
        <row r="16">
          <cell r="B16">
            <v>67</v>
          </cell>
          <cell r="C16">
            <v>0.05</v>
          </cell>
          <cell r="D16">
            <v>228</v>
          </cell>
          <cell r="E16">
            <v>86</v>
          </cell>
          <cell r="F16">
            <v>31</v>
          </cell>
          <cell r="G16">
            <v>13</v>
          </cell>
          <cell r="H16">
            <v>173</v>
          </cell>
          <cell r="I16">
            <v>4.6242774566473986E-2</v>
          </cell>
        </row>
        <row r="17">
          <cell r="B17">
            <v>62</v>
          </cell>
          <cell r="C17">
            <v>0.58799999999999997</v>
          </cell>
          <cell r="D17">
            <v>136</v>
          </cell>
          <cell r="E17">
            <v>121</v>
          </cell>
          <cell r="F17">
            <v>41</v>
          </cell>
          <cell r="G17">
            <v>10</v>
          </cell>
          <cell r="H17">
            <v>159</v>
          </cell>
          <cell r="I17">
            <v>5.0314465408805034E-2</v>
          </cell>
        </row>
        <row r="18">
          <cell r="B18">
            <v>99</v>
          </cell>
          <cell r="C18">
            <v>1.76</v>
          </cell>
          <cell r="D18">
            <v>369</v>
          </cell>
          <cell r="E18">
            <v>85</v>
          </cell>
          <cell r="F18">
            <v>38</v>
          </cell>
          <cell r="G18">
            <v>12</v>
          </cell>
          <cell r="H18">
            <v>163</v>
          </cell>
          <cell r="I18">
            <v>4.2944785276073622E-2</v>
          </cell>
        </row>
        <row r="19">
          <cell r="B19">
            <v>67</v>
          </cell>
          <cell r="C19">
            <v>4.4999999999999998E-2</v>
          </cell>
          <cell r="D19">
            <v>187</v>
          </cell>
          <cell r="E19">
            <v>73</v>
          </cell>
          <cell r="F19">
            <v>29</v>
          </cell>
          <cell r="G19">
            <v>13</v>
          </cell>
          <cell r="H19">
            <v>182</v>
          </cell>
          <cell r="I19">
            <v>5.4945054945054944E-2</v>
          </cell>
        </row>
        <row r="20">
          <cell r="B20">
            <v>51</v>
          </cell>
          <cell r="C20">
            <v>1</v>
          </cell>
          <cell r="D20">
            <v>66</v>
          </cell>
          <cell r="E20">
            <v>90</v>
          </cell>
          <cell r="F20">
            <v>34</v>
          </cell>
          <cell r="G20">
            <v>6</v>
          </cell>
          <cell r="H20">
            <v>178</v>
          </cell>
          <cell r="I20">
            <v>3.3707865168539325E-2</v>
          </cell>
        </row>
        <row r="21">
          <cell r="B21">
            <v>71</v>
          </cell>
          <cell r="C21">
            <v>0.121</v>
          </cell>
          <cell r="D21">
            <v>116</v>
          </cell>
          <cell r="E21">
            <v>82</v>
          </cell>
          <cell r="F21">
            <v>34</v>
          </cell>
          <cell r="G21">
            <v>8</v>
          </cell>
          <cell r="H21">
            <v>185</v>
          </cell>
          <cell r="I21">
            <v>4.3243243243243246E-2</v>
          </cell>
        </row>
        <row r="22">
          <cell r="B22">
            <v>65</v>
          </cell>
          <cell r="C22">
            <v>0.159</v>
          </cell>
          <cell r="D22">
            <v>144</v>
          </cell>
          <cell r="E22">
            <v>85</v>
          </cell>
          <cell r="F22">
            <v>47</v>
          </cell>
          <cell r="G22">
            <v>14</v>
          </cell>
          <cell r="H22">
            <v>168</v>
          </cell>
          <cell r="I22">
            <v>3.5714285714285712E-2</v>
          </cell>
        </row>
        <row r="23">
          <cell r="B23">
            <v>86</v>
          </cell>
          <cell r="C23">
            <v>2.2839999999999998</v>
          </cell>
          <cell r="D23">
            <v>201</v>
          </cell>
          <cell r="E23">
            <v>80</v>
          </cell>
          <cell r="F23">
            <v>38</v>
          </cell>
          <cell r="G23">
            <v>10</v>
          </cell>
          <cell r="H23">
            <v>183</v>
          </cell>
          <cell r="I23">
            <v>4.9180327868852458E-2</v>
          </cell>
        </row>
        <row r="24">
          <cell r="B24">
            <v>51</v>
          </cell>
          <cell r="C24">
            <v>0.79900000000000004</v>
          </cell>
          <cell r="D24">
            <v>96</v>
          </cell>
          <cell r="E24">
            <v>145</v>
          </cell>
          <cell r="F24">
            <v>34</v>
          </cell>
          <cell r="G24">
            <v>12</v>
          </cell>
          <cell r="H24">
            <v>181</v>
          </cell>
          <cell r="I24">
            <v>4.4198895027624308E-2</v>
          </cell>
        </row>
        <row r="25">
          <cell r="B25">
            <v>56</v>
          </cell>
          <cell r="C25">
            <v>0.91100000000000003</v>
          </cell>
          <cell r="D25">
            <v>134</v>
          </cell>
          <cell r="E25">
            <v>112</v>
          </cell>
          <cell r="F25">
            <v>30</v>
          </cell>
          <cell r="G25">
            <v>13</v>
          </cell>
          <cell r="H25">
            <v>178</v>
          </cell>
          <cell r="I25">
            <v>3.9325842696629212E-2</v>
          </cell>
        </row>
        <row r="26">
          <cell r="B26">
            <v>60</v>
          </cell>
          <cell r="C26">
            <v>0.81299999999999994</v>
          </cell>
          <cell r="D26">
            <v>101</v>
          </cell>
          <cell r="E26">
            <v>106</v>
          </cell>
          <cell r="F26">
            <v>44</v>
          </cell>
          <cell r="G26">
            <v>8</v>
          </cell>
          <cell r="H26">
            <v>170</v>
          </cell>
          <cell r="I26">
            <v>4.1176470588235294E-2</v>
          </cell>
        </row>
        <row r="27">
          <cell r="B27">
            <v>40</v>
          </cell>
          <cell r="C27">
            <v>0.97599999999999998</v>
          </cell>
          <cell r="D27">
            <v>82</v>
          </cell>
          <cell r="E27">
            <v>101</v>
          </cell>
          <cell r="F27">
            <v>37</v>
          </cell>
          <cell r="G27">
            <v>5</v>
          </cell>
          <cell r="H27">
            <v>163</v>
          </cell>
          <cell r="I27">
            <v>3.0674846625766871E-2</v>
          </cell>
        </row>
        <row r="28">
          <cell r="B28">
            <v>85</v>
          </cell>
          <cell r="C28">
            <v>1.86</v>
          </cell>
          <cell r="D28">
            <v>311</v>
          </cell>
          <cell r="E28">
            <v>124</v>
          </cell>
          <cell r="F28">
            <v>37</v>
          </cell>
          <cell r="G28">
            <v>13</v>
          </cell>
          <cell r="H28">
            <v>164</v>
          </cell>
          <cell r="I28">
            <v>4.878048780487805E-2</v>
          </cell>
        </row>
        <row r="29">
          <cell r="B29">
            <v>35</v>
          </cell>
          <cell r="C29">
            <v>4.7E-2</v>
          </cell>
          <cell r="D29">
            <v>65</v>
          </cell>
          <cell r="E29">
            <v>88</v>
          </cell>
          <cell r="F29">
            <v>27</v>
          </cell>
          <cell r="G29">
            <v>5</v>
          </cell>
          <cell r="H29">
            <v>180</v>
          </cell>
          <cell r="I29">
            <v>3.3333333333333333E-2</v>
          </cell>
        </row>
        <row r="30">
          <cell r="B30">
            <v>51</v>
          </cell>
          <cell r="C30">
            <v>0.498</v>
          </cell>
          <cell r="D30">
            <v>31</v>
          </cell>
          <cell r="E30">
            <v>117</v>
          </cell>
          <cell r="F30">
            <v>30</v>
          </cell>
          <cell r="G30">
            <v>5</v>
          </cell>
          <cell r="H30">
            <v>179</v>
          </cell>
          <cell r="I30">
            <v>4.4692737430167599E-2</v>
          </cell>
        </row>
        <row r="31">
          <cell r="B31">
            <v>102</v>
          </cell>
          <cell r="C31">
            <v>8.4000000000000005E-2</v>
          </cell>
          <cell r="D31">
            <v>249</v>
          </cell>
          <cell r="E31">
            <v>86</v>
          </cell>
          <cell r="F31">
            <v>38</v>
          </cell>
          <cell r="G31">
            <v>11</v>
          </cell>
          <cell r="H31">
            <v>170</v>
          </cell>
          <cell r="I31">
            <v>4.1176470588235294E-2</v>
          </cell>
        </row>
        <row r="32">
          <cell r="B32">
            <v>70</v>
          </cell>
          <cell r="C32">
            <v>4.8000000000000001E-2</v>
          </cell>
          <cell r="D32">
            <v>197</v>
          </cell>
          <cell r="E32">
            <v>72</v>
          </cell>
          <cell r="F32">
            <v>35</v>
          </cell>
          <cell r="G32">
            <v>11</v>
          </cell>
          <cell r="H32">
            <v>166</v>
          </cell>
          <cell r="I32">
            <v>3.614457831325301E-2</v>
          </cell>
        </row>
        <row r="33">
          <cell r="B33">
            <v>61</v>
          </cell>
          <cell r="C33">
            <v>0.96</v>
          </cell>
          <cell r="D33">
            <v>213</v>
          </cell>
          <cell r="E33">
            <v>101</v>
          </cell>
          <cell r="F33">
            <v>30</v>
          </cell>
          <cell r="G33">
            <v>10</v>
          </cell>
          <cell r="H33">
            <v>168</v>
          </cell>
          <cell r="I33">
            <v>2.976190476190476E-2</v>
          </cell>
        </row>
        <row r="34">
          <cell r="B34">
            <v>44</v>
          </cell>
          <cell r="C34">
            <v>1.18</v>
          </cell>
          <cell r="D34">
            <v>69</v>
          </cell>
          <cell r="E34">
            <v>72</v>
          </cell>
          <cell r="F34">
            <v>34</v>
          </cell>
          <cell r="G34">
            <v>6</v>
          </cell>
          <cell r="H34">
            <v>178</v>
          </cell>
          <cell r="I34">
            <v>2.8089887640449437E-2</v>
          </cell>
        </row>
        <row r="35">
          <cell r="B35">
            <v>98</v>
          </cell>
          <cell r="C35">
            <v>0.97399999999999998</v>
          </cell>
          <cell r="D35">
            <v>201</v>
          </cell>
          <cell r="E35">
            <v>91</v>
          </cell>
          <cell r="F35">
            <v>37</v>
          </cell>
          <cell r="G35">
            <v>6</v>
          </cell>
          <cell r="H35">
            <v>186</v>
          </cell>
          <cell r="I35">
            <v>4.3010752688172046E-2</v>
          </cell>
          <cell r="N35">
            <v>-0.23600991137472782</v>
          </cell>
        </row>
        <row r="36">
          <cell r="B36">
            <v>53</v>
          </cell>
          <cell r="C36">
            <v>1.3149999999999999</v>
          </cell>
          <cell r="D36">
            <v>69</v>
          </cell>
          <cell r="E36">
            <v>78</v>
          </cell>
          <cell r="F36">
            <v>35</v>
          </cell>
          <cell r="G36">
            <v>9</v>
          </cell>
          <cell r="H36">
            <v>181</v>
          </cell>
          <cell r="I36">
            <v>4.4198895027624308E-2</v>
          </cell>
          <cell r="N36">
            <v>-0.55875291976630059</v>
          </cell>
        </row>
        <row r="37">
          <cell r="B37">
            <v>44</v>
          </cell>
          <cell r="C37">
            <v>0.97399999999999998</v>
          </cell>
          <cell r="D37">
            <v>117</v>
          </cell>
          <cell r="E37">
            <v>96</v>
          </cell>
          <cell r="F37">
            <v>33</v>
          </cell>
          <cell r="G37">
            <v>6</v>
          </cell>
          <cell r="H37">
            <v>165</v>
          </cell>
          <cell r="I37">
            <v>3.0303030303030304E-2</v>
          </cell>
          <cell r="N37">
            <v>0.91707800667752792</v>
          </cell>
        </row>
        <row r="38">
          <cell r="B38">
            <v>58</v>
          </cell>
          <cell r="C38">
            <v>0.16700000000000001</v>
          </cell>
          <cell r="D38">
            <v>81</v>
          </cell>
          <cell r="E38">
            <v>120</v>
          </cell>
          <cell r="F38">
            <v>39</v>
          </cell>
          <cell r="G38">
            <v>10</v>
          </cell>
          <cell r="H38">
            <v>181</v>
          </cell>
          <cell r="I38">
            <v>3.8674033149171269E-2</v>
          </cell>
          <cell r="N38">
            <v>0.82815518604347815</v>
          </cell>
        </row>
        <row r="39">
          <cell r="B39">
            <v>60</v>
          </cell>
          <cell r="C39">
            <v>0.93700000000000006</v>
          </cell>
          <cell r="D39">
            <v>211</v>
          </cell>
          <cell r="E39">
            <v>112</v>
          </cell>
          <cell r="F39">
            <v>59</v>
          </cell>
          <cell r="G39">
            <v>15</v>
          </cell>
          <cell r="H39">
            <v>166</v>
          </cell>
          <cell r="I39">
            <v>3.0120481927710843E-2</v>
          </cell>
          <cell r="N39">
            <v>-0.35341105866020595</v>
          </cell>
        </row>
        <row r="40">
          <cell r="B40">
            <v>54</v>
          </cell>
          <cell r="C40">
            <v>4.5999999999999999E-2</v>
          </cell>
          <cell r="D40">
            <v>151</v>
          </cell>
          <cell r="E40">
            <v>72</v>
          </cell>
          <cell r="F40">
            <v>30</v>
          </cell>
          <cell r="G40">
            <v>13</v>
          </cell>
          <cell r="H40">
            <v>201</v>
          </cell>
          <cell r="I40">
            <v>1.4925373134328358E-2</v>
          </cell>
          <cell r="N40">
            <v>0.73555769654386793</v>
          </cell>
        </row>
        <row r="41">
          <cell r="B41">
            <v>48</v>
          </cell>
          <cell r="C41">
            <v>1.7999999999999999E-2</v>
          </cell>
          <cell r="D41">
            <v>77</v>
          </cell>
          <cell r="E41">
            <v>150</v>
          </cell>
          <cell r="F41">
            <v>28</v>
          </cell>
          <cell r="G41">
            <v>1</v>
          </cell>
          <cell r="H41">
            <v>157</v>
          </cell>
          <cell r="I41">
            <v>1.9108280254777069E-2</v>
          </cell>
          <cell r="N41">
            <v>0.30418988327118335</v>
          </cell>
        </row>
        <row r="42">
          <cell r="B42">
            <v>53</v>
          </cell>
          <cell r="C42">
            <v>0.84</v>
          </cell>
          <cell r="D42">
            <v>99</v>
          </cell>
          <cell r="E42">
            <v>110</v>
          </cell>
          <cell r="F42">
            <v>36</v>
          </cell>
          <cell r="G42">
            <v>9</v>
          </cell>
          <cell r="H42">
            <v>171</v>
          </cell>
          <cell r="I42">
            <v>2.9239766081871343E-2</v>
          </cell>
          <cell r="N42">
            <v>0.71792438653270096</v>
          </cell>
        </row>
        <row r="43">
          <cell r="B43">
            <v>88</v>
          </cell>
          <cell r="C43">
            <v>1</v>
          </cell>
          <cell r="D43">
            <v>283</v>
          </cell>
          <cell r="E43">
            <v>104</v>
          </cell>
          <cell r="F43">
            <v>40</v>
          </cell>
          <cell r="G43">
            <v>8</v>
          </cell>
          <cell r="H43">
            <v>167</v>
          </cell>
          <cell r="I43">
            <v>5.9880239520958084E-2</v>
          </cell>
          <cell r="N43">
            <v>-5.7016069149149473E-3</v>
          </cell>
        </row>
        <row r="44">
          <cell r="B44">
            <v>59</v>
          </cell>
          <cell r="C44">
            <v>1.159</v>
          </cell>
          <cell r="D44">
            <v>196</v>
          </cell>
          <cell r="E44">
            <v>99</v>
          </cell>
          <cell r="F44">
            <v>43</v>
          </cell>
          <cell r="G44">
            <v>15</v>
          </cell>
          <cell r="H44">
            <v>176</v>
          </cell>
          <cell r="I44">
            <v>4.5454545454545456E-2</v>
          </cell>
          <cell r="N44">
            <v>0.36169842491313808</v>
          </cell>
        </row>
        <row r="45">
          <cell r="B45">
            <v>117</v>
          </cell>
          <cell r="C45">
            <v>0.104</v>
          </cell>
          <cell r="D45">
            <v>253</v>
          </cell>
          <cell r="E45">
            <v>145</v>
          </cell>
          <cell r="F45">
            <v>52</v>
          </cell>
          <cell r="G45">
            <v>15</v>
          </cell>
          <cell r="H45">
            <v>163</v>
          </cell>
          <cell r="I45">
            <v>3.6809815950920248E-2</v>
          </cell>
          <cell r="N45">
            <v>-0.10235413584844899</v>
          </cell>
        </row>
        <row r="46">
          <cell r="B46">
            <v>83</v>
          </cell>
          <cell r="C46">
            <v>0.93600000000000005</v>
          </cell>
          <cell r="D46">
            <v>203</v>
          </cell>
          <cell r="E46">
            <v>111</v>
          </cell>
          <cell r="F46">
            <v>45</v>
          </cell>
          <cell r="G46">
            <v>9</v>
          </cell>
          <cell r="H46">
            <v>173</v>
          </cell>
          <cell r="I46">
            <v>2.8901734104046242E-2</v>
          </cell>
          <cell r="N46">
            <v>-0.36321542124439432</v>
          </cell>
        </row>
        <row r="47">
          <cell r="B47">
            <v>91</v>
          </cell>
          <cell r="C47">
            <v>1.968</v>
          </cell>
          <cell r="D47">
            <v>164</v>
          </cell>
          <cell r="E47">
            <v>86</v>
          </cell>
          <cell r="F47">
            <v>33</v>
          </cell>
          <cell r="G47">
            <v>5</v>
          </cell>
          <cell r="H47">
            <v>183</v>
          </cell>
          <cell r="I47">
            <v>6.0109289617486336E-2</v>
          </cell>
          <cell r="N47">
            <v>-0.13081559918119368</v>
          </cell>
        </row>
        <row r="48">
          <cell r="B48">
            <v>56</v>
          </cell>
          <cell r="C48">
            <v>2.536</v>
          </cell>
          <cell r="D48">
            <v>146</v>
          </cell>
          <cell r="E48">
            <v>84</v>
          </cell>
          <cell r="F48">
            <v>36</v>
          </cell>
          <cell r="G48">
            <v>8</v>
          </cell>
          <cell r="H48">
            <v>173</v>
          </cell>
          <cell r="I48">
            <v>3.4682080924855488E-2</v>
          </cell>
          <cell r="N48">
            <v>-2.1332676342771268</v>
          </cell>
        </row>
        <row r="49">
          <cell r="B49">
            <v>51</v>
          </cell>
          <cell r="C49">
            <v>0.41699999999999998</v>
          </cell>
          <cell r="D49">
            <v>121</v>
          </cell>
          <cell r="E49">
            <v>123</v>
          </cell>
          <cell r="F49">
            <v>36</v>
          </cell>
          <cell r="G49">
            <v>8</v>
          </cell>
          <cell r="H49">
            <v>161</v>
          </cell>
          <cell r="I49">
            <v>3.7267080745341616E-2</v>
          </cell>
          <cell r="N49">
            <v>0.55083129321349134</v>
          </cell>
        </row>
        <row r="50">
          <cell r="B50">
            <v>56</v>
          </cell>
          <cell r="C50">
            <v>3.9E-2</v>
          </cell>
          <cell r="D50">
            <v>128</v>
          </cell>
          <cell r="E50">
            <v>97</v>
          </cell>
          <cell r="F50">
            <v>43</v>
          </cell>
          <cell r="G50">
            <v>6</v>
          </cell>
          <cell r="H50">
            <v>165</v>
          </cell>
          <cell r="I50">
            <v>4.2424242424242427E-2</v>
          </cell>
          <cell r="N50">
            <v>0.36463001382911564</v>
          </cell>
        </row>
        <row r="51">
          <cell r="B51">
            <v>51</v>
          </cell>
          <cell r="C51">
            <v>1.155</v>
          </cell>
          <cell r="D51">
            <v>132</v>
          </cell>
          <cell r="E51">
            <v>98</v>
          </cell>
          <cell r="F51">
            <v>35</v>
          </cell>
          <cell r="G51">
            <v>1</v>
          </cell>
          <cell r="H51">
            <v>173</v>
          </cell>
          <cell r="I51">
            <v>4.6242774566473986E-2</v>
          </cell>
          <cell r="N51">
            <v>-5.1183438391174008E-2</v>
          </cell>
        </row>
        <row r="52">
          <cell r="B52">
            <v>56</v>
          </cell>
          <cell r="C52">
            <v>1.9990000000000001</v>
          </cell>
          <cell r="D52">
            <v>75</v>
          </cell>
          <cell r="E52">
            <v>72</v>
          </cell>
          <cell r="F52">
            <v>49</v>
          </cell>
          <cell r="G52">
            <v>7</v>
          </cell>
          <cell r="H52">
            <v>182</v>
          </cell>
          <cell r="I52">
            <v>3.8461538461538464E-2</v>
          </cell>
          <cell r="N52">
            <v>0.84697953228311107</v>
          </cell>
        </row>
        <row r="53">
          <cell r="B53">
            <v>53</v>
          </cell>
          <cell r="C53">
            <v>2.8719999999999999</v>
          </cell>
          <cell r="D53">
            <v>144</v>
          </cell>
          <cell r="E53">
            <v>73</v>
          </cell>
          <cell r="F53">
            <v>35</v>
          </cell>
          <cell r="G53">
            <v>4</v>
          </cell>
          <cell r="H53">
            <v>165</v>
          </cell>
          <cell r="I53">
            <v>3.6363636363636362E-2</v>
          </cell>
          <cell r="N53">
            <v>-0.97010703999201908</v>
          </cell>
        </row>
        <row r="54">
          <cell r="B54">
            <v>62</v>
          </cell>
          <cell r="C54">
            <v>0.73399999999999999</v>
          </cell>
          <cell r="D54">
            <v>152</v>
          </cell>
          <cell r="E54">
            <v>111</v>
          </cell>
          <cell r="F54">
            <v>44</v>
          </cell>
          <cell r="G54">
            <v>5</v>
          </cell>
          <cell r="H54">
            <v>164</v>
          </cell>
          <cell r="I54">
            <v>3.048780487804878E-2</v>
          </cell>
          <cell r="N54">
            <v>-0.49117824555521139</v>
          </cell>
        </row>
        <row r="55">
          <cell r="B55">
            <v>44</v>
          </cell>
          <cell r="C55">
            <v>4.5900000000000003E-2</v>
          </cell>
          <cell r="D55">
            <v>104</v>
          </cell>
          <cell r="E55">
            <v>86</v>
          </cell>
          <cell r="F55">
            <v>29</v>
          </cell>
          <cell r="G55">
            <v>2</v>
          </cell>
          <cell r="H55">
            <v>164</v>
          </cell>
          <cell r="I55">
            <v>2.4390243902439025E-2</v>
          </cell>
          <cell r="N55">
            <v>0.74252624746037554</v>
          </cell>
        </row>
        <row r="56">
          <cell r="B56">
            <v>41</v>
          </cell>
          <cell r="C56">
            <v>0.879</v>
          </cell>
          <cell r="D56">
            <v>112</v>
          </cell>
          <cell r="E56">
            <v>120</v>
          </cell>
          <cell r="F56">
            <v>39</v>
          </cell>
          <cell r="G56">
            <v>5</v>
          </cell>
          <cell r="H56">
            <v>162</v>
          </cell>
          <cell r="I56">
            <v>3.0864197530864196E-2</v>
          </cell>
          <cell r="N56">
            <v>0.15067563817342133</v>
          </cell>
        </row>
        <row r="57">
          <cell r="B57">
            <v>72</v>
          </cell>
          <cell r="C57">
            <v>1.496</v>
          </cell>
          <cell r="D57">
            <v>139</v>
          </cell>
          <cell r="E57">
            <v>84</v>
          </cell>
          <cell r="F57">
            <v>36</v>
          </cell>
          <cell r="G57">
            <v>6</v>
          </cell>
          <cell r="H57">
            <v>177</v>
          </cell>
          <cell r="I57">
            <v>3.954802259887006E-2</v>
          </cell>
          <cell r="N57">
            <v>-0.35566996334528511</v>
          </cell>
        </row>
        <row r="58">
          <cell r="B58">
            <v>55</v>
          </cell>
          <cell r="C58">
            <v>0.65500000000000003</v>
          </cell>
          <cell r="D58">
            <v>150</v>
          </cell>
          <cell r="E58">
            <v>108</v>
          </cell>
          <cell r="F58">
            <v>37</v>
          </cell>
          <cell r="G58">
            <v>9</v>
          </cell>
          <cell r="H58">
            <v>163</v>
          </cell>
          <cell r="I58">
            <v>3.0674846625766871E-2</v>
          </cell>
          <cell r="N58">
            <v>1.3351439346286682</v>
          </cell>
        </row>
        <row r="59">
          <cell r="B59">
            <v>48</v>
          </cell>
          <cell r="C59">
            <v>1.6439999999999999</v>
          </cell>
          <cell r="D59">
            <v>60</v>
          </cell>
          <cell r="E59">
            <v>118</v>
          </cell>
          <cell r="F59">
            <v>34</v>
          </cell>
          <cell r="G59">
            <v>19</v>
          </cell>
          <cell r="H59">
            <v>172</v>
          </cell>
          <cell r="I59">
            <v>4.6511627906976744E-2</v>
          </cell>
          <cell r="N59">
            <v>1.1091448718264232</v>
          </cell>
        </row>
        <row r="60">
          <cell r="B60">
            <v>76</v>
          </cell>
          <cell r="C60">
            <v>0.81899999999999995</v>
          </cell>
          <cell r="D60">
            <v>266</v>
          </cell>
          <cell r="E60">
            <v>92</v>
          </cell>
          <cell r="F60">
            <v>52</v>
          </cell>
          <cell r="G60">
            <v>18</v>
          </cell>
          <cell r="H60">
            <v>178</v>
          </cell>
          <cell r="I60">
            <v>4.49438202247191E-2</v>
          </cell>
          <cell r="N60">
            <v>-0.3292698430085359</v>
          </cell>
        </row>
        <row r="61">
          <cell r="B61">
            <v>58</v>
          </cell>
          <cell r="C61">
            <v>1.623</v>
          </cell>
          <cell r="D61">
            <v>209</v>
          </cell>
          <cell r="E61">
            <v>88</v>
          </cell>
          <cell r="F61">
            <v>45</v>
          </cell>
          <cell r="G61">
            <v>10</v>
          </cell>
          <cell r="H61">
            <v>179</v>
          </cell>
          <cell r="I61">
            <v>4.4692737430167599E-2</v>
          </cell>
          <cell r="N61">
            <v>-1.2151946744809905</v>
          </cell>
        </row>
        <row r="62">
          <cell r="B62">
            <v>51</v>
          </cell>
          <cell r="C62">
            <v>1.0840000000000001</v>
          </cell>
          <cell r="D62">
            <v>181</v>
          </cell>
          <cell r="E62">
            <v>101</v>
          </cell>
          <cell r="F62">
            <v>53</v>
          </cell>
          <cell r="G62">
            <v>9</v>
          </cell>
          <cell r="H62">
            <v>164</v>
          </cell>
          <cell r="I62">
            <v>3.6585365853658534E-2</v>
          </cell>
          <cell r="N62">
            <v>-0.82228333049784297</v>
          </cell>
        </row>
        <row r="63">
          <cell r="B63">
            <v>67</v>
          </cell>
          <cell r="C63">
            <v>1.4610000000000001</v>
          </cell>
          <cell r="D63">
            <v>180</v>
          </cell>
          <cell r="E63">
            <v>91</v>
          </cell>
          <cell r="F63">
            <v>44</v>
          </cell>
          <cell r="G63">
            <v>10</v>
          </cell>
          <cell r="H63">
            <v>181</v>
          </cell>
          <cell r="I63">
            <v>3.3149171270718231E-2</v>
          </cell>
          <cell r="N63">
            <v>1.0701194493692654</v>
          </cell>
        </row>
        <row r="64">
          <cell r="B64">
            <v>50</v>
          </cell>
          <cell r="C64">
            <v>0.53200000000000003</v>
          </cell>
          <cell r="D64">
            <v>111</v>
          </cell>
          <cell r="E64">
            <v>120</v>
          </cell>
          <cell r="F64">
            <v>46</v>
          </cell>
          <cell r="G64">
            <v>3</v>
          </cell>
          <cell r="H64">
            <v>164</v>
          </cell>
          <cell r="I64">
            <v>4.878048780487805E-2</v>
          </cell>
          <cell r="N64">
            <v>0.47518813381799063</v>
          </cell>
        </row>
        <row r="65">
          <cell r="B65">
            <v>58</v>
          </cell>
          <cell r="C65">
            <v>1.3360000000000001</v>
          </cell>
          <cell r="D65">
            <v>150</v>
          </cell>
          <cell r="E65">
            <v>98</v>
          </cell>
          <cell r="F65">
            <v>38</v>
          </cell>
          <cell r="G65">
            <v>9</v>
          </cell>
          <cell r="H65">
            <v>177</v>
          </cell>
          <cell r="I65">
            <v>3.3898305084745763E-2</v>
          </cell>
          <cell r="N65">
            <v>-0.8192800564394016</v>
          </cell>
        </row>
        <row r="66">
          <cell r="B66">
            <v>89</v>
          </cell>
          <cell r="C66">
            <v>1.018</v>
          </cell>
          <cell r="D66">
            <v>348</v>
          </cell>
          <cell r="E66">
            <v>98</v>
          </cell>
          <cell r="F66">
            <v>36</v>
          </cell>
          <cell r="G66">
            <v>12</v>
          </cell>
          <cell r="H66">
            <v>184</v>
          </cell>
          <cell r="I66">
            <v>5.9782608695652176E-2</v>
          </cell>
          <cell r="N66">
            <v>-0.21926569008504337</v>
          </cell>
        </row>
        <row r="67">
          <cell r="B67">
            <v>76</v>
          </cell>
          <cell r="C67">
            <v>4.2999999999999997E-2</v>
          </cell>
          <cell r="D67">
            <v>214</v>
          </cell>
          <cell r="E67">
            <v>98</v>
          </cell>
          <cell r="F67">
            <v>42</v>
          </cell>
          <cell r="G67">
            <v>3</v>
          </cell>
          <cell r="H67">
            <v>160</v>
          </cell>
          <cell r="I67">
            <v>3.7499999999999999E-2</v>
          </cell>
          <cell r="N67">
            <v>-0.48558644305656706</v>
          </cell>
        </row>
        <row r="68">
          <cell r="B68">
            <v>71</v>
          </cell>
          <cell r="C68">
            <v>1.28</v>
          </cell>
          <cell r="D68">
            <v>141</v>
          </cell>
          <cell r="E68">
            <v>96</v>
          </cell>
          <cell r="F68">
            <v>28</v>
          </cell>
          <cell r="G68">
            <v>9</v>
          </cell>
          <cell r="H68">
            <v>180</v>
          </cell>
          <cell r="I68">
            <v>3.3333333333333333E-2</v>
          </cell>
          <cell r="N68">
            <v>-0.82464186448583376</v>
          </cell>
        </row>
        <row r="69">
          <cell r="B69">
            <v>63</v>
          </cell>
          <cell r="C69">
            <v>0.61199999999999999</v>
          </cell>
          <cell r="D69">
            <v>148</v>
          </cell>
          <cell r="E69">
            <v>116</v>
          </cell>
          <cell r="F69">
            <v>35</v>
          </cell>
          <cell r="G69">
            <v>10</v>
          </cell>
          <cell r="H69">
            <v>178</v>
          </cell>
          <cell r="I69">
            <v>3.9325842696629212E-2</v>
          </cell>
          <cell r="N69">
            <v>0.34691885121710264</v>
          </cell>
        </row>
        <row r="70">
          <cell r="B70">
            <v>55</v>
          </cell>
          <cell r="C70">
            <v>0.73899999999999999</v>
          </cell>
          <cell r="D70">
            <v>146</v>
          </cell>
          <cell r="E70">
            <v>114</v>
          </cell>
          <cell r="F70">
            <v>43</v>
          </cell>
          <cell r="G70">
            <v>11</v>
          </cell>
          <cell r="H70">
            <v>170</v>
          </cell>
          <cell r="I70">
            <v>2.9411764705882353E-2</v>
          </cell>
          <cell r="N70">
            <v>-0.97262323291642261</v>
          </cell>
        </row>
        <row r="71">
          <cell r="B71">
            <v>56</v>
          </cell>
          <cell r="C71">
            <v>1.1419999999999999</v>
          </cell>
          <cell r="D71">
            <v>199</v>
          </cell>
          <cell r="E71">
            <v>98</v>
          </cell>
          <cell r="F71">
            <v>35</v>
          </cell>
          <cell r="G71">
            <v>8</v>
          </cell>
          <cell r="H71">
            <v>164</v>
          </cell>
          <cell r="I71">
            <v>3.6585365853658534E-2</v>
          </cell>
          <cell r="N71">
            <v>-0.28519285752796009</v>
          </cell>
        </row>
        <row r="72">
          <cell r="B72">
            <v>57</v>
          </cell>
          <cell r="C72">
            <v>1.476</v>
          </cell>
          <cell r="D72">
            <v>171</v>
          </cell>
          <cell r="E72">
            <v>91</v>
          </cell>
          <cell r="F72">
            <v>28</v>
          </cell>
          <cell r="G72">
            <v>8</v>
          </cell>
          <cell r="H72">
            <v>174</v>
          </cell>
          <cell r="I72">
            <v>4.0229885057471264E-2</v>
          </cell>
          <cell r="N72">
            <v>-0.62452227282908446</v>
          </cell>
        </row>
        <row r="73">
          <cell r="B73">
            <v>79</v>
          </cell>
          <cell r="C73">
            <v>0.54600000000000004</v>
          </cell>
          <cell r="D73">
            <v>122</v>
          </cell>
          <cell r="E73">
            <v>129</v>
          </cell>
          <cell r="F73">
            <v>56</v>
          </cell>
          <cell r="G73">
            <v>3</v>
          </cell>
          <cell r="H73">
            <v>163</v>
          </cell>
          <cell r="I73">
            <v>4.2944785276073622E-2</v>
          </cell>
          <cell r="N73">
            <v>-1.2635892161199127</v>
          </cell>
        </row>
        <row r="74">
          <cell r="B74">
            <v>53</v>
          </cell>
          <cell r="C74">
            <v>1.2949999999999999</v>
          </cell>
          <cell r="D74">
            <v>110</v>
          </cell>
          <cell r="E74">
            <v>88</v>
          </cell>
          <cell r="F74">
            <v>40</v>
          </cell>
          <cell r="G74">
            <v>8</v>
          </cell>
          <cell r="H74">
            <v>175</v>
          </cell>
          <cell r="I74">
            <v>0.04</v>
          </cell>
          <cell r="N74">
            <v>0.3004781556447611</v>
          </cell>
        </row>
        <row r="75">
          <cell r="B75">
            <v>47</v>
          </cell>
          <cell r="C75">
            <v>1.512</v>
          </cell>
          <cell r="D75">
            <v>73</v>
          </cell>
          <cell r="E75">
            <v>82</v>
          </cell>
          <cell r="F75">
            <v>31</v>
          </cell>
          <cell r="G75">
            <v>7</v>
          </cell>
          <cell r="H75">
            <v>174</v>
          </cell>
          <cell r="I75">
            <v>3.4482758620689655E-2</v>
          </cell>
          <cell r="N75">
            <v>-0.25112615502379576</v>
          </cell>
        </row>
        <row r="76">
          <cell r="B76">
            <v>39</v>
          </cell>
          <cell r="C76">
            <v>0.10299999999999999</v>
          </cell>
          <cell r="D76">
            <v>89</v>
          </cell>
          <cell r="E76">
            <v>135</v>
          </cell>
          <cell r="F76">
            <v>40</v>
          </cell>
          <cell r="G76">
            <v>20</v>
          </cell>
          <cell r="H76">
            <v>170</v>
          </cell>
          <cell r="I76">
            <v>3.5294117647058823E-2</v>
          </cell>
          <cell r="N76">
            <v>-1.3443779385203385</v>
          </cell>
        </row>
        <row r="77">
          <cell r="B77">
            <v>75</v>
          </cell>
          <cell r="C77">
            <v>0.185</v>
          </cell>
          <cell r="D77">
            <v>166</v>
          </cell>
          <cell r="E77">
            <v>133</v>
          </cell>
          <cell r="F77">
            <v>29</v>
          </cell>
          <cell r="G77">
            <v>15</v>
          </cell>
          <cell r="H77">
            <v>178</v>
          </cell>
          <cell r="I77">
            <v>5.0561797752808987E-2</v>
          </cell>
          <cell r="N77">
            <v>-0.5788523235050409</v>
          </cell>
        </row>
        <row r="78">
          <cell r="B78">
            <v>51</v>
          </cell>
          <cell r="C78">
            <v>0.63600000000000001</v>
          </cell>
          <cell r="D78">
            <v>118</v>
          </cell>
          <cell r="E78">
            <v>112</v>
          </cell>
          <cell r="F78">
            <v>32</v>
          </cell>
          <cell r="G78">
            <v>10</v>
          </cell>
          <cell r="H78">
            <v>173</v>
          </cell>
          <cell r="I78">
            <v>4.046242774566474E-2</v>
          </cell>
          <cell r="N78">
            <v>-0.47187237299802831</v>
          </cell>
        </row>
        <row r="79">
          <cell r="B79">
            <v>51</v>
          </cell>
          <cell r="C79">
            <v>0.17199999999999999</v>
          </cell>
          <cell r="D79">
            <v>117</v>
          </cell>
          <cell r="E79">
            <v>168</v>
          </cell>
          <cell r="F79">
            <v>33</v>
          </cell>
          <cell r="G79">
            <v>11</v>
          </cell>
          <cell r="H79">
            <v>176</v>
          </cell>
          <cell r="I79">
            <v>4.5454545454545456E-2</v>
          </cell>
          <cell r="N79">
            <v>0.30026326174418472</v>
          </cell>
        </row>
        <row r="80">
          <cell r="B80">
            <v>74</v>
          </cell>
          <cell r="C80">
            <v>4.3999999999999997E-2</v>
          </cell>
          <cell r="D80">
            <v>175</v>
          </cell>
          <cell r="E80">
            <v>78</v>
          </cell>
          <cell r="F80">
            <v>39</v>
          </cell>
          <cell r="G80">
            <v>7</v>
          </cell>
          <cell r="H80">
            <v>179</v>
          </cell>
          <cell r="I80">
            <v>4.4692737430167599E-2</v>
          </cell>
          <cell r="N80">
            <v>-0.78580637827858268</v>
          </cell>
        </row>
        <row r="81">
          <cell r="B81">
            <v>50</v>
          </cell>
          <cell r="C81">
            <v>1.5449999999999999</v>
          </cell>
          <cell r="D81">
            <v>102</v>
          </cell>
          <cell r="E81">
            <v>110</v>
          </cell>
          <cell r="F81">
            <v>41</v>
          </cell>
          <cell r="G81">
            <v>10</v>
          </cell>
          <cell r="H81">
            <v>162</v>
          </cell>
          <cell r="I81">
            <v>4.3209876543209874E-2</v>
          </cell>
          <cell r="N81">
            <v>0.49115389682797073</v>
          </cell>
        </row>
        <row r="82">
          <cell r="B82">
            <v>70</v>
          </cell>
          <cell r="C82">
            <v>0.29099999999999998</v>
          </cell>
          <cell r="D82">
            <v>182</v>
          </cell>
          <cell r="E82">
            <v>132</v>
          </cell>
          <cell r="F82">
            <v>31</v>
          </cell>
          <cell r="G82">
            <v>6</v>
          </cell>
          <cell r="H82">
            <v>168</v>
          </cell>
          <cell r="I82">
            <v>2.976190476190476E-2</v>
          </cell>
          <cell r="N82">
            <v>-0.52794566464424086</v>
          </cell>
        </row>
        <row r="83">
          <cell r="B83">
            <v>66</v>
          </cell>
          <cell r="C83">
            <v>9.1999999999999998E-2</v>
          </cell>
          <cell r="D83">
            <v>230</v>
          </cell>
          <cell r="E83">
            <v>137</v>
          </cell>
          <cell r="F83">
            <v>43</v>
          </cell>
          <cell r="G83">
            <v>12</v>
          </cell>
          <cell r="H83">
            <v>165</v>
          </cell>
          <cell r="I83">
            <v>5.4545454545454543E-2</v>
          </cell>
          <cell r="N83">
            <v>-0.61686752232240138</v>
          </cell>
        </row>
        <row r="84">
          <cell r="B84">
            <v>43</v>
          </cell>
          <cell r="C84">
            <v>0.48</v>
          </cell>
          <cell r="D84">
            <v>59</v>
          </cell>
          <cell r="E84">
            <v>127</v>
          </cell>
          <cell r="F84">
            <v>30</v>
          </cell>
          <cell r="G84">
            <v>4</v>
          </cell>
          <cell r="H84">
            <v>170</v>
          </cell>
          <cell r="I84">
            <v>2.9411764705882353E-2</v>
          </cell>
          <cell r="N84">
            <v>-0.23572922665927187</v>
          </cell>
        </row>
        <row r="85">
          <cell r="B85">
            <v>49</v>
          </cell>
          <cell r="C85">
            <v>0.98299999999999998</v>
          </cell>
          <cell r="D85">
            <v>71</v>
          </cell>
          <cell r="E85">
            <v>112</v>
          </cell>
          <cell r="F85">
            <v>39</v>
          </cell>
          <cell r="G85">
            <v>7</v>
          </cell>
          <cell r="H85">
            <v>175</v>
          </cell>
          <cell r="I85">
            <v>2.8571428571428571E-2</v>
          </cell>
          <cell r="N85">
            <v>0.91891996398673825</v>
          </cell>
        </row>
        <row r="86">
          <cell r="B86">
            <v>49</v>
          </cell>
          <cell r="C86">
            <v>1.881</v>
          </cell>
          <cell r="D86">
            <v>46</v>
          </cell>
          <cell r="E86">
            <v>85</v>
          </cell>
          <cell r="F86">
            <v>46</v>
          </cell>
          <cell r="G86">
            <v>9</v>
          </cell>
          <cell r="H86">
            <v>184</v>
          </cell>
          <cell r="I86">
            <v>5.434782608695652E-2</v>
          </cell>
          <cell r="N86">
            <v>-1.0758744250026737</v>
          </cell>
        </row>
        <row r="87">
          <cell r="B87">
            <v>46</v>
          </cell>
          <cell r="C87">
            <v>2.6259999999999999</v>
          </cell>
          <cell r="D87">
            <v>43</v>
          </cell>
          <cell r="E87">
            <v>74</v>
          </cell>
          <cell r="F87">
            <v>50</v>
          </cell>
          <cell r="G87">
            <v>4</v>
          </cell>
          <cell r="H87">
            <v>176</v>
          </cell>
          <cell r="I87">
            <v>2.2727272727272728E-2</v>
          </cell>
          <cell r="N87">
            <v>-0.32348365830301162</v>
          </cell>
        </row>
        <row r="88">
          <cell r="B88">
            <v>53</v>
          </cell>
          <cell r="C88">
            <v>0.56799999999999995</v>
          </cell>
          <cell r="D88">
            <v>125</v>
          </cell>
          <cell r="E88">
            <v>109</v>
          </cell>
          <cell r="F88">
            <v>44</v>
          </cell>
          <cell r="G88">
            <v>8</v>
          </cell>
          <cell r="H88">
            <v>160</v>
          </cell>
          <cell r="I88">
            <v>4.3749999999999997E-2</v>
          </cell>
          <cell r="N88">
            <v>-0.17868648891870365</v>
          </cell>
        </row>
        <row r="89">
          <cell r="B89">
            <v>62</v>
          </cell>
          <cell r="C89">
            <v>0.879</v>
          </cell>
          <cell r="D89">
            <v>118</v>
          </cell>
          <cell r="E89">
            <v>108</v>
          </cell>
          <cell r="F89">
            <v>31</v>
          </cell>
          <cell r="G89">
            <v>10</v>
          </cell>
          <cell r="H89">
            <v>173</v>
          </cell>
          <cell r="I89">
            <v>4.046242774566474E-2</v>
          </cell>
          <cell r="N89">
            <v>-0.54473470819585224</v>
          </cell>
        </row>
        <row r="90">
          <cell r="B90">
            <v>51</v>
          </cell>
          <cell r="C90">
            <v>1.083</v>
          </cell>
          <cell r="D90">
            <v>101</v>
          </cell>
          <cell r="E90">
            <v>100</v>
          </cell>
          <cell r="F90">
            <v>53</v>
          </cell>
          <cell r="G90">
            <v>7</v>
          </cell>
          <cell r="H90">
            <v>163</v>
          </cell>
          <cell r="I90">
            <v>2.4539877300613498E-2</v>
          </cell>
          <cell r="N90">
            <v>-0.94209962489706989</v>
          </cell>
        </row>
        <row r="91">
          <cell r="B91">
            <v>70</v>
          </cell>
          <cell r="C91">
            <v>0.82799999999999996</v>
          </cell>
          <cell r="D91">
            <v>213</v>
          </cell>
          <cell r="E91">
            <v>105</v>
          </cell>
          <cell r="F91">
            <v>37</v>
          </cell>
          <cell r="G91">
            <v>15</v>
          </cell>
          <cell r="H91">
            <v>168</v>
          </cell>
          <cell r="I91">
            <v>4.7619047619047616E-2</v>
          </cell>
          <cell r="N91">
            <v>-0.32290362111429438</v>
          </cell>
        </row>
        <row r="92">
          <cell r="B92">
            <v>56</v>
          </cell>
          <cell r="C92">
            <v>1.56</v>
          </cell>
          <cell r="D92">
            <v>115</v>
          </cell>
          <cell r="E92">
            <v>87</v>
          </cell>
          <cell r="F92">
            <v>46</v>
          </cell>
          <cell r="G92">
            <v>1</v>
          </cell>
          <cell r="H92">
            <v>162</v>
          </cell>
          <cell r="I92">
            <v>2.4691358024691357E-2</v>
          </cell>
          <cell r="N92">
            <v>-0.74213867485069862</v>
          </cell>
        </row>
        <row r="93">
          <cell r="B93">
            <v>42</v>
          </cell>
          <cell r="C93">
            <v>1.4279999999999999</v>
          </cell>
          <cell r="D93">
            <v>121</v>
          </cell>
          <cell r="E93">
            <v>84</v>
          </cell>
          <cell r="F93">
            <v>45</v>
          </cell>
          <cell r="G93">
            <v>5</v>
          </cell>
          <cell r="H93">
            <v>160</v>
          </cell>
          <cell r="I93">
            <v>3.125E-2</v>
          </cell>
          <cell r="N93">
            <v>-0.64305869722570463</v>
          </cell>
        </row>
        <row r="94">
          <cell r="B94">
            <v>56</v>
          </cell>
          <cell r="C94">
            <v>1.4039999999999999</v>
          </cell>
          <cell r="D94">
            <v>69</v>
          </cell>
          <cell r="E94">
            <v>87</v>
          </cell>
          <cell r="F94">
            <v>34</v>
          </cell>
          <cell r="G94">
            <v>8</v>
          </cell>
          <cell r="H94">
            <v>174</v>
          </cell>
          <cell r="I94">
            <v>4.0229885057471264E-2</v>
          </cell>
          <cell r="N94">
            <v>0.21890061650548986</v>
          </cell>
        </row>
        <row r="95">
          <cell r="B95">
            <v>60</v>
          </cell>
          <cell r="C95">
            <v>1.0720000000000001</v>
          </cell>
          <cell r="D95">
            <v>178</v>
          </cell>
          <cell r="E95">
            <v>101</v>
          </cell>
          <cell r="F95">
            <v>38</v>
          </cell>
          <cell r="G95">
            <v>13</v>
          </cell>
          <cell r="H95">
            <v>175</v>
          </cell>
          <cell r="I95">
            <v>4.5714285714285714E-2</v>
          </cell>
          <cell r="N95">
            <v>0.21205968297754652</v>
          </cell>
        </row>
        <row r="96">
          <cell r="B96">
            <v>48</v>
          </cell>
          <cell r="C96">
            <v>0.183</v>
          </cell>
          <cell r="D96">
            <v>85</v>
          </cell>
          <cell r="E96">
            <v>130</v>
          </cell>
          <cell r="F96">
            <v>37</v>
          </cell>
          <cell r="G96">
            <v>11</v>
          </cell>
          <cell r="H96">
            <v>171</v>
          </cell>
          <cell r="I96">
            <v>4.0935672514619881E-2</v>
          </cell>
          <cell r="N96">
            <v>1.2799090156029251</v>
          </cell>
        </row>
        <row r="97">
          <cell r="B97">
            <v>88</v>
          </cell>
          <cell r="C97">
            <v>1.6</v>
          </cell>
          <cell r="D97">
            <v>282</v>
          </cell>
          <cell r="E97">
            <v>72</v>
          </cell>
          <cell r="F97">
            <v>39</v>
          </cell>
          <cell r="G97">
            <v>18</v>
          </cell>
          <cell r="H97">
            <v>175</v>
          </cell>
          <cell r="I97">
            <v>5.7142857142857141E-2</v>
          </cell>
          <cell r="N97">
            <v>-0.90927989663490649</v>
          </cell>
        </row>
        <row r="98">
          <cell r="B98">
            <v>75</v>
          </cell>
          <cell r="C98">
            <v>0.61199999999999999</v>
          </cell>
          <cell r="D98">
            <v>156</v>
          </cell>
          <cell r="E98">
            <v>129</v>
          </cell>
          <cell r="F98">
            <v>42</v>
          </cell>
          <cell r="G98">
            <v>15</v>
          </cell>
          <cell r="H98">
            <v>186</v>
          </cell>
          <cell r="I98">
            <v>3.7634408602150539E-2</v>
          </cell>
          <cell r="N98">
            <v>-1.0310354416298573</v>
          </cell>
        </row>
        <row r="99">
          <cell r="B99">
            <v>56</v>
          </cell>
          <cell r="C99">
            <v>0.496</v>
          </cell>
          <cell r="D99">
            <v>86</v>
          </cell>
          <cell r="E99">
            <v>100</v>
          </cell>
          <cell r="F99">
            <v>54</v>
          </cell>
          <cell r="G99">
            <v>8</v>
          </cell>
          <cell r="H99">
            <v>172</v>
          </cell>
          <cell r="I99">
            <v>4.0697674418604654E-2</v>
          </cell>
          <cell r="N99">
            <v>0.56758939673748188</v>
          </cell>
        </row>
        <row r="100">
          <cell r="B100">
            <v>60</v>
          </cell>
          <cell r="C100">
            <v>1.8</v>
          </cell>
          <cell r="D100">
            <v>212</v>
          </cell>
          <cell r="E100">
            <v>86</v>
          </cell>
          <cell r="F100">
            <v>39</v>
          </cell>
          <cell r="G100">
            <v>9</v>
          </cell>
          <cell r="H100">
            <v>165</v>
          </cell>
          <cell r="I100">
            <v>3.6363636363636362E-2</v>
          </cell>
          <cell r="N100">
            <v>0.83241215108466626</v>
          </cell>
        </row>
        <row r="101">
          <cell r="B101">
            <v>58</v>
          </cell>
          <cell r="C101">
            <v>0.40300000000000002</v>
          </cell>
          <cell r="D101">
            <v>157</v>
          </cell>
          <cell r="E101">
            <v>98</v>
          </cell>
          <cell r="F101">
            <v>35</v>
          </cell>
          <cell r="G101">
            <v>16</v>
          </cell>
          <cell r="H101">
            <v>174</v>
          </cell>
          <cell r="I101">
            <v>3.4482758620689655E-2</v>
          </cell>
          <cell r="N101">
            <v>0.27170513028551468</v>
          </cell>
        </row>
        <row r="102">
          <cell r="B102">
            <v>67</v>
          </cell>
          <cell r="C102">
            <v>0.85599999999999998</v>
          </cell>
          <cell r="D102">
            <v>91</v>
          </cell>
          <cell r="E102">
            <v>112</v>
          </cell>
          <cell r="F102">
            <v>33</v>
          </cell>
          <cell r="G102">
            <v>1</v>
          </cell>
          <cell r="H102">
            <v>178</v>
          </cell>
          <cell r="I102">
            <v>5.6179775280898875E-2</v>
          </cell>
          <cell r="N102">
            <v>0.73363369362740727</v>
          </cell>
        </row>
        <row r="103">
          <cell r="B103">
            <v>73</v>
          </cell>
          <cell r="C103">
            <v>1.8360000000000001</v>
          </cell>
          <cell r="D103">
            <v>169</v>
          </cell>
          <cell r="E103">
            <v>85</v>
          </cell>
          <cell r="F103">
            <v>36</v>
          </cell>
          <cell r="G103">
            <v>7</v>
          </cell>
          <cell r="H103">
            <v>179</v>
          </cell>
          <cell r="I103">
            <v>4.4692737430167599E-2</v>
          </cell>
          <cell r="N103">
            <v>0.71530283266521266</v>
          </cell>
        </row>
        <row r="104">
          <cell r="B104">
            <v>70</v>
          </cell>
          <cell r="C104">
            <v>0.40799999999999997</v>
          </cell>
          <cell r="D104">
            <v>175</v>
          </cell>
          <cell r="E104">
            <v>96</v>
          </cell>
          <cell r="F104">
            <v>42</v>
          </cell>
          <cell r="G104">
            <v>7</v>
          </cell>
          <cell r="H104">
            <v>161</v>
          </cell>
          <cell r="I104">
            <v>4.3478260869565216E-2</v>
          </cell>
          <cell r="N104">
            <v>-0.13314768689693679</v>
          </cell>
        </row>
        <row r="105">
          <cell r="B105">
            <v>49</v>
          </cell>
          <cell r="C105">
            <v>0.124</v>
          </cell>
          <cell r="D105">
            <v>77</v>
          </cell>
          <cell r="E105">
            <v>150</v>
          </cell>
          <cell r="F105">
            <v>29</v>
          </cell>
          <cell r="G105">
            <v>10</v>
          </cell>
          <cell r="H105">
            <v>168</v>
          </cell>
          <cell r="I105">
            <v>4.1666666666666664E-2</v>
          </cell>
          <cell r="N105">
            <v>-0.57177292092785414</v>
          </cell>
        </row>
        <row r="106">
          <cell r="B106">
            <v>55</v>
          </cell>
          <cell r="C106">
            <v>8.5000000000000006E-2</v>
          </cell>
          <cell r="D106">
            <v>125</v>
          </cell>
          <cell r="E106">
            <v>107</v>
          </cell>
          <cell r="F106">
            <v>38</v>
          </cell>
          <cell r="G106">
            <v>4</v>
          </cell>
          <cell r="H106">
            <v>162</v>
          </cell>
          <cell r="I106">
            <v>4.3209876543209874E-2</v>
          </cell>
          <cell r="N106">
            <v>-1.0751583976672414</v>
          </cell>
        </row>
        <row r="107">
          <cell r="B107">
            <v>49</v>
          </cell>
          <cell r="C107">
            <v>0.85199999999999998</v>
          </cell>
          <cell r="D107">
            <v>102</v>
          </cell>
          <cell r="E107">
            <v>108</v>
          </cell>
          <cell r="F107">
            <v>37</v>
          </cell>
          <cell r="G107">
            <v>9</v>
          </cell>
          <cell r="H107">
            <v>162</v>
          </cell>
          <cell r="I107">
            <v>3.7037037037037035E-2</v>
          </cell>
          <cell r="N107">
            <v>-0.85837398460953551</v>
          </cell>
        </row>
        <row r="108">
          <cell r="B108">
            <v>74</v>
          </cell>
          <cell r="C108">
            <v>1.927</v>
          </cell>
          <cell r="D108">
            <v>249</v>
          </cell>
          <cell r="E108">
            <v>78</v>
          </cell>
          <cell r="F108">
            <v>29</v>
          </cell>
          <cell r="G108">
            <v>7</v>
          </cell>
          <cell r="H108">
            <v>164</v>
          </cell>
          <cell r="I108">
            <v>4.2682926829268296E-2</v>
          </cell>
          <cell r="N108">
            <v>-0.16860295197072617</v>
          </cell>
        </row>
        <row r="109">
          <cell r="B109">
            <v>53</v>
          </cell>
          <cell r="C109">
            <v>1.018</v>
          </cell>
          <cell r="D109">
            <v>134</v>
          </cell>
          <cell r="E109">
            <v>86</v>
          </cell>
          <cell r="F109">
            <v>36</v>
          </cell>
          <cell r="G109">
            <v>10</v>
          </cell>
          <cell r="H109">
            <v>176</v>
          </cell>
          <cell r="I109">
            <v>3.4090909090909088E-2</v>
          </cell>
          <cell r="N109">
            <v>-0.27442039883404412</v>
          </cell>
        </row>
        <row r="110">
          <cell r="B110">
            <v>58</v>
          </cell>
          <cell r="C110">
            <v>0.86399999999999999</v>
          </cell>
          <cell r="D110">
            <v>129</v>
          </cell>
          <cell r="E110">
            <v>133</v>
          </cell>
          <cell r="F110">
            <v>61</v>
          </cell>
          <cell r="G110">
            <v>8</v>
          </cell>
          <cell r="H110">
            <v>162</v>
          </cell>
          <cell r="I110">
            <v>3.7037037037037035E-2</v>
          </cell>
          <cell r="N110">
            <v>0.50471106255643328</v>
          </cell>
        </row>
        <row r="111">
          <cell r="B111">
            <v>54</v>
          </cell>
          <cell r="C111">
            <v>0.626</v>
          </cell>
          <cell r="D111">
            <v>51</v>
          </cell>
          <cell r="E111">
            <v>107</v>
          </cell>
          <cell r="F111">
            <v>38</v>
          </cell>
          <cell r="G111">
            <v>8</v>
          </cell>
          <cell r="H111">
            <v>185</v>
          </cell>
          <cell r="I111">
            <v>4.3243243243243246E-2</v>
          </cell>
          <cell r="N111">
            <v>-0.38151235314458098</v>
          </cell>
        </row>
        <row r="112">
          <cell r="B112">
            <v>55</v>
          </cell>
          <cell r="C112">
            <v>1.3839999999999999</v>
          </cell>
          <cell r="D112">
            <v>33</v>
          </cell>
          <cell r="E112">
            <v>100</v>
          </cell>
          <cell r="F112">
            <v>27</v>
          </cell>
          <cell r="G112">
            <v>10</v>
          </cell>
          <cell r="H112">
            <v>182</v>
          </cell>
          <cell r="I112">
            <v>5.4945054945054944E-2</v>
          </cell>
          <cell r="N112">
            <v>0.44062790516186645</v>
          </cell>
        </row>
        <row r="113">
          <cell r="B113">
            <v>65</v>
          </cell>
          <cell r="C113">
            <v>0.59</v>
          </cell>
          <cell r="D113">
            <v>121</v>
          </cell>
          <cell r="E113">
            <v>108</v>
          </cell>
          <cell r="F113">
            <v>32</v>
          </cell>
          <cell r="G113">
            <v>10</v>
          </cell>
          <cell r="H113">
            <v>173</v>
          </cell>
          <cell r="I113">
            <v>4.6242774566473986E-2</v>
          </cell>
          <cell r="N113">
            <v>0.30261078778054262</v>
          </cell>
        </row>
        <row r="114">
          <cell r="B114">
            <v>39</v>
          </cell>
          <cell r="C114">
            <v>7.1999999999999995E-2</v>
          </cell>
          <cell r="D114">
            <v>116</v>
          </cell>
          <cell r="E114">
            <v>155</v>
          </cell>
          <cell r="F114">
            <v>44</v>
          </cell>
          <cell r="G114">
            <v>16</v>
          </cell>
          <cell r="H114">
            <v>164</v>
          </cell>
          <cell r="I114">
            <v>3.6585365853658534E-2</v>
          </cell>
          <cell r="N114">
            <v>1.1641644889034097</v>
          </cell>
        </row>
        <row r="115">
          <cell r="B115">
            <v>42</v>
          </cell>
          <cell r="C115">
            <v>1.2829999999999999</v>
          </cell>
          <cell r="D115">
            <v>68</v>
          </cell>
          <cell r="E115">
            <v>90</v>
          </cell>
          <cell r="F115">
            <v>37</v>
          </cell>
          <cell r="G115">
            <v>6</v>
          </cell>
          <cell r="H115">
            <v>170</v>
          </cell>
          <cell r="I115">
            <v>2.9411764705882353E-2</v>
          </cell>
          <cell r="N115">
            <v>1.5555274398432459</v>
          </cell>
        </row>
        <row r="116">
          <cell r="B116">
            <v>89</v>
          </cell>
          <cell r="C116">
            <v>7.4999999999999997E-2</v>
          </cell>
          <cell r="D116">
            <v>296</v>
          </cell>
          <cell r="E116">
            <v>137</v>
          </cell>
          <cell r="F116">
            <v>37</v>
          </cell>
          <cell r="G116">
            <v>13</v>
          </cell>
          <cell r="H116">
            <v>184</v>
          </cell>
          <cell r="I116">
            <v>6.5217391304347824E-2</v>
          </cell>
          <cell r="N116">
            <v>1.3931271404294918</v>
          </cell>
        </row>
        <row r="117">
          <cell r="B117">
            <v>65</v>
          </cell>
          <cell r="C117">
            <v>0.89900000000000002</v>
          </cell>
          <cell r="D117">
            <v>165</v>
          </cell>
          <cell r="E117">
            <v>140</v>
          </cell>
          <cell r="F117">
            <v>60</v>
          </cell>
          <cell r="G117">
            <v>9</v>
          </cell>
          <cell r="H117">
            <v>169</v>
          </cell>
          <cell r="I117">
            <v>2.9585798816568046E-2</v>
          </cell>
          <cell r="N117">
            <v>0.14007837356878561</v>
          </cell>
        </row>
        <row r="118">
          <cell r="B118">
            <v>49</v>
          </cell>
          <cell r="C118">
            <v>1.248</v>
          </cell>
          <cell r="D118">
            <v>92</v>
          </cell>
          <cell r="E118">
            <v>98</v>
          </cell>
          <cell r="F118">
            <v>53</v>
          </cell>
          <cell r="G118">
            <v>12</v>
          </cell>
          <cell r="H118">
            <v>175</v>
          </cell>
          <cell r="I118">
            <v>0.04</v>
          </cell>
          <cell r="N118">
            <v>-0.58209883542921759</v>
          </cell>
        </row>
        <row r="119">
          <cell r="B119">
            <v>51</v>
          </cell>
          <cell r="C119">
            <v>0.23100000000000001</v>
          </cell>
          <cell r="D119">
            <v>109</v>
          </cell>
          <cell r="E119">
            <v>111</v>
          </cell>
          <cell r="F119">
            <v>41</v>
          </cell>
          <cell r="G119">
            <v>7</v>
          </cell>
          <cell r="H119">
            <v>162</v>
          </cell>
          <cell r="I119">
            <v>1.8518518518518517E-2</v>
          </cell>
          <cell r="N119">
            <v>0.34397596140833464</v>
          </cell>
        </row>
        <row r="120">
          <cell r="B120">
            <v>53</v>
          </cell>
          <cell r="C120">
            <v>1.512</v>
          </cell>
          <cell r="D120">
            <v>125</v>
          </cell>
          <cell r="E120">
            <v>101</v>
          </cell>
          <cell r="F120">
            <v>39</v>
          </cell>
          <cell r="G120">
            <v>13</v>
          </cell>
          <cell r="H120">
            <v>172</v>
          </cell>
          <cell r="I120">
            <v>4.0697674418604654E-2</v>
          </cell>
          <cell r="N120">
            <v>0.77583299068545131</v>
          </cell>
        </row>
        <row r="121">
          <cell r="B121">
            <v>96</v>
          </cell>
          <cell r="C121">
            <v>0.83099999999999996</v>
          </cell>
          <cell r="D121">
            <v>199</v>
          </cell>
          <cell r="E121">
            <v>109</v>
          </cell>
          <cell r="F121">
            <v>44</v>
          </cell>
          <cell r="G121">
            <v>10</v>
          </cell>
          <cell r="H121">
            <v>162</v>
          </cell>
          <cell r="I121">
            <v>3.7037037037037035E-2</v>
          </cell>
          <cell r="N121">
            <v>0.11668526406963764</v>
          </cell>
        </row>
        <row r="122">
          <cell r="B122">
            <v>56</v>
          </cell>
          <cell r="C122">
            <v>0.123</v>
          </cell>
          <cell r="D122">
            <v>113</v>
          </cell>
          <cell r="E122">
            <v>132</v>
          </cell>
          <cell r="F122">
            <v>45</v>
          </cell>
          <cell r="G122">
            <v>6</v>
          </cell>
          <cell r="H122">
            <v>161</v>
          </cell>
          <cell r="I122">
            <v>3.7267080745341616E-2</v>
          </cell>
          <cell r="N122">
            <v>-0.37479994833841701</v>
          </cell>
        </row>
        <row r="123">
          <cell r="B123">
            <v>79</v>
          </cell>
          <cell r="C123">
            <v>0.13100000000000001</v>
          </cell>
          <cell r="D123">
            <v>284</v>
          </cell>
          <cell r="E123">
            <v>137</v>
          </cell>
          <cell r="F123">
            <v>38</v>
          </cell>
          <cell r="G123">
            <v>15</v>
          </cell>
          <cell r="H123">
            <v>175</v>
          </cell>
          <cell r="I123">
            <v>5.7142857142857141E-2</v>
          </cell>
          <cell r="N123">
            <v>0.34160617979460284</v>
          </cell>
        </row>
        <row r="124">
          <cell r="B124">
            <v>64</v>
          </cell>
          <cell r="C124">
            <v>1.5389999999999999</v>
          </cell>
          <cell r="D124">
            <v>115</v>
          </cell>
          <cell r="E124">
            <v>72</v>
          </cell>
          <cell r="F124">
            <v>36</v>
          </cell>
          <cell r="G124">
            <v>8</v>
          </cell>
          <cell r="H124">
            <v>175</v>
          </cell>
          <cell r="I124">
            <v>4.5714285714285714E-2</v>
          </cell>
          <cell r="N124">
            <v>0.53218069724660744</v>
          </cell>
        </row>
        <row r="125">
          <cell r="B125">
            <v>67</v>
          </cell>
          <cell r="C125">
            <v>0.63700000000000001</v>
          </cell>
          <cell r="D125">
            <v>188</v>
          </cell>
          <cell r="E125">
            <v>76</v>
          </cell>
          <cell r="F125">
            <v>30</v>
          </cell>
          <cell r="G125">
            <v>12</v>
          </cell>
          <cell r="H125">
            <v>181</v>
          </cell>
          <cell r="I125">
            <v>4.9723756906077346E-2</v>
          </cell>
          <cell r="N125">
            <v>1.816439086580246E-2</v>
          </cell>
        </row>
        <row r="126">
          <cell r="B126">
            <v>65</v>
          </cell>
          <cell r="C126">
            <v>0.27500000000000002</v>
          </cell>
          <cell r="D126">
            <v>139</v>
          </cell>
          <cell r="E126">
            <v>124</v>
          </cell>
          <cell r="F126">
            <v>34</v>
          </cell>
          <cell r="G126">
            <v>11</v>
          </cell>
          <cell r="H126">
            <v>169</v>
          </cell>
          <cell r="I126">
            <v>2.9585798816568046E-2</v>
          </cell>
          <cell r="N126">
            <v>0.41799027439454051</v>
          </cell>
        </row>
        <row r="127">
          <cell r="B127">
            <v>89</v>
          </cell>
          <cell r="C127">
            <v>0.71099999999999997</v>
          </cell>
          <cell r="D127">
            <v>232</v>
          </cell>
          <cell r="E127">
            <v>99</v>
          </cell>
          <cell r="F127">
            <v>47</v>
          </cell>
          <cell r="G127">
            <v>13</v>
          </cell>
          <cell r="H127">
            <v>183</v>
          </cell>
          <cell r="I127">
            <v>5.4644808743169397E-2</v>
          </cell>
          <cell r="N127">
            <v>0.13657310872662975</v>
          </cell>
        </row>
        <row r="128">
          <cell r="B128">
            <v>53</v>
          </cell>
          <cell r="C128">
            <v>1.2</v>
          </cell>
          <cell r="D128">
            <v>83</v>
          </cell>
          <cell r="E128">
            <v>90</v>
          </cell>
          <cell r="F128">
            <v>33</v>
          </cell>
          <cell r="G128">
            <v>8</v>
          </cell>
          <cell r="H128">
            <v>172</v>
          </cell>
          <cell r="I128">
            <v>4.0697674418604654E-2</v>
          </cell>
          <cell r="N128">
            <v>-0.86734909661486093</v>
          </cell>
        </row>
        <row r="129">
          <cell r="B129">
            <v>44</v>
          </cell>
          <cell r="C129">
            <v>1.2270000000000001</v>
          </cell>
          <cell r="D129">
            <v>100</v>
          </cell>
          <cell r="E129">
            <v>98</v>
          </cell>
          <cell r="F129">
            <v>37</v>
          </cell>
          <cell r="G129">
            <v>10</v>
          </cell>
          <cell r="H129">
            <v>173</v>
          </cell>
          <cell r="I129">
            <v>4.046242774566474E-2</v>
          </cell>
          <cell r="N129">
            <v>-0.22022868597713519</v>
          </cell>
        </row>
        <row r="130">
          <cell r="B130">
            <v>46</v>
          </cell>
          <cell r="C130">
            <v>1.9630000000000001</v>
          </cell>
          <cell r="D130">
            <v>113</v>
          </cell>
          <cell r="E130">
            <v>85</v>
          </cell>
          <cell r="F130">
            <v>28</v>
          </cell>
          <cell r="G130">
            <v>10</v>
          </cell>
          <cell r="H130">
            <v>176</v>
          </cell>
          <cell r="I130">
            <v>2.8409090909090908E-2</v>
          </cell>
          <cell r="N130">
            <v>-0.49177420986130826</v>
          </cell>
        </row>
        <row r="131">
          <cell r="B131">
            <v>58</v>
          </cell>
          <cell r="C131">
            <v>0.496</v>
          </cell>
          <cell r="D131">
            <v>100</v>
          </cell>
          <cell r="E131">
            <v>136</v>
          </cell>
          <cell r="F131">
            <v>42</v>
          </cell>
          <cell r="G131">
            <v>5</v>
          </cell>
          <cell r="H131">
            <v>161</v>
          </cell>
          <cell r="I131">
            <v>2.4844720496894408E-2</v>
          </cell>
          <cell r="N131">
            <v>-0.97854992198863933</v>
          </cell>
        </row>
        <row r="132">
          <cell r="B132">
            <v>62</v>
          </cell>
          <cell r="C132">
            <v>0.42399999999999999</v>
          </cell>
          <cell r="D132">
            <v>123</v>
          </cell>
          <cell r="E132">
            <v>75</v>
          </cell>
          <cell r="F132">
            <v>49</v>
          </cell>
          <cell r="G132">
            <v>12</v>
          </cell>
          <cell r="H132">
            <v>157</v>
          </cell>
          <cell r="I132">
            <v>3.1847133757961783E-2</v>
          </cell>
          <cell r="N132">
            <v>0.14502395308670124</v>
          </cell>
        </row>
        <row r="133">
          <cell r="B133">
            <v>62</v>
          </cell>
          <cell r="C133">
            <v>1.1519999999999999</v>
          </cell>
          <cell r="D133">
            <v>106</v>
          </cell>
          <cell r="E133">
            <v>96</v>
          </cell>
          <cell r="F133">
            <v>42</v>
          </cell>
          <cell r="G133">
            <v>8</v>
          </cell>
          <cell r="H133">
            <v>171</v>
          </cell>
          <cell r="I133">
            <v>4.0935672514619881E-2</v>
          </cell>
          <cell r="N133">
            <v>-0.13515091369085752</v>
          </cell>
        </row>
        <row r="134">
          <cell r="B134">
            <v>46</v>
          </cell>
          <cell r="C134">
            <v>1.4810000000000001</v>
          </cell>
          <cell r="D134">
            <v>126</v>
          </cell>
          <cell r="E134">
            <v>97</v>
          </cell>
          <cell r="F134">
            <v>40</v>
          </cell>
          <cell r="G134">
            <v>1</v>
          </cell>
          <cell r="H134">
            <v>160</v>
          </cell>
          <cell r="I134">
            <v>3.125E-2</v>
          </cell>
          <cell r="N134">
            <v>0.90661912311129988</v>
          </cell>
        </row>
        <row r="135">
          <cell r="B135">
            <v>66</v>
          </cell>
          <cell r="C135">
            <v>2.2850000000000001</v>
          </cell>
          <cell r="D135">
            <v>200</v>
          </cell>
          <cell r="E135">
            <v>124</v>
          </cell>
          <cell r="F135">
            <v>32</v>
          </cell>
          <cell r="G135">
            <v>9</v>
          </cell>
          <cell r="H135">
            <v>171</v>
          </cell>
          <cell r="I135">
            <v>3.5087719298245612E-2</v>
          </cell>
          <cell r="N135">
            <v>1.3947857754326272</v>
          </cell>
        </row>
        <row r="136">
          <cell r="B136">
            <v>56</v>
          </cell>
          <cell r="C136">
            <v>0.29199999999999998</v>
          </cell>
          <cell r="D136">
            <v>47</v>
          </cell>
          <cell r="E136">
            <v>111</v>
          </cell>
          <cell r="F136">
            <v>34</v>
          </cell>
          <cell r="G136">
            <v>9</v>
          </cell>
          <cell r="H136">
            <v>179</v>
          </cell>
          <cell r="I136">
            <v>3.9106145251396648E-2</v>
          </cell>
          <cell r="N136">
            <v>-0.89190859894305596</v>
          </cell>
        </row>
        <row r="137">
          <cell r="B137">
            <v>82</v>
          </cell>
          <cell r="C137">
            <v>0.88800000000000001</v>
          </cell>
          <cell r="D137">
            <v>202</v>
          </cell>
          <cell r="E137">
            <v>147</v>
          </cell>
          <cell r="F137">
            <v>40</v>
          </cell>
          <cell r="G137">
            <v>7</v>
          </cell>
          <cell r="H137">
            <v>156</v>
          </cell>
          <cell r="I137">
            <v>4.4871794871794872E-2</v>
          </cell>
          <cell r="N137">
            <v>0.49236180946545893</v>
          </cell>
        </row>
        <row r="138">
          <cell r="B138">
            <v>44</v>
          </cell>
          <cell r="C138">
            <v>2.3239999999999998</v>
          </cell>
          <cell r="D138">
            <v>97</v>
          </cell>
          <cell r="E138">
            <v>101</v>
          </cell>
          <cell r="F138">
            <v>49</v>
          </cell>
          <cell r="G138">
            <v>19</v>
          </cell>
          <cell r="H138">
            <v>172</v>
          </cell>
          <cell r="I138">
            <v>4.0697674418604654E-2</v>
          </cell>
          <cell r="N138">
            <v>-0.56283168615986412</v>
          </cell>
        </row>
        <row r="139">
          <cell r="B139">
            <v>44</v>
          </cell>
          <cell r="C139">
            <v>0.19600000000000001</v>
          </cell>
          <cell r="D139">
            <v>49</v>
          </cell>
          <cell r="E139">
            <v>111</v>
          </cell>
          <cell r="F139">
            <v>33</v>
          </cell>
          <cell r="G139">
            <v>12</v>
          </cell>
          <cell r="H139">
            <v>181</v>
          </cell>
          <cell r="I139">
            <v>4.4198895027624308E-2</v>
          </cell>
          <cell r="N139">
            <v>0.75938930270756977</v>
          </cell>
        </row>
        <row r="140">
          <cell r="B140">
            <v>51</v>
          </cell>
          <cell r="C140">
            <v>0.18</v>
          </cell>
          <cell r="D140">
            <v>84</v>
          </cell>
          <cell r="E140">
            <v>122</v>
          </cell>
          <cell r="F140">
            <v>40</v>
          </cell>
          <cell r="G140">
            <v>8</v>
          </cell>
          <cell r="H140">
            <v>171</v>
          </cell>
          <cell r="I140">
            <v>5.2631578947368418E-2</v>
          </cell>
          <cell r="N140">
            <v>0.36207047410707283</v>
          </cell>
        </row>
        <row r="141">
          <cell r="B141">
            <v>70</v>
          </cell>
          <cell r="C141">
            <v>1.4159999999999999</v>
          </cell>
          <cell r="D141">
            <v>209</v>
          </cell>
          <cell r="E141">
            <v>85</v>
          </cell>
          <cell r="F141">
            <v>45</v>
          </cell>
          <cell r="G141">
            <v>6</v>
          </cell>
          <cell r="H141">
            <v>169</v>
          </cell>
          <cell r="I141">
            <v>3.5502958579881658E-2</v>
          </cell>
          <cell r="N141">
            <v>0.36304040002866778</v>
          </cell>
        </row>
        <row r="142">
          <cell r="B142">
            <v>44</v>
          </cell>
          <cell r="C142">
            <v>0.115</v>
          </cell>
          <cell r="D142">
            <v>70</v>
          </cell>
          <cell r="E142">
            <v>137</v>
          </cell>
          <cell r="F142">
            <v>46</v>
          </cell>
          <cell r="G142">
            <v>6</v>
          </cell>
          <cell r="H142">
            <v>161</v>
          </cell>
          <cell r="I142">
            <v>3.7267080745341616E-2</v>
          </cell>
          <cell r="N142">
            <v>-0.65754686406296869</v>
          </cell>
        </row>
        <row r="143">
          <cell r="B143">
            <v>75</v>
          </cell>
          <cell r="C143">
            <v>0.995</v>
          </cell>
          <cell r="D143">
            <v>185</v>
          </cell>
          <cell r="E143">
            <v>99</v>
          </cell>
          <cell r="F143">
            <v>30</v>
          </cell>
          <cell r="G143">
            <v>10</v>
          </cell>
          <cell r="H143">
            <v>180</v>
          </cell>
          <cell r="I143">
            <v>0.05</v>
          </cell>
          <cell r="N143">
            <v>-5.4170971205680374E-2</v>
          </cell>
        </row>
        <row r="144">
          <cell r="B144">
            <v>68</v>
          </cell>
          <cell r="C144">
            <v>2.3519999999999999</v>
          </cell>
          <cell r="D144">
            <v>209</v>
          </cell>
          <cell r="E144">
            <v>85</v>
          </cell>
          <cell r="F144">
            <v>30</v>
          </cell>
          <cell r="G144">
            <v>12</v>
          </cell>
          <cell r="H144">
            <v>182</v>
          </cell>
          <cell r="I144">
            <v>3.8461538461538464E-2</v>
          </cell>
          <cell r="N144">
            <v>-0.5492252609060877</v>
          </cell>
        </row>
        <row r="145">
          <cell r="B145">
            <v>84</v>
          </cell>
          <cell r="C145">
            <v>1.2589999999999999</v>
          </cell>
          <cell r="D145">
            <v>175</v>
          </cell>
          <cell r="E145">
            <v>84</v>
          </cell>
          <cell r="F145">
            <v>31</v>
          </cell>
          <cell r="G145">
            <v>8</v>
          </cell>
          <cell r="H145">
            <v>183</v>
          </cell>
          <cell r="I145">
            <v>3.825136612021858E-2</v>
          </cell>
          <cell r="N145">
            <v>-0.19107601853919576</v>
          </cell>
        </row>
        <row r="146">
          <cell r="B146">
            <v>51</v>
          </cell>
          <cell r="C146">
            <v>1.464</v>
          </cell>
          <cell r="D146">
            <v>118</v>
          </cell>
          <cell r="E146">
            <v>115</v>
          </cell>
          <cell r="F146">
            <v>46</v>
          </cell>
          <cell r="G146">
            <v>6</v>
          </cell>
          <cell r="H146">
            <v>162</v>
          </cell>
          <cell r="I146">
            <v>3.0864197530864196E-2</v>
          </cell>
          <cell r="N146">
            <v>-0.85302864943043133</v>
          </cell>
        </row>
        <row r="147">
          <cell r="B147">
            <v>88</v>
          </cell>
          <cell r="C147">
            <v>0.504</v>
          </cell>
          <cell r="D147">
            <v>253</v>
          </cell>
          <cell r="E147">
            <v>124</v>
          </cell>
          <cell r="F147">
            <v>42</v>
          </cell>
          <cell r="G147">
            <v>9</v>
          </cell>
          <cell r="H147">
            <v>163</v>
          </cell>
          <cell r="I147">
            <v>5.5214723926380369E-2</v>
          </cell>
          <cell r="N147">
            <v>-0.34362387882252854</v>
          </cell>
        </row>
        <row r="148">
          <cell r="B148">
            <v>58</v>
          </cell>
          <cell r="C148">
            <v>0.44700000000000001</v>
          </cell>
          <cell r="D148">
            <v>20</v>
          </cell>
          <cell r="E148">
            <v>129</v>
          </cell>
          <cell r="F148">
            <v>43</v>
          </cell>
          <cell r="G148">
            <v>10</v>
          </cell>
          <cell r="H148">
            <v>178</v>
          </cell>
          <cell r="I148">
            <v>3.3707865168539325E-2</v>
          </cell>
          <cell r="N148">
            <v>0.66489342334945434</v>
          </cell>
        </row>
        <row r="149">
          <cell r="B149">
            <v>66</v>
          </cell>
          <cell r="C149">
            <v>2.62</v>
          </cell>
          <cell r="D149">
            <v>103</v>
          </cell>
          <cell r="E149">
            <v>102</v>
          </cell>
          <cell r="F149">
            <v>39</v>
          </cell>
          <cell r="G149">
            <v>8</v>
          </cell>
          <cell r="H149">
            <v>166</v>
          </cell>
          <cell r="I149">
            <v>3.614457831325301E-2</v>
          </cell>
          <cell r="N149">
            <v>-0.55664691828521029</v>
          </cell>
        </row>
        <row r="150">
          <cell r="B150">
            <v>55</v>
          </cell>
          <cell r="C150">
            <v>1.1679999999999999</v>
          </cell>
          <cell r="D150">
            <v>120</v>
          </cell>
          <cell r="E150">
            <v>114</v>
          </cell>
          <cell r="F150">
            <v>52</v>
          </cell>
          <cell r="G150">
            <v>10</v>
          </cell>
          <cell r="H150">
            <v>174</v>
          </cell>
          <cell r="I150">
            <v>4.5977011494252873E-2</v>
          </cell>
          <cell r="N150">
            <v>1.0868660120905709</v>
          </cell>
        </row>
        <row r="151">
          <cell r="B151">
            <v>60</v>
          </cell>
          <cell r="C151">
            <v>3.2000000000000001E-2</v>
          </cell>
          <cell r="D151">
            <v>102</v>
          </cell>
          <cell r="E151">
            <v>135</v>
          </cell>
          <cell r="F151">
            <v>35</v>
          </cell>
          <cell r="G151">
            <v>8</v>
          </cell>
          <cell r="H151">
            <v>178</v>
          </cell>
          <cell r="I151">
            <v>3.9325842696629212E-2</v>
          </cell>
          <cell r="N151">
            <v>-0.23976839073552902</v>
          </cell>
        </row>
        <row r="152">
          <cell r="N152">
            <v>0.27444040603146025</v>
          </cell>
        </row>
        <row r="153">
          <cell r="N153">
            <v>0.82781450744961838</v>
          </cell>
        </row>
        <row r="154">
          <cell r="N154">
            <v>-1.1623106211866379</v>
          </cell>
        </row>
        <row r="155">
          <cell r="N155">
            <v>-0.88973434744952318</v>
          </cell>
        </row>
        <row r="156">
          <cell r="N156">
            <v>1.3364874374041413</v>
          </cell>
        </row>
        <row r="157">
          <cell r="N157">
            <v>-1.1079282343054011</v>
          </cell>
        </row>
        <row r="158">
          <cell r="N158">
            <v>1.0404841275525687</v>
          </cell>
        </row>
        <row r="159">
          <cell r="N159">
            <v>0.45397250867942596</v>
          </cell>
        </row>
        <row r="160">
          <cell r="N160">
            <v>0.37464053573788192</v>
          </cell>
        </row>
        <row r="161">
          <cell r="N161">
            <v>-0.29128383080863252</v>
          </cell>
        </row>
        <row r="162">
          <cell r="N162">
            <v>-0.63735684013999538</v>
          </cell>
        </row>
        <row r="163">
          <cell r="N163">
            <v>-0.92390806199291831</v>
          </cell>
        </row>
        <row r="164">
          <cell r="N164">
            <v>-0.81634499468692923</v>
          </cell>
        </row>
        <row r="165">
          <cell r="N165">
            <v>1.9818291297872479</v>
          </cell>
        </row>
        <row r="166">
          <cell r="N166">
            <v>-7.7726531414045397E-2</v>
          </cell>
        </row>
        <row r="167">
          <cell r="N167">
            <v>0.21265957196740448</v>
          </cell>
        </row>
        <row r="168">
          <cell r="N168">
            <v>-0.37502611772875483</v>
          </cell>
        </row>
        <row r="169">
          <cell r="N169">
            <v>1.2463175816128071</v>
          </cell>
        </row>
        <row r="170">
          <cell r="N170">
            <v>-0.3515717161761085</v>
          </cell>
        </row>
        <row r="171">
          <cell r="N171">
            <v>-0.59734243537588227</v>
          </cell>
        </row>
        <row r="172">
          <cell r="N172">
            <v>-3.0034406792911028E-2</v>
          </cell>
        </row>
        <row r="173">
          <cell r="N173">
            <v>-0.57134779472260888</v>
          </cell>
        </row>
        <row r="174">
          <cell r="N174">
            <v>-0.23832295283671456</v>
          </cell>
        </row>
        <row r="175">
          <cell r="N175">
            <v>0.37782293897575414</v>
          </cell>
        </row>
        <row r="176">
          <cell r="N176">
            <v>1.5805091233124973</v>
          </cell>
        </row>
        <row r="177">
          <cell r="N177">
            <v>0.3229709385710251</v>
          </cell>
        </row>
        <row r="178">
          <cell r="N178">
            <v>0.78614674629362291</v>
          </cell>
        </row>
        <row r="179">
          <cell r="N179">
            <v>-0.27718500759876363</v>
          </cell>
        </row>
        <row r="180">
          <cell r="N180">
            <v>-1.2322191013736443</v>
          </cell>
        </row>
        <row r="181">
          <cell r="N181">
            <v>0.20757382600873964</v>
          </cell>
        </row>
        <row r="182">
          <cell r="N182">
            <v>4.3538702356663315</v>
          </cell>
        </row>
        <row r="183">
          <cell r="N183">
            <v>-1.0086391861603126</v>
          </cell>
        </row>
        <row r="184">
          <cell r="N184">
            <v>0.30450369715830128</v>
          </cell>
        </row>
      </sheetData>
      <sheetData sheetId="17">
        <row r="2">
          <cell r="A2">
            <v>3</v>
          </cell>
          <cell r="B2">
            <v>1</v>
          </cell>
          <cell r="C2">
            <v>3</v>
          </cell>
        </row>
        <row r="3">
          <cell r="A3">
            <v>3</v>
          </cell>
          <cell r="B3">
            <v>1</v>
          </cell>
          <cell r="C3">
            <v>3</v>
          </cell>
        </row>
        <row r="4">
          <cell r="A4">
            <v>1</v>
          </cell>
          <cell r="B4">
            <v>1</v>
          </cell>
          <cell r="C4">
            <v>1</v>
          </cell>
        </row>
        <row r="5">
          <cell r="A5">
            <v>1</v>
          </cell>
          <cell r="B5">
            <v>1</v>
          </cell>
          <cell r="C5">
            <v>1</v>
          </cell>
        </row>
        <row r="6">
          <cell r="A6">
            <v>4</v>
          </cell>
          <cell r="B6">
            <v>1</v>
          </cell>
          <cell r="C6">
            <v>4</v>
          </cell>
        </row>
        <row r="7">
          <cell r="A7">
            <v>0</v>
          </cell>
          <cell r="B7">
            <v>1</v>
          </cell>
          <cell r="C7">
            <v>0</v>
          </cell>
        </row>
        <row r="8">
          <cell r="A8">
            <v>2</v>
          </cell>
          <cell r="B8">
            <v>1</v>
          </cell>
          <cell r="C8">
            <v>2</v>
          </cell>
        </row>
        <row r="9">
          <cell r="A9">
            <v>2</v>
          </cell>
          <cell r="B9">
            <v>1</v>
          </cell>
          <cell r="C9">
            <v>2</v>
          </cell>
        </row>
        <row r="10">
          <cell r="A10">
            <v>4</v>
          </cell>
          <cell r="B10">
            <v>0</v>
          </cell>
          <cell r="C10">
            <v>0</v>
          </cell>
        </row>
        <row r="11">
          <cell r="A11">
            <v>3</v>
          </cell>
          <cell r="B11">
            <v>0</v>
          </cell>
          <cell r="C11">
            <v>0</v>
          </cell>
        </row>
        <row r="12">
          <cell r="A12">
            <v>2</v>
          </cell>
          <cell r="B12">
            <v>1</v>
          </cell>
          <cell r="C12">
            <v>2</v>
          </cell>
        </row>
        <row r="13">
          <cell r="A13">
            <v>1</v>
          </cell>
          <cell r="B13">
            <v>1</v>
          </cell>
          <cell r="C13">
            <v>1</v>
          </cell>
        </row>
        <row r="14">
          <cell r="A14">
            <v>1</v>
          </cell>
          <cell r="B14">
            <v>0</v>
          </cell>
          <cell r="C14">
            <v>0</v>
          </cell>
        </row>
        <row r="15">
          <cell r="A15">
            <v>5</v>
          </cell>
          <cell r="B15">
            <v>1</v>
          </cell>
          <cell r="C15">
            <v>5</v>
          </cell>
        </row>
        <row r="16">
          <cell r="A16">
            <v>4</v>
          </cell>
          <cell r="B16">
            <v>0</v>
          </cell>
          <cell r="C16">
            <v>0</v>
          </cell>
        </row>
        <row r="17">
          <cell r="A17">
            <v>4</v>
          </cell>
          <cell r="B17">
            <v>1</v>
          </cell>
          <cell r="C17">
            <v>4</v>
          </cell>
        </row>
        <row r="18">
          <cell r="A18">
            <v>4</v>
          </cell>
          <cell r="B18">
            <v>0</v>
          </cell>
          <cell r="C18">
            <v>0</v>
          </cell>
        </row>
        <row r="19">
          <cell r="A19">
            <v>0</v>
          </cell>
          <cell r="B19">
            <v>1</v>
          </cell>
          <cell r="C19">
            <v>0</v>
          </cell>
        </row>
        <row r="20">
          <cell r="A20">
            <v>3</v>
          </cell>
          <cell r="B20">
            <v>1</v>
          </cell>
          <cell r="C20">
            <v>3</v>
          </cell>
        </row>
        <row r="21">
          <cell r="A21">
            <v>0</v>
          </cell>
          <cell r="B21">
            <v>0</v>
          </cell>
          <cell r="C21">
            <v>0</v>
          </cell>
        </row>
        <row r="22">
          <cell r="A22">
            <v>2</v>
          </cell>
          <cell r="B22">
            <v>0</v>
          </cell>
          <cell r="C22">
            <v>0</v>
          </cell>
        </row>
        <row r="23">
          <cell r="A23">
            <v>0</v>
          </cell>
          <cell r="B23">
            <v>1</v>
          </cell>
          <cell r="C23">
            <v>0</v>
          </cell>
        </row>
        <row r="24">
          <cell r="A24">
            <v>6</v>
          </cell>
          <cell r="B24">
            <v>1</v>
          </cell>
          <cell r="C24">
            <v>6</v>
          </cell>
        </row>
        <row r="25">
          <cell r="A25">
            <v>2</v>
          </cell>
          <cell r="B25">
            <v>1</v>
          </cell>
          <cell r="C25">
            <v>2</v>
          </cell>
        </row>
        <row r="26">
          <cell r="A26">
            <v>3</v>
          </cell>
          <cell r="B26">
            <v>1</v>
          </cell>
          <cell r="C26">
            <v>3</v>
          </cell>
        </row>
        <row r="27">
          <cell r="A27">
            <v>2</v>
          </cell>
          <cell r="B27">
            <v>0</v>
          </cell>
          <cell r="C27">
            <v>0</v>
          </cell>
        </row>
        <row r="28">
          <cell r="A28">
            <v>2</v>
          </cell>
          <cell r="B28">
            <v>1</v>
          </cell>
          <cell r="C28">
            <v>2</v>
          </cell>
        </row>
        <row r="29">
          <cell r="A29">
            <v>4</v>
          </cell>
          <cell r="B29">
            <v>1</v>
          </cell>
          <cell r="C29">
            <v>4</v>
          </cell>
        </row>
        <row r="30">
          <cell r="A30">
            <v>4</v>
          </cell>
          <cell r="B30">
            <v>1</v>
          </cell>
          <cell r="C30">
            <v>4</v>
          </cell>
        </row>
        <row r="31">
          <cell r="A31">
            <v>2</v>
          </cell>
          <cell r="B31">
            <v>1</v>
          </cell>
          <cell r="C31">
            <v>2</v>
          </cell>
          <cell r="H31">
            <v>0.89684304323841957</v>
          </cell>
        </row>
        <row r="32">
          <cell r="A32">
            <v>4</v>
          </cell>
          <cell r="B32">
            <v>1</v>
          </cell>
          <cell r="C32">
            <v>4</v>
          </cell>
          <cell r="H32">
            <v>2.8968430432384196</v>
          </cell>
        </row>
        <row r="33">
          <cell r="A33">
            <v>2</v>
          </cell>
          <cell r="B33">
            <v>1</v>
          </cell>
          <cell r="C33">
            <v>2</v>
          </cell>
          <cell r="H33">
            <v>4.4579793779437402</v>
          </cell>
        </row>
        <row r="34">
          <cell r="A34">
            <v>2</v>
          </cell>
          <cell r="B34">
            <v>0</v>
          </cell>
          <cell r="C34">
            <v>0</v>
          </cell>
          <cell r="H34">
            <v>3.6579793779437395</v>
          </cell>
        </row>
        <row r="35">
          <cell r="A35">
            <v>1</v>
          </cell>
          <cell r="B35">
            <v>1</v>
          </cell>
          <cell r="C35">
            <v>1</v>
          </cell>
          <cell r="H35">
            <v>-2.5337251241142322</v>
          </cell>
        </row>
        <row r="36">
          <cell r="A36">
            <v>1</v>
          </cell>
          <cell r="B36">
            <v>1</v>
          </cell>
          <cell r="C36">
            <v>1</v>
          </cell>
          <cell r="H36">
            <v>2.4885475452963952</v>
          </cell>
        </row>
        <row r="37">
          <cell r="A37">
            <v>3</v>
          </cell>
          <cell r="B37">
            <v>0</v>
          </cell>
          <cell r="C37">
            <v>0</v>
          </cell>
          <cell r="H37">
            <v>2.7411210591079538E-2</v>
          </cell>
        </row>
        <row r="38">
          <cell r="A38">
            <v>1</v>
          </cell>
          <cell r="B38">
            <v>0</v>
          </cell>
          <cell r="C38">
            <v>0</v>
          </cell>
          <cell r="H38">
            <v>1.8274112105910802</v>
          </cell>
        </row>
        <row r="39">
          <cell r="A39">
            <v>3</v>
          </cell>
          <cell r="B39">
            <v>1</v>
          </cell>
          <cell r="C39">
            <v>3</v>
          </cell>
          <cell r="H39">
            <v>3.9574782025486357</v>
          </cell>
        </row>
        <row r="40">
          <cell r="A40">
            <v>0</v>
          </cell>
          <cell r="B40">
            <v>1</v>
          </cell>
          <cell r="C40">
            <v>0</v>
          </cell>
          <cell r="H40">
            <v>-2.6954393024815531</v>
          </cell>
        </row>
        <row r="41">
          <cell r="A41">
            <v>2</v>
          </cell>
          <cell r="B41">
            <v>0</v>
          </cell>
          <cell r="C41">
            <v>0</v>
          </cell>
          <cell r="H41">
            <v>-2.7725887894089194</v>
          </cell>
        </row>
        <row r="42">
          <cell r="A42">
            <v>3</v>
          </cell>
          <cell r="B42">
            <v>1</v>
          </cell>
          <cell r="C42">
            <v>3</v>
          </cell>
          <cell r="H42">
            <v>4.7579793779437409</v>
          </cell>
        </row>
        <row r="43">
          <cell r="A43">
            <v>2</v>
          </cell>
          <cell r="B43">
            <v>1</v>
          </cell>
          <cell r="C43">
            <v>2</v>
          </cell>
          <cell r="H43">
            <v>-1.3012743125419224</v>
          </cell>
        </row>
        <row r="44">
          <cell r="A44">
            <v>1</v>
          </cell>
          <cell r="B44">
            <v>1</v>
          </cell>
          <cell r="C44">
            <v>1</v>
          </cell>
          <cell r="H44">
            <v>0.43570670853310922</v>
          </cell>
        </row>
        <row r="45">
          <cell r="A45">
            <v>2</v>
          </cell>
          <cell r="B45">
            <v>1</v>
          </cell>
          <cell r="C45">
            <v>2</v>
          </cell>
          <cell r="H45">
            <v>2.5574782025486336</v>
          </cell>
        </row>
        <row r="46">
          <cell r="A46">
            <v>2</v>
          </cell>
          <cell r="B46">
            <v>1</v>
          </cell>
          <cell r="C46">
            <v>2</v>
          </cell>
          <cell r="H46">
            <v>-0.33372512411423116</v>
          </cell>
        </row>
        <row r="47">
          <cell r="A47">
            <v>1</v>
          </cell>
          <cell r="B47">
            <v>1</v>
          </cell>
          <cell r="C47">
            <v>1</v>
          </cell>
          <cell r="H47">
            <v>6.3574782025486343</v>
          </cell>
        </row>
        <row r="48">
          <cell r="A48">
            <v>1</v>
          </cell>
          <cell r="B48">
            <v>1</v>
          </cell>
          <cell r="C48">
            <v>1</v>
          </cell>
          <cell r="H48">
            <v>0.1885475452963945</v>
          </cell>
        </row>
        <row r="49">
          <cell r="A49">
            <v>3</v>
          </cell>
          <cell r="B49">
            <v>0</v>
          </cell>
          <cell r="C49">
            <v>0</v>
          </cell>
          <cell r="H49">
            <v>-3.6031569567615804</v>
          </cell>
        </row>
        <row r="50">
          <cell r="A50">
            <v>1</v>
          </cell>
          <cell r="B50">
            <v>0</v>
          </cell>
          <cell r="C50">
            <v>0</v>
          </cell>
          <cell r="H50">
            <v>4.0458081824278924</v>
          </cell>
        </row>
        <row r="51">
          <cell r="A51">
            <v>2</v>
          </cell>
          <cell r="B51">
            <v>0</v>
          </cell>
          <cell r="C51">
            <v>0</v>
          </cell>
          <cell r="H51">
            <v>0.45164319248826246</v>
          </cell>
        </row>
        <row r="52">
          <cell r="A52">
            <v>0</v>
          </cell>
          <cell r="B52">
            <v>0</v>
          </cell>
          <cell r="C52">
            <v>0</v>
          </cell>
          <cell r="H52">
            <v>0.78854754529639592</v>
          </cell>
        </row>
        <row r="53">
          <cell r="A53">
            <v>6</v>
          </cell>
          <cell r="B53">
            <v>1</v>
          </cell>
          <cell r="C53">
            <v>6</v>
          </cell>
          <cell r="H53">
            <v>4.6051385411804482</v>
          </cell>
        </row>
        <row r="54">
          <cell r="A54">
            <v>3</v>
          </cell>
          <cell r="B54">
            <v>1</v>
          </cell>
          <cell r="C54">
            <v>3</v>
          </cell>
          <cell r="H54">
            <v>0.92741121059107989</v>
          </cell>
        </row>
        <row r="55">
          <cell r="A55">
            <v>6</v>
          </cell>
          <cell r="B55">
            <v>1</v>
          </cell>
          <cell r="C55">
            <v>6</v>
          </cell>
          <cell r="H55">
            <v>-1.1031569567615804</v>
          </cell>
        </row>
        <row r="56">
          <cell r="A56">
            <v>2</v>
          </cell>
          <cell r="B56">
            <v>0</v>
          </cell>
          <cell r="C56">
            <v>0</v>
          </cell>
          <cell r="H56">
            <v>-4.448356807511737</v>
          </cell>
        </row>
        <row r="57">
          <cell r="A57">
            <v>2</v>
          </cell>
          <cell r="B57">
            <v>1</v>
          </cell>
          <cell r="C57">
            <v>2</v>
          </cell>
          <cell r="H57">
            <v>3.8274112105910785</v>
          </cell>
        </row>
        <row r="58">
          <cell r="A58">
            <v>3</v>
          </cell>
          <cell r="B58">
            <v>1</v>
          </cell>
          <cell r="C58">
            <v>3</v>
          </cell>
          <cell r="H58">
            <v>-2.2337251241142315</v>
          </cell>
        </row>
        <row r="59">
          <cell r="A59">
            <v>3</v>
          </cell>
          <cell r="B59">
            <v>0</v>
          </cell>
          <cell r="C59">
            <v>0</v>
          </cell>
          <cell r="H59">
            <v>-0.53372512411423223</v>
          </cell>
        </row>
        <row r="60">
          <cell r="A60">
            <v>4</v>
          </cell>
          <cell r="B60">
            <v>0</v>
          </cell>
          <cell r="C60">
            <v>0</v>
          </cell>
          <cell r="H60">
            <v>3.2274112105910806</v>
          </cell>
        </row>
        <row r="61">
          <cell r="A61">
            <v>1</v>
          </cell>
          <cell r="B61">
            <v>0</v>
          </cell>
          <cell r="C61">
            <v>0</v>
          </cell>
          <cell r="H61">
            <v>1.0662748758857674</v>
          </cell>
        </row>
        <row r="62">
          <cell r="A62">
            <v>2</v>
          </cell>
          <cell r="B62">
            <v>0</v>
          </cell>
          <cell r="C62">
            <v>0</v>
          </cell>
          <cell r="H62">
            <v>2.7411210591079538E-2</v>
          </cell>
        </row>
        <row r="63">
          <cell r="A63">
            <v>4</v>
          </cell>
          <cell r="B63">
            <v>0</v>
          </cell>
          <cell r="C63">
            <v>0</v>
          </cell>
          <cell r="H63">
            <v>-2.6483568075117372</v>
          </cell>
        </row>
        <row r="64">
          <cell r="A64">
            <v>2</v>
          </cell>
          <cell r="B64">
            <v>0</v>
          </cell>
          <cell r="C64">
            <v>0</v>
          </cell>
          <cell r="H64">
            <v>1.5579793779437416</v>
          </cell>
        </row>
        <row r="65">
          <cell r="A65">
            <v>2</v>
          </cell>
          <cell r="B65">
            <v>0</v>
          </cell>
          <cell r="C65">
            <v>0</v>
          </cell>
          <cell r="H65">
            <v>-4.1420206220562594</v>
          </cell>
        </row>
        <row r="66">
          <cell r="A66">
            <v>0</v>
          </cell>
          <cell r="B66">
            <v>1</v>
          </cell>
          <cell r="C66">
            <v>0</v>
          </cell>
          <cell r="H66">
            <v>-4.495439302481552</v>
          </cell>
        </row>
        <row r="67">
          <cell r="A67">
            <v>2</v>
          </cell>
          <cell r="B67">
            <v>1</v>
          </cell>
          <cell r="C67">
            <v>2</v>
          </cell>
          <cell r="H67">
            <v>1.098725687458078</v>
          </cell>
        </row>
        <row r="68">
          <cell r="A68">
            <v>2</v>
          </cell>
          <cell r="B68">
            <v>0</v>
          </cell>
          <cell r="C68">
            <v>0</v>
          </cell>
          <cell r="H68">
            <v>0.39684304323841957</v>
          </cell>
        </row>
        <row r="69">
          <cell r="A69">
            <v>3</v>
          </cell>
          <cell r="B69">
            <v>1</v>
          </cell>
          <cell r="C69">
            <v>3</v>
          </cell>
          <cell r="H69">
            <v>-1.5114524547036048</v>
          </cell>
        </row>
        <row r="70">
          <cell r="A70">
            <v>3</v>
          </cell>
          <cell r="B70">
            <v>1</v>
          </cell>
          <cell r="C70">
            <v>3</v>
          </cell>
          <cell r="H70">
            <v>-4.7483568075117368</v>
          </cell>
        </row>
        <row r="71">
          <cell r="A71">
            <v>2</v>
          </cell>
          <cell r="B71">
            <v>1</v>
          </cell>
          <cell r="C71">
            <v>2</v>
          </cell>
          <cell r="H71">
            <v>-2.6031569567615804</v>
          </cell>
        </row>
        <row r="72">
          <cell r="A72">
            <v>1</v>
          </cell>
          <cell r="B72">
            <v>1</v>
          </cell>
          <cell r="C72">
            <v>1</v>
          </cell>
          <cell r="H72">
            <v>2.7274112105910806</v>
          </cell>
        </row>
        <row r="73">
          <cell r="A73">
            <v>4</v>
          </cell>
          <cell r="B73">
            <v>1</v>
          </cell>
          <cell r="C73">
            <v>4</v>
          </cell>
          <cell r="H73">
            <v>-0.54202062205625978</v>
          </cell>
        </row>
        <row r="74">
          <cell r="A74">
            <v>1</v>
          </cell>
          <cell r="B74">
            <v>1</v>
          </cell>
          <cell r="C74">
            <v>1</v>
          </cell>
          <cell r="H74">
            <v>2.2274112105910806</v>
          </cell>
        </row>
        <row r="75">
          <cell r="A75">
            <v>0</v>
          </cell>
          <cell r="B75">
            <v>0</v>
          </cell>
          <cell r="C75">
            <v>0</v>
          </cell>
          <cell r="H75">
            <v>1.3274112105910802</v>
          </cell>
        </row>
        <row r="76">
          <cell r="A76">
            <v>5</v>
          </cell>
          <cell r="B76">
            <v>1</v>
          </cell>
          <cell r="C76">
            <v>5</v>
          </cell>
          <cell r="H76">
            <v>0.25797937794374093</v>
          </cell>
        </row>
        <row r="77">
          <cell r="A77">
            <v>5</v>
          </cell>
          <cell r="B77">
            <v>0</v>
          </cell>
          <cell r="C77">
            <v>0</v>
          </cell>
          <cell r="H77">
            <v>-2.4420206220562601</v>
          </cell>
        </row>
        <row r="78">
          <cell r="A78">
            <v>3</v>
          </cell>
          <cell r="B78">
            <v>1</v>
          </cell>
          <cell r="C78">
            <v>3</v>
          </cell>
          <cell r="H78">
            <v>-3.8954393024815523</v>
          </cell>
        </row>
        <row r="79">
          <cell r="A79">
            <v>5</v>
          </cell>
          <cell r="B79">
            <v>1</v>
          </cell>
          <cell r="C79">
            <v>5</v>
          </cell>
          <cell r="H79">
            <v>-1.0012743125419217</v>
          </cell>
        </row>
        <row r="80">
          <cell r="A80">
            <v>3</v>
          </cell>
          <cell r="B80">
            <v>1</v>
          </cell>
          <cell r="C80">
            <v>3</v>
          </cell>
          <cell r="H80">
            <v>-4.8356807511737543E-2</v>
          </cell>
        </row>
        <row r="81">
          <cell r="A81">
            <v>3</v>
          </cell>
          <cell r="B81">
            <v>1</v>
          </cell>
          <cell r="C81">
            <v>3</v>
          </cell>
          <cell r="H81">
            <v>2.7458081824278935</v>
          </cell>
        </row>
        <row r="82">
          <cell r="A82">
            <v>3</v>
          </cell>
          <cell r="B82">
            <v>1</v>
          </cell>
          <cell r="C82">
            <v>3</v>
          </cell>
          <cell r="H82">
            <v>1.5051385411804468</v>
          </cell>
        </row>
        <row r="83">
          <cell r="A83">
            <v>4</v>
          </cell>
          <cell r="B83">
            <v>0</v>
          </cell>
          <cell r="C83">
            <v>0</v>
          </cell>
          <cell r="H83">
            <v>-2.1031569567615804</v>
          </cell>
        </row>
        <row r="84">
          <cell r="A84">
            <v>3</v>
          </cell>
          <cell r="B84">
            <v>0</v>
          </cell>
          <cell r="C84">
            <v>0</v>
          </cell>
          <cell r="H84">
            <v>-0.3948614588195527</v>
          </cell>
        </row>
        <row r="85">
          <cell r="A85">
            <v>4</v>
          </cell>
          <cell r="B85">
            <v>1</v>
          </cell>
          <cell r="C85">
            <v>4</v>
          </cell>
          <cell r="H85">
            <v>-3.448356807511737</v>
          </cell>
        </row>
        <row r="86">
          <cell r="A86">
            <v>1</v>
          </cell>
          <cell r="B86">
            <v>0</v>
          </cell>
          <cell r="C86">
            <v>0</v>
          </cell>
          <cell r="H86">
            <v>-1.7725887894089194</v>
          </cell>
        </row>
        <row r="87">
          <cell r="A87">
            <v>2</v>
          </cell>
          <cell r="B87">
            <v>0</v>
          </cell>
          <cell r="C87">
            <v>0</v>
          </cell>
          <cell r="H87">
            <v>-2.2031569567615801</v>
          </cell>
        </row>
        <row r="88">
          <cell r="A88">
            <v>3</v>
          </cell>
          <cell r="B88">
            <v>0</v>
          </cell>
          <cell r="C88">
            <v>0</v>
          </cell>
          <cell r="H88">
            <v>-3.2954393024815527</v>
          </cell>
        </row>
        <row r="89">
          <cell r="A89">
            <v>3</v>
          </cell>
          <cell r="B89">
            <v>0</v>
          </cell>
          <cell r="C89">
            <v>0</v>
          </cell>
          <cell r="H89">
            <v>3.9574782025486357</v>
          </cell>
        </row>
        <row r="90">
          <cell r="A90">
            <v>2</v>
          </cell>
          <cell r="B90">
            <v>0</v>
          </cell>
          <cell r="C90">
            <v>0</v>
          </cell>
          <cell r="H90">
            <v>5.9987256874580783</v>
          </cell>
        </row>
        <row r="91">
          <cell r="A91">
            <v>3</v>
          </cell>
          <cell r="B91">
            <v>1</v>
          </cell>
          <cell r="C91">
            <v>3</v>
          </cell>
          <cell r="H91">
            <v>0.35164319248826281</v>
          </cell>
        </row>
        <row r="92">
          <cell r="A92">
            <v>5</v>
          </cell>
          <cell r="B92">
            <v>1</v>
          </cell>
          <cell r="C92">
            <v>5</v>
          </cell>
          <cell r="H92">
            <v>2.4574782025486339</v>
          </cell>
        </row>
        <row r="93">
          <cell r="A93">
            <v>4</v>
          </cell>
          <cell r="B93">
            <v>1</v>
          </cell>
          <cell r="C93">
            <v>4</v>
          </cell>
          <cell r="H93">
            <v>-3.0483568075117375</v>
          </cell>
        </row>
        <row r="94">
          <cell r="A94">
            <v>1</v>
          </cell>
          <cell r="B94">
            <v>1</v>
          </cell>
          <cell r="C94">
            <v>1</v>
          </cell>
          <cell r="H94">
            <v>0.75164319248826317</v>
          </cell>
        </row>
        <row r="95">
          <cell r="A95">
            <v>2</v>
          </cell>
          <cell r="B95">
            <v>1</v>
          </cell>
          <cell r="C95">
            <v>2</v>
          </cell>
          <cell r="H95">
            <v>7.4885475452963952</v>
          </cell>
        </row>
        <row r="96">
          <cell r="A96">
            <v>4</v>
          </cell>
          <cell r="B96">
            <v>1</v>
          </cell>
          <cell r="C96">
            <v>4</v>
          </cell>
          <cell r="H96">
            <v>-0.67258878940891975</v>
          </cell>
        </row>
        <row r="97">
          <cell r="A97">
            <v>0</v>
          </cell>
          <cell r="B97">
            <v>1</v>
          </cell>
          <cell r="C97">
            <v>0</v>
          </cell>
          <cell r="H97">
            <v>2.7516431924882632</v>
          </cell>
        </row>
        <row r="98">
          <cell r="A98">
            <v>5</v>
          </cell>
          <cell r="B98">
            <v>0</v>
          </cell>
          <cell r="C98">
            <v>0</v>
          </cell>
          <cell r="H98">
            <v>2.1968430432384203</v>
          </cell>
        </row>
        <row r="99">
          <cell r="A99">
            <v>3</v>
          </cell>
          <cell r="B99">
            <v>0</v>
          </cell>
          <cell r="C99">
            <v>0</v>
          </cell>
          <cell r="H99">
            <v>-3.156956761580787E-3</v>
          </cell>
        </row>
        <row r="100">
          <cell r="A100">
            <v>2</v>
          </cell>
          <cell r="B100">
            <v>1</v>
          </cell>
          <cell r="C100">
            <v>2</v>
          </cell>
          <cell r="H100">
            <v>-1.2725887894089194</v>
          </cell>
        </row>
        <row r="101">
          <cell r="A101">
            <v>2</v>
          </cell>
          <cell r="B101">
            <v>0</v>
          </cell>
          <cell r="C101">
            <v>0</v>
          </cell>
          <cell r="H101">
            <v>-2.1420206220562594</v>
          </cell>
        </row>
        <row r="102">
          <cell r="A102">
            <v>3</v>
          </cell>
          <cell r="B102">
            <v>1</v>
          </cell>
          <cell r="C102">
            <v>3</v>
          </cell>
          <cell r="H102">
            <v>-2.0337251241142322</v>
          </cell>
        </row>
        <row r="103">
          <cell r="A103">
            <v>0</v>
          </cell>
          <cell r="B103">
            <v>0</v>
          </cell>
          <cell r="C103">
            <v>0</v>
          </cell>
          <cell r="H103">
            <v>-5.0420206220562598</v>
          </cell>
        </row>
        <row r="104">
          <cell r="A104">
            <v>2</v>
          </cell>
          <cell r="B104">
            <v>0</v>
          </cell>
          <cell r="C104">
            <v>0</v>
          </cell>
          <cell r="H104">
            <v>0.24580818242789348</v>
          </cell>
        </row>
        <row r="105">
          <cell r="A105">
            <v>3</v>
          </cell>
          <cell r="B105">
            <v>0</v>
          </cell>
          <cell r="C105">
            <v>0</v>
          </cell>
          <cell r="H105">
            <v>0.33570670853310958</v>
          </cell>
        </row>
        <row r="106">
          <cell r="A106">
            <v>7</v>
          </cell>
          <cell r="B106">
            <v>1</v>
          </cell>
          <cell r="C106">
            <v>7</v>
          </cell>
          <cell r="H106">
            <v>1.1103957075788173</v>
          </cell>
        </row>
        <row r="107">
          <cell r="A107">
            <v>3</v>
          </cell>
          <cell r="B107">
            <v>1</v>
          </cell>
          <cell r="C107">
            <v>3</v>
          </cell>
          <cell r="H107">
            <v>-1.2031569567615801</v>
          </cell>
        </row>
        <row r="108">
          <cell r="A108">
            <v>2</v>
          </cell>
          <cell r="B108">
            <v>1</v>
          </cell>
          <cell r="C108">
            <v>2</v>
          </cell>
          <cell r="H108">
            <v>4.0357067085331089</v>
          </cell>
        </row>
        <row r="109">
          <cell r="A109">
            <v>1</v>
          </cell>
          <cell r="B109">
            <v>0</v>
          </cell>
          <cell r="C109">
            <v>0</v>
          </cell>
          <cell r="H109">
            <v>2.3968430432384196</v>
          </cell>
        </row>
        <row r="110">
          <cell r="A110">
            <v>4</v>
          </cell>
          <cell r="B110">
            <v>1</v>
          </cell>
          <cell r="C110">
            <v>4</v>
          </cell>
          <cell r="H110">
            <v>-2.2031569567615801</v>
          </cell>
        </row>
        <row r="111">
          <cell r="A111">
            <v>2</v>
          </cell>
          <cell r="B111">
            <v>1</v>
          </cell>
          <cell r="C111">
            <v>2</v>
          </cell>
          <cell r="H111">
            <v>2.3968430432384196</v>
          </cell>
        </row>
        <row r="112">
          <cell r="A112">
            <v>2</v>
          </cell>
          <cell r="B112">
            <v>1</v>
          </cell>
          <cell r="C112">
            <v>2</v>
          </cell>
          <cell r="H112">
            <v>2.7574782025486346</v>
          </cell>
        </row>
        <row r="113">
          <cell r="A113">
            <v>3</v>
          </cell>
          <cell r="B113">
            <v>1</v>
          </cell>
          <cell r="C113">
            <v>3</v>
          </cell>
          <cell r="H113">
            <v>-4.3954393024815523</v>
          </cell>
        </row>
        <row r="114">
          <cell r="A114">
            <v>7</v>
          </cell>
          <cell r="B114">
            <v>1</v>
          </cell>
          <cell r="C114">
            <v>7</v>
          </cell>
          <cell r="H114">
            <v>-2.0337251241142322</v>
          </cell>
        </row>
        <row r="115">
          <cell r="A115">
            <v>4</v>
          </cell>
          <cell r="B115">
            <v>1</v>
          </cell>
          <cell r="C115">
            <v>4</v>
          </cell>
          <cell r="H115">
            <v>0.89872568745807868</v>
          </cell>
        </row>
        <row r="116">
          <cell r="A116">
            <v>0</v>
          </cell>
          <cell r="B116">
            <v>1</v>
          </cell>
          <cell r="C116">
            <v>0</v>
          </cell>
          <cell r="H116">
            <v>-2.948356807511737</v>
          </cell>
        </row>
        <row r="117">
          <cell r="A117">
            <v>1</v>
          </cell>
          <cell r="B117">
            <v>0</v>
          </cell>
          <cell r="C117">
            <v>0</v>
          </cell>
          <cell r="H117">
            <v>-3.3954393024815523</v>
          </cell>
        </row>
        <row r="118">
          <cell r="A118">
            <v>2</v>
          </cell>
          <cell r="B118">
            <v>0</v>
          </cell>
          <cell r="C118">
            <v>0</v>
          </cell>
          <cell r="H118">
            <v>-1.1954393024815531</v>
          </cell>
        </row>
        <row r="119">
          <cell r="A119">
            <v>5</v>
          </cell>
          <cell r="B119">
            <v>1</v>
          </cell>
          <cell r="C119">
            <v>5</v>
          </cell>
          <cell r="H119">
            <v>-3.2483568075117368</v>
          </cell>
        </row>
        <row r="120">
          <cell r="A120">
            <v>2</v>
          </cell>
          <cell r="B120">
            <v>1</v>
          </cell>
          <cell r="C120">
            <v>2</v>
          </cell>
          <cell r="H120">
            <v>3.1968430432384203</v>
          </cell>
        </row>
        <row r="121">
          <cell r="A121">
            <v>3</v>
          </cell>
          <cell r="B121">
            <v>1</v>
          </cell>
          <cell r="C121">
            <v>3</v>
          </cell>
          <cell r="H121">
            <v>-1.3642932914668906</v>
          </cell>
        </row>
        <row r="122">
          <cell r="A122">
            <v>3</v>
          </cell>
          <cell r="B122">
            <v>0</v>
          </cell>
          <cell r="C122">
            <v>0</v>
          </cell>
          <cell r="H122">
            <v>-2.5337251241142322</v>
          </cell>
        </row>
        <row r="123">
          <cell r="A123">
            <v>4</v>
          </cell>
          <cell r="B123">
            <v>0</v>
          </cell>
          <cell r="C123">
            <v>0</v>
          </cell>
          <cell r="H123">
            <v>-5.5420206220562598</v>
          </cell>
        </row>
        <row r="124">
          <cell r="A124">
            <v>4</v>
          </cell>
          <cell r="B124">
            <v>1</v>
          </cell>
          <cell r="C124">
            <v>4</v>
          </cell>
          <cell r="H124">
            <v>-0.17258878940891975</v>
          </cell>
        </row>
        <row r="125">
          <cell r="A125">
            <v>4</v>
          </cell>
          <cell r="B125">
            <v>0</v>
          </cell>
          <cell r="C125">
            <v>0</v>
          </cell>
          <cell r="H125">
            <v>-1.1337251241142319</v>
          </cell>
        </row>
        <row r="126">
          <cell r="A126">
            <v>1</v>
          </cell>
          <cell r="B126">
            <v>0</v>
          </cell>
          <cell r="C126">
            <v>0</v>
          </cell>
          <cell r="H126">
            <v>2.1885475452963945</v>
          </cell>
        </row>
        <row r="127">
          <cell r="A127">
            <v>4</v>
          </cell>
          <cell r="B127">
            <v>0</v>
          </cell>
          <cell r="C127">
            <v>0</v>
          </cell>
          <cell r="H127">
            <v>1.0395707578817692E-2</v>
          </cell>
        </row>
        <row r="128">
          <cell r="A128">
            <v>2</v>
          </cell>
          <cell r="B128">
            <v>1</v>
          </cell>
          <cell r="C128">
            <v>2</v>
          </cell>
          <cell r="H128">
            <v>-3.0954393024815516</v>
          </cell>
        </row>
        <row r="129">
          <cell r="A129">
            <v>5</v>
          </cell>
          <cell r="B129">
            <v>1</v>
          </cell>
          <cell r="C129">
            <v>5</v>
          </cell>
          <cell r="H129">
            <v>-0.57258878940892011</v>
          </cell>
        </row>
        <row r="130">
          <cell r="A130">
            <v>4</v>
          </cell>
          <cell r="B130">
            <v>1</v>
          </cell>
          <cell r="C130">
            <v>4</v>
          </cell>
          <cell r="H130">
            <v>2.6516431924882635</v>
          </cell>
        </row>
        <row r="131">
          <cell r="A131">
            <v>2</v>
          </cell>
          <cell r="B131">
            <v>0</v>
          </cell>
          <cell r="C131">
            <v>0</v>
          </cell>
          <cell r="H131">
            <v>0.89684304323841957</v>
          </cell>
        </row>
        <row r="132">
          <cell r="A132">
            <v>2</v>
          </cell>
          <cell r="B132">
            <v>0</v>
          </cell>
          <cell r="C132">
            <v>0</v>
          </cell>
          <cell r="H132">
            <v>5.0458081824278924</v>
          </cell>
        </row>
        <row r="133">
          <cell r="A133">
            <v>2</v>
          </cell>
          <cell r="B133">
            <v>1</v>
          </cell>
          <cell r="C133">
            <v>2</v>
          </cell>
          <cell r="H133">
            <v>0.45164319248826246</v>
          </cell>
        </row>
        <row r="134">
          <cell r="A134">
            <v>3</v>
          </cell>
          <cell r="B134">
            <v>0</v>
          </cell>
          <cell r="C134">
            <v>0</v>
          </cell>
          <cell r="H134">
            <v>-3.5954393024815516</v>
          </cell>
        </row>
        <row r="135">
          <cell r="A135">
            <v>3</v>
          </cell>
          <cell r="B135">
            <v>1</v>
          </cell>
          <cell r="C135">
            <v>3</v>
          </cell>
          <cell r="H135">
            <v>3.5745703738277967</v>
          </cell>
        </row>
        <row r="136">
          <cell r="A136">
            <v>3</v>
          </cell>
          <cell r="B136">
            <v>1</v>
          </cell>
          <cell r="C136">
            <v>3</v>
          </cell>
          <cell r="H136">
            <v>-3.4031569567615811</v>
          </cell>
        </row>
        <row r="137">
          <cell r="A137">
            <v>5</v>
          </cell>
          <cell r="B137">
            <v>1</v>
          </cell>
          <cell r="C137">
            <v>5</v>
          </cell>
          <cell r="H137">
            <v>1.7274112105910806</v>
          </cell>
        </row>
        <row r="138">
          <cell r="A138">
            <v>2</v>
          </cell>
          <cell r="B138">
            <v>1</v>
          </cell>
          <cell r="C138">
            <v>2</v>
          </cell>
          <cell r="H138">
            <v>1.2987256874580773</v>
          </cell>
        </row>
        <row r="139">
          <cell r="A139">
            <v>3</v>
          </cell>
          <cell r="B139">
            <v>1</v>
          </cell>
          <cell r="C139">
            <v>3</v>
          </cell>
          <cell r="H139">
            <v>-1.3337251241142312</v>
          </cell>
        </row>
        <row r="140">
          <cell r="A140">
            <v>4</v>
          </cell>
          <cell r="B140">
            <v>1</v>
          </cell>
          <cell r="C140">
            <v>4</v>
          </cell>
          <cell r="H140">
            <v>-3.3725887894089208</v>
          </cell>
        </row>
        <row r="141">
          <cell r="A141">
            <v>2</v>
          </cell>
          <cell r="B141">
            <v>1</v>
          </cell>
          <cell r="C141">
            <v>2</v>
          </cell>
          <cell r="H141">
            <v>-3.3725887894089208</v>
          </cell>
        </row>
        <row r="142">
          <cell r="A142">
            <v>3</v>
          </cell>
          <cell r="B142">
            <v>0</v>
          </cell>
          <cell r="C142">
            <v>0</v>
          </cell>
          <cell r="H142">
            <v>-1.1031569567615804</v>
          </cell>
        </row>
        <row r="143">
          <cell r="A143">
            <v>2</v>
          </cell>
          <cell r="B143">
            <v>1</v>
          </cell>
          <cell r="C143">
            <v>2</v>
          </cell>
          <cell r="H143">
            <v>3.1745703738277964</v>
          </cell>
        </row>
        <row r="144">
          <cell r="A144">
            <v>0</v>
          </cell>
          <cell r="B144">
            <v>1</v>
          </cell>
          <cell r="C144">
            <v>0</v>
          </cell>
          <cell r="H144">
            <v>-2.2337251241142315</v>
          </cell>
        </row>
        <row r="145">
          <cell r="A145">
            <v>1</v>
          </cell>
          <cell r="B145">
            <v>1</v>
          </cell>
          <cell r="C145">
            <v>1</v>
          </cell>
          <cell r="H145">
            <v>4.9885475452963952</v>
          </cell>
        </row>
        <row r="146">
          <cell r="A146">
            <v>4</v>
          </cell>
          <cell r="B146">
            <v>1</v>
          </cell>
          <cell r="C146">
            <v>4</v>
          </cell>
          <cell r="H146">
            <v>3.2987256874580773</v>
          </cell>
        </row>
        <row r="147">
          <cell r="A147">
            <v>3</v>
          </cell>
          <cell r="B147">
            <v>0</v>
          </cell>
          <cell r="C147">
            <v>0</v>
          </cell>
          <cell r="H147">
            <v>-1.2483568075117368</v>
          </cell>
        </row>
        <row r="148">
          <cell r="A148">
            <v>4</v>
          </cell>
          <cell r="B148">
            <v>1</v>
          </cell>
          <cell r="C148">
            <v>4</v>
          </cell>
          <cell r="H148">
            <v>-1.1642932914668904</v>
          </cell>
        </row>
        <row r="149">
          <cell r="A149">
            <v>2</v>
          </cell>
          <cell r="B149">
            <v>0</v>
          </cell>
          <cell r="C149">
            <v>0</v>
          </cell>
          <cell r="H149">
            <v>-1.2725887894089194</v>
          </cell>
        </row>
        <row r="150">
          <cell r="A150">
            <v>3</v>
          </cell>
          <cell r="B150">
            <v>1</v>
          </cell>
          <cell r="C150">
            <v>3</v>
          </cell>
          <cell r="H150">
            <v>-0.20315695676158008</v>
          </cell>
        </row>
        <row r="151">
          <cell r="A151">
            <v>5</v>
          </cell>
          <cell r="B151">
            <v>1</v>
          </cell>
          <cell r="C151">
            <v>5</v>
          </cell>
          <cell r="H151">
            <v>-4.6954393024815522</v>
          </cell>
        </row>
        <row r="152">
          <cell r="H152">
            <v>7.2574782025486329</v>
          </cell>
        </row>
        <row r="153">
          <cell r="H153">
            <v>-0.33372512411423116</v>
          </cell>
        </row>
        <row r="154">
          <cell r="H154">
            <v>3.0574782025486336</v>
          </cell>
        </row>
        <row r="155">
          <cell r="H155">
            <v>1.9987256874580783</v>
          </cell>
        </row>
        <row r="156">
          <cell r="H156">
            <v>5.157478202548635</v>
          </cell>
        </row>
        <row r="157">
          <cell r="H157">
            <v>-4.3725887894089208</v>
          </cell>
        </row>
        <row r="158">
          <cell r="H158">
            <v>0.43570670853310922</v>
          </cell>
        </row>
        <row r="159">
          <cell r="H159">
            <v>-0.43372512411423259</v>
          </cell>
        </row>
        <row r="160">
          <cell r="H160">
            <v>-4.0483568075117375</v>
          </cell>
        </row>
        <row r="161">
          <cell r="H161">
            <v>-1.5483568075117375</v>
          </cell>
        </row>
        <row r="162">
          <cell r="H162">
            <v>-3.3725887894089208</v>
          </cell>
        </row>
        <row r="163">
          <cell r="H163">
            <v>-4.0954393024815525</v>
          </cell>
        </row>
        <row r="164">
          <cell r="H164">
            <v>2.2968430432384199</v>
          </cell>
        </row>
        <row r="165">
          <cell r="H165">
            <v>-1.3031569567615797</v>
          </cell>
        </row>
        <row r="166">
          <cell r="H166">
            <v>3.0357067085331089</v>
          </cell>
        </row>
        <row r="167">
          <cell r="H167">
            <v>-3.6725887894089198</v>
          </cell>
        </row>
        <row r="168">
          <cell r="H168">
            <v>-2.1031569567615804</v>
          </cell>
        </row>
        <row r="169">
          <cell r="H169">
            <v>-1.4337251241142326</v>
          </cell>
        </row>
        <row r="170">
          <cell r="H170">
            <v>-0.2725887894089194</v>
          </cell>
        </row>
        <row r="171">
          <cell r="H171">
            <v>-5.2954393024815527</v>
          </cell>
        </row>
        <row r="172">
          <cell r="H172">
            <v>3.9274112105910799</v>
          </cell>
        </row>
        <row r="173">
          <cell r="H173">
            <v>0.6885475452963945</v>
          </cell>
        </row>
        <row r="174">
          <cell r="H174">
            <v>1.3579793779437406</v>
          </cell>
        </row>
        <row r="175">
          <cell r="H175">
            <v>-2.2337251241142315</v>
          </cell>
        </row>
        <row r="176">
          <cell r="H176">
            <v>2.2045606975184473</v>
          </cell>
        </row>
        <row r="177">
          <cell r="H177">
            <v>-2.0337251241142322</v>
          </cell>
        </row>
        <row r="178">
          <cell r="H178">
            <v>2.9516431924882625</v>
          </cell>
        </row>
        <row r="179">
          <cell r="H179">
            <v>-1.6031569567615804</v>
          </cell>
        </row>
        <row r="180">
          <cell r="H180">
            <v>2.9357067085331092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7">
          <cell r="AQ7" t="e">
            <v>#NAME?</v>
          </cell>
        </row>
      </sheetData>
      <sheetData sheetId="34">
        <row r="28">
          <cell r="AP28" t="e">
            <v>#NAME?</v>
          </cell>
        </row>
      </sheetData>
      <sheetData sheetId="35">
        <row r="5">
          <cell r="J5">
            <v>2</v>
          </cell>
          <cell r="K5">
            <v>3.8530970774725275E-2</v>
          </cell>
        </row>
        <row r="6">
          <cell r="J6">
            <v>6</v>
          </cell>
          <cell r="K6">
            <v>0.15277500673598945</v>
          </cell>
        </row>
        <row r="7">
          <cell r="J7">
            <v>10</v>
          </cell>
          <cell r="K7">
            <v>0.44793936722219646</v>
          </cell>
        </row>
        <row r="8">
          <cell r="J8">
            <v>12</v>
          </cell>
          <cell r="K8">
            <v>0.63251001781543426</v>
          </cell>
        </row>
        <row r="9">
          <cell r="J9">
            <v>16</v>
          </cell>
          <cell r="K9">
            <v>0.88564413425368838</v>
          </cell>
        </row>
        <row r="10">
          <cell r="K10">
            <v>3.4026393779270657E-2</v>
          </cell>
        </row>
        <row r="11">
          <cell r="K11">
            <v>0.13681492775929915</v>
          </cell>
        </row>
        <row r="12">
          <cell r="K12">
            <v>0.4162953826316072</v>
          </cell>
        </row>
        <row r="13">
          <cell r="K13">
            <v>0.6020466148666932</v>
          </cell>
        </row>
        <row r="14">
          <cell r="K14">
            <v>0.87191524166630741</v>
          </cell>
        </row>
        <row r="15">
          <cell r="K15">
            <v>3.0031988389288149E-2</v>
          </cell>
        </row>
        <row r="16">
          <cell r="K16">
            <v>0.12228151752862983</v>
          </cell>
        </row>
        <row r="17">
          <cell r="K17">
            <v>0.3853265487153863</v>
          </cell>
        </row>
        <row r="18">
          <cell r="K18">
            <v>0.57077161189449177</v>
          </cell>
        </row>
        <row r="19">
          <cell r="K19">
            <v>0.85680462983491634</v>
          </cell>
        </row>
        <row r="20">
          <cell r="K20">
            <v>9.5522120460773574E-2</v>
          </cell>
        </row>
        <row r="21">
          <cell r="K21">
            <v>0.32213007388638948</v>
          </cell>
        </row>
        <row r="22">
          <cell r="K22">
            <v>0.68135373378902553</v>
          </cell>
        </row>
        <row r="23">
          <cell r="K23">
            <v>0.81935741762295589</v>
          </cell>
        </row>
        <row r="24">
          <cell r="K24">
            <v>0.95329174168634911</v>
          </cell>
        </row>
        <row r="25">
          <cell r="K25">
            <v>8.4943459768718019E-2</v>
          </cell>
        </row>
        <row r="26">
          <cell r="K26">
            <v>0.29463044806657379</v>
          </cell>
        </row>
        <row r="27">
          <cell r="K27">
            <v>0.65271617456652387</v>
          </cell>
        </row>
        <row r="28">
          <cell r="K28">
            <v>0.7994723812479857</v>
          </cell>
        </row>
        <row r="29">
          <cell r="K29">
            <v>0.9472000463403718</v>
          </cell>
        </row>
        <row r="30">
          <cell r="K30">
            <v>7.543862668133515E-2</v>
          </cell>
        </row>
        <row r="31">
          <cell r="K31">
            <v>0.26854837926602604</v>
          </cell>
        </row>
        <row r="32">
          <cell r="K32">
            <v>0.62292922338426227</v>
          </cell>
        </row>
        <row r="33">
          <cell r="K33">
            <v>0.77799151222150298</v>
          </cell>
        </row>
        <row r="34">
          <cell r="K34">
            <v>0.94036357290880779</v>
          </cell>
        </row>
      </sheetData>
      <sheetData sheetId="36">
        <row r="1">
          <cell r="B1" t="str">
            <v>Year</v>
          </cell>
          <cell r="C1" t="str">
            <v>Quarter</v>
          </cell>
          <cell r="D1" t="str">
            <v>Total Sales ($m)</v>
          </cell>
        </row>
        <row r="2">
          <cell r="B2">
            <v>2015</v>
          </cell>
          <cell r="C2">
            <v>2</v>
          </cell>
          <cell r="D2">
            <v>60.940000000000005</v>
          </cell>
          <cell r="F2"/>
          <cell r="K2">
            <v>51.45963741008017</v>
          </cell>
        </row>
        <row r="3">
          <cell r="B3">
            <v>2015</v>
          </cell>
          <cell r="C3">
            <v>3</v>
          </cell>
          <cell r="D3">
            <v>64.790000000000006</v>
          </cell>
          <cell r="F3"/>
          <cell r="K3">
            <v>62.302963161932652</v>
          </cell>
        </row>
        <row r="4">
          <cell r="B4">
            <v>2015</v>
          </cell>
          <cell r="C4">
            <v>4</v>
          </cell>
          <cell r="D4">
            <v>72.709999999999994</v>
          </cell>
          <cell r="F4">
            <v>64.735000000000014</v>
          </cell>
          <cell r="K4">
            <v>75.435058487681914</v>
          </cell>
        </row>
        <row r="5">
          <cell r="B5">
            <v>2016</v>
          </cell>
          <cell r="C5">
            <v>1</v>
          </cell>
          <cell r="D5">
            <v>57.420000000000009</v>
          </cell>
          <cell r="F5">
            <v>67.03125</v>
          </cell>
          <cell r="K5">
            <v>55.50109951361722</v>
          </cell>
        </row>
        <row r="6">
          <cell r="B6">
            <v>2016</v>
          </cell>
          <cell r="C6">
            <v>2</v>
          </cell>
          <cell r="D6">
            <v>67.100000000000009</v>
          </cell>
          <cell r="F6">
            <v>71.15625</v>
          </cell>
          <cell r="K6">
            <v>68.725032044870687</v>
          </cell>
        </row>
        <row r="7">
          <cell r="B7">
            <v>2016</v>
          </cell>
          <cell r="C7">
            <v>3</v>
          </cell>
          <cell r="D7">
            <v>77</v>
          </cell>
          <cell r="F7">
            <v>74.717500000000001</v>
          </cell>
          <cell r="K7">
            <v>81.588776317815686</v>
          </cell>
        </row>
        <row r="8">
          <cell r="B8">
            <v>2016</v>
          </cell>
          <cell r="C8">
            <v>4</v>
          </cell>
          <cell r="D8">
            <v>93.500000000000014</v>
          </cell>
          <cell r="F8">
            <v>77.88</v>
          </cell>
          <cell r="K8">
            <v>97.108638986674265</v>
          </cell>
        </row>
        <row r="9">
          <cell r="B9">
            <v>2017</v>
          </cell>
          <cell r="C9">
            <v>1</v>
          </cell>
          <cell r="D9">
            <v>65.12</v>
          </cell>
          <cell r="F9">
            <v>82.555000000000007</v>
          </cell>
          <cell r="K9">
            <v>70.378726805298399</v>
          </cell>
        </row>
        <row r="10">
          <cell r="B10">
            <v>2017</v>
          </cell>
          <cell r="C10">
            <v>2</v>
          </cell>
          <cell r="D10">
            <v>84.7</v>
          </cell>
          <cell r="F10">
            <v>88.33</v>
          </cell>
          <cell r="K10">
            <v>85.990426679661198</v>
          </cell>
        </row>
        <row r="11">
          <cell r="B11">
            <v>2017</v>
          </cell>
          <cell r="C11">
            <v>3</v>
          </cell>
          <cell r="D11">
            <v>96.800000000000011</v>
          </cell>
          <cell r="F11">
            <v>93.458749999999995</v>
          </cell>
          <cell r="K11">
            <v>100.87458947369871</v>
          </cell>
        </row>
        <row r="12">
          <cell r="B12">
            <v>2017</v>
          </cell>
          <cell r="C12">
            <v>4</v>
          </cell>
          <cell r="D12">
            <v>119.9</v>
          </cell>
          <cell r="F12">
            <v>97.515000000000001</v>
          </cell>
          <cell r="K12">
            <v>118.78221948566662</v>
          </cell>
        </row>
        <row r="13">
          <cell r="B13">
            <v>2018</v>
          </cell>
          <cell r="C13">
            <v>1</v>
          </cell>
          <cell r="D13">
            <v>79.75</v>
          </cell>
          <cell r="F13">
            <v>103.45500000000001</v>
          </cell>
          <cell r="K13">
            <v>85.256354096979592</v>
          </cell>
        </row>
        <row r="14">
          <cell r="B14">
            <v>2018</v>
          </cell>
          <cell r="C14">
            <v>2</v>
          </cell>
          <cell r="D14">
            <v>102.52000000000001</v>
          </cell>
          <cell r="F14">
            <v>110.4675</v>
          </cell>
          <cell r="K14">
            <v>103.25582131445172</v>
          </cell>
        </row>
        <row r="15">
          <cell r="B15">
            <v>2018</v>
          </cell>
          <cell r="C15">
            <v>3</v>
          </cell>
          <cell r="D15">
            <v>126.50000000000001</v>
          </cell>
          <cell r="F15">
            <v>116.72375000000001</v>
          </cell>
          <cell r="K15">
            <v>120.16040262958172</v>
          </cell>
        </row>
        <row r="16">
          <cell r="B16">
            <v>2018</v>
          </cell>
          <cell r="C16">
            <v>4</v>
          </cell>
          <cell r="D16">
            <v>146.30000000000001</v>
          </cell>
          <cell r="F16"/>
          <cell r="K16">
            <v>140.45579998465897</v>
          </cell>
        </row>
        <row r="17">
          <cell r="B17">
            <v>2019</v>
          </cell>
          <cell r="C17">
            <v>1</v>
          </cell>
          <cell r="D17">
            <v>103.4</v>
          </cell>
          <cell r="F17"/>
          <cell r="K17">
            <v>100.13398138866079</v>
          </cell>
        </row>
        <row r="18">
          <cell r="B18">
            <v>2019</v>
          </cell>
          <cell r="C18">
            <v>2</v>
          </cell>
          <cell r="K18">
            <v>120.52121594924223</v>
          </cell>
        </row>
        <row r="19">
          <cell r="B19">
            <v>2019</v>
          </cell>
          <cell r="C19">
            <v>3</v>
          </cell>
          <cell r="K19">
            <v>139.44621578546477</v>
          </cell>
        </row>
        <row r="20">
          <cell r="B20">
            <v>2019</v>
          </cell>
          <cell r="C20">
            <v>4</v>
          </cell>
          <cell r="K20">
            <v>162.12938048365132</v>
          </cell>
        </row>
        <row r="21">
          <cell r="B21">
            <v>2020</v>
          </cell>
          <cell r="C21">
            <v>1</v>
          </cell>
          <cell r="K21">
            <v>115.01160868034198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Prime"/>
      <sheetName val="XRealStats"/>
    </sheetNames>
    <definedNames>
      <definedName name="DESIGN"/>
      <definedName name="DIAG"/>
      <definedName name="LogitCoeff"/>
      <definedName name="LogitSummary"/>
      <definedName name="SelectCols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p/Desktop/study%20material/trimester%202/Descriptive%20Analytics%20And%20Visualisation/assignment%202/A2_218310626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hp/Desktop/study%20material/trimester%202/Descriptive%20Analytics%20And%20Visualisation/assignment%202/A2_218310626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723.539070833336" createdVersion="6" refreshedVersion="6" minRefreshableVersion="3" recordCount="150" xr:uid="{C1CC7BF3-A8C8-4F2E-AC8C-B0F7E72C6DFC}">
  <cacheSource type="worksheet">
    <worksheetSource ref="A1:A151" sheet="1.2" r:id="rId2"/>
  </cacheSource>
  <cacheFields count="1">
    <cacheField name="Sunday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3723.546814236113" createdVersion="6" refreshedVersion="6" minRefreshableVersion="3" recordCount="150" xr:uid="{F04A05E9-E8FB-46AD-A2C5-35C8409EFE0F}">
  <cacheSource type="worksheet">
    <worksheetSource ref="A1:A151" sheet="1.3" r:id="rId2"/>
  </cacheSource>
  <cacheFields count="1">
    <cacheField name="OnlineChannel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"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1"/>
  </r>
  <r>
    <x v="0"/>
  </r>
  <r>
    <x v="1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"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DEE83-BC08-4C9D-B859-9743273B168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2:D5" firstHeaderRow="1" firstDataRow="1" firstDataCol="1"/>
  <pivotFields count="1">
    <pivotField axis="axisRow" dataField="1" showAll="0">
      <items count="3">
        <item n="NO" x="1"/>
        <item n="YES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Sundays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EEC381-E77E-4491-B8C0-15A281A26B1E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C3:D6" firstHeaderRow="1" firstDataRow="1" firstDataCol="1"/>
  <pivotFields count="1">
    <pivotField axis="axisRow" dataField="1" showAll="0">
      <items count="3">
        <item n="No Online Channel" x="1"/>
        <item n="Online Channel" x="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nline Channel" fld="0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78"/>
  <sheetViews>
    <sheetView workbookViewId="0">
      <selection activeCell="N11" sqref="N11"/>
    </sheetView>
  </sheetViews>
  <sheetFormatPr defaultColWidth="9" defaultRowHeight="15.5" x14ac:dyDescent="0.35"/>
  <cols>
    <col min="1" max="1" width="14.26953125" style="4" customWidth="1"/>
    <col min="2" max="2" width="9" style="4"/>
    <col min="3" max="3" width="9.81640625" style="4" customWidth="1"/>
    <col min="4" max="6" width="9" style="4"/>
    <col min="7" max="7" width="9" style="3"/>
    <col min="8" max="8" width="11.26953125" style="4" customWidth="1"/>
    <col min="9" max="9" width="8.26953125" style="3" customWidth="1"/>
    <col min="10" max="11" width="9" style="4"/>
    <col min="12" max="12" width="9.81640625" style="4" customWidth="1"/>
    <col min="13" max="13" width="9" style="4"/>
    <col min="14" max="14" width="11.7265625" style="4" customWidth="1"/>
    <col min="15" max="15" width="9.1796875" style="4" customWidth="1"/>
    <col min="16" max="16" width="9.7265625" style="3" customWidth="1"/>
    <col min="17" max="17" width="10.81640625" style="4" customWidth="1"/>
    <col min="18" max="18" width="9" style="3"/>
    <col min="19" max="19" width="11.1796875" style="4" customWidth="1"/>
    <col min="20" max="23" width="9" style="4"/>
    <col min="24" max="24" width="9.26953125" style="4" customWidth="1"/>
    <col min="25" max="25" width="9" style="3"/>
    <col min="26" max="26" width="11" style="4" customWidth="1"/>
    <col min="27" max="16384" width="9" style="4"/>
  </cols>
  <sheetData>
    <row r="1" spans="1:11" ht="19.5" customHeight="1" x14ac:dyDescent="0.35">
      <c r="A1" s="1" t="s">
        <v>0</v>
      </c>
      <c r="B1" s="2"/>
      <c r="C1" s="2"/>
      <c r="D1" s="2"/>
      <c r="E1" s="2"/>
      <c r="F1" s="2"/>
    </row>
    <row r="2" spans="1:11" ht="12.75" customHeight="1" x14ac:dyDescent="0.35">
      <c r="A2" s="2"/>
      <c r="B2" s="2"/>
      <c r="C2" s="2"/>
      <c r="D2" s="2" t="s">
        <v>1</v>
      </c>
      <c r="E2" s="2"/>
      <c r="F2" s="2"/>
    </row>
    <row r="3" spans="1:11" ht="12.75" customHeight="1" x14ac:dyDescent="0.35">
      <c r="A3" s="5" t="s">
        <v>2</v>
      </c>
    </row>
    <row r="4" spans="1:11" ht="12.75" customHeight="1" x14ac:dyDescent="0.35">
      <c r="A4" s="2" t="s">
        <v>3</v>
      </c>
      <c r="B4" s="2"/>
      <c r="C4" s="2"/>
      <c r="D4" s="2"/>
      <c r="E4" s="2"/>
      <c r="F4" s="2"/>
    </row>
    <row r="5" spans="1:11" ht="12.75" customHeight="1" x14ac:dyDescent="0.35">
      <c r="A5" s="6" t="s">
        <v>4</v>
      </c>
    </row>
    <row r="6" spans="1:11" ht="12.75" customHeight="1" x14ac:dyDescent="0.35">
      <c r="A6" s="2"/>
      <c r="B6" s="2"/>
      <c r="C6" s="2"/>
      <c r="D6" s="2"/>
      <c r="E6" s="2"/>
      <c r="F6" s="2"/>
    </row>
    <row r="7" spans="1:11" ht="12.75" customHeight="1" x14ac:dyDescent="0.35">
      <c r="A7" s="7" t="s">
        <v>5</v>
      </c>
      <c r="B7" s="2"/>
      <c r="C7" s="2"/>
      <c r="D7" s="2"/>
      <c r="E7" s="2"/>
      <c r="F7" s="2"/>
    </row>
    <row r="8" spans="1:11" ht="12.75" customHeight="1" x14ac:dyDescent="0.35">
      <c r="A8" s="8" t="s">
        <v>6</v>
      </c>
      <c r="B8" s="8" t="s">
        <v>7</v>
      </c>
      <c r="C8" s="8"/>
      <c r="D8" s="8"/>
      <c r="E8" s="8"/>
      <c r="F8" s="8"/>
      <c r="G8" s="9"/>
    </row>
    <row r="9" spans="1:11" ht="12.75" customHeight="1" x14ac:dyDescent="0.35">
      <c r="A9" s="8" t="s">
        <v>8</v>
      </c>
      <c r="B9" s="8" t="s">
        <v>9</v>
      </c>
      <c r="C9" s="8"/>
      <c r="D9" s="8"/>
      <c r="E9" s="8"/>
      <c r="F9" s="8"/>
      <c r="G9" s="9"/>
      <c r="H9" s="2"/>
      <c r="J9" s="2"/>
    </row>
    <row r="10" spans="1:11" ht="12.75" customHeight="1" x14ac:dyDescent="0.35">
      <c r="A10" s="8" t="s">
        <v>10</v>
      </c>
      <c r="B10" s="8" t="s">
        <v>11</v>
      </c>
      <c r="C10" s="8"/>
      <c r="D10" s="8"/>
      <c r="E10" s="8"/>
      <c r="F10" s="8"/>
      <c r="G10" s="9"/>
      <c r="H10" s="2"/>
      <c r="J10" s="2"/>
    </row>
    <row r="11" spans="1:11" ht="12.75" customHeight="1" x14ac:dyDescent="0.35">
      <c r="A11" s="8" t="s">
        <v>12</v>
      </c>
      <c r="B11" s="8" t="s">
        <v>13</v>
      </c>
    </row>
    <row r="12" spans="1:11" ht="12.75" customHeight="1" x14ac:dyDescent="0.35">
      <c r="A12" s="8" t="s">
        <v>14</v>
      </c>
      <c r="B12" s="8" t="s">
        <v>15</v>
      </c>
      <c r="C12" s="8"/>
      <c r="D12" s="8"/>
      <c r="E12" s="8"/>
      <c r="F12" s="8"/>
      <c r="G12" s="9"/>
      <c r="H12" s="10"/>
      <c r="I12" s="9"/>
      <c r="J12" s="10"/>
    </row>
    <row r="13" spans="1:11" ht="12.75" customHeight="1" x14ac:dyDescent="0.35">
      <c r="A13" s="8" t="s">
        <v>16</v>
      </c>
      <c r="B13" s="8" t="s">
        <v>17</v>
      </c>
      <c r="C13" s="8"/>
      <c r="D13" s="8"/>
      <c r="E13" s="8"/>
      <c r="F13" s="8"/>
      <c r="G13" s="9"/>
      <c r="H13" s="8"/>
      <c r="I13" s="9"/>
      <c r="J13" s="8"/>
      <c r="K13" s="2"/>
    </row>
    <row r="14" spans="1:11" ht="12.75" customHeight="1" x14ac:dyDescent="0.35">
      <c r="A14" s="8" t="s">
        <v>18</v>
      </c>
      <c r="B14" s="8" t="s">
        <v>19</v>
      </c>
      <c r="C14" s="8"/>
      <c r="D14" s="8"/>
      <c r="E14" s="8"/>
      <c r="F14" s="8"/>
      <c r="G14" s="9"/>
      <c r="H14" s="8"/>
      <c r="I14" s="9"/>
      <c r="J14" s="8"/>
      <c r="K14" s="2"/>
    </row>
    <row r="15" spans="1:11" ht="12.75" customHeight="1" x14ac:dyDescent="0.35">
      <c r="A15" s="8" t="s">
        <v>20</v>
      </c>
      <c r="B15" s="8" t="s">
        <v>21</v>
      </c>
      <c r="C15" s="8"/>
      <c r="D15" s="8"/>
      <c r="E15" s="8"/>
      <c r="F15" s="8"/>
      <c r="G15" s="9"/>
      <c r="H15" s="8"/>
      <c r="I15" s="9"/>
      <c r="J15" s="8"/>
      <c r="K15" s="2"/>
    </row>
    <row r="16" spans="1:11" ht="12.75" customHeight="1" x14ac:dyDescent="0.35">
      <c r="A16" s="8" t="s">
        <v>22</v>
      </c>
      <c r="B16" s="8" t="s">
        <v>23</v>
      </c>
      <c r="C16" s="8"/>
      <c r="D16" s="8"/>
      <c r="E16" s="8"/>
      <c r="F16" s="8"/>
      <c r="G16" s="9"/>
      <c r="H16" s="8"/>
      <c r="I16" s="9"/>
      <c r="J16" s="8"/>
      <c r="K16" s="2"/>
    </row>
    <row r="17" spans="1:26" ht="12.75" customHeight="1" x14ac:dyDescent="0.35">
      <c r="A17" s="8" t="s">
        <v>24</v>
      </c>
      <c r="B17" s="8" t="s">
        <v>25</v>
      </c>
      <c r="C17" s="8"/>
      <c r="D17" s="8"/>
      <c r="E17" s="8"/>
      <c r="F17" s="8"/>
      <c r="G17" s="9"/>
      <c r="H17" s="8"/>
      <c r="I17" s="9"/>
      <c r="J17" s="8"/>
      <c r="K17" s="2"/>
    </row>
    <row r="18" spans="1:26" ht="12.75" customHeight="1" x14ac:dyDescent="0.35">
      <c r="A18" s="8" t="s">
        <v>26</v>
      </c>
      <c r="B18" s="8" t="s">
        <v>27</v>
      </c>
      <c r="C18" s="8"/>
      <c r="D18" s="8"/>
      <c r="E18" s="8"/>
      <c r="F18" s="8"/>
      <c r="G18" s="9"/>
      <c r="H18" s="8"/>
      <c r="I18" s="9"/>
      <c r="J18" s="8"/>
      <c r="K18" s="2"/>
    </row>
    <row r="19" spans="1:26" ht="12.75" customHeight="1" x14ac:dyDescent="0.35">
      <c r="A19" s="8" t="s">
        <v>28</v>
      </c>
      <c r="B19" s="8" t="s">
        <v>29</v>
      </c>
      <c r="C19" s="8"/>
      <c r="D19" s="8"/>
      <c r="E19" s="8"/>
      <c r="F19" s="8"/>
      <c r="G19" s="9"/>
      <c r="H19" s="8"/>
      <c r="I19" s="9"/>
      <c r="J19" s="8"/>
      <c r="K19" s="2"/>
    </row>
    <row r="20" spans="1:26" ht="12.75" customHeight="1" x14ac:dyDescent="0.35">
      <c r="A20" s="8" t="s">
        <v>30</v>
      </c>
      <c r="B20" s="8" t="s">
        <v>31</v>
      </c>
      <c r="C20" s="8"/>
      <c r="D20" s="8"/>
      <c r="E20" s="8"/>
      <c r="F20" s="8"/>
      <c r="G20" s="9"/>
      <c r="H20" s="8"/>
      <c r="I20" s="9"/>
      <c r="J20" s="8"/>
      <c r="K20" s="2"/>
    </row>
    <row r="21" spans="1:26" ht="12.75" customHeight="1" x14ac:dyDescent="0.35">
      <c r="A21" s="11" t="s">
        <v>32</v>
      </c>
      <c r="B21" s="8" t="s">
        <v>33</v>
      </c>
      <c r="C21" s="8"/>
      <c r="D21" s="8"/>
      <c r="E21" s="8"/>
      <c r="F21" s="8"/>
      <c r="G21" s="9"/>
      <c r="H21" s="8"/>
      <c r="I21" s="9"/>
      <c r="J21" s="8"/>
      <c r="K21" s="2"/>
    </row>
    <row r="22" spans="1:26" ht="12.75" customHeight="1" x14ac:dyDescent="0.35">
      <c r="A22" s="11" t="s">
        <v>34</v>
      </c>
      <c r="B22" s="8" t="s">
        <v>35</v>
      </c>
    </row>
    <row r="23" spans="1:26" ht="12.75" customHeight="1" x14ac:dyDescent="0.35">
      <c r="A23" s="11" t="s">
        <v>36</v>
      </c>
      <c r="B23" s="8" t="s">
        <v>37</v>
      </c>
      <c r="W23" s="12"/>
      <c r="X23" s="12"/>
      <c r="Y23" s="13"/>
      <c r="Z23" s="12"/>
    </row>
    <row r="24" spans="1:26" ht="12.75" customHeight="1" x14ac:dyDescent="0.35">
      <c r="A24" s="11" t="s">
        <v>38</v>
      </c>
      <c r="B24" s="8" t="s">
        <v>39</v>
      </c>
      <c r="W24" s="14"/>
      <c r="X24" s="14"/>
      <c r="Y24" s="15"/>
      <c r="Z24" s="14"/>
    </row>
    <row r="25" spans="1:26" ht="12.75" customHeight="1" x14ac:dyDescent="0.35">
      <c r="A25" s="11" t="s">
        <v>40</v>
      </c>
      <c r="B25" s="8" t="s">
        <v>41</v>
      </c>
      <c r="F25" s="16"/>
      <c r="G25" s="13"/>
      <c r="H25" s="12"/>
      <c r="I25" s="13"/>
      <c r="J25" s="12"/>
      <c r="K25" s="12"/>
      <c r="W25" s="14"/>
      <c r="X25" s="14"/>
      <c r="Y25" s="15"/>
      <c r="Z25" s="14"/>
    </row>
    <row r="26" spans="1:26" ht="12.75" customHeight="1" x14ac:dyDescent="0.45">
      <c r="A26" s="11" t="s">
        <v>42</v>
      </c>
      <c r="B26" s="8" t="s">
        <v>43</v>
      </c>
      <c r="F26" s="16"/>
      <c r="G26" s="13"/>
      <c r="H26" s="12"/>
      <c r="I26" s="13"/>
      <c r="J26" s="12"/>
      <c r="K26" s="12"/>
      <c r="W26" s="14"/>
      <c r="X26" s="14"/>
      <c r="Y26" s="15"/>
      <c r="Z26" s="14"/>
    </row>
    <row r="27" spans="1:26" ht="12.75" customHeight="1" x14ac:dyDescent="0.35">
      <c r="A27" s="11"/>
      <c r="B27" s="8"/>
      <c r="C27" s="16"/>
      <c r="D27" s="16"/>
      <c r="E27" s="16"/>
      <c r="F27" s="16"/>
      <c r="G27" s="13"/>
      <c r="H27" s="12"/>
      <c r="I27" s="13"/>
      <c r="J27" s="12"/>
      <c r="K27" s="12"/>
      <c r="W27" s="14"/>
      <c r="X27" s="14"/>
      <c r="Y27" s="15"/>
      <c r="Z27" s="14"/>
    </row>
    <row r="28" spans="1:26" ht="12.75" customHeight="1" x14ac:dyDescent="0.35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7"/>
      <c r="X28" s="17"/>
      <c r="Y28" s="17"/>
      <c r="Z28" s="17"/>
    </row>
    <row r="29" spans="1:26" ht="12.75" customHeight="1" x14ac:dyDescent="0.35">
      <c r="A29" s="12"/>
      <c r="B29" s="18"/>
      <c r="C29" s="18"/>
      <c r="D29" s="18"/>
      <c r="E29" s="14"/>
      <c r="F29" s="19"/>
      <c r="G29" s="15"/>
      <c r="H29" s="14"/>
      <c r="I29" s="15"/>
      <c r="J29" s="14"/>
      <c r="K29" s="14"/>
      <c r="L29" s="20"/>
      <c r="M29" s="14"/>
      <c r="N29" s="14"/>
      <c r="O29" s="14"/>
      <c r="P29" s="15"/>
      <c r="Q29" s="14"/>
      <c r="R29" s="15"/>
      <c r="S29" s="14"/>
      <c r="T29" s="14"/>
      <c r="U29" s="14"/>
      <c r="V29" s="14"/>
      <c r="W29" s="21"/>
      <c r="X29" s="17"/>
      <c r="Y29" s="22"/>
      <c r="Z29" s="17"/>
    </row>
    <row r="30" spans="1:26" ht="12.75" customHeight="1" x14ac:dyDescent="0.35">
      <c r="A30" s="12"/>
      <c r="B30" s="18"/>
      <c r="C30" s="18"/>
      <c r="D30" s="18"/>
      <c r="E30" s="14"/>
      <c r="F30" s="19"/>
      <c r="G30" s="15"/>
      <c r="H30" s="14"/>
      <c r="I30" s="15"/>
      <c r="J30" s="14"/>
      <c r="K30" s="14"/>
      <c r="L30" s="20"/>
      <c r="M30" s="14"/>
      <c r="N30" s="14"/>
      <c r="O30" s="14"/>
      <c r="P30" s="15"/>
      <c r="Q30" s="14"/>
      <c r="R30" s="15"/>
      <c r="S30" s="14"/>
      <c r="T30" s="14"/>
      <c r="U30" s="14"/>
      <c r="V30" s="14"/>
      <c r="W30" s="21"/>
      <c r="X30" s="17"/>
      <c r="Y30" s="22"/>
      <c r="Z30" s="17"/>
    </row>
    <row r="31" spans="1:26" ht="12.75" customHeight="1" x14ac:dyDescent="0.35">
      <c r="A31" s="12"/>
      <c r="B31" s="18"/>
      <c r="C31" s="18"/>
      <c r="D31" s="18"/>
      <c r="E31" s="14"/>
      <c r="F31" s="19"/>
      <c r="G31" s="15"/>
      <c r="H31" s="14"/>
      <c r="I31" s="15"/>
      <c r="J31" s="14"/>
      <c r="K31" s="14"/>
      <c r="L31" s="20"/>
      <c r="M31" s="14"/>
      <c r="N31" s="14"/>
      <c r="O31" s="14"/>
      <c r="P31" s="15"/>
      <c r="Q31" s="14"/>
      <c r="R31" s="15"/>
      <c r="S31" s="14"/>
      <c r="T31" s="14"/>
      <c r="U31" s="14"/>
      <c r="V31" s="14"/>
      <c r="W31" s="21"/>
      <c r="X31" s="17"/>
      <c r="Y31" s="22"/>
      <c r="Z31" s="17"/>
    </row>
    <row r="32" spans="1:26" ht="12.75" customHeight="1" x14ac:dyDescent="0.35">
      <c r="A32" s="12"/>
      <c r="B32" s="18"/>
      <c r="C32" s="18"/>
      <c r="D32" s="18"/>
      <c r="E32" s="14"/>
      <c r="F32" s="19"/>
      <c r="G32" s="15"/>
      <c r="H32" s="14"/>
      <c r="I32" s="15"/>
      <c r="J32" s="14"/>
      <c r="K32" s="14"/>
      <c r="L32" s="20"/>
      <c r="M32" s="14"/>
      <c r="N32" s="14"/>
      <c r="O32" s="14"/>
      <c r="P32" s="15"/>
      <c r="Q32" s="14"/>
      <c r="R32" s="15"/>
      <c r="S32" s="14"/>
      <c r="T32" s="14"/>
      <c r="U32" s="14"/>
      <c r="V32" s="14"/>
      <c r="W32" s="21"/>
      <c r="X32" s="17"/>
      <c r="Y32" s="22"/>
      <c r="Z32" s="17"/>
    </row>
    <row r="33" spans="1:26" ht="12.75" customHeight="1" x14ac:dyDescent="0.35">
      <c r="A33" s="12"/>
      <c r="B33" s="18"/>
      <c r="C33" s="18"/>
      <c r="D33" s="18"/>
      <c r="E33" s="14"/>
      <c r="F33" s="19"/>
      <c r="G33" s="15"/>
      <c r="H33" s="14"/>
      <c r="I33" s="15"/>
      <c r="J33" s="14"/>
      <c r="K33" s="14"/>
      <c r="L33" s="20"/>
      <c r="M33" s="14"/>
      <c r="N33" s="14"/>
      <c r="O33" s="14"/>
      <c r="P33" s="15"/>
      <c r="Q33" s="14"/>
      <c r="R33" s="15"/>
      <c r="S33" s="14"/>
      <c r="T33" s="14"/>
      <c r="U33" s="14"/>
      <c r="V33" s="14"/>
      <c r="W33" s="21"/>
      <c r="X33" s="17"/>
      <c r="Y33" s="22"/>
      <c r="Z33" s="17"/>
    </row>
    <row r="34" spans="1:26" ht="12.75" customHeight="1" x14ac:dyDescent="0.35">
      <c r="A34" s="12"/>
      <c r="B34" s="18"/>
      <c r="C34" s="18"/>
      <c r="D34" s="18"/>
      <c r="E34" s="14"/>
      <c r="F34" s="19"/>
      <c r="G34" s="15"/>
      <c r="H34" s="14"/>
      <c r="I34" s="15"/>
      <c r="J34" s="14"/>
      <c r="K34" s="14"/>
      <c r="L34" s="20"/>
      <c r="M34" s="14"/>
      <c r="N34" s="14"/>
      <c r="O34" s="14"/>
      <c r="P34" s="15"/>
      <c r="Q34" s="14"/>
      <c r="R34" s="15"/>
      <c r="S34" s="14"/>
      <c r="T34" s="14"/>
      <c r="U34" s="14"/>
      <c r="V34" s="14"/>
      <c r="W34" s="21"/>
      <c r="X34" s="17"/>
      <c r="Y34" s="22"/>
      <c r="Z34" s="17"/>
    </row>
    <row r="35" spans="1:26" ht="12.75" customHeight="1" x14ac:dyDescent="0.35">
      <c r="A35" s="12"/>
      <c r="B35" s="18"/>
      <c r="C35" s="18"/>
      <c r="D35" s="18"/>
      <c r="E35" s="14"/>
      <c r="F35" s="19"/>
      <c r="G35" s="15"/>
      <c r="H35" s="14"/>
      <c r="I35" s="15"/>
      <c r="J35" s="14"/>
      <c r="K35" s="14"/>
      <c r="L35" s="20"/>
      <c r="M35" s="14"/>
      <c r="N35" s="14"/>
      <c r="O35" s="14"/>
      <c r="P35" s="15"/>
      <c r="Q35" s="14"/>
      <c r="R35" s="15"/>
      <c r="S35" s="14"/>
      <c r="T35" s="14"/>
      <c r="U35" s="14"/>
      <c r="V35" s="14"/>
      <c r="W35" s="21"/>
      <c r="X35" s="17"/>
      <c r="Y35" s="22"/>
      <c r="Z35" s="17"/>
    </row>
    <row r="36" spans="1:26" ht="12.75" customHeight="1" x14ac:dyDescent="0.35">
      <c r="A36" s="12"/>
      <c r="B36" s="18"/>
      <c r="C36" s="18"/>
      <c r="D36" s="18"/>
      <c r="E36" s="14"/>
      <c r="F36" s="19"/>
      <c r="G36" s="15"/>
      <c r="H36" s="14"/>
      <c r="I36" s="15"/>
      <c r="J36" s="14"/>
      <c r="K36" s="14"/>
      <c r="L36" s="20"/>
      <c r="M36" s="14"/>
      <c r="N36" s="14"/>
      <c r="O36" s="14"/>
      <c r="P36" s="15"/>
      <c r="Q36" s="14"/>
      <c r="R36" s="15"/>
      <c r="S36" s="14"/>
      <c r="T36" s="14"/>
      <c r="U36" s="14"/>
      <c r="V36" s="14"/>
      <c r="W36" s="21"/>
      <c r="X36" s="17"/>
      <c r="Y36" s="22"/>
      <c r="Z36" s="17"/>
    </row>
    <row r="37" spans="1:26" ht="12.75" customHeight="1" x14ac:dyDescent="0.35">
      <c r="A37" s="12"/>
      <c r="B37" s="18"/>
      <c r="C37" s="18"/>
      <c r="D37" s="18"/>
      <c r="E37" s="14"/>
      <c r="F37" s="19"/>
      <c r="G37" s="15"/>
      <c r="H37" s="14"/>
      <c r="I37" s="15"/>
      <c r="J37" s="14"/>
      <c r="K37" s="14"/>
      <c r="L37" s="20"/>
      <c r="M37" s="14"/>
      <c r="N37" s="14"/>
      <c r="O37" s="14"/>
      <c r="P37" s="15"/>
      <c r="Q37" s="14"/>
      <c r="R37" s="15"/>
      <c r="S37" s="14"/>
      <c r="T37" s="14"/>
      <c r="U37" s="14"/>
      <c r="V37" s="14"/>
      <c r="W37" s="21"/>
      <c r="X37" s="17"/>
      <c r="Y37" s="22"/>
      <c r="Z37" s="17"/>
    </row>
    <row r="38" spans="1:26" ht="12.75" customHeight="1" x14ac:dyDescent="0.35">
      <c r="A38" s="12"/>
      <c r="B38" s="18"/>
      <c r="C38" s="18"/>
      <c r="D38" s="18"/>
      <c r="E38" s="14"/>
      <c r="F38" s="19"/>
      <c r="G38" s="15"/>
      <c r="H38" s="14"/>
      <c r="I38" s="15"/>
      <c r="J38" s="14"/>
      <c r="K38" s="14"/>
      <c r="L38" s="20"/>
      <c r="M38" s="14"/>
      <c r="N38" s="14"/>
      <c r="O38" s="14"/>
      <c r="P38" s="15"/>
      <c r="Q38" s="14"/>
      <c r="R38" s="15"/>
      <c r="S38" s="14"/>
      <c r="T38" s="14"/>
      <c r="U38" s="14"/>
      <c r="V38" s="14"/>
      <c r="W38" s="21"/>
      <c r="X38" s="17"/>
      <c r="Y38" s="22"/>
      <c r="Z38" s="17"/>
    </row>
    <row r="39" spans="1:26" ht="12.75" customHeight="1" x14ac:dyDescent="0.35">
      <c r="A39" s="12"/>
      <c r="B39" s="18"/>
      <c r="C39" s="18"/>
      <c r="D39" s="18"/>
      <c r="E39" s="14"/>
      <c r="F39" s="19"/>
      <c r="G39" s="15"/>
      <c r="H39" s="14"/>
      <c r="I39" s="15"/>
      <c r="J39" s="14"/>
      <c r="K39" s="14"/>
      <c r="L39" s="20"/>
      <c r="M39" s="14"/>
      <c r="N39" s="14"/>
      <c r="O39" s="14"/>
      <c r="P39" s="15"/>
      <c r="Q39" s="14"/>
      <c r="R39" s="15"/>
      <c r="S39" s="14"/>
      <c r="T39" s="14"/>
      <c r="U39" s="14"/>
      <c r="V39" s="14"/>
      <c r="W39" s="21"/>
      <c r="X39" s="17"/>
      <c r="Y39" s="22"/>
      <c r="Z39" s="17"/>
    </row>
    <row r="40" spans="1:26" ht="12.75" customHeight="1" x14ac:dyDescent="0.35">
      <c r="A40" s="12"/>
      <c r="B40" s="18"/>
      <c r="C40" s="18"/>
      <c r="D40" s="18"/>
      <c r="E40" s="14"/>
      <c r="F40" s="19"/>
      <c r="G40" s="15"/>
      <c r="H40" s="14"/>
      <c r="I40" s="15"/>
      <c r="J40" s="14"/>
      <c r="K40" s="14"/>
      <c r="L40" s="20"/>
      <c r="M40" s="14"/>
      <c r="N40" s="14"/>
      <c r="O40" s="14"/>
      <c r="P40" s="15"/>
      <c r="Q40" s="14"/>
      <c r="R40" s="15"/>
      <c r="S40" s="14"/>
      <c r="T40" s="14"/>
      <c r="U40" s="14"/>
      <c r="V40" s="14"/>
      <c r="W40" s="21"/>
      <c r="X40" s="17"/>
      <c r="Y40" s="22"/>
      <c r="Z40" s="17"/>
    </row>
    <row r="41" spans="1:26" ht="12.75" customHeight="1" x14ac:dyDescent="0.35">
      <c r="A41" s="12"/>
      <c r="B41" s="18"/>
      <c r="C41" s="18"/>
      <c r="D41" s="18"/>
      <c r="E41" s="14"/>
      <c r="F41" s="19"/>
      <c r="G41" s="15"/>
      <c r="H41" s="14"/>
      <c r="I41" s="15"/>
      <c r="J41" s="14"/>
      <c r="K41" s="14"/>
      <c r="L41" s="20"/>
      <c r="M41" s="14"/>
      <c r="N41" s="14"/>
      <c r="O41" s="14"/>
      <c r="P41" s="15"/>
      <c r="Q41" s="14"/>
      <c r="R41" s="15"/>
      <c r="S41" s="14"/>
      <c r="T41" s="14"/>
      <c r="U41" s="14"/>
      <c r="V41" s="14"/>
      <c r="W41" s="21"/>
      <c r="X41" s="17"/>
      <c r="Y41" s="22"/>
      <c r="Z41" s="17"/>
    </row>
    <row r="42" spans="1:26" ht="12.75" customHeight="1" x14ac:dyDescent="0.35">
      <c r="A42" s="12"/>
      <c r="B42" s="18"/>
      <c r="C42" s="18"/>
      <c r="D42" s="18"/>
      <c r="E42" s="14"/>
      <c r="F42" s="19"/>
      <c r="G42" s="15"/>
      <c r="H42" s="14"/>
      <c r="I42" s="15"/>
      <c r="J42" s="14"/>
      <c r="K42" s="14"/>
      <c r="L42" s="20"/>
      <c r="M42" s="14"/>
      <c r="N42" s="14"/>
      <c r="O42" s="14"/>
      <c r="P42" s="15"/>
      <c r="Q42" s="14"/>
      <c r="R42" s="15"/>
      <c r="S42" s="14"/>
      <c r="T42" s="14"/>
      <c r="U42" s="14"/>
      <c r="V42" s="14"/>
      <c r="W42" s="21"/>
      <c r="X42" s="17"/>
      <c r="Y42" s="22"/>
      <c r="Z42" s="17"/>
    </row>
    <row r="43" spans="1:26" ht="12.75" customHeight="1" x14ac:dyDescent="0.35">
      <c r="A43" s="12"/>
      <c r="B43" s="18"/>
      <c r="C43" s="18"/>
      <c r="D43" s="18"/>
      <c r="E43" s="14"/>
      <c r="F43" s="19"/>
      <c r="G43" s="15"/>
      <c r="H43" s="14"/>
      <c r="I43" s="15"/>
      <c r="J43" s="14"/>
      <c r="K43" s="14"/>
      <c r="L43" s="20"/>
      <c r="M43" s="14"/>
      <c r="N43" s="14"/>
      <c r="O43" s="14"/>
      <c r="P43" s="15"/>
      <c r="Q43" s="14"/>
      <c r="R43" s="15"/>
      <c r="S43" s="14"/>
      <c r="T43" s="14"/>
      <c r="U43" s="14"/>
      <c r="V43" s="14"/>
      <c r="W43" s="21"/>
      <c r="X43" s="17"/>
      <c r="Y43" s="22"/>
      <c r="Z43" s="17"/>
    </row>
    <row r="44" spans="1:26" ht="12.75" customHeight="1" x14ac:dyDescent="0.35">
      <c r="A44" s="12"/>
      <c r="B44" s="18"/>
      <c r="C44" s="18"/>
      <c r="D44" s="18"/>
      <c r="E44" s="14"/>
      <c r="F44" s="19"/>
      <c r="G44" s="15"/>
      <c r="H44" s="14"/>
      <c r="I44" s="15"/>
      <c r="J44" s="14"/>
      <c r="K44" s="14"/>
      <c r="L44" s="20"/>
      <c r="M44" s="14"/>
      <c r="N44" s="14"/>
      <c r="O44" s="14"/>
      <c r="P44" s="15"/>
      <c r="Q44" s="14"/>
      <c r="R44" s="15"/>
      <c r="S44" s="14"/>
      <c r="T44" s="14"/>
      <c r="U44" s="14"/>
      <c r="V44" s="14"/>
      <c r="W44" s="21"/>
      <c r="X44" s="17"/>
      <c r="Y44" s="22"/>
      <c r="Z44" s="17"/>
    </row>
    <row r="45" spans="1:26" ht="12.75" customHeight="1" x14ac:dyDescent="0.35">
      <c r="A45" s="12"/>
      <c r="B45" s="18"/>
      <c r="C45" s="18"/>
      <c r="D45" s="18"/>
      <c r="E45" s="14"/>
      <c r="F45" s="19"/>
      <c r="G45" s="15"/>
      <c r="H45" s="14"/>
      <c r="I45" s="15"/>
      <c r="J45" s="14"/>
      <c r="K45" s="14"/>
      <c r="L45" s="20"/>
      <c r="M45" s="14"/>
      <c r="N45" s="14"/>
      <c r="O45" s="14"/>
      <c r="P45" s="15"/>
      <c r="Q45" s="14"/>
      <c r="R45" s="15"/>
      <c r="S45" s="14"/>
      <c r="T45" s="14"/>
      <c r="U45" s="14"/>
      <c r="V45" s="14"/>
      <c r="W45" s="21"/>
      <c r="X45" s="17"/>
      <c r="Y45" s="22"/>
      <c r="Z45" s="17"/>
    </row>
    <row r="46" spans="1:26" ht="12.75" customHeight="1" x14ac:dyDescent="0.35">
      <c r="A46" s="12"/>
      <c r="B46" s="18"/>
      <c r="C46" s="18"/>
      <c r="D46" s="18"/>
      <c r="E46" s="14"/>
      <c r="F46" s="19"/>
      <c r="G46" s="15"/>
      <c r="H46" s="14"/>
      <c r="I46" s="15"/>
      <c r="J46" s="14"/>
      <c r="K46" s="14"/>
      <c r="L46" s="20"/>
      <c r="M46" s="14"/>
      <c r="N46" s="14"/>
      <c r="O46" s="14"/>
      <c r="P46" s="15"/>
      <c r="Q46" s="14"/>
      <c r="R46" s="15"/>
      <c r="S46" s="14"/>
      <c r="T46" s="14"/>
      <c r="U46" s="14"/>
      <c r="V46" s="14"/>
      <c r="W46" s="21"/>
      <c r="X46" s="17"/>
      <c r="Y46" s="22"/>
      <c r="Z46" s="17"/>
    </row>
    <row r="47" spans="1:26" ht="12.75" customHeight="1" x14ac:dyDescent="0.35">
      <c r="A47" s="12"/>
      <c r="B47" s="18"/>
      <c r="C47" s="18"/>
      <c r="D47" s="18"/>
      <c r="E47" s="14"/>
      <c r="F47" s="19"/>
      <c r="G47" s="15"/>
      <c r="H47" s="14"/>
      <c r="I47" s="15"/>
      <c r="J47" s="14"/>
      <c r="K47" s="14"/>
      <c r="L47" s="20"/>
      <c r="M47" s="14"/>
      <c r="N47" s="14"/>
      <c r="O47" s="14"/>
      <c r="P47" s="15"/>
      <c r="Q47" s="14"/>
      <c r="R47" s="15"/>
      <c r="S47" s="14"/>
      <c r="T47" s="14"/>
      <c r="U47" s="14"/>
      <c r="V47" s="14"/>
      <c r="W47" s="21"/>
      <c r="X47" s="17"/>
      <c r="Y47" s="22"/>
      <c r="Z47" s="17"/>
    </row>
    <row r="48" spans="1:26" ht="12.75" customHeight="1" x14ac:dyDescent="0.35">
      <c r="A48" s="12"/>
      <c r="B48" s="18"/>
      <c r="C48" s="18"/>
      <c r="D48" s="18"/>
      <c r="E48" s="14"/>
      <c r="F48" s="19"/>
      <c r="G48" s="15"/>
      <c r="H48" s="14"/>
      <c r="I48" s="15"/>
      <c r="J48" s="14"/>
      <c r="K48" s="14"/>
      <c r="L48" s="20"/>
      <c r="M48" s="14"/>
      <c r="N48" s="14"/>
      <c r="O48" s="14"/>
      <c r="P48" s="15"/>
      <c r="Q48" s="14"/>
      <c r="R48" s="15"/>
      <c r="S48" s="14"/>
      <c r="T48" s="14"/>
      <c r="U48" s="14"/>
      <c r="V48" s="14"/>
      <c r="W48" s="21"/>
      <c r="X48" s="17"/>
      <c r="Y48" s="22"/>
      <c r="Z48" s="17"/>
    </row>
    <row r="49" spans="1:26" ht="12.75" customHeight="1" x14ac:dyDescent="0.35">
      <c r="A49" s="12"/>
      <c r="B49" s="18"/>
      <c r="C49" s="18"/>
      <c r="D49" s="18"/>
      <c r="E49" s="14"/>
      <c r="F49" s="19"/>
      <c r="G49" s="15"/>
      <c r="H49" s="14"/>
      <c r="I49" s="15"/>
      <c r="J49" s="14"/>
      <c r="K49" s="14"/>
      <c r="L49" s="20"/>
      <c r="M49" s="14"/>
      <c r="N49" s="14"/>
      <c r="O49" s="14"/>
      <c r="P49" s="15"/>
      <c r="Q49" s="14"/>
      <c r="R49" s="15"/>
      <c r="S49" s="14"/>
      <c r="T49" s="14"/>
      <c r="U49" s="14"/>
      <c r="V49" s="14"/>
      <c r="W49" s="21"/>
      <c r="X49" s="17"/>
      <c r="Y49" s="22"/>
      <c r="Z49" s="17"/>
    </row>
    <row r="50" spans="1:26" ht="12.75" customHeight="1" x14ac:dyDescent="0.35">
      <c r="A50" s="12"/>
      <c r="B50" s="18"/>
      <c r="C50" s="18"/>
      <c r="D50" s="18"/>
      <c r="E50" s="14"/>
      <c r="F50" s="19"/>
      <c r="G50" s="15"/>
      <c r="H50" s="14"/>
      <c r="I50" s="15"/>
      <c r="J50" s="14"/>
      <c r="K50" s="14"/>
      <c r="L50" s="20"/>
      <c r="M50" s="14"/>
      <c r="N50" s="14"/>
      <c r="O50" s="14"/>
      <c r="P50" s="15"/>
      <c r="Q50" s="14"/>
      <c r="R50" s="15"/>
      <c r="S50" s="14"/>
      <c r="T50" s="14"/>
      <c r="U50" s="14"/>
      <c r="V50" s="14"/>
      <c r="W50" s="21"/>
      <c r="X50" s="17"/>
      <c r="Y50" s="22"/>
      <c r="Z50" s="17"/>
    </row>
    <row r="51" spans="1:26" ht="12.75" customHeight="1" x14ac:dyDescent="0.35">
      <c r="A51" s="12"/>
      <c r="B51" s="18"/>
      <c r="C51" s="18"/>
      <c r="D51" s="18"/>
      <c r="E51" s="14"/>
      <c r="F51" s="19"/>
      <c r="G51" s="15"/>
      <c r="H51" s="14"/>
      <c r="I51" s="15"/>
      <c r="J51" s="14"/>
      <c r="K51" s="14"/>
      <c r="L51" s="20"/>
      <c r="M51" s="14"/>
      <c r="N51" s="14"/>
      <c r="O51" s="14"/>
      <c r="P51" s="15"/>
      <c r="Q51" s="14"/>
      <c r="R51" s="15"/>
      <c r="S51" s="14"/>
      <c r="T51" s="14"/>
      <c r="U51" s="14"/>
      <c r="V51" s="14"/>
      <c r="W51" s="21"/>
      <c r="X51" s="17"/>
      <c r="Y51" s="22"/>
      <c r="Z51" s="17"/>
    </row>
    <row r="52" spans="1:26" ht="12.75" customHeight="1" x14ac:dyDescent="0.35">
      <c r="A52" s="12"/>
      <c r="B52" s="18"/>
      <c r="C52" s="18"/>
      <c r="D52" s="18"/>
      <c r="E52" s="14"/>
      <c r="F52" s="19"/>
      <c r="G52" s="15"/>
      <c r="H52" s="14"/>
      <c r="I52" s="15"/>
      <c r="J52" s="14"/>
      <c r="K52" s="14"/>
      <c r="L52" s="20"/>
      <c r="M52" s="14"/>
      <c r="N52" s="14"/>
      <c r="O52" s="14"/>
      <c r="P52" s="15"/>
      <c r="Q52" s="14"/>
      <c r="R52" s="15"/>
      <c r="S52" s="14"/>
      <c r="T52" s="14"/>
      <c r="U52" s="14"/>
      <c r="V52" s="14"/>
      <c r="W52" s="21"/>
      <c r="X52" s="17"/>
      <c r="Y52" s="22"/>
      <c r="Z52" s="17"/>
    </row>
    <row r="53" spans="1:26" ht="12.75" customHeight="1" x14ac:dyDescent="0.35">
      <c r="A53" s="12"/>
      <c r="B53" s="18"/>
      <c r="C53" s="18"/>
      <c r="D53" s="18"/>
      <c r="E53" s="14"/>
      <c r="F53" s="19"/>
      <c r="G53" s="15"/>
      <c r="H53" s="14"/>
      <c r="I53" s="15"/>
      <c r="J53" s="14"/>
      <c r="K53" s="14"/>
      <c r="L53" s="20"/>
      <c r="M53" s="14"/>
      <c r="N53" s="14"/>
      <c r="O53" s="14"/>
      <c r="P53" s="15"/>
      <c r="Q53" s="14"/>
      <c r="R53" s="15"/>
      <c r="S53" s="14"/>
      <c r="T53" s="14"/>
      <c r="U53" s="14"/>
      <c r="V53" s="14"/>
      <c r="W53" s="21"/>
      <c r="X53" s="17"/>
      <c r="Y53" s="22"/>
      <c r="Z53" s="17"/>
    </row>
    <row r="54" spans="1:26" ht="12.75" customHeight="1" x14ac:dyDescent="0.35">
      <c r="A54" s="12"/>
      <c r="B54" s="18"/>
      <c r="C54" s="18"/>
      <c r="D54" s="18"/>
      <c r="E54" s="14"/>
      <c r="F54" s="19"/>
      <c r="G54" s="15"/>
      <c r="H54" s="14"/>
      <c r="I54" s="15"/>
      <c r="J54" s="14"/>
      <c r="K54" s="14"/>
      <c r="L54" s="20"/>
      <c r="M54" s="14"/>
      <c r="N54" s="14"/>
      <c r="O54" s="14"/>
      <c r="P54" s="15"/>
      <c r="Q54" s="14"/>
      <c r="R54" s="15"/>
      <c r="S54" s="14"/>
      <c r="T54" s="14"/>
      <c r="U54" s="14"/>
      <c r="V54" s="14"/>
      <c r="W54" s="21"/>
      <c r="X54" s="17"/>
      <c r="Y54" s="22"/>
      <c r="Z54" s="17"/>
    </row>
    <row r="55" spans="1:26" ht="12.75" customHeight="1" x14ac:dyDescent="0.35">
      <c r="A55" s="12"/>
      <c r="B55" s="18"/>
      <c r="C55" s="18"/>
      <c r="D55" s="18"/>
      <c r="E55" s="14"/>
      <c r="F55" s="19"/>
      <c r="G55" s="15"/>
      <c r="H55" s="14"/>
      <c r="I55" s="15"/>
      <c r="J55" s="14"/>
      <c r="K55" s="14"/>
      <c r="L55" s="20"/>
      <c r="M55" s="14"/>
      <c r="N55" s="14"/>
      <c r="O55" s="14"/>
      <c r="P55" s="15"/>
      <c r="Q55" s="14"/>
      <c r="R55" s="15"/>
      <c r="S55" s="14"/>
      <c r="T55" s="14"/>
      <c r="U55" s="14"/>
      <c r="V55" s="14"/>
      <c r="W55" s="21"/>
      <c r="X55" s="17"/>
      <c r="Y55" s="22"/>
      <c r="Z55" s="17"/>
    </row>
    <row r="56" spans="1:26" ht="12.75" customHeight="1" x14ac:dyDescent="0.35">
      <c r="A56" s="12"/>
      <c r="B56" s="18"/>
      <c r="C56" s="18"/>
      <c r="D56" s="18"/>
      <c r="E56" s="14"/>
      <c r="F56" s="19"/>
      <c r="G56" s="15"/>
      <c r="H56" s="14"/>
      <c r="I56" s="15"/>
      <c r="J56" s="14"/>
      <c r="K56" s="14"/>
      <c r="L56" s="20"/>
      <c r="M56" s="14"/>
      <c r="N56" s="14"/>
      <c r="O56" s="14"/>
      <c r="P56" s="15"/>
      <c r="Q56" s="14"/>
      <c r="R56" s="15"/>
      <c r="S56" s="14"/>
      <c r="T56" s="14"/>
      <c r="U56" s="14"/>
      <c r="V56" s="14"/>
      <c r="W56" s="21"/>
      <c r="X56" s="17"/>
      <c r="Y56" s="22"/>
      <c r="Z56" s="17"/>
    </row>
    <row r="57" spans="1:26" ht="12.75" customHeight="1" x14ac:dyDescent="0.35">
      <c r="A57" s="12"/>
      <c r="B57" s="18"/>
      <c r="C57" s="18"/>
      <c r="D57" s="18"/>
      <c r="E57" s="14"/>
      <c r="F57" s="19"/>
      <c r="G57" s="15"/>
      <c r="H57" s="14"/>
      <c r="I57" s="15"/>
      <c r="J57" s="14"/>
      <c r="K57" s="14"/>
      <c r="L57" s="20"/>
      <c r="M57" s="14"/>
      <c r="N57" s="14"/>
      <c r="O57" s="14"/>
      <c r="P57" s="15"/>
      <c r="Q57" s="14"/>
      <c r="R57" s="15"/>
      <c r="S57" s="14"/>
      <c r="T57" s="14"/>
      <c r="U57" s="14"/>
      <c r="V57" s="14"/>
      <c r="W57" s="21"/>
      <c r="X57" s="17"/>
      <c r="Y57" s="22"/>
      <c r="Z57" s="17"/>
    </row>
    <row r="58" spans="1:26" ht="12.75" customHeight="1" x14ac:dyDescent="0.35">
      <c r="A58" s="12"/>
      <c r="B58" s="18"/>
      <c r="C58" s="18"/>
      <c r="D58" s="18"/>
      <c r="E58" s="14"/>
      <c r="F58" s="19"/>
      <c r="G58" s="15"/>
      <c r="H58" s="14"/>
      <c r="I58" s="15"/>
      <c r="J58" s="14"/>
      <c r="K58" s="14"/>
      <c r="L58" s="20"/>
      <c r="M58" s="14"/>
      <c r="N58" s="14"/>
      <c r="O58" s="14"/>
      <c r="P58" s="15"/>
      <c r="Q58" s="14"/>
      <c r="R58" s="15"/>
      <c r="S58" s="14"/>
      <c r="T58" s="14"/>
      <c r="U58" s="14"/>
      <c r="V58" s="14"/>
      <c r="W58" s="21"/>
      <c r="X58" s="17"/>
      <c r="Y58" s="22"/>
      <c r="Z58" s="17"/>
    </row>
    <row r="59" spans="1:26" ht="12.75" customHeight="1" x14ac:dyDescent="0.35">
      <c r="A59" s="12"/>
      <c r="B59" s="18"/>
      <c r="C59" s="18"/>
      <c r="D59" s="18"/>
      <c r="E59" s="14"/>
      <c r="F59" s="19"/>
      <c r="G59" s="15"/>
      <c r="H59" s="14"/>
      <c r="I59" s="15"/>
      <c r="J59" s="14"/>
      <c r="K59" s="14"/>
      <c r="L59" s="20"/>
      <c r="M59" s="14"/>
      <c r="N59" s="14"/>
      <c r="O59" s="14"/>
      <c r="P59" s="15"/>
      <c r="Q59" s="14"/>
      <c r="R59" s="15"/>
      <c r="S59" s="14"/>
      <c r="T59" s="14"/>
      <c r="U59" s="14"/>
      <c r="V59" s="14"/>
      <c r="W59" s="21"/>
      <c r="X59" s="17"/>
      <c r="Y59" s="22"/>
      <c r="Z59" s="17"/>
    </row>
    <row r="60" spans="1:26" ht="12.75" customHeight="1" x14ac:dyDescent="0.35">
      <c r="A60" s="12"/>
      <c r="B60" s="18"/>
      <c r="C60" s="18"/>
      <c r="D60" s="18"/>
      <c r="E60" s="14"/>
      <c r="F60" s="19"/>
      <c r="G60" s="15"/>
      <c r="H60" s="14"/>
      <c r="I60" s="15"/>
      <c r="J60" s="14"/>
      <c r="K60" s="14"/>
      <c r="L60" s="20"/>
      <c r="M60" s="14"/>
      <c r="N60" s="14"/>
      <c r="O60" s="14"/>
      <c r="P60" s="15"/>
      <c r="Q60" s="14"/>
      <c r="R60" s="15"/>
      <c r="S60" s="14"/>
      <c r="T60" s="14"/>
      <c r="U60" s="14"/>
      <c r="V60" s="14"/>
      <c r="W60" s="21"/>
      <c r="X60" s="17"/>
      <c r="Y60" s="22"/>
      <c r="Z60" s="17"/>
    </row>
    <row r="61" spans="1:26" ht="12.75" customHeight="1" x14ac:dyDescent="0.35">
      <c r="A61" s="12"/>
      <c r="B61" s="18"/>
      <c r="C61" s="18"/>
      <c r="D61" s="18"/>
      <c r="E61" s="14"/>
      <c r="F61" s="19"/>
      <c r="G61" s="15"/>
      <c r="H61" s="14"/>
      <c r="I61" s="15"/>
      <c r="J61" s="14"/>
      <c r="K61" s="14"/>
      <c r="L61" s="20"/>
      <c r="M61" s="14"/>
      <c r="N61" s="14"/>
      <c r="O61" s="14"/>
      <c r="P61" s="15"/>
      <c r="Q61" s="14"/>
      <c r="R61" s="15"/>
      <c r="S61" s="14"/>
      <c r="T61" s="14"/>
      <c r="U61" s="14"/>
      <c r="V61" s="14"/>
      <c r="W61" s="21"/>
      <c r="X61" s="17"/>
      <c r="Y61" s="22"/>
      <c r="Z61" s="17"/>
    </row>
    <row r="62" spans="1:26" ht="12.75" customHeight="1" x14ac:dyDescent="0.35">
      <c r="A62" s="12"/>
      <c r="B62" s="18"/>
      <c r="C62" s="18"/>
      <c r="D62" s="18"/>
      <c r="E62" s="14"/>
      <c r="F62" s="19"/>
      <c r="G62" s="15"/>
      <c r="H62" s="14"/>
      <c r="I62" s="15"/>
      <c r="J62" s="14"/>
      <c r="K62" s="14"/>
      <c r="L62" s="20"/>
      <c r="M62" s="14"/>
      <c r="N62" s="14"/>
      <c r="O62" s="14"/>
      <c r="P62" s="15"/>
      <c r="Q62" s="14"/>
      <c r="R62" s="15"/>
      <c r="S62" s="14"/>
      <c r="T62" s="14"/>
      <c r="U62" s="14"/>
      <c r="V62" s="14"/>
      <c r="W62" s="21"/>
      <c r="X62" s="17"/>
      <c r="Y62" s="22"/>
      <c r="Z62" s="17"/>
    </row>
    <row r="63" spans="1:26" ht="12.75" customHeight="1" x14ac:dyDescent="0.35">
      <c r="A63" s="12"/>
      <c r="B63" s="18"/>
      <c r="C63" s="18"/>
      <c r="D63" s="18"/>
      <c r="E63" s="14"/>
      <c r="F63" s="19"/>
      <c r="G63" s="15"/>
      <c r="H63" s="14"/>
      <c r="I63" s="15"/>
      <c r="J63" s="14"/>
      <c r="K63" s="14"/>
      <c r="L63" s="20"/>
      <c r="M63" s="14"/>
      <c r="N63" s="14"/>
      <c r="O63" s="14"/>
      <c r="P63" s="15"/>
      <c r="Q63" s="14"/>
      <c r="R63" s="15"/>
      <c r="S63" s="14"/>
      <c r="T63" s="14"/>
      <c r="U63" s="14"/>
      <c r="V63" s="14"/>
      <c r="W63" s="21"/>
      <c r="X63" s="17"/>
      <c r="Y63" s="22"/>
      <c r="Z63" s="17"/>
    </row>
    <row r="64" spans="1:26" ht="12.75" customHeight="1" x14ac:dyDescent="0.35">
      <c r="A64" s="12"/>
      <c r="B64" s="18"/>
      <c r="C64" s="18"/>
      <c r="D64" s="18"/>
      <c r="E64" s="14"/>
      <c r="F64" s="19"/>
      <c r="G64" s="15"/>
      <c r="H64" s="14"/>
      <c r="I64" s="15"/>
      <c r="J64" s="14"/>
      <c r="K64" s="14"/>
      <c r="L64" s="20"/>
      <c r="M64" s="14"/>
      <c r="N64" s="14"/>
      <c r="O64" s="14"/>
      <c r="P64" s="15"/>
      <c r="Q64" s="14"/>
      <c r="R64" s="15"/>
      <c r="S64" s="14"/>
      <c r="T64" s="14"/>
      <c r="U64" s="14"/>
      <c r="V64" s="14"/>
      <c r="W64" s="21"/>
      <c r="X64" s="17"/>
      <c r="Y64" s="22"/>
      <c r="Z64" s="17"/>
    </row>
    <row r="65" spans="1:26" ht="12.75" customHeight="1" x14ac:dyDescent="0.35">
      <c r="A65" s="12"/>
      <c r="B65" s="18"/>
      <c r="C65" s="18"/>
      <c r="D65" s="18"/>
      <c r="E65" s="14"/>
      <c r="F65" s="19"/>
      <c r="G65" s="15"/>
      <c r="H65" s="14"/>
      <c r="I65" s="15"/>
      <c r="J65" s="14"/>
      <c r="K65" s="14"/>
      <c r="L65" s="20"/>
      <c r="M65" s="14"/>
      <c r="N65" s="14"/>
      <c r="O65" s="14"/>
      <c r="P65" s="15"/>
      <c r="Q65" s="14"/>
      <c r="R65" s="15"/>
      <c r="S65" s="14"/>
      <c r="T65" s="14"/>
      <c r="U65" s="14"/>
      <c r="V65" s="14"/>
      <c r="W65" s="21"/>
      <c r="X65" s="17"/>
      <c r="Y65" s="22"/>
      <c r="Z65" s="17"/>
    </row>
    <row r="66" spans="1:26" ht="12.75" customHeight="1" x14ac:dyDescent="0.35">
      <c r="A66" s="12"/>
      <c r="B66" s="18"/>
      <c r="C66" s="18"/>
      <c r="D66" s="18"/>
      <c r="E66" s="14"/>
      <c r="F66" s="19"/>
      <c r="G66" s="15"/>
      <c r="H66" s="14"/>
      <c r="I66" s="15"/>
      <c r="J66" s="14"/>
      <c r="K66" s="14"/>
      <c r="L66" s="20"/>
      <c r="M66" s="14"/>
      <c r="N66" s="14"/>
      <c r="O66" s="14"/>
      <c r="P66" s="15"/>
      <c r="Q66" s="14"/>
      <c r="R66" s="15"/>
      <c r="S66" s="14"/>
      <c r="T66" s="14"/>
      <c r="U66" s="14"/>
      <c r="V66" s="14"/>
      <c r="W66" s="21"/>
      <c r="X66" s="17"/>
      <c r="Y66" s="22"/>
      <c r="Z66" s="17"/>
    </row>
    <row r="67" spans="1:26" ht="12.75" customHeight="1" x14ac:dyDescent="0.35">
      <c r="A67" s="12"/>
      <c r="B67" s="18"/>
      <c r="C67" s="18"/>
      <c r="D67" s="18"/>
      <c r="E67" s="14"/>
      <c r="F67" s="19"/>
      <c r="G67" s="15"/>
      <c r="H67" s="14"/>
      <c r="I67" s="15"/>
      <c r="J67" s="14"/>
      <c r="K67" s="14"/>
      <c r="L67" s="20"/>
      <c r="M67" s="14"/>
      <c r="N67" s="14"/>
      <c r="O67" s="14"/>
      <c r="P67" s="15"/>
      <c r="Q67" s="14"/>
      <c r="R67" s="15"/>
      <c r="S67" s="14"/>
      <c r="T67" s="14"/>
      <c r="U67" s="14"/>
      <c r="V67" s="14"/>
      <c r="W67" s="21"/>
      <c r="X67" s="17"/>
      <c r="Y67" s="22"/>
      <c r="Z67" s="17"/>
    </row>
    <row r="68" spans="1:26" ht="12.75" customHeight="1" x14ac:dyDescent="0.35">
      <c r="A68" s="12"/>
      <c r="B68" s="23"/>
      <c r="C68" s="23"/>
      <c r="D68" s="23"/>
      <c r="E68" s="12"/>
      <c r="F68" s="24"/>
      <c r="G68" s="13"/>
      <c r="H68" s="12"/>
      <c r="I68" s="13"/>
      <c r="J68" s="12"/>
      <c r="K68" s="12"/>
      <c r="L68" s="25"/>
      <c r="M68" s="12"/>
      <c r="N68" s="12"/>
      <c r="O68" s="12"/>
      <c r="P68" s="13"/>
      <c r="Q68" s="12"/>
      <c r="R68" s="13"/>
      <c r="S68" s="12"/>
      <c r="T68" s="14"/>
      <c r="U68" s="14"/>
      <c r="V68" s="14"/>
      <c r="W68" s="21"/>
      <c r="X68" s="17"/>
      <c r="Y68" s="22"/>
      <c r="Z68" s="17"/>
    </row>
    <row r="69" spans="1:26" ht="12.75" customHeight="1" x14ac:dyDescent="0.35">
      <c r="A69" s="12"/>
      <c r="B69" s="18"/>
      <c r="C69" s="18"/>
      <c r="D69" s="18"/>
      <c r="E69" s="14"/>
      <c r="F69" s="19"/>
      <c r="G69" s="15"/>
      <c r="H69" s="14"/>
      <c r="I69" s="15"/>
      <c r="J69" s="14"/>
      <c r="K69" s="14"/>
      <c r="L69" s="20"/>
      <c r="M69" s="14"/>
      <c r="N69" s="14"/>
      <c r="O69" s="14"/>
      <c r="P69" s="15"/>
      <c r="Q69" s="14"/>
      <c r="R69" s="15"/>
      <c r="S69" s="14"/>
      <c r="T69" s="14"/>
      <c r="U69" s="14"/>
      <c r="V69" s="14"/>
      <c r="W69" s="21"/>
      <c r="X69" s="17"/>
      <c r="Y69" s="22"/>
      <c r="Z69" s="17"/>
    </row>
    <row r="70" spans="1:26" ht="12.75" customHeight="1" x14ac:dyDescent="0.35">
      <c r="A70" s="12"/>
      <c r="B70" s="18"/>
      <c r="C70" s="18"/>
      <c r="D70" s="18"/>
      <c r="E70" s="14"/>
      <c r="F70" s="19"/>
      <c r="G70" s="15"/>
      <c r="H70" s="14"/>
      <c r="I70" s="15"/>
      <c r="J70" s="14"/>
      <c r="K70" s="14"/>
      <c r="L70" s="20"/>
      <c r="M70" s="14"/>
      <c r="N70" s="14"/>
      <c r="O70" s="14"/>
      <c r="P70" s="15"/>
      <c r="Q70" s="14"/>
      <c r="R70" s="15"/>
      <c r="S70" s="14"/>
      <c r="T70" s="14"/>
      <c r="U70" s="14"/>
      <c r="V70" s="14"/>
      <c r="W70" s="21"/>
      <c r="X70" s="17"/>
      <c r="Y70" s="22"/>
      <c r="Z70" s="17"/>
    </row>
    <row r="71" spans="1:26" ht="12.75" customHeight="1" x14ac:dyDescent="0.35">
      <c r="A71" s="12"/>
      <c r="B71" s="18"/>
      <c r="C71" s="18"/>
      <c r="D71" s="18"/>
      <c r="E71" s="14"/>
      <c r="F71" s="19"/>
      <c r="G71" s="15"/>
      <c r="H71" s="14"/>
      <c r="I71" s="15"/>
      <c r="J71" s="14"/>
      <c r="K71" s="14"/>
      <c r="L71" s="20"/>
      <c r="M71" s="14"/>
      <c r="N71" s="14"/>
      <c r="O71" s="14"/>
      <c r="P71" s="15"/>
      <c r="Q71" s="14"/>
      <c r="R71" s="15"/>
      <c r="S71" s="14"/>
      <c r="T71" s="14"/>
      <c r="U71" s="14"/>
      <c r="V71" s="14"/>
      <c r="W71" s="21"/>
      <c r="X71" s="17"/>
      <c r="Y71" s="22"/>
      <c r="Z71" s="17"/>
    </row>
    <row r="72" spans="1:26" ht="12.75" customHeight="1" x14ac:dyDescent="0.35">
      <c r="A72" s="12"/>
      <c r="B72" s="18"/>
      <c r="C72" s="18"/>
      <c r="D72" s="18"/>
      <c r="E72" s="14"/>
      <c r="F72" s="19"/>
      <c r="G72" s="15"/>
      <c r="H72" s="14"/>
      <c r="I72" s="15"/>
      <c r="J72" s="14"/>
      <c r="K72" s="14"/>
      <c r="L72" s="20"/>
      <c r="M72" s="14"/>
      <c r="N72" s="14"/>
      <c r="O72" s="14"/>
      <c r="P72" s="15"/>
      <c r="Q72" s="14"/>
      <c r="R72" s="15"/>
      <c r="S72" s="14"/>
      <c r="T72" s="14"/>
      <c r="U72" s="14"/>
      <c r="V72" s="14"/>
      <c r="W72" s="21"/>
      <c r="X72" s="17"/>
      <c r="Y72" s="22"/>
      <c r="Z72" s="17"/>
    </row>
    <row r="73" spans="1:26" ht="12.75" customHeight="1" x14ac:dyDescent="0.35">
      <c r="A73" s="12"/>
      <c r="B73" s="18"/>
      <c r="C73" s="18"/>
      <c r="D73" s="18"/>
      <c r="E73" s="14"/>
      <c r="F73" s="19"/>
      <c r="G73" s="15"/>
      <c r="H73" s="14"/>
      <c r="I73" s="15"/>
      <c r="J73" s="14"/>
      <c r="K73" s="14"/>
      <c r="L73" s="20"/>
      <c r="M73" s="14"/>
      <c r="N73" s="14"/>
      <c r="O73" s="14"/>
      <c r="P73" s="15"/>
      <c r="Q73" s="14"/>
      <c r="R73" s="15"/>
      <c r="S73" s="14"/>
      <c r="T73" s="14"/>
      <c r="U73" s="14"/>
      <c r="V73" s="14"/>
      <c r="W73" s="21"/>
      <c r="X73" s="17"/>
      <c r="Y73" s="22"/>
      <c r="Z73" s="17"/>
    </row>
    <row r="74" spans="1:26" ht="12.75" customHeight="1" x14ac:dyDescent="0.35">
      <c r="A74" s="12"/>
      <c r="B74" s="18"/>
      <c r="C74" s="18"/>
      <c r="D74" s="18"/>
      <c r="E74" s="14"/>
      <c r="F74" s="19"/>
      <c r="G74" s="15"/>
      <c r="H74" s="14"/>
      <c r="I74" s="15"/>
      <c r="J74" s="14"/>
      <c r="K74" s="14"/>
      <c r="L74" s="20"/>
      <c r="M74" s="14"/>
      <c r="N74" s="14"/>
      <c r="O74" s="14"/>
      <c r="P74" s="15"/>
      <c r="Q74" s="14"/>
      <c r="R74" s="15"/>
      <c r="S74" s="14"/>
      <c r="T74" s="14"/>
      <c r="U74" s="14"/>
      <c r="V74" s="14"/>
      <c r="W74" s="21"/>
      <c r="X74" s="17"/>
      <c r="Y74" s="22"/>
      <c r="Z74" s="17"/>
    </row>
    <row r="75" spans="1:26" ht="12.75" customHeight="1" x14ac:dyDescent="0.35">
      <c r="A75" s="12"/>
      <c r="B75" s="18"/>
      <c r="C75" s="18"/>
      <c r="D75" s="18"/>
      <c r="E75" s="14"/>
      <c r="F75" s="19"/>
      <c r="G75" s="15"/>
      <c r="H75" s="14"/>
      <c r="I75" s="15"/>
      <c r="J75" s="14"/>
      <c r="K75" s="14"/>
      <c r="L75" s="20"/>
      <c r="M75" s="14"/>
      <c r="N75" s="14"/>
      <c r="O75" s="14"/>
      <c r="P75" s="15"/>
      <c r="Q75" s="14"/>
      <c r="R75" s="15"/>
      <c r="S75" s="14"/>
      <c r="T75" s="14"/>
      <c r="U75" s="14"/>
      <c r="V75" s="14"/>
      <c r="W75" s="21"/>
      <c r="X75" s="17"/>
      <c r="Y75" s="22"/>
      <c r="Z75" s="17"/>
    </row>
    <row r="76" spans="1:26" ht="12.75" customHeight="1" x14ac:dyDescent="0.35">
      <c r="A76" s="12"/>
      <c r="B76" s="18"/>
      <c r="C76" s="18"/>
      <c r="D76" s="18"/>
      <c r="E76" s="14"/>
      <c r="F76" s="19"/>
      <c r="G76" s="15"/>
      <c r="H76" s="14"/>
      <c r="I76" s="15"/>
      <c r="J76" s="14"/>
      <c r="K76" s="14"/>
      <c r="L76" s="20"/>
      <c r="M76" s="14"/>
      <c r="N76" s="14"/>
      <c r="O76" s="14"/>
      <c r="P76" s="15"/>
      <c r="Q76" s="14"/>
      <c r="R76" s="15"/>
      <c r="S76" s="14"/>
      <c r="T76" s="14"/>
      <c r="U76" s="14"/>
      <c r="V76" s="14"/>
      <c r="W76" s="21"/>
      <c r="X76" s="17"/>
      <c r="Y76" s="22"/>
      <c r="Z76" s="17"/>
    </row>
    <row r="77" spans="1:26" ht="12.75" customHeight="1" x14ac:dyDescent="0.35">
      <c r="A77" s="12"/>
      <c r="B77" s="18"/>
      <c r="C77" s="18"/>
      <c r="D77" s="18"/>
      <c r="E77" s="14"/>
      <c r="F77" s="19"/>
      <c r="G77" s="15"/>
      <c r="H77" s="14"/>
      <c r="I77" s="15"/>
      <c r="J77" s="14"/>
      <c r="K77" s="14"/>
      <c r="L77" s="20"/>
      <c r="M77" s="14"/>
      <c r="N77" s="14"/>
      <c r="O77" s="14"/>
      <c r="P77" s="15"/>
      <c r="Q77" s="14"/>
      <c r="R77" s="15"/>
      <c r="S77" s="14"/>
      <c r="T77" s="14"/>
      <c r="U77" s="14"/>
      <c r="V77" s="14"/>
      <c r="W77" s="21"/>
      <c r="X77" s="17"/>
      <c r="Y77" s="22"/>
      <c r="Z77" s="17"/>
    </row>
    <row r="78" spans="1:26" ht="12.75" customHeight="1" x14ac:dyDescent="0.35">
      <c r="A78" s="12"/>
      <c r="B78" s="18"/>
      <c r="C78" s="18"/>
      <c r="D78" s="18"/>
      <c r="E78" s="14"/>
      <c r="F78" s="19"/>
      <c r="G78" s="15"/>
      <c r="H78" s="14"/>
      <c r="I78" s="15"/>
      <c r="J78" s="14"/>
      <c r="K78" s="14"/>
      <c r="L78" s="20"/>
      <c r="M78" s="14"/>
      <c r="N78" s="14"/>
      <c r="O78" s="14"/>
      <c r="P78" s="15"/>
      <c r="Q78" s="14"/>
      <c r="R78" s="15"/>
      <c r="S78" s="14"/>
      <c r="T78" s="14"/>
      <c r="U78" s="14"/>
      <c r="V78" s="14"/>
      <c r="W78" s="21"/>
      <c r="X78" s="17"/>
      <c r="Y78" s="22"/>
      <c r="Z78" s="17"/>
    </row>
    <row r="79" spans="1:26" ht="12.75" customHeight="1" x14ac:dyDescent="0.35">
      <c r="A79" s="12"/>
      <c r="B79" s="18"/>
      <c r="C79" s="18"/>
      <c r="D79" s="18"/>
      <c r="E79" s="14"/>
      <c r="F79" s="19"/>
      <c r="G79" s="15"/>
      <c r="H79" s="14"/>
      <c r="I79" s="15"/>
      <c r="J79" s="14"/>
      <c r="K79" s="14"/>
      <c r="L79" s="20"/>
      <c r="M79" s="14"/>
      <c r="N79" s="14"/>
      <c r="O79" s="14"/>
      <c r="P79" s="15"/>
      <c r="Q79" s="14"/>
      <c r="R79" s="15"/>
      <c r="S79" s="14"/>
      <c r="T79" s="14"/>
      <c r="U79" s="14"/>
      <c r="V79" s="14"/>
      <c r="W79" s="21"/>
      <c r="X79" s="17"/>
      <c r="Y79" s="22"/>
      <c r="Z79" s="17"/>
    </row>
    <row r="80" spans="1:26" ht="12.75" customHeight="1" x14ac:dyDescent="0.35">
      <c r="A80" s="12"/>
      <c r="B80" s="18"/>
      <c r="C80" s="18"/>
      <c r="D80" s="18"/>
      <c r="E80" s="14"/>
      <c r="F80" s="19"/>
      <c r="G80" s="15"/>
      <c r="H80" s="14"/>
      <c r="I80" s="15"/>
      <c r="J80" s="14"/>
      <c r="K80" s="14"/>
      <c r="L80" s="20"/>
      <c r="M80" s="14"/>
      <c r="N80" s="14"/>
      <c r="O80" s="14"/>
      <c r="P80" s="15"/>
      <c r="Q80" s="14"/>
      <c r="R80" s="15"/>
      <c r="S80" s="14"/>
      <c r="T80" s="14"/>
      <c r="U80" s="14"/>
      <c r="V80" s="14"/>
      <c r="W80" s="21"/>
      <c r="X80" s="17"/>
      <c r="Y80" s="22"/>
      <c r="Z80" s="17"/>
    </row>
    <row r="81" spans="1:26" ht="12.75" customHeight="1" x14ac:dyDescent="0.35">
      <c r="A81" s="12"/>
      <c r="B81" s="18"/>
      <c r="C81" s="18"/>
      <c r="D81" s="18"/>
      <c r="E81" s="14"/>
      <c r="F81" s="19"/>
      <c r="G81" s="15"/>
      <c r="H81" s="14"/>
      <c r="I81" s="15"/>
      <c r="J81" s="14"/>
      <c r="K81" s="14"/>
      <c r="L81" s="20"/>
      <c r="M81" s="14"/>
      <c r="N81" s="14"/>
      <c r="O81" s="14"/>
      <c r="P81" s="15"/>
      <c r="Q81" s="14"/>
      <c r="R81" s="15"/>
      <c r="S81" s="14"/>
      <c r="T81" s="14"/>
      <c r="U81" s="14"/>
      <c r="V81" s="14"/>
      <c r="W81" s="21"/>
      <c r="X81" s="17"/>
      <c r="Y81" s="22"/>
      <c r="Z81" s="17"/>
    </row>
    <row r="82" spans="1:26" ht="12.75" customHeight="1" x14ac:dyDescent="0.35">
      <c r="A82" s="12"/>
      <c r="B82" s="18"/>
      <c r="C82" s="18"/>
      <c r="D82" s="18"/>
      <c r="E82" s="14"/>
      <c r="F82" s="19"/>
      <c r="G82" s="15"/>
      <c r="H82" s="14"/>
      <c r="I82" s="15"/>
      <c r="J82" s="14"/>
      <c r="K82" s="14"/>
      <c r="L82" s="20"/>
      <c r="M82" s="14"/>
      <c r="N82" s="14"/>
      <c r="O82" s="14"/>
      <c r="P82" s="15"/>
      <c r="Q82" s="14"/>
      <c r="R82" s="15"/>
      <c r="S82" s="14"/>
      <c r="T82" s="14"/>
      <c r="U82" s="14"/>
      <c r="V82" s="14"/>
      <c r="W82" s="21"/>
      <c r="X82" s="17"/>
      <c r="Y82" s="22"/>
      <c r="Z82" s="17"/>
    </row>
    <row r="83" spans="1:26" ht="12.75" customHeight="1" x14ac:dyDescent="0.35">
      <c r="A83" s="12"/>
      <c r="B83" s="18"/>
      <c r="C83" s="18"/>
      <c r="D83" s="18"/>
      <c r="E83" s="14"/>
      <c r="F83" s="19"/>
      <c r="G83" s="15"/>
      <c r="H83" s="14"/>
      <c r="I83" s="15"/>
      <c r="J83" s="14"/>
      <c r="K83" s="14"/>
      <c r="L83" s="20"/>
      <c r="M83" s="14"/>
      <c r="N83" s="14"/>
      <c r="O83" s="14"/>
      <c r="P83" s="15"/>
      <c r="Q83" s="14"/>
      <c r="R83" s="15"/>
      <c r="S83" s="14"/>
      <c r="T83" s="14"/>
      <c r="U83" s="14"/>
      <c r="V83" s="14"/>
      <c r="W83" s="21"/>
      <c r="X83" s="17"/>
      <c r="Y83" s="22"/>
      <c r="Z83" s="17"/>
    </row>
    <row r="84" spans="1:26" ht="12.75" customHeight="1" x14ac:dyDescent="0.35">
      <c r="A84" s="12"/>
      <c r="B84" s="18"/>
      <c r="C84" s="18"/>
      <c r="D84" s="18"/>
      <c r="E84" s="14"/>
      <c r="F84" s="19"/>
      <c r="G84" s="15"/>
      <c r="H84" s="14"/>
      <c r="I84" s="15"/>
      <c r="J84" s="14"/>
      <c r="K84" s="14"/>
      <c r="L84" s="20"/>
      <c r="M84" s="14"/>
      <c r="N84" s="14"/>
      <c r="O84" s="14"/>
      <c r="P84" s="15"/>
      <c r="Q84" s="14"/>
      <c r="R84" s="15"/>
      <c r="S84" s="14"/>
      <c r="T84" s="14"/>
      <c r="U84" s="14"/>
      <c r="V84" s="14"/>
      <c r="W84" s="21"/>
      <c r="X84" s="17"/>
      <c r="Y84" s="22"/>
      <c r="Z84" s="17"/>
    </row>
    <row r="85" spans="1:26" ht="12.75" customHeight="1" x14ac:dyDescent="0.35">
      <c r="A85" s="12"/>
      <c r="B85" s="18"/>
      <c r="C85" s="18"/>
      <c r="D85" s="18"/>
      <c r="E85" s="14"/>
      <c r="F85" s="19"/>
      <c r="G85" s="15"/>
      <c r="H85" s="14"/>
      <c r="I85" s="15"/>
      <c r="J85" s="14"/>
      <c r="K85" s="14"/>
      <c r="L85" s="20"/>
      <c r="M85" s="14"/>
      <c r="N85" s="14"/>
      <c r="O85" s="14"/>
      <c r="P85" s="15"/>
      <c r="Q85" s="14"/>
      <c r="R85" s="15"/>
      <c r="S85" s="14"/>
      <c r="T85" s="14"/>
      <c r="U85" s="14"/>
      <c r="V85" s="14"/>
      <c r="W85" s="21"/>
      <c r="X85" s="17"/>
      <c r="Y85" s="22"/>
      <c r="Z85" s="17"/>
    </row>
    <row r="86" spans="1:26" ht="12.75" customHeight="1" x14ac:dyDescent="0.35">
      <c r="A86" s="12"/>
      <c r="B86" s="18"/>
      <c r="C86" s="18"/>
      <c r="D86" s="18"/>
      <c r="E86" s="14"/>
      <c r="F86" s="19"/>
      <c r="G86" s="15"/>
      <c r="H86" s="14"/>
      <c r="I86" s="15"/>
      <c r="J86" s="14"/>
      <c r="K86" s="14"/>
      <c r="L86" s="20"/>
      <c r="M86" s="14"/>
      <c r="N86" s="14"/>
      <c r="O86" s="14"/>
      <c r="P86" s="15"/>
      <c r="Q86" s="14"/>
      <c r="R86" s="15"/>
      <c r="S86" s="14"/>
      <c r="T86" s="14"/>
      <c r="U86" s="14"/>
      <c r="V86" s="14"/>
      <c r="W86" s="21"/>
      <c r="X86" s="17"/>
      <c r="Y86" s="22"/>
      <c r="Z86" s="17"/>
    </row>
    <row r="87" spans="1:26" ht="12.75" customHeight="1" x14ac:dyDescent="0.35">
      <c r="A87" s="12"/>
      <c r="B87" s="18"/>
      <c r="C87" s="18"/>
      <c r="D87" s="18"/>
      <c r="E87" s="14"/>
      <c r="F87" s="19"/>
      <c r="G87" s="15"/>
      <c r="H87" s="14"/>
      <c r="I87" s="15"/>
      <c r="J87" s="14"/>
      <c r="K87" s="14"/>
      <c r="L87" s="20"/>
      <c r="M87" s="14"/>
      <c r="N87" s="14"/>
      <c r="O87" s="14"/>
      <c r="P87" s="15"/>
      <c r="Q87" s="14"/>
      <c r="R87" s="15"/>
      <c r="S87" s="14"/>
      <c r="T87" s="14"/>
      <c r="U87" s="14"/>
      <c r="V87" s="14"/>
      <c r="W87" s="21"/>
      <c r="X87" s="17"/>
      <c r="Y87" s="22"/>
      <c r="Z87" s="17"/>
    </row>
    <row r="88" spans="1:26" ht="12.75" customHeight="1" x14ac:dyDescent="0.35">
      <c r="A88" s="12"/>
      <c r="B88" s="18"/>
      <c r="C88" s="18"/>
      <c r="D88" s="18"/>
      <c r="E88" s="14"/>
      <c r="F88" s="19"/>
      <c r="G88" s="15"/>
      <c r="H88" s="14"/>
      <c r="I88" s="15"/>
      <c r="J88" s="14"/>
      <c r="K88" s="14"/>
      <c r="L88" s="20"/>
      <c r="M88" s="14"/>
      <c r="N88" s="14"/>
      <c r="O88" s="14"/>
      <c r="P88" s="15"/>
      <c r="Q88" s="14"/>
      <c r="R88" s="15"/>
      <c r="S88" s="14"/>
      <c r="T88" s="14"/>
      <c r="U88" s="14"/>
      <c r="V88" s="14"/>
      <c r="W88" s="21"/>
      <c r="X88" s="17"/>
      <c r="Y88" s="22"/>
      <c r="Z88" s="17"/>
    </row>
    <row r="89" spans="1:26" ht="12.75" customHeight="1" x14ac:dyDescent="0.35">
      <c r="A89" s="12"/>
      <c r="B89" s="18"/>
      <c r="C89" s="18"/>
      <c r="D89" s="18"/>
      <c r="E89" s="14"/>
      <c r="F89" s="19"/>
      <c r="G89" s="15"/>
      <c r="H89" s="14"/>
      <c r="I89" s="15"/>
      <c r="J89" s="14"/>
      <c r="K89" s="14"/>
      <c r="L89" s="20"/>
      <c r="M89" s="14"/>
      <c r="N89" s="14"/>
      <c r="O89" s="14"/>
      <c r="P89" s="15"/>
      <c r="Q89" s="14"/>
      <c r="R89" s="15"/>
      <c r="S89" s="14"/>
      <c r="T89" s="14"/>
      <c r="U89" s="14"/>
      <c r="V89" s="14"/>
      <c r="W89" s="21"/>
      <c r="X89" s="17"/>
      <c r="Y89" s="22"/>
      <c r="Z89" s="17"/>
    </row>
    <row r="90" spans="1:26" ht="12.75" customHeight="1" x14ac:dyDescent="0.35">
      <c r="A90" s="12"/>
      <c r="B90" s="18"/>
      <c r="C90" s="18"/>
      <c r="D90" s="18"/>
      <c r="E90" s="14"/>
      <c r="F90" s="19"/>
      <c r="G90" s="15"/>
      <c r="H90" s="14"/>
      <c r="I90" s="15"/>
      <c r="J90" s="14"/>
      <c r="K90" s="14"/>
      <c r="L90" s="20"/>
      <c r="M90" s="14"/>
      <c r="N90" s="14"/>
      <c r="O90" s="14"/>
      <c r="P90" s="15"/>
      <c r="Q90" s="14"/>
      <c r="R90" s="15"/>
      <c r="S90" s="14"/>
      <c r="T90" s="14"/>
      <c r="U90" s="14"/>
      <c r="V90" s="14"/>
      <c r="W90" s="21"/>
      <c r="X90" s="17"/>
      <c r="Y90" s="22"/>
      <c r="Z90" s="17"/>
    </row>
    <row r="91" spans="1:26" ht="12.75" customHeight="1" x14ac:dyDescent="0.35">
      <c r="A91" s="12"/>
      <c r="B91" s="18"/>
      <c r="C91" s="18"/>
      <c r="D91" s="18"/>
      <c r="E91" s="14"/>
      <c r="F91" s="19"/>
      <c r="G91" s="15"/>
      <c r="H91" s="14"/>
      <c r="I91" s="15"/>
      <c r="J91" s="14"/>
      <c r="K91" s="14"/>
      <c r="L91" s="20"/>
      <c r="M91" s="14"/>
      <c r="N91" s="14"/>
      <c r="O91" s="14"/>
      <c r="P91" s="15"/>
      <c r="Q91" s="14"/>
      <c r="R91" s="15"/>
      <c r="S91" s="14"/>
      <c r="T91" s="14"/>
      <c r="U91" s="14"/>
      <c r="V91" s="14"/>
      <c r="W91" s="21"/>
      <c r="X91" s="17"/>
      <c r="Y91" s="22"/>
      <c r="Z91" s="17"/>
    </row>
    <row r="92" spans="1:26" ht="12.75" customHeight="1" x14ac:dyDescent="0.35">
      <c r="A92" s="12"/>
      <c r="B92" s="18"/>
      <c r="C92" s="18"/>
      <c r="D92" s="18"/>
      <c r="E92" s="14"/>
      <c r="F92" s="19"/>
      <c r="G92" s="15"/>
      <c r="H92" s="14"/>
      <c r="I92" s="15"/>
      <c r="J92" s="14"/>
      <c r="K92" s="14"/>
      <c r="L92" s="20"/>
      <c r="M92" s="14"/>
      <c r="N92" s="14"/>
      <c r="O92" s="14"/>
      <c r="P92" s="15"/>
      <c r="Q92" s="14"/>
      <c r="R92" s="15"/>
      <c r="S92" s="14"/>
      <c r="T92" s="14"/>
      <c r="U92" s="14"/>
      <c r="V92" s="14"/>
      <c r="W92" s="21"/>
      <c r="X92" s="17"/>
      <c r="Y92" s="22"/>
      <c r="Z92" s="17"/>
    </row>
    <row r="93" spans="1:26" ht="12.75" customHeight="1" x14ac:dyDescent="0.35">
      <c r="A93" s="12"/>
      <c r="B93" s="18"/>
      <c r="C93" s="18"/>
      <c r="D93" s="18"/>
      <c r="E93" s="14"/>
      <c r="F93" s="19"/>
      <c r="G93" s="15"/>
      <c r="H93" s="14"/>
      <c r="I93" s="15"/>
      <c r="J93" s="14"/>
      <c r="K93" s="14"/>
      <c r="L93" s="20"/>
      <c r="M93" s="14"/>
      <c r="N93" s="14"/>
      <c r="O93" s="14"/>
      <c r="P93" s="15"/>
      <c r="Q93" s="14"/>
      <c r="R93" s="15"/>
      <c r="S93" s="14"/>
      <c r="T93" s="14"/>
      <c r="U93" s="14"/>
      <c r="V93" s="14"/>
      <c r="W93" s="21"/>
      <c r="X93" s="17"/>
      <c r="Y93" s="22"/>
      <c r="Z93" s="17"/>
    </row>
    <row r="94" spans="1:26" ht="12.75" customHeight="1" x14ac:dyDescent="0.35">
      <c r="A94" s="12"/>
      <c r="B94" s="18"/>
      <c r="C94" s="18"/>
      <c r="D94" s="18"/>
      <c r="E94" s="14"/>
      <c r="F94" s="19"/>
      <c r="G94" s="15"/>
      <c r="H94" s="14"/>
      <c r="I94" s="15"/>
      <c r="J94" s="14"/>
      <c r="K94" s="14"/>
      <c r="L94" s="20"/>
      <c r="M94" s="14"/>
      <c r="N94" s="14"/>
      <c r="O94" s="14"/>
      <c r="P94" s="15"/>
      <c r="Q94" s="14"/>
      <c r="R94" s="15"/>
      <c r="S94" s="14"/>
      <c r="T94" s="14"/>
      <c r="U94" s="14"/>
      <c r="V94" s="14"/>
      <c r="W94" s="21"/>
      <c r="X94" s="17"/>
      <c r="Y94" s="22"/>
      <c r="Z94" s="17"/>
    </row>
    <row r="95" spans="1:26" ht="12.75" customHeight="1" x14ac:dyDescent="0.35">
      <c r="A95" s="12"/>
      <c r="B95" s="18"/>
      <c r="C95" s="18"/>
      <c r="D95" s="18"/>
      <c r="E95" s="14"/>
      <c r="F95" s="19"/>
      <c r="G95" s="15"/>
      <c r="H95" s="14"/>
      <c r="I95" s="15"/>
      <c r="J95" s="14"/>
      <c r="K95" s="14"/>
      <c r="L95" s="20"/>
      <c r="M95" s="14"/>
      <c r="N95" s="14"/>
      <c r="O95" s="14"/>
      <c r="P95" s="15"/>
      <c r="Q95" s="14"/>
      <c r="R95" s="15"/>
      <c r="S95" s="14"/>
      <c r="T95" s="14"/>
      <c r="U95" s="14"/>
      <c r="V95" s="14"/>
      <c r="W95" s="21"/>
      <c r="X95" s="17"/>
      <c r="Y95" s="22"/>
      <c r="Z95" s="17"/>
    </row>
    <row r="96" spans="1:26" ht="12.75" customHeight="1" x14ac:dyDescent="0.35">
      <c r="A96" s="12"/>
      <c r="B96" s="18"/>
      <c r="C96" s="18"/>
      <c r="D96" s="18"/>
      <c r="E96" s="14"/>
      <c r="F96" s="19"/>
      <c r="G96" s="15"/>
      <c r="H96" s="14"/>
      <c r="I96" s="15"/>
      <c r="J96" s="14"/>
      <c r="K96" s="14"/>
      <c r="L96" s="20"/>
      <c r="M96" s="14"/>
      <c r="N96" s="14"/>
      <c r="O96" s="14"/>
      <c r="P96" s="15"/>
      <c r="Q96" s="14"/>
      <c r="R96" s="15"/>
      <c r="S96" s="14"/>
      <c r="T96" s="14"/>
      <c r="U96" s="14"/>
      <c r="V96" s="14"/>
      <c r="W96" s="21"/>
      <c r="X96" s="17"/>
      <c r="Y96" s="22"/>
      <c r="Z96" s="17"/>
    </row>
    <row r="97" spans="1:26" ht="12.75" customHeight="1" x14ac:dyDescent="0.35">
      <c r="A97" s="12"/>
      <c r="B97" s="18"/>
      <c r="C97" s="18"/>
      <c r="D97" s="18"/>
      <c r="E97" s="14"/>
      <c r="F97" s="19"/>
      <c r="G97" s="15"/>
      <c r="H97" s="14"/>
      <c r="I97" s="15"/>
      <c r="J97" s="14"/>
      <c r="K97" s="14"/>
      <c r="L97" s="20"/>
      <c r="M97" s="14"/>
      <c r="N97" s="14"/>
      <c r="O97" s="14"/>
      <c r="P97" s="15"/>
      <c r="Q97" s="14"/>
      <c r="R97" s="15"/>
      <c r="S97" s="14"/>
      <c r="T97" s="14"/>
      <c r="U97" s="14"/>
      <c r="V97" s="14"/>
      <c r="W97" s="21"/>
      <c r="X97" s="17"/>
      <c r="Y97" s="22"/>
      <c r="Z97" s="17"/>
    </row>
    <row r="98" spans="1:26" ht="12.75" customHeight="1" x14ac:dyDescent="0.35">
      <c r="A98" s="12"/>
      <c r="B98" s="18"/>
      <c r="C98" s="18"/>
      <c r="D98" s="18"/>
      <c r="E98" s="14"/>
      <c r="F98" s="19"/>
      <c r="G98" s="15"/>
      <c r="H98" s="14"/>
      <c r="I98" s="15"/>
      <c r="J98" s="14"/>
      <c r="K98" s="14"/>
      <c r="L98" s="20"/>
      <c r="M98" s="14"/>
      <c r="N98" s="14"/>
      <c r="O98" s="14"/>
      <c r="P98" s="15"/>
      <c r="Q98" s="14"/>
      <c r="R98" s="15"/>
      <c r="S98" s="14"/>
      <c r="T98" s="14"/>
      <c r="U98" s="14"/>
      <c r="V98" s="14"/>
      <c r="W98" s="21"/>
      <c r="X98" s="17"/>
      <c r="Y98" s="22"/>
      <c r="Z98" s="17"/>
    </row>
    <row r="99" spans="1:26" ht="12.75" customHeight="1" x14ac:dyDescent="0.35">
      <c r="A99" s="12"/>
      <c r="B99" s="18"/>
      <c r="C99" s="18"/>
      <c r="D99" s="18"/>
      <c r="E99" s="14"/>
      <c r="F99" s="19"/>
      <c r="G99" s="15"/>
      <c r="H99" s="14"/>
      <c r="I99" s="15"/>
      <c r="J99" s="14"/>
      <c r="K99" s="14"/>
      <c r="L99" s="20"/>
      <c r="M99" s="14"/>
      <c r="N99" s="14"/>
      <c r="O99" s="14"/>
      <c r="P99" s="15"/>
      <c r="Q99" s="14"/>
      <c r="R99" s="15"/>
      <c r="S99" s="14"/>
      <c r="T99" s="14"/>
      <c r="U99" s="14"/>
      <c r="V99" s="14"/>
      <c r="W99" s="21"/>
      <c r="X99" s="17"/>
      <c r="Y99" s="22"/>
      <c r="Z99" s="17"/>
    </row>
    <row r="100" spans="1:26" ht="12.75" customHeight="1" x14ac:dyDescent="0.35">
      <c r="A100" s="12"/>
      <c r="B100" s="18"/>
      <c r="C100" s="18"/>
      <c r="D100" s="18"/>
      <c r="E100" s="14"/>
      <c r="F100" s="19"/>
      <c r="G100" s="15"/>
      <c r="H100" s="14"/>
      <c r="I100" s="15"/>
      <c r="J100" s="14"/>
      <c r="K100" s="14"/>
      <c r="L100" s="20"/>
      <c r="M100" s="14"/>
      <c r="N100" s="14"/>
      <c r="O100" s="14"/>
      <c r="P100" s="15"/>
      <c r="Q100" s="14"/>
      <c r="R100" s="15"/>
      <c r="S100" s="14"/>
      <c r="T100" s="14"/>
      <c r="U100" s="14"/>
      <c r="V100" s="14"/>
      <c r="W100" s="21"/>
      <c r="X100" s="17"/>
      <c r="Y100" s="22"/>
      <c r="Z100" s="17"/>
    </row>
    <row r="101" spans="1:26" ht="12.75" customHeight="1" x14ac:dyDescent="0.35">
      <c r="A101" s="12"/>
      <c r="B101" s="18"/>
      <c r="C101" s="18"/>
      <c r="D101" s="18"/>
      <c r="E101" s="14"/>
      <c r="F101" s="19"/>
      <c r="G101" s="15"/>
      <c r="H101" s="14"/>
      <c r="I101" s="15"/>
      <c r="J101" s="14"/>
      <c r="K101" s="14"/>
      <c r="L101" s="20"/>
      <c r="M101" s="14"/>
      <c r="N101" s="14"/>
      <c r="O101" s="14"/>
      <c r="P101" s="15"/>
      <c r="Q101" s="14"/>
      <c r="R101" s="15"/>
      <c r="S101" s="14"/>
      <c r="T101" s="14"/>
      <c r="U101" s="14"/>
      <c r="V101" s="14"/>
      <c r="W101" s="21"/>
      <c r="X101" s="17"/>
      <c r="Y101" s="22"/>
      <c r="Z101" s="17"/>
    </row>
    <row r="102" spans="1:26" ht="12.75" customHeight="1" x14ac:dyDescent="0.35">
      <c r="A102" s="12"/>
      <c r="B102" s="18"/>
      <c r="C102" s="18"/>
      <c r="D102" s="18"/>
      <c r="E102" s="14"/>
      <c r="F102" s="19"/>
      <c r="G102" s="15"/>
      <c r="H102" s="14"/>
      <c r="I102" s="15"/>
      <c r="J102" s="14"/>
      <c r="K102" s="14"/>
      <c r="L102" s="20"/>
      <c r="M102" s="14"/>
      <c r="N102" s="14"/>
      <c r="O102" s="14"/>
      <c r="P102" s="15"/>
      <c r="Q102" s="14"/>
      <c r="R102" s="15"/>
      <c r="S102" s="14"/>
      <c r="T102" s="14"/>
      <c r="U102" s="14"/>
      <c r="V102" s="14"/>
      <c r="W102" s="21"/>
      <c r="X102" s="17"/>
      <c r="Y102" s="22"/>
      <c r="Z102" s="17"/>
    </row>
    <row r="103" spans="1:26" ht="12.75" customHeight="1" x14ac:dyDescent="0.35">
      <c r="A103" s="12"/>
      <c r="B103" s="18"/>
      <c r="C103" s="18"/>
      <c r="D103" s="18"/>
      <c r="E103" s="14"/>
      <c r="F103" s="19"/>
      <c r="G103" s="15"/>
      <c r="H103" s="14"/>
      <c r="I103" s="15"/>
      <c r="J103" s="14"/>
      <c r="K103" s="14"/>
      <c r="L103" s="20"/>
      <c r="M103" s="14"/>
      <c r="N103" s="14"/>
      <c r="O103" s="14"/>
      <c r="P103" s="15"/>
      <c r="Q103" s="14"/>
      <c r="R103" s="15"/>
      <c r="S103" s="14"/>
      <c r="T103" s="14"/>
      <c r="U103" s="14"/>
      <c r="V103" s="14"/>
      <c r="W103" s="21"/>
      <c r="X103" s="17"/>
      <c r="Y103" s="22"/>
      <c r="Z103" s="17"/>
    </row>
    <row r="104" spans="1:26" ht="12.75" customHeight="1" x14ac:dyDescent="0.35">
      <c r="A104" s="12"/>
      <c r="B104" s="18"/>
      <c r="C104" s="18"/>
      <c r="D104" s="18"/>
      <c r="E104" s="14"/>
      <c r="F104" s="19"/>
      <c r="G104" s="15"/>
      <c r="H104" s="14"/>
      <c r="I104" s="15"/>
      <c r="J104" s="14"/>
      <c r="K104" s="14"/>
      <c r="L104" s="20"/>
      <c r="M104" s="14"/>
      <c r="N104" s="14"/>
      <c r="O104" s="14"/>
      <c r="P104" s="15"/>
      <c r="Q104" s="14"/>
      <c r="R104" s="15"/>
      <c r="S104" s="14"/>
      <c r="T104" s="14"/>
      <c r="U104" s="14"/>
      <c r="V104" s="14"/>
      <c r="W104" s="21"/>
      <c r="X104" s="17"/>
      <c r="Y104" s="22"/>
      <c r="Z104" s="17"/>
    </row>
    <row r="105" spans="1:26" ht="12.75" customHeight="1" x14ac:dyDescent="0.35">
      <c r="A105" s="12"/>
      <c r="B105" s="18"/>
      <c r="C105" s="18"/>
      <c r="D105" s="18"/>
      <c r="E105" s="14"/>
      <c r="F105" s="19"/>
      <c r="G105" s="15"/>
      <c r="H105" s="14"/>
      <c r="I105" s="15"/>
      <c r="J105" s="14"/>
      <c r="K105" s="14"/>
      <c r="L105" s="20"/>
      <c r="M105" s="14"/>
      <c r="N105" s="14"/>
      <c r="O105" s="14"/>
      <c r="P105" s="15"/>
      <c r="Q105" s="14"/>
      <c r="R105" s="15"/>
      <c r="S105" s="14"/>
      <c r="T105" s="14"/>
      <c r="U105" s="14"/>
      <c r="V105" s="14"/>
      <c r="W105" s="21"/>
      <c r="X105" s="17"/>
      <c r="Y105" s="22"/>
      <c r="Z105" s="17"/>
    </row>
    <row r="106" spans="1:26" ht="12.75" customHeight="1" x14ac:dyDescent="0.35">
      <c r="A106" s="12"/>
      <c r="B106" s="18"/>
      <c r="C106" s="18"/>
      <c r="D106" s="18"/>
      <c r="E106" s="14"/>
      <c r="F106" s="19"/>
      <c r="G106" s="15"/>
      <c r="H106" s="14"/>
      <c r="I106" s="15"/>
      <c r="J106" s="14"/>
      <c r="K106" s="14"/>
      <c r="L106" s="20"/>
      <c r="M106" s="14"/>
      <c r="N106" s="14"/>
      <c r="O106" s="14"/>
      <c r="P106" s="15"/>
      <c r="Q106" s="14"/>
      <c r="R106" s="15"/>
      <c r="S106" s="14"/>
      <c r="T106" s="14"/>
      <c r="U106" s="14"/>
      <c r="V106" s="14"/>
      <c r="W106" s="21"/>
      <c r="X106" s="17"/>
      <c r="Y106" s="22"/>
      <c r="Z106" s="17"/>
    </row>
    <row r="107" spans="1:26" ht="12.75" customHeight="1" x14ac:dyDescent="0.35">
      <c r="A107" s="12"/>
      <c r="B107" s="18"/>
      <c r="C107" s="18"/>
      <c r="D107" s="18"/>
      <c r="E107" s="14"/>
      <c r="F107" s="19"/>
      <c r="G107" s="15"/>
      <c r="H107" s="14"/>
      <c r="I107" s="15"/>
      <c r="J107" s="14"/>
      <c r="K107" s="14"/>
      <c r="L107" s="20"/>
      <c r="M107" s="14"/>
      <c r="N107" s="14"/>
      <c r="O107" s="14"/>
      <c r="P107" s="15"/>
      <c r="Q107" s="14"/>
      <c r="R107" s="15"/>
      <c r="S107" s="14"/>
      <c r="T107" s="14"/>
      <c r="U107" s="14"/>
      <c r="V107" s="14"/>
      <c r="W107" s="21"/>
      <c r="X107" s="17"/>
      <c r="Y107" s="22"/>
      <c r="Z107" s="17"/>
    </row>
    <row r="108" spans="1:26" ht="12.75" customHeight="1" x14ac:dyDescent="0.35">
      <c r="A108" s="12"/>
      <c r="B108" s="18"/>
      <c r="C108" s="18"/>
      <c r="D108" s="18"/>
      <c r="E108" s="14"/>
      <c r="F108" s="19"/>
      <c r="G108" s="15"/>
      <c r="H108" s="14"/>
      <c r="I108" s="15"/>
      <c r="J108" s="14"/>
      <c r="K108" s="14"/>
      <c r="L108" s="20"/>
      <c r="M108" s="14"/>
      <c r="N108" s="14"/>
      <c r="O108" s="14"/>
      <c r="P108" s="15"/>
      <c r="Q108" s="14"/>
      <c r="R108" s="15"/>
      <c r="S108" s="14"/>
      <c r="T108" s="14"/>
      <c r="U108" s="14"/>
      <c r="V108" s="14"/>
      <c r="W108" s="21"/>
      <c r="X108" s="17"/>
      <c r="Y108" s="22"/>
      <c r="Z108" s="17"/>
    </row>
    <row r="109" spans="1:26" ht="12.75" customHeight="1" x14ac:dyDescent="0.35">
      <c r="A109" s="12"/>
      <c r="B109" s="18"/>
      <c r="C109" s="18"/>
      <c r="D109" s="18"/>
      <c r="E109" s="14"/>
      <c r="F109" s="19"/>
      <c r="G109" s="15"/>
      <c r="H109" s="14"/>
      <c r="I109" s="15"/>
      <c r="J109" s="14"/>
      <c r="K109" s="14"/>
      <c r="L109" s="20"/>
      <c r="M109" s="14"/>
      <c r="N109" s="14"/>
      <c r="O109" s="14"/>
      <c r="P109" s="15"/>
      <c r="Q109" s="14"/>
      <c r="R109" s="15"/>
      <c r="S109" s="14"/>
      <c r="T109" s="14"/>
      <c r="U109" s="14"/>
      <c r="V109" s="14"/>
      <c r="W109" s="21"/>
      <c r="X109" s="17"/>
      <c r="Y109" s="22"/>
      <c r="Z109" s="17"/>
    </row>
    <row r="110" spans="1:26" ht="12.75" customHeight="1" x14ac:dyDescent="0.35">
      <c r="A110" s="12"/>
      <c r="B110" s="18"/>
      <c r="C110" s="18"/>
      <c r="D110" s="18"/>
      <c r="E110" s="14"/>
      <c r="F110" s="19"/>
      <c r="G110" s="15"/>
      <c r="H110" s="14"/>
      <c r="I110" s="15"/>
      <c r="J110" s="14"/>
      <c r="K110" s="14"/>
      <c r="L110" s="20"/>
      <c r="M110" s="14"/>
      <c r="N110" s="14"/>
      <c r="O110" s="14"/>
      <c r="P110" s="15"/>
      <c r="Q110" s="14"/>
      <c r="R110" s="15"/>
      <c r="S110" s="14"/>
      <c r="T110" s="14"/>
      <c r="U110" s="14"/>
      <c r="V110" s="14"/>
      <c r="W110" s="21"/>
      <c r="X110" s="17"/>
      <c r="Y110" s="22"/>
      <c r="Z110" s="17"/>
    </row>
    <row r="111" spans="1:26" ht="12.75" customHeight="1" x14ac:dyDescent="0.35">
      <c r="A111" s="12"/>
      <c r="B111" s="18"/>
      <c r="C111" s="18"/>
      <c r="D111" s="18"/>
      <c r="E111" s="14"/>
      <c r="F111" s="19"/>
      <c r="G111" s="15"/>
      <c r="H111" s="14"/>
      <c r="I111" s="15"/>
      <c r="J111" s="14"/>
      <c r="K111" s="14"/>
      <c r="L111" s="20"/>
      <c r="M111" s="14"/>
      <c r="N111" s="14"/>
      <c r="O111" s="14"/>
      <c r="P111" s="15"/>
      <c r="Q111" s="14"/>
      <c r="R111" s="15"/>
      <c r="S111" s="14"/>
      <c r="T111" s="14"/>
      <c r="U111" s="14"/>
      <c r="V111" s="14"/>
      <c r="W111" s="21"/>
      <c r="X111" s="17"/>
      <c r="Y111" s="22"/>
      <c r="Z111" s="17"/>
    </row>
    <row r="112" spans="1:26" ht="12.75" customHeight="1" x14ac:dyDescent="0.35">
      <c r="A112" s="12"/>
      <c r="B112" s="18"/>
      <c r="C112" s="18"/>
      <c r="D112" s="18"/>
      <c r="E112" s="14"/>
      <c r="F112" s="19"/>
      <c r="G112" s="15"/>
      <c r="H112" s="14"/>
      <c r="I112" s="15"/>
      <c r="J112" s="14"/>
      <c r="K112" s="14"/>
      <c r="L112" s="20"/>
      <c r="M112" s="14"/>
      <c r="N112" s="14"/>
      <c r="O112" s="14"/>
      <c r="P112" s="15"/>
      <c r="Q112" s="14"/>
      <c r="R112" s="15"/>
      <c r="S112" s="14"/>
      <c r="T112" s="14"/>
      <c r="U112" s="14"/>
      <c r="V112" s="14"/>
      <c r="W112" s="21"/>
      <c r="X112" s="17"/>
      <c r="Y112" s="22"/>
      <c r="Z112" s="17"/>
    </row>
    <row r="113" spans="1:26" ht="12.75" customHeight="1" x14ac:dyDescent="0.35">
      <c r="A113" s="12"/>
      <c r="B113" s="18"/>
      <c r="C113" s="18"/>
      <c r="D113" s="18"/>
      <c r="E113" s="14"/>
      <c r="F113" s="19"/>
      <c r="G113" s="15"/>
      <c r="H113" s="14"/>
      <c r="I113" s="15"/>
      <c r="J113" s="14"/>
      <c r="K113" s="14"/>
      <c r="L113" s="20"/>
      <c r="M113" s="14"/>
      <c r="N113" s="14"/>
      <c r="O113" s="14"/>
      <c r="P113" s="15"/>
      <c r="Q113" s="14"/>
      <c r="R113" s="15"/>
      <c r="S113" s="14"/>
      <c r="T113" s="14"/>
      <c r="U113" s="14"/>
      <c r="V113" s="14"/>
      <c r="W113" s="21"/>
      <c r="X113" s="17"/>
      <c r="Y113" s="22"/>
      <c r="Z113" s="17"/>
    </row>
    <row r="114" spans="1:26" ht="12.75" customHeight="1" x14ac:dyDescent="0.35">
      <c r="A114" s="12"/>
      <c r="B114" s="18"/>
      <c r="C114" s="18"/>
      <c r="D114" s="18"/>
      <c r="E114" s="14"/>
      <c r="F114" s="19"/>
      <c r="G114" s="15"/>
      <c r="H114" s="14"/>
      <c r="I114" s="15"/>
      <c r="J114" s="14"/>
      <c r="K114" s="14"/>
      <c r="L114" s="20"/>
      <c r="M114" s="14"/>
      <c r="N114" s="14"/>
      <c r="O114" s="14"/>
      <c r="P114" s="15"/>
      <c r="Q114" s="14"/>
      <c r="R114" s="15"/>
      <c r="S114" s="14"/>
      <c r="T114" s="14"/>
      <c r="U114" s="14"/>
      <c r="V114" s="14"/>
      <c r="W114" s="21"/>
      <c r="X114" s="17"/>
      <c r="Y114" s="22"/>
      <c r="Z114" s="17"/>
    </row>
    <row r="115" spans="1:26" ht="12.75" customHeight="1" x14ac:dyDescent="0.35">
      <c r="A115" s="12"/>
      <c r="B115" s="18"/>
      <c r="C115" s="18"/>
      <c r="D115" s="18"/>
      <c r="E115" s="14"/>
      <c r="F115" s="19"/>
      <c r="G115" s="15"/>
      <c r="H115" s="14"/>
      <c r="I115" s="15"/>
      <c r="J115" s="14"/>
      <c r="K115" s="14"/>
      <c r="L115" s="20"/>
      <c r="M115" s="14"/>
      <c r="N115" s="14"/>
      <c r="O115" s="14"/>
      <c r="P115" s="15"/>
      <c r="Q115" s="14"/>
      <c r="R115" s="15"/>
      <c r="S115" s="14"/>
      <c r="T115" s="14"/>
      <c r="U115" s="14"/>
      <c r="V115" s="14"/>
      <c r="W115" s="21"/>
      <c r="X115" s="17"/>
      <c r="Y115" s="22"/>
      <c r="Z115" s="17"/>
    </row>
    <row r="116" spans="1:26" ht="12.75" customHeight="1" x14ac:dyDescent="0.35">
      <c r="A116" s="12"/>
      <c r="B116" s="18"/>
      <c r="C116" s="18"/>
      <c r="D116" s="18"/>
      <c r="E116" s="14"/>
      <c r="F116" s="19"/>
      <c r="G116" s="15"/>
      <c r="H116" s="14"/>
      <c r="I116" s="15"/>
      <c r="J116" s="14"/>
      <c r="K116" s="14"/>
      <c r="L116" s="20"/>
      <c r="M116" s="14"/>
      <c r="N116" s="14"/>
      <c r="O116" s="14"/>
      <c r="P116" s="15"/>
      <c r="Q116" s="14"/>
      <c r="R116" s="15"/>
      <c r="S116" s="14"/>
      <c r="T116" s="14"/>
      <c r="U116" s="14"/>
      <c r="V116" s="14"/>
      <c r="W116" s="21"/>
      <c r="X116" s="17"/>
      <c r="Y116" s="22"/>
      <c r="Z116" s="17"/>
    </row>
    <row r="117" spans="1:26" ht="12.75" customHeight="1" x14ac:dyDescent="0.35">
      <c r="A117" s="12"/>
      <c r="B117" s="18"/>
      <c r="C117" s="18"/>
      <c r="D117" s="18"/>
      <c r="E117" s="14"/>
      <c r="F117" s="19"/>
      <c r="G117" s="15"/>
      <c r="H117" s="14"/>
      <c r="I117" s="15"/>
      <c r="J117" s="14"/>
      <c r="K117" s="14"/>
      <c r="L117" s="20"/>
      <c r="M117" s="14"/>
      <c r="N117" s="14"/>
      <c r="O117" s="14"/>
      <c r="P117" s="15"/>
      <c r="Q117" s="14"/>
      <c r="R117" s="15"/>
      <c r="S117" s="14"/>
      <c r="T117" s="14"/>
      <c r="U117" s="14"/>
      <c r="V117" s="14"/>
      <c r="W117" s="21"/>
      <c r="X117" s="17"/>
      <c r="Y117" s="22"/>
      <c r="Z117" s="17"/>
    </row>
    <row r="118" spans="1:26" ht="12.75" customHeight="1" x14ac:dyDescent="0.35">
      <c r="A118" s="12"/>
      <c r="B118" s="18"/>
      <c r="C118" s="18"/>
      <c r="D118" s="18"/>
      <c r="E118" s="14"/>
      <c r="F118" s="19"/>
      <c r="G118" s="15"/>
      <c r="H118" s="14"/>
      <c r="I118" s="15"/>
      <c r="J118" s="14"/>
      <c r="K118" s="14"/>
      <c r="L118" s="20"/>
      <c r="M118" s="14"/>
      <c r="N118" s="14"/>
      <c r="O118" s="14"/>
      <c r="P118" s="15"/>
      <c r="Q118" s="14"/>
      <c r="R118" s="15"/>
      <c r="S118" s="14"/>
      <c r="T118" s="14"/>
      <c r="U118" s="14"/>
      <c r="V118" s="14"/>
      <c r="W118" s="21"/>
      <c r="X118" s="17"/>
      <c r="Y118" s="22"/>
      <c r="Z118" s="17"/>
    </row>
    <row r="119" spans="1:26" ht="12.75" customHeight="1" x14ac:dyDescent="0.35">
      <c r="A119" s="12"/>
      <c r="B119" s="18"/>
      <c r="C119" s="18"/>
      <c r="D119" s="18"/>
      <c r="E119" s="14"/>
      <c r="F119" s="19"/>
      <c r="G119" s="15"/>
      <c r="H119" s="14"/>
      <c r="I119" s="15"/>
      <c r="J119" s="14"/>
      <c r="K119" s="14"/>
      <c r="L119" s="20"/>
      <c r="M119" s="14"/>
      <c r="N119" s="14"/>
      <c r="O119" s="14"/>
      <c r="P119" s="15"/>
      <c r="Q119" s="14"/>
      <c r="R119" s="15"/>
      <c r="S119" s="14"/>
      <c r="T119" s="14"/>
      <c r="U119" s="14"/>
      <c r="V119" s="14"/>
      <c r="W119" s="21"/>
      <c r="X119" s="17"/>
      <c r="Y119" s="22"/>
      <c r="Z119" s="17"/>
    </row>
    <row r="120" spans="1:26" ht="12.75" customHeight="1" x14ac:dyDescent="0.35">
      <c r="A120" s="12"/>
      <c r="B120" s="18"/>
      <c r="C120" s="18"/>
      <c r="D120" s="18"/>
      <c r="E120" s="14"/>
      <c r="F120" s="19"/>
      <c r="G120" s="15"/>
      <c r="H120" s="14"/>
      <c r="I120" s="15"/>
      <c r="J120" s="14"/>
      <c r="K120" s="14"/>
      <c r="L120" s="20"/>
      <c r="M120" s="14"/>
      <c r="N120" s="14"/>
      <c r="O120" s="14"/>
      <c r="P120" s="15"/>
      <c r="Q120" s="14"/>
      <c r="R120" s="15"/>
      <c r="S120" s="14"/>
      <c r="T120" s="14"/>
      <c r="U120" s="14"/>
      <c r="V120" s="14"/>
      <c r="W120" s="21"/>
      <c r="X120" s="17"/>
      <c r="Y120" s="22"/>
      <c r="Z120" s="17"/>
    </row>
    <row r="121" spans="1:26" ht="12.75" customHeight="1" x14ac:dyDescent="0.35">
      <c r="A121" s="12"/>
      <c r="B121" s="18"/>
      <c r="C121" s="18"/>
      <c r="D121" s="18"/>
      <c r="E121" s="14"/>
      <c r="F121" s="19"/>
      <c r="G121" s="15"/>
      <c r="H121" s="14"/>
      <c r="I121" s="15"/>
      <c r="J121" s="14"/>
      <c r="K121" s="14"/>
      <c r="L121" s="20"/>
      <c r="M121" s="14"/>
      <c r="N121" s="14"/>
      <c r="O121" s="14"/>
      <c r="P121" s="15"/>
      <c r="Q121" s="14"/>
      <c r="R121" s="15"/>
      <c r="S121" s="14"/>
      <c r="T121" s="14"/>
      <c r="U121" s="14"/>
      <c r="V121" s="14"/>
      <c r="W121" s="21"/>
      <c r="X121" s="17"/>
      <c r="Y121" s="22"/>
      <c r="Z121" s="17"/>
    </row>
    <row r="122" spans="1:26" ht="12.75" customHeight="1" x14ac:dyDescent="0.35">
      <c r="A122" s="12"/>
      <c r="B122" s="18"/>
      <c r="C122" s="18"/>
      <c r="D122" s="18"/>
      <c r="E122" s="14"/>
      <c r="F122" s="19"/>
      <c r="G122" s="15"/>
      <c r="H122" s="14"/>
      <c r="I122" s="15"/>
      <c r="J122" s="14"/>
      <c r="K122" s="14"/>
      <c r="L122" s="20"/>
      <c r="M122" s="14"/>
      <c r="N122" s="14"/>
      <c r="O122" s="14"/>
      <c r="P122" s="15"/>
      <c r="Q122" s="14"/>
      <c r="R122" s="15"/>
      <c r="S122" s="14"/>
      <c r="T122" s="14"/>
      <c r="U122" s="14"/>
      <c r="V122" s="14"/>
      <c r="W122" s="21"/>
      <c r="X122" s="17"/>
      <c r="Y122" s="22"/>
      <c r="Z122" s="17"/>
    </row>
    <row r="123" spans="1:26" ht="12.75" customHeight="1" x14ac:dyDescent="0.35">
      <c r="A123" s="12"/>
      <c r="B123" s="18"/>
      <c r="C123" s="18"/>
      <c r="D123" s="18"/>
      <c r="E123" s="14"/>
      <c r="F123" s="19"/>
      <c r="G123" s="15"/>
      <c r="H123" s="14"/>
      <c r="I123" s="15"/>
      <c r="J123" s="14"/>
      <c r="K123" s="14"/>
      <c r="L123" s="20"/>
      <c r="M123" s="14"/>
      <c r="N123" s="14"/>
      <c r="O123" s="14"/>
      <c r="P123" s="15"/>
      <c r="Q123" s="14"/>
      <c r="R123" s="15"/>
      <c r="S123" s="14"/>
      <c r="T123" s="14"/>
      <c r="U123" s="14"/>
      <c r="V123" s="14"/>
      <c r="W123" s="21"/>
      <c r="X123" s="17"/>
      <c r="Y123" s="22"/>
      <c r="Z123" s="17"/>
    </row>
    <row r="124" spans="1:26" ht="12.75" customHeight="1" x14ac:dyDescent="0.35">
      <c r="A124" s="12"/>
      <c r="B124" s="18"/>
      <c r="C124" s="18"/>
      <c r="D124" s="18"/>
      <c r="E124" s="14"/>
      <c r="F124" s="19"/>
      <c r="G124" s="15"/>
      <c r="H124" s="14"/>
      <c r="I124" s="15"/>
      <c r="J124" s="14"/>
      <c r="K124" s="14"/>
      <c r="L124" s="20"/>
      <c r="M124" s="14"/>
      <c r="N124" s="14"/>
      <c r="O124" s="14"/>
      <c r="P124" s="15"/>
      <c r="Q124" s="14"/>
      <c r="R124" s="15"/>
      <c r="S124" s="14"/>
      <c r="T124" s="14"/>
      <c r="U124" s="14"/>
      <c r="V124" s="14"/>
      <c r="W124" s="21"/>
      <c r="X124" s="17"/>
      <c r="Y124" s="22"/>
      <c r="Z124" s="17"/>
    </row>
    <row r="125" spans="1:26" ht="12.75" customHeight="1" x14ac:dyDescent="0.35">
      <c r="A125" s="12"/>
      <c r="B125" s="18"/>
      <c r="C125" s="18"/>
      <c r="D125" s="18"/>
      <c r="E125" s="14"/>
      <c r="F125" s="19"/>
      <c r="G125" s="15"/>
      <c r="H125" s="14"/>
      <c r="I125" s="15"/>
      <c r="J125" s="14"/>
      <c r="K125" s="14"/>
      <c r="L125" s="20"/>
      <c r="M125" s="14"/>
      <c r="N125" s="14"/>
      <c r="O125" s="14"/>
      <c r="P125" s="15"/>
      <c r="Q125" s="14"/>
      <c r="R125" s="15"/>
      <c r="S125" s="14"/>
      <c r="T125" s="14"/>
      <c r="U125" s="14"/>
      <c r="V125" s="14"/>
      <c r="W125" s="21"/>
      <c r="X125" s="17"/>
      <c r="Y125" s="22"/>
      <c r="Z125" s="17"/>
    </row>
    <row r="126" spans="1:26" ht="12.75" customHeight="1" x14ac:dyDescent="0.35">
      <c r="A126" s="12"/>
      <c r="B126" s="18"/>
      <c r="C126" s="18"/>
      <c r="D126" s="18"/>
      <c r="E126" s="14"/>
      <c r="F126" s="19"/>
      <c r="G126" s="15"/>
      <c r="H126" s="14"/>
      <c r="I126" s="15"/>
      <c r="J126" s="14"/>
      <c r="K126" s="14"/>
      <c r="L126" s="20"/>
      <c r="M126" s="14"/>
      <c r="N126" s="14"/>
      <c r="O126" s="14"/>
      <c r="P126" s="15"/>
      <c r="Q126" s="14"/>
      <c r="R126" s="15"/>
      <c r="S126" s="14"/>
      <c r="T126" s="14"/>
      <c r="U126" s="14"/>
      <c r="V126" s="14"/>
      <c r="W126" s="21"/>
      <c r="X126" s="17"/>
      <c r="Y126" s="22"/>
      <c r="Z126" s="17"/>
    </row>
    <row r="127" spans="1:26" ht="12.75" customHeight="1" x14ac:dyDescent="0.35">
      <c r="A127" s="12"/>
      <c r="B127" s="18"/>
      <c r="C127" s="18"/>
      <c r="D127" s="18"/>
      <c r="E127" s="14"/>
      <c r="F127" s="19"/>
      <c r="G127" s="15"/>
      <c r="H127" s="14"/>
      <c r="I127" s="15"/>
      <c r="J127" s="14"/>
      <c r="K127" s="14"/>
      <c r="L127" s="20"/>
      <c r="M127" s="14"/>
      <c r="N127" s="14"/>
      <c r="O127" s="14"/>
      <c r="P127" s="15"/>
      <c r="Q127" s="14"/>
      <c r="R127" s="15"/>
      <c r="S127" s="14"/>
      <c r="T127" s="14"/>
      <c r="U127" s="14"/>
      <c r="V127" s="14"/>
      <c r="W127" s="21"/>
      <c r="X127" s="17"/>
      <c r="Y127" s="22"/>
      <c r="Z127" s="17"/>
    </row>
    <row r="128" spans="1:26" ht="12.75" customHeight="1" x14ac:dyDescent="0.35">
      <c r="A128" s="12"/>
      <c r="B128" s="18"/>
      <c r="C128" s="18"/>
      <c r="D128" s="18"/>
      <c r="E128" s="14"/>
      <c r="F128" s="19"/>
      <c r="G128" s="15"/>
      <c r="H128" s="14"/>
      <c r="I128" s="15"/>
      <c r="J128" s="14"/>
      <c r="K128" s="14"/>
      <c r="L128" s="20"/>
      <c r="M128" s="14"/>
      <c r="N128" s="14"/>
      <c r="O128" s="14"/>
      <c r="P128" s="15"/>
      <c r="Q128" s="14"/>
      <c r="R128" s="15"/>
      <c r="S128" s="14"/>
      <c r="T128" s="14"/>
      <c r="U128" s="14"/>
      <c r="V128" s="14"/>
      <c r="W128" s="21"/>
      <c r="X128" s="17"/>
      <c r="Y128" s="22"/>
      <c r="Z128" s="17"/>
    </row>
    <row r="129" spans="1:26" ht="12.75" customHeight="1" x14ac:dyDescent="0.35">
      <c r="A129" s="12"/>
      <c r="B129" s="18"/>
      <c r="C129" s="18"/>
      <c r="D129" s="18"/>
      <c r="E129" s="14"/>
      <c r="F129" s="19"/>
      <c r="G129" s="15"/>
      <c r="H129" s="14"/>
      <c r="I129" s="15"/>
      <c r="J129" s="14"/>
      <c r="K129" s="14"/>
      <c r="L129" s="20"/>
      <c r="M129" s="14"/>
      <c r="N129" s="14"/>
      <c r="O129" s="14"/>
      <c r="P129" s="15"/>
      <c r="Q129" s="14"/>
      <c r="R129" s="15"/>
      <c r="S129" s="14"/>
      <c r="T129" s="14"/>
      <c r="U129" s="14"/>
      <c r="V129" s="14"/>
      <c r="W129" s="21"/>
      <c r="X129" s="17"/>
      <c r="Y129" s="22"/>
      <c r="Z129" s="17"/>
    </row>
    <row r="130" spans="1:26" ht="12.75" customHeight="1" x14ac:dyDescent="0.35">
      <c r="A130" s="12"/>
      <c r="B130" s="18"/>
      <c r="C130" s="18"/>
      <c r="D130" s="18"/>
      <c r="E130" s="14"/>
      <c r="F130" s="19"/>
      <c r="G130" s="15"/>
      <c r="H130" s="14"/>
      <c r="I130" s="15"/>
      <c r="J130" s="14"/>
      <c r="K130" s="14"/>
      <c r="L130" s="20"/>
      <c r="M130" s="14"/>
      <c r="N130" s="14"/>
      <c r="O130" s="14"/>
      <c r="P130" s="15"/>
      <c r="Q130" s="14"/>
      <c r="R130" s="15"/>
      <c r="S130" s="14"/>
      <c r="T130" s="14"/>
      <c r="U130" s="14"/>
      <c r="V130" s="14"/>
      <c r="W130" s="21"/>
      <c r="X130" s="17"/>
      <c r="Y130" s="22"/>
      <c r="Z130" s="17"/>
    </row>
    <row r="131" spans="1:26" ht="12.75" customHeight="1" x14ac:dyDescent="0.35">
      <c r="A131" s="12"/>
      <c r="B131" s="18"/>
      <c r="C131" s="18"/>
      <c r="D131" s="18"/>
      <c r="E131" s="14"/>
      <c r="F131" s="19"/>
      <c r="G131" s="15"/>
      <c r="H131" s="14"/>
      <c r="I131" s="15"/>
      <c r="J131" s="14"/>
      <c r="K131" s="14"/>
      <c r="L131" s="20"/>
      <c r="M131" s="14"/>
      <c r="N131" s="14"/>
      <c r="O131" s="14"/>
      <c r="P131" s="15"/>
      <c r="Q131" s="14"/>
      <c r="R131" s="15"/>
      <c r="S131" s="14"/>
      <c r="T131" s="14"/>
      <c r="U131" s="14"/>
      <c r="V131" s="14"/>
      <c r="W131" s="21"/>
      <c r="X131" s="17"/>
      <c r="Y131" s="22"/>
      <c r="Z131" s="17"/>
    </row>
    <row r="132" spans="1:26" ht="12.75" customHeight="1" x14ac:dyDescent="0.35">
      <c r="A132" s="12"/>
      <c r="B132" s="18"/>
      <c r="C132" s="18"/>
      <c r="D132" s="18"/>
      <c r="E132" s="14"/>
      <c r="F132" s="19"/>
      <c r="G132" s="15"/>
      <c r="H132" s="14"/>
      <c r="I132" s="15"/>
      <c r="J132" s="14"/>
      <c r="K132" s="14"/>
      <c r="L132" s="20"/>
      <c r="M132" s="14"/>
      <c r="N132" s="14"/>
      <c r="O132" s="14"/>
      <c r="P132" s="15"/>
      <c r="Q132" s="14"/>
      <c r="R132" s="15"/>
      <c r="S132" s="14"/>
      <c r="T132" s="14"/>
      <c r="U132" s="14"/>
      <c r="V132" s="14"/>
      <c r="W132" s="21"/>
      <c r="X132" s="17"/>
      <c r="Y132" s="22"/>
      <c r="Z132" s="17"/>
    </row>
    <row r="133" spans="1:26" ht="12.75" customHeight="1" x14ac:dyDescent="0.35">
      <c r="A133" s="12"/>
      <c r="B133" s="18"/>
      <c r="C133" s="18"/>
      <c r="D133" s="18"/>
      <c r="E133" s="14"/>
      <c r="F133" s="19"/>
      <c r="G133" s="15"/>
      <c r="H133" s="14"/>
      <c r="I133" s="15"/>
      <c r="J133" s="14"/>
      <c r="K133" s="14"/>
      <c r="L133" s="20"/>
      <c r="M133" s="14"/>
      <c r="N133" s="14"/>
      <c r="O133" s="14"/>
      <c r="P133" s="15"/>
      <c r="Q133" s="14"/>
      <c r="R133" s="15"/>
      <c r="S133" s="14"/>
      <c r="T133" s="14"/>
      <c r="U133" s="14"/>
      <c r="V133" s="14"/>
      <c r="W133" s="21"/>
      <c r="X133" s="17"/>
      <c r="Y133" s="22"/>
      <c r="Z133" s="17"/>
    </row>
    <row r="134" spans="1:26" ht="12.75" customHeight="1" x14ac:dyDescent="0.35">
      <c r="A134" s="12"/>
      <c r="B134" s="18"/>
      <c r="C134" s="18"/>
      <c r="D134" s="18"/>
      <c r="E134" s="14"/>
      <c r="F134" s="19"/>
      <c r="G134" s="15"/>
      <c r="H134" s="14"/>
      <c r="I134" s="15"/>
      <c r="J134" s="14"/>
      <c r="K134" s="14"/>
      <c r="L134" s="20"/>
      <c r="M134" s="14"/>
      <c r="N134" s="14"/>
      <c r="O134" s="14"/>
      <c r="P134" s="15"/>
      <c r="Q134" s="14"/>
      <c r="R134" s="15"/>
      <c r="S134" s="14"/>
      <c r="T134" s="14"/>
      <c r="U134" s="14"/>
      <c r="V134" s="14"/>
      <c r="W134" s="21"/>
      <c r="X134" s="17"/>
      <c r="Y134" s="22"/>
      <c r="Z134" s="17"/>
    </row>
    <row r="135" spans="1:26" ht="12.75" customHeight="1" x14ac:dyDescent="0.35">
      <c r="A135" s="12"/>
      <c r="B135" s="18"/>
      <c r="C135" s="18"/>
      <c r="D135" s="18"/>
      <c r="E135" s="14"/>
      <c r="F135" s="19"/>
      <c r="G135" s="15"/>
      <c r="H135" s="14"/>
      <c r="I135" s="15"/>
      <c r="J135" s="14"/>
      <c r="K135" s="14"/>
      <c r="L135" s="20"/>
      <c r="M135" s="14"/>
      <c r="N135" s="14"/>
      <c r="O135" s="14"/>
      <c r="P135" s="15"/>
      <c r="Q135" s="14"/>
      <c r="R135" s="15"/>
      <c r="S135" s="14"/>
      <c r="T135" s="14"/>
      <c r="U135" s="14"/>
      <c r="V135" s="14"/>
      <c r="W135" s="21"/>
      <c r="X135" s="17"/>
      <c r="Y135" s="22"/>
      <c r="Z135" s="17"/>
    </row>
    <row r="136" spans="1:26" ht="12.75" customHeight="1" x14ac:dyDescent="0.35">
      <c r="A136" s="12"/>
      <c r="B136" s="18"/>
      <c r="C136" s="18"/>
      <c r="D136" s="18"/>
      <c r="E136" s="14"/>
      <c r="F136" s="19"/>
      <c r="G136" s="15"/>
      <c r="H136" s="14"/>
      <c r="I136" s="15"/>
      <c r="J136" s="14"/>
      <c r="K136" s="14"/>
      <c r="L136" s="20"/>
      <c r="M136" s="14"/>
      <c r="N136" s="14"/>
      <c r="O136" s="14"/>
      <c r="P136" s="15"/>
      <c r="Q136" s="14"/>
      <c r="R136" s="15"/>
      <c r="S136" s="14"/>
      <c r="T136" s="14"/>
      <c r="U136" s="14"/>
      <c r="V136" s="14"/>
      <c r="W136" s="21"/>
      <c r="X136" s="17"/>
      <c r="Y136" s="22"/>
      <c r="Z136" s="17"/>
    </row>
    <row r="137" spans="1:26" ht="12.75" customHeight="1" x14ac:dyDescent="0.35">
      <c r="A137" s="12"/>
      <c r="B137" s="18"/>
      <c r="C137" s="18"/>
      <c r="D137" s="18"/>
      <c r="E137" s="14"/>
      <c r="F137" s="19"/>
      <c r="G137" s="15"/>
      <c r="H137" s="14"/>
      <c r="I137" s="15"/>
      <c r="J137" s="14"/>
      <c r="K137" s="14"/>
      <c r="L137" s="20"/>
      <c r="M137" s="14"/>
      <c r="N137" s="14"/>
      <c r="O137" s="14"/>
      <c r="P137" s="15"/>
      <c r="Q137" s="14"/>
      <c r="R137" s="15"/>
      <c r="S137" s="14"/>
      <c r="T137" s="14"/>
      <c r="U137" s="14"/>
      <c r="V137" s="14"/>
      <c r="W137" s="21"/>
      <c r="X137" s="17"/>
      <c r="Y137" s="22"/>
      <c r="Z137" s="17"/>
    </row>
    <row r="138" spans="1:26" ht="12.75" customHeight="1" x14ac:dyDescent="0.35">
      <c r="A138" s="12"/>
      <c r="B138" s="18"/>
      <c r="C138" s="18"/>
      <c r="D138" s="18"/>
      <c r="E138" s="14"/>
      <c r="F138" s="19"/>
      <c r="G138" s="15"/>
      <c r="H138" s="14"/>
      <c r="I138" s="15"/>
      <c r="J138" s="14"/>
      <c r="K138" s="14"/>
      <c r="L138" s="20"/>
      <c r="M138" s="14"/>
      <c r="N138" s="14"/>
      <c r="O138" s="14"/>
      <c r="P138" s="15"/>
      <c r="Q138" s="14"/>
      <c r="R138" s="15"/>
      <c r="S138" s="14"/>
      <c r="T138" s="14"/>
      <c r="U138" s="14"/>
      <c r="V138" s="14"/>
      <c r="W138" s="21"/>
      <c r="X138" s="17"/>
      <c r="Y138" s="22"/>
      <c r="Z138" s="17"/>
    </row>
    <row r="139" spans="1:26" ht="12.75" customHeight="1" x14ac:dyDescent="0.35">
      <c r="A139" s="12"/>
      <c r="B139" s="18"/>
      <c r="C139" s="18"/>
      <c r="D139" s="18"/>
      <c r="E139" s="14"/>
      <c r="F139" s="19"/>
      <c r="G139" s="15"/>
      <c r="H139" s="14"/>
      <c r="I139" s="15"/>
      <c r="J139" s="14"/>
      <c r="K139" s="14"/>
      <c r="L139" s="20"/>
      <c r="M139" s="14"/>
      <c r="N139" s="14"/>
      <c r="O139" s="14"/>
      <c r="P139" s="15"/>
      <c r="Q139" s="14"/>
      <c r="R139" s="15"/>
      <c r="S139" s="14"/>
      <c r="T139" s="14"/>
      <c r="U139" s="14"/>
      <c r="V139" s="14"/>
      <c r="W139" s="21"/>
      <c r="X139" s="17"/>
      <c r="Y139" s="22"/>
      <c r="Z139" s="17"/>
    </row>
    <row r="140" spans="1:26" ht="12.75" customHeight="1" x14ac:dyDescent="0.35">
      <c r="A140" s="12"/>
      <c r="B140" s="18"/>
      <c r="C140" s="18"/>
      <c r="D140" s="18"/>
      <c r="E140" s="14"/>
      <c r="F140" s="19"/>
      <c r="G140" s="15"/>
      <c r="H140" s="14"/>
      <c r="I140" s="15"/>
      <c r="J140" s="14"/>
      <c r="K140" s="14"/>
      <c r="L140" s="20"/>
      <c r="M140" s="14"/>
      <c r="N140" s="14"/>
      <c r="O140" s="14"/>
      <c r="P140" s="15"/>
      <c r="Q140" s="14"/>
      <c r="R140" s="15"/>
      <c r="S140" s="14"/>
      <c r="T140" s="14"/>
      <c r="U140" s="14"/>
      <c r="V140" s="14"/>
      <c r="W140" s="21"/>
      <c r="X140" s="17"/>
      <c r="Y140" s="22"/>
      <c r="Z140" s="17"/>
    </row>
    <row r="141" spans="1:26" ht="12.75" customHeight="1" x14ac:dyDescent="0.35">
      <c r="A141" s="12"/>
      <c r="B141" s="18"/>
      <c r="C141" s="18"/>
      <c r="D141" s="18"/>
      <c r="E141" s="14"/>
      <c r="F141" s="19"/>
      <c r="G141" s="15"/>
      <c r="H141" s="14"/>
      <c r="I141" s="15"/>
      <c r="J141" s="14"/>
      <c r="K141" s="14"/>
      <c r="L141" s="20"/>
      <c r="M141" s="14"/>
      <c r="N141" s="14"/>
      <c r="O141" s="14"/>
      <c r="P141" s="15"/>
      <c r="Q141" s="14"/>
      <c r="R141" s="15"/>
      <c r="S141" s="14"/>
      <c r="T141" s="14"/>
      <c r="U141" s="14"/>
      <c r="V141" s="14"/>
      <c r="W141" s="21"/>
      <c r="X141" s="17"/>
      <c r="Y141" s="22"/>
      <c r="Z141" s="17"/>
    </row>
    <row r="142" spans="1:26" ht="12.75" customHeight="1" x14ac:dyDescent="0.35">
      <c r="A142" s="12"/>
      <c r="B142" s="18"/>
      <c r="C142" s="18"/>
      <c r="D142" s="18"/>
      <c r="E142" s="14"/>
      <c r="F142" s="19"/>
      <c r="G142" s="15"/>
      <c r="H142" s="14"/>
      <c r="I142" s="15"/>
      <c r="J142" s="14"/>
      <c r="K142" s="14"/>
      <c r="L142" s="20"/>
      <c r="M142" s="14"/>
      <c r="N142" s="14"/>
      <c r="O142" s="14"/>
      <c r="P142" s="15"/>
      <c r="Q142" s="14"/>
      <c r="R142" s="15"/>
      <c r="S142" s="14"/>
      <c r="T142" s="14"/>
      <c r="U142" s="14"/>
      <c r="V142" s="14"/>
      <c r="W142" s="21"/>
      <c r="X142" s="17"/>
      <c r="Y142" s="22"/>
      <c r="Z142" s="17"/>
    </row>
    <row r="143" spans="1:26" ht="12.75" customHeight="1" x14ac:dyDescent="0.35">
      <c r="A143" s="12"/>
      <c r="B143" s="18"/>
      <c r="C143" s="18"/>
      <c r="D143" s="18"/>
      <c r="E143" s="14"/>
      <c r="F143" s="19"/>
      <c r="G143" s="15"/>
      <c r="H143" s="14"/>
      <c r="I143" s="15"/>
      <c r="J143" s="14"/>
      <c r="K143" s="14"/>
      <c r="L143" s="20"/>
      <c r="M143" s="14"/>
      <c r="N143" s="14"/>
      <c r="O143" s="14"/>
      <c r="P143" s="15"/>
      <c r="Q143" s="14"/>
      <c r="R143" s="15"/>
      <c r="S143" s="14"/>
      <c r="T143" s="14"/>
      <c r="U143" s="14"/>
      <c r="V143" s="14"/>
      <c r="W143" s="21"/>
      <c r="X143" s="17"/>
      <c r="Y143" s="22"/>
      <c r="Z143" s="17"/>
    </row>
    <row r="144" spans="1:26" ht="12.75" customHeight="1" x14ac:dyDescent="0.35">
      <c r="A144" s="12"/>
      <c r="B144" s="18"/>
      <c r="C144" s="18"/>
      <c r="D144" s="18"/>
      <c r="E144" s="14"/>
      <c r="F144" s="19"/>
      <c r="G144" s="15"/>
      <c r="H144" s="14"/>
      <c r="I144" s="15"/>
      <c r="J144" s="14"/>
      <c r="K144" s="14"/>
      <c r="L144" s="20"/>
      <c r="M144" s="14"/>
      <c r="N144" s="14"/>
      <c r="O144" s="14"/>
      <c r="P144" s="15"/>
      <c r="Q144" s="14"/>
      <c r="R144" s="15"/>
      <c r="S144" s="14"/>
      <c r="T144" s="14"/>
      <c r="U144" s="14"/>
      <c r="V144" s="14"/>
      <c r="W144" s="21"/>
      <c r="X144" s="17"/>
      <c r="Y144" s="22"/>
      <c r="Z144" s="17"/>
    </row>
    <row r="145" spans="1:26" ht="12.75" customHeight="1" x14ac:dyDescent="0.35">
      <c r="A145" s="12"/>
      <c r="B145" s="18"/>
      <c r="C145" s="18"/>
      <c r="D145" s="18"/>
      <c r="E145" s="14"/>
      <c r="F145" s="19"/>
      <c r="G145" s="15"/>
      <c r="H145" s="14"/>
      <c r="I145" s="15"/>
      <c r="J145" s="14"/>
      <c r="K145" s="14"/>
      <c r="L145" s="20"/>
      <c r="M145" s="14"/>
      <c r="N145" s="14"/>
      <c r="O145" s="14"/>
      <c r="P145" s="15"/>
      <c r="Q145" s="14"/>
      <c r="R145" s="15"/>
      <c r="S145" s="14"/>
      <c r="T145" s="14"/>
      <c r="U145" s="14"/>
      <c r="V145" s="14"/>
      <c r="W145" s="21"/>
      <c r="X145" s="17"/>
      <c r="Y145" s="22"/>
      <c r="Z145" s="17"/>
    </row>
    <row r="146" spans="1:26" ht="12.75" customHeight="1" x14ac:dyDescent="0.35">
      <c r="A146" s="12"/>
      <c r="B146" s="18"/>
      <c r="C146" s="18"/>
      <c r="D146" s="18"/>
      <c r="E146" s="14"/>
      <c r="F146" s="19"/>
      <c r="G146" s="15"/>
      <c r="H146" s="14"/>
      <c r="I146" s="15"/>
      <c r="J146" s="14"/>
      <c r="K146" s="14"/>
      <c r="L146" s="20"/>
      <c r="M146" s="14"/>
      <c r="N146" s="14"/>
      <c r="O146" s="14"/>
      <c r="P146" s="15"/>
      <c r="Q146" s="14"/>
      <c r="R146" s="15"/>
      <c r="S146" s="14"/>
      <c r="T146" s="14"/>
      <c r="U146" s="14"/>
      <c r="V146" s="14"/>
      <c r="W146" s="21"/>
      <c r="X146" s="17"/>
      <c r="Y146" s="22"/>
      <c r="Z146" s="17"/>
    </row>
    <row r="147" spans="1:26" ht="12.75" customHeight="1" x14ac:dyDescent="0.35">
      <c r="A147" s="12"/>
      <c r="B147" s="18"/>
      <c r="C147" s="18"/>
      <c r="D147" s="18"/>
      <c r="E147" s="14"/>
      <c r="F147" s="19"/>
      <c r="G147" s="15"/>
      <c r="H147" s="14"/>
      <c r="I147" s="15"/>
      <c r="J147" s="14"/>
      <c r="K147" s="14"/>
      <c r="L147" s="20"/>
      <c r="M147" s="14"/>
      <c r="N147" s="14"/>
      <c r="O147" s="14"/>
      <c r="P147" s="15"/>
      <c r="Q147" s="14"/>
      <c r="R147" s="15"/>
      <c r="S147" s="14"/>
      <c r="T147" s="14"/>
      <c r="U147" s="14"/>
      <c r="V147" s="14"/>
      <c r="W147" s="21"/>
      <c r="X147" s="17"/>
      <c r="Y147" s="22"/>
      <c r="Z147" s="17"/>
    </row>
    <row r="148" spans="1:26" ht="12.75" customHeight="1" x14ac:dyDescent="0.35">
      <c r="A148" s="12"/>
      <c r="B148" s="18"/>
      <c r="C148" s="18"/>
      <c r="D148" s="18"/>
      <c r="E148" s="14"/>
      <c r="F148" s="19"/>
      <c r="G148" s="15"/>
      <c r="H148" s="14"/>
      <c r="I148" s="15"/>
      <c r="J148" s="14"/>
      <c r="K148" s="14"/>
      <c r="L148" s="20"/>
      <c r="M148" s="14"/>
      <c r="N148" s="14"/>
      <c r="O148" s="14"/>
      <c r="P148" s="15"/>
      <c r="Q148" s="14"/>
      <c r="R148" s="15"/>
      <c r="S148" s="14"/>
      <c r="T148" s="14"/>
      <c r="U148" s="14"/>
      <c r="V148" s="14"/>
      <c r="W148" s="21"/>
      <c r="X148" s="17"/>
      <c r="Y148" s="22"/>
      <c r="Z148" s="17"/>
    </row>
    <row r="149" spans="1:26" ht="12.75" customHeight="1" x14ac:dyDescent="0.35">
      <c r="A149" s="12"/>
      <c r="B149" s="18"/>
      <c r="C149" s="18"/>
      <c r="D149" s="18"/>
      <c r="E149" s="14"/>
      <c r="F149" s="19"/>
      <c r="G149" s="15"/>
      <c r="H149" s="14"/>
      <c r="I149" s="15"/>
      <c r="J149" s="14"/>
      <c r="K149" s="14"/>
      <c r="L149" s="20"/>
      <c r="M149" s="14"/>
      <c r="N149" s="14"/>
      <c r="O149" s="14"/>
      <c r="P149" s="15"/>
      <c r="Q149" s="14"/>
      <c r="R149" s="15"/>
      <c r="S149" s="14"/>
      <c r="T149" s="14"/>
      <c r="U149" s="14"/>
      <c r="V149" s="14"/>
      <c r="W149" s="21"/>
      <c r="X149" s="17"/>
      <c r="Y149" s="22"/>
      <c r="Z149" s="17"/>
    </row>
    <row r="150" spans="1:26" ht="12.75" customHeight="1" x14ac:dyDescent="0.35">
      <c r="A150" s="12"/>
      <c r="B150" s="18"/>
      <c r="C150" s="18"/>
      <c r="D150" s="18"/>
      <c r="E150" s="14"/>
      <c r="F150" s="19"/>
      <c r="G150" s="15"/>
      <c r="H150" s="14"/>
      <c r="I150" s="15"/>
      <c r="J150" s="14"/>
      <c r="K150" s="14"/>
      <c r="L150" s="20"/>
      <c r="M150" s="14"/>
      <c r="N150" s="14"/>
      <c r="O150" s="14"/>
      <c r="P150" s="15"/>
      <c r="Q150" s="14"/>
      <c r="R150" s="15"/>
      <c r="S150" s="14"/>
      <c r="T150" s="14"/>
      <c r="U150" s="14"/>
      <c r="V150" s="14"/>
      <c r="W150" s="21"/>
      <c r="X150" s="17"/>
      <c r="Y150" s="22"/>
      <c r="Z150" s="17"/>
    </row>
    <row r="151" spans="1:26" ht="12.75" customHeight="1" x14ac:dyDescent="0.35">
      <c r="A151" s="12"/>
      <c r="B151" s="18"/>
      <c r="C151" s="18"/>
      <c r="D151" s="18"/>
      <c r="E151" s="14"/>
      <c r="F151" s="19"/>
      <c r="G151" s="15"/>
      <c r="H151" s="14"/>
      <c r="I151" s="15"/>
      <c r="J151" s="14"/>
      <c r="K151" s="14"/>
      <c r="L151" s="20"/>
      <c r="M151" s="14"/>
      <c r="N151" s="14"/>
      <c r="O151" s="14"/>
      <c r="P151" s="15"/>
      <c r="Q151" s="14"/>
      <c r="R151" s="15"/>
      <c r="S151" s="14"/>
      <c r="T151" s="14"/>
      <c r="U151" s="14"/>
      <c r="V151" s="14"/>
      <c r="W151" s="21"/>
      <c r="X151" s="17"/>
      <c r="Y151" s="22"/>
      <c r="Z151" s="17"/>
    </row>
    <row r="152" spans="1:26" ht="12.75" customHeight="1" x14ac:dyDescent="0.35">
      <c r="A152" s="12"/>
      <c r="B152" s="18"/>
      <c r="C152" s="18"/>
      <c r="D152" s="18"/>
      <c r="E152" s="14"/>
      <c r="F152" s="19"/>
      <c r="G152" s="15"/>
      <c r="H152" s="14"/>
      <c r="I152" s="15"/>
      <c r="J152" s="14"/>
      <c r="K152" s="14"/>
      <c r="L152" s="20"/>
      <c r="M152" s="14"/>
      <c r="N152" s="14"/>
      <c r="O152" s="14"/>
      <c r="P152" s="15"/>
      <c r="Q152" s="14"/>
      <c r="R152" s="15"/>
      <c r="S152" s="14"/>
      <c r="T152" s="14"/>
      <c r="U152" s="14"/>
      <c r="V152" s="14"/>
      <c r="W152" s="21"/>
      <c r="X152" s="17"/>
      <c r="Y152" s="22"/>
      <c r="Z152" s="17"/>
    </row>
    <row r="153" spans="1:26" ht="12.75" customHeight="1" x14ac:dyDescent="0.35">
      <c r="A153" s="12"/>
      <c r="B153" s="18"/>
      <c r="C153" s="18"/>
      <c r="D153" s="18"/>
      <c r="E153" s="14"/>
      <c r="F153" s="19"/>
      <c r="G153" s="15"/>
      <c r="H153" s="14"/>
      <c r="I153" s="15"/>
      <c r="J153" s="14"/>
      <c r="K153" s="14"/>
      <c r="L153" s="20"/>
      <c r="M153" s="14"/>
      <c r="N153" s="14"/>
      <c r="O153" s="14"/>
      <c r="P153" s="15"/>
      <c r="Q153" s="14"/>
      <c r="R153" s="15"/>
      <c r="S153" s="14"/>
      <c r="T153" s="14"/>
      <c r="U153" s="14"/>
      <c r="V153" s="14"/>
      <c r="W153" s="21"/>
      <c r="X153" s="17"/>
      <c r="Y153" s="22"/>
      <c r="Z153" s="17"/>
    </row>
    <row r="154" spans="1:26" ht="12.75" customHeight="1" x14ac:dyDescent="0.35">
      <c r="A154" s="12"/>
      <c r="B154" s="18"/>
      <c r="C154" s="18"/>
      <c r="D154" s="18"/>
      <c r="E154" s="14"/>
      <c r="F154" s="19"/>
      <c r="G154" s="15"/>
      <c r="H154" s="14"/>
      <c r="I154" s="15"/>
      <c r="J154" s="14"/>
      <c r="K154" s="14"/>
      <c r="L154" s="20"/>
      <c r="M154" s="14"/>
      <c r="N154" s="14"/>
      <c r="O154" s="14"/>
      <c r="P154" s="15"/>
      <c r="Q154" s="14"/>
      <c r="R154" s="15"/>
      <c r="S154" s="14"/>
      <c r="T154" s="14"/>
      <c r="U154" s="14"/>
      <c r="V154" s="14"/>
      <c r="W154" s="21"/>
      <c r="X154" s="17"/>
      <c r="Y154" s="22"/>
      <c r="Z154" s="17"/>
    </row>
    <row r="155" spans="1:26" ht="12.75" customHeight="1" x14ac:dyDescent="0.35">
      <c r="A155" s="12"/>
      <c r="B155" s="18"/>
      <c r="C155" s="18"/>
      <c r="D155" s="18"/>
      <c r="E155" s="14"/>
      <c r="F155" s="19"/>
      <c r="G155" s="15"/>
      <c r="H155" s="14"/>
      <c r="I155" s="15"/>
      <c r="J155" s="14"/>
      <c r="K155" s="14"/>
      <c r="L155" s="20"/>
      <c r="M155" s="14"/>
      <c r="N155" s="14"/>
      <c r="O155" s="14"/>
      <c r="P155" s="15"/>
      <c r="Q155" s="14"/>
      <c r="R155" s="15"/>
      <c r="S155" s="14"/>
      <c r="T155" s="14"/>
      <c r="U155" s="14"/>
      <c r="V155" s="14"/>
      <c r="W155" s="21"/>
      <c r="X155" s="17"/>
      <c r="Y155" s="22"/>
      <c r="Z155" s="17"/>
    </row>
    <row r="156" spans="1:26" ht="12.75" customHeight="1" x14ac:dyDescent="0.35">
      <c r="A156" s="12"/>
      <c r="B156" s="18"/>
      <c r="C156" s="18"/>
      <c r="D156" s="18"/>
      <c r="E156" s="14"/>
      <c r="F156" s="19"/>
      <c r="G156" s="15"/>
      <c r="H156" s="14"/>
      <c r="I156" s="15"/>
      <c r="J156" s="14"/>
      <c r="K156" s="14"/>
      <c r="L156" s="20"/>
      <c r="M156" s="14"/>
      <c r="N156" s="14"/>
      <c r="O156" s="14"/>
      <c r="P156" s="15"/>
      <c r="Q156" s="14"/>
      <c r="R156" s="15"/>
      <c r="S156" s="14"/>
      <c r="T156" s="14"/>
      <c r="U156" s="14"/>
      <c r="V156" s="14"/>
      <c r="W156" s="21"/>
      <c r="X156" s="17"/>
      <c r="Y156" s="22"/>
      <c r="Z156" s="17"/>
    </row>
    <row r="157" spans="1:26" ht="12.75" customHeight="1" x14ac:dyDescent="0.35">
      <c r="A157" s="12"/>
      <c r="B157" s="18"/>
      <c r="C157" s="18"/>
      <c r="D157" s="18"/>
      <c r="E157" s="14"/>
      <c r="F157" s="19"/>
      <c r="G157" s="15"/>
      <c r="H157" s="14"/>
      <c r="I157" s="15"/>
      <c r="J157" s="14"/>
      <c r="K157" s="14"/>
      <c r="L157" s="20"/>
      <c r="M157" s="14"/>
      <c r="N157" s="14"/>
      <c r="O157" s="14"/>
      <c r="P157" s="15"/>
      <c r="Q157" s="14"/>
      <c r="R157" s="15"/>
      <c r="S157" s="14"/>
      <c r="T157" s="14"/>
      <c r="U157" s="14"/>
      <c r="V157" s="14"/>
      <c r="W157" s="21"/>
      <c r="X157" s="17"/>
      <c r="Y157" s="22"/>
      <c r="Z157" s="17"/>
    </row>
    <row r="158" spans="1:26" ht="12.75" customHeight="1" x14ac:dyDescent="0.35">
      <c r="A158" s="12"/>
      <c r="B158" s="18"/>
      <c r="C158" s="18"/>
      <c r="D158" s="18"/>
      <c r="E158" s="14"/>
      <c r="F158" s="19"/>
      <c r="G158" s="15"/>
      <c r="H158" s="14"/>
      <c r="I158" s="15"/>
      <c r="J158" s="14"/>
      <c r="K158" s="14"/>
      <c r="L158" s="20"/>
      <c r="M158" s="14"/>
      <c r="N158" s="14"/>
      <c r="O158" s="14"/>
      <c r="P158" s="15"/>
      <c r="Q158" s="14"/>
      <c r="R158" s="15"/>
      <c r="S158" s="14"/>
      <c r="T158" s="14"/>
      <c r="U158" s="14"/>
      <c r="V158" s="14"/>
      <c r="W158" s="21"/>
      <c r="X158" s="17"/>
      <c r="Y158" s="22"/>
      <c r="Z158" s="17"/>
    </row>
    <row r="159" spans="1:26" ht="12.75" customHeight="1" x14ac:dyDescent="0.35">
      <c r="A159" s="12"/>
      <c r="B159" s="18"/>
      <c r="C159" s="18"/>
      <c r="D159" s="18"/>
      <c r="E159" s="14"/>
      <c r="F159" s="19"/>
      <c r="G159" s="15"/>
      <c r="H159" s="14"/>
      <c r="I159" s="15"/>
      <c r="J159" s="14"/>
      <c r="K159" s="14"/>
      <c r="L159" s="20"/>
      <c r="M159" s="14"/>
      <c r="N159" s="14"/>
      <c r="O159" s="14"/>
      <c r="P159" s="15"/>
      <c r="Q159" s="14"/>
      <c r="R159" s="15"/>
      <c r="S159" s="14"/>
      <c r="T159" s="14"/>
      <c r="U159" s="14"/>
      <c r="V159" s="14"/>
      <c r="W159" s="21"/>
      <c r="X159" s="17"/>
      <c r="Y159" s="22"/>
      <c r="Z159" s="17"/>
    </row>
    <row r="160" spans="1:26" ht="12.75" customHeight="1" x14ac:dyDescent="0.35">
      <c r="A160" s="12"/>
      <c r="B160" s="18"/>
      <c r="C160" s="18"/>
      <c r="D160" s="18"/>
      <c r="E160" s="14"/>
      <c r="F160" s="19"/>
      <c r="G160" s="15"/>
      <c r="H160" s="14"/>
      <c r="I160" s="15"/>
      <c r="J160" s="14"/>
      <c r="K160" s="14"/>
      <c r="L160" s="20"/>
      <c r="M160" s="14"/>
      <c r="N160" s="14"/>
      <c r="O160" s="14"/>
      <c r="P160" s="15"/>
      <c r="Q160" s="14"/>
      <c r="R160" s="15"/>
      <c r="S160" s="14"/>
      <c r="T160" s="14"/>
      <c r="U160" s="14"/>
      <c r="V160" s="14"/>
      <c r="W160" s="21"/>
      <c r="X160" s="17"/>
      <c r="Y160" s="22"/>
      <c r="Z160" s="17"/>
    </row>
    <row r="161" spans="1:26" ht="12.75" customHeight="1" x14ac:dyDescent="0.35">
      <c r="A161" s="12"/>
      <c r="B161" s="18"/>
      <c r="C161" s="18"/>
      <c r="D161" s="18"/>
      <c r="E161" s="14"/>
      <c r="F161" s="19"/>
      <c r="G161" s="15"/>
      <c r="H161" s="14"/>
      <c r="I161" s="15"/>
      <c r="J161" s="14"/>
      <c r="K161" s="14"/>
      <c r="L161" s="20"/>
      <c r="M161" s="14"/>
      <c r="N161" s="14"/>
      <c r="O161" s="14"/>
      <c r="P161" s="15"/>
      <c r="Q161" s="14"/>
      <c r="R161" s="15"/>
      <c r="S161" s="14"/>
      <c r="T161" s="14"/>
      <c r="U161" s="14"/>
      <c r="V161" s="14"/>
      <c r="W161" s="21"/>
      <c r="X161" s="17"/>
      <c r="Y161" s="22"/>
      <c r="Z161" s="17"/>
    </row>
    <row r="162" spans="1:26" ht="12.75" customHeight="1" x14ac:dyDescent="0.35">
      <c r="A162" s="12"/>
      <c r="B162" s="18"/>
      <c r="C162" s="18"/>
      <c r="D162" s="18"/>
      <c r="E162" s="14"/>
      <c r="F162" s="19"/>
      <c r="G162" s="15"/>
      <c r="H162" s="14"/>
      <c r="I162" s="15"/>
      <c r="J162" s="14"/>
      <c r="K162" s="14"/>
      <c r="L162" s="20"/>
      <c r="M162" s="14"/>
      <c r="N162" s="14"/>
      <c r="O162" s="14"/>
      <c r="P162" s="15"/>
      <c r="Q162" s="14"/>
      <c r="R162" s="15"/>
      <c r="S162" s="14"/>
      <c r="T162" s="14"/>
      <c r="U162" s="14"/>
      <c r="V162" s="14"/>
      <c r="W162" s="21"/>
      <c r="X162" s="17"/>
      <c r="Y162" s="22"/>
      <c r="Z162" s="17"/>
    </row>
    <row r="163" spans="1:26" ht="12.75" customHeight="1" x14ac:dyDescent="0.35">
      <c r="A163" s="12"/>
      <c r="B163" s="18"/>
      <c r="C163" s="18"/>
      <c r="D163" s="18"/>
      <c r="E163" s="14"/>
      <c r="F163" s="19"/>
      <c r="G163" s="15"/>
      <c r="H163" s="14"/>
      <c r="I163" s="15"/>
      <c r="J163" s="14"/>
      <c r="K163" s="14"/>
      <c r="L163" s="20"/>
      <c r="M163" s="14"/>
      <c r="N163" s="14"/>
      <c r="O163" s="14"/>
      <c r="P163" s="15"/>
      <c r="Q163" s="14"/>
      <c r="R163" s="15"/>
      <c r="S163" s="14"/>
      <c r="T163" s="14"/>
      <c r="U163" s="14"/>
      <c r="V163" s="14"/>
      <c r="W163" s="21"/>
      <c r="X163" s="17"/>
      <c r="Y163" s="22"/>
      <c r="Z163" s="17"/>
    </row>
    <row r="164" spans="1:26" ht="12.75" customHeight="1" x14ac:dyDescent="0.35">
      <c r="A164" s="12"/>
      <c r="B164" s="18"/>
      <c r="C164" s="18"/>
      <c r="D164" s="18"/>
      <c r="E164" s="14"/>
      <c r="F164" s="19"/>
      <c r="G164" s="15"/>
      <c r="H164" s="14"/>
      <c r="I164" s="15"/>
      <c r="J164" s="14"/>
      <c r="K164" s="14"/>
      <c r="L164" s="20"/>
      <c r="M164" s="14"/>
      <c r="N164" s="14"/>
      <c r="O164" s="14"/>
      <c r="P164" s="15"/>
      <c r="Q164" s="14"/>
      <c r="R164" s="15"/>
      <c r="S164" s="14"/>
      <c r="T164" s="14"/>
      <c r="U164" s="14"/>
      <c r="V164" s="14"/>
      <c r="W164" s="21"/>
      <c r="X164" s="17"/>
      <c r="Y164" s="22"/>
      <c r="Z164" s="17"/>
    </row>
    <row r="165" spans="1:26" ht="12.75" customHeight="1" x14ac:dyDescent="0.35">
      <c r="A165" s="12"/>
      <c r="B165" s="18"/>
      <c r="C165" s="18"/>
      <c r="D165" s="18"/>
      <c r="E165" s="14"/>
      <c r="F165" s="19"/>
      <c r="G165" s="15"/>
      <c r="H165" s="14"/>
      <c r="I165" s="15"/>
      <c r="J165" s="14"/>
      <c r="K165" s="14"/>
      <c r="L165" s="20"/>
      <c r="M165" s="14"/>
      <c r="N165" s="14"/>
      <c r="O165" s="14"/>
      <c r="P165" s="15"/>
      <c r="Q165" s="14"/>
      <c r="R165" s="15"/>
      <c r="S165" s="14"/>
      <c r="T165" s="14"/>
      <c r="U165" s="14"/>
      <c r="V165" s="14"/>
      <c r="W165" s="21"/>
      <c r="X165" s="17"/>
      <c r="Y165" s="22"/>
      <c r="Z165" s="17"/>
    </row>
    <row r="166" spans="1:26" ht="12.75" customHeight="1" x14ac:dyDescent="0.35">
      <c r="A166" s="12"/>
      <c r="B166" s="18"/>
      <c r="C166" s="18"/>
      <c r="D166" s="18"/>
      <c r="E166" s="14"/>
      <c r="F166" s="19"/>
      <c r="G166" s="15"/>
      <c r="H166" s="14"/>
      <c r="I166" s="15"/>
      <c r="J166" s="14"/>
      <c r="K166" s="14"/>
      <c r="L166" s="20"/>
      <c r="M166" s="14"/>
      <c r="N166" s="14"/>
      <c r="O166" s="14"/>
      <c r="P166" s="15"/>
      <c r="Q166" s="14"/>
      <c r="R166" s="15"/>
      <c r="S166" s="14"/>
      <c r="T166" s="14"/>
      <c r="U166" s="14"/>
      <c r="V166" s="14"/>
      <c r="W166" s="21"/>
      <c r="X166" s="17"/>
      <c r="Y166" s="22"/>
      <c r="Z166" s="17"/>
    </row>
    <row r="167" spans="1:26" ht="12.75" customHeight="1" x14ac:dyDescent="0.35">
      <c r="A167" s="12"/>
      <c r="B167" s="18"/>
      <c r="C167" s="18"/>
      <c r="D167" s="18"/>
      <c r="E167" s="14"/>
      <c r="F167" s="19"/>
      <c r="G167" s="15"/>
      <c r="H167" s="14"/>
      <c r="I167" s="15"/>
      <c r="J167" s="14"/>
      <c r="K167" s="14"/>
      <c r="L167" s="20"/>
      <c r="M167" s="14"/>
      <c r="N167" s="14"/>
      <c r="O167" s="14"/>
      <c r="P167" s="15"/>
      <c r="Q167" s="14"/>
      <c r="R167" s="15"/>
      <c r="S167" s="14"/>
      <c r="T167" s="14"/>
      <c r="U167" s="14"/>
      <c r="V167" s="14"/>
      <c r="W167" s="21"/>
      <c r="X167" s="17"/>
      <c r="Y167" s="22"/>
      <c r="Z167" s="17"/>
    </row>
    <row r="168" spans="1:26" ht="12.75" customHeight="1" x14ac:dyDescent="0.35">
      <c r="A168" s="12"/>
      <c r="B168" s="18"/>
      <c r="C168" s="18"/>
      <c r="D168" s="18"/>
      <c r="E168" s="14"/>
      <c r="F168" s="19"/>
      <c r="G168" s="15"/>
      <c r="H168" s="14"/>
      <c r="I168" s="15"/>
      <c r="J168" s="14"/>
      <c r="K168" s="14"/>
      <c r="L168" s="20"/>
      <c r="M168" s="14"/>
      <c r="N168" s="14"/>
      <c r="O168" s="14"/>
      <c r="P168" s="15"/>
      <c r="Q168" s="14"/>
      <c r="R168" s="15"/>
      <c r="S168" s="14"/>
      <c r="T168" s="14"/>
      <c r="U168" s="14"/>
      <c r="V168" s="14"/>
      <c r="W168" s="21"/>
      <c r="X168" s="17"/>
      <c r="Y168" s="22"/>
      <c r="Z168" s="17"/>
    </row>
    <row r="169" spans="1:26" ht="12.75" customHeight="1" x14ac:dyDescent="0.35">
      <c r="A169" s="12"/>
      <c r="B169" s="18"/>
      <c r="C169" s="18"/>
      <c r="D169" s="18"/>
      <c r="E169" s="14"/>
      <c r="F169" s="19"/>
      <c r="G169" s="15"/>
      <c r="H169" s="14"/>
      <c r="I169" s="15"/>
      <c r="J169" s="14"/>
      <c r="K169" s="14"/>
      <c r="L169" s="20"/>
      <c r="M169" s="14"/>
      <c r="N169" s="14"/>
      <c r="O169" s="14"/>
      <c r="P169" s="15"/>
      <c r="Q169" s="14"/>
      <c r="R169" s="15"/>
      <c r="S169" s="14"/>
      <c r="T169" s="14"/>
      <c r="U169" s="14"/>
      <c r="V169" s="14"/>
      <c r="W169" s="21"/>
      <c r="X169" s="17"/>
      <c r="Y169" s="22"/>
      <c r="Z169" s="17"/>
    </row>
    <row r="170" spans="1:26" ht="12.75" customHeight="1" x14ac:dyDescent="0.35">
      <c r="A170" s="12"/>
      <c r="B170" s="18"/>
      <c r="C170" s="18"/>
      <c r="D170" s="18"/>
      <c r="E170" s="14"/>
      <c r="F170" s="19"/>
      <c r="G170" s="15"/>
      <c r="H170" s="14"/>
      <c r="I170" s="15"/>
      <c r="J170" s="14"/>
      <c r="K170" s="14"/>
      <c r="L170" s="20"/>
      <c r="M170" s="14"/>
      <c r="N170" s="14"/>
      <c r="O170" s="14"/>
      <c r="P170" s="15"/>
      <c r="Q170" s="14"/>
      <c r="R170" s="15"/>
      <c r="S170" s="14"/>
      <c r="T170" s="14"/>
      <c r="U170" s="14"/>
      <c r="V170" s="14"/>
      <c r="W170" s="21"/>
      <c r="X170" s="17"/>
      <c r="Y170" s="22"/>
      <c r="Z170" s="17"/>
    </row>
    <row r="171" spans="1:26" ht="12.75" customHeight="1" x14ac:dyDescent="0.35">
      <c r="A171" s="12"/>
      <c r="B171" s="18"/>
      <c r="C171" s="18"/>
      <c r="D171" s="18"/>
      <c r="E171" s="14"/>
      <c r="F171" s="19"/>
      <c r="G171" s="15"/>
      <c r="H171" s="14"/>
      <c r="I171" s="15"/>
      <c r="J171" s="14"/>
      <c r="K171" s="14"/>
      <c r="L171" s="20"/>
      <c r="M171" s="14"/>
      <c r="N171" s="14"/>
      <c r="O171" s="14"/>
      <c r="P171" s="15"/>
      <c r="Q171" s="14"/>
      <c r="R171" s="15"/>
      <c r="S171" s="14"/>
      <c r="T171" s="14"/>
      <c r="U171" s="14"/>
      <c r="V171" s="14"/>
      <c r="W171" s="21"/>
      <c r="X171" s="17"/>
      <c r="Y171" s="22"/>
      <c r="Z171" s="17"/>
    </row>
    <row r="172" spans="1:26" ht="12.75" customHeight="1" x14ac:dyDescent="0.35">
      <c r="A172" s="12"/>
      <c r="B172" s="18"/>
      <c r="C172" s="18"/>
      <c r="D172" s="18"/>
      <c r="E172" s="14"/>
      <c r="F172" s="19"/>
      <c r="G172" s="15"/>
      <c r="H172" s="14"/>
      <c r="I172" s="15"/>
      <c r="J172" s="14"/>
      <c r="K172" s="14"/>
      <c r="L172" s="20"/>
      <c r="M172" s="14"/>
      <c r="N172" s="14"/>
      <c r="O172" s="14"/>
      <c r="P172" s="15"/>
      <c r="Q172" s="14"/>
      <c r="R172" s="15"/>
      <c r="S172" s="14"/>
      <c r="T172" s="14"/>
      <c r="U172" s="14"/>
      <c r="V172" s="14"/>
      <c r="W172" s="21"/>
      <c r="X172" s="17"/>
      <c r="Y172" s="22"/>
      <c r="Z172" s="17"/>
    </row>
    <row r="173" spans="1:26" ht="12.75" customHeight="1" x14ac:dyDescent="0.35">
      <c r="A173" s="12"/>
      <c r="B173" s="18"/>
      <c r="C173" s="18"/>
      <c r="D173" s="18"/>
      <c r="E173" s="14"/>
      <c r="F173" s="19"/>
      <c r="G173" s="15"/>
      <c r="H173" s="14"/>
      <c r="I173" s="15"/>
      <c r="J173" s="14"/>
      <c r="K173" s="14"/>
      <c r="L173" s="20"/>
      <c r="M173" s="14"/>
      <c r="N173" s="14"/>
      <c r="O173" s="14"/>
      <c r="P173" s="15"/>
      <c r="Q173" s="14"/>
      <c r="R173" s="15"/>
      <c r="S173" s="14"/>
      <c r="T173" s="14"/>
      <c r="U173" s="14"/>
      <c r="V173" s="14"/>
      <c r="W173" s="21"/>
      <c r="X173" s="17"/>
      <c r="Y173" s="22"/>
      <c r="Z173" s="17"/>
    </row>
    <row r="174" spans="1:26" ht="12.75" customHeight="1" x14ac:dyDescent="0.35">
      <c r="A174" s="12"/>
      <c r="B174" s="18"/>
      <c r="C174" s="18"/>
      <c r="D174" s="18"/>
      <c r="E174" s="14"/>
      <c r="F174" s="19"/>
      <c r="G174" s="15"/>
      <c r="H174" s="14"/>
      <c r="I174" s="15"/>
      <c r="J174" s="14"/>
      <c r="K174" s="14"/>
      <c r="L174" s="20"/>
      <c r="M174" s="14"/>
      <c r="N174" s="14"/>
      <c r="O174" s="14"/>
      <c r="P174" s="15"/>
      <c r="Q174" s="14"/>
      <c r="R174" s="15"/>
      <c r="S174" s="14"/>
      <c r="T174" s="14"/>
      <c r="U174" s="14"/>
      <c r="V174" s="14"/>
      <c r="W174" s="21"/>
      <c r="X174" s="17"/>
      <c r="Y174" s="22"/>
      <c r="Z174" s="17"/>
    </row>
    <row r="175" spans="1:26" ht="12.75" customHeight="1" x14ac:dyDescent="0.35">
      <c r="A175" s="12"/>
      <c r="B175" s="18"/>
      <c r="C175" s="18"/>
      <c r="D175" s="18"/>
      <c r="E175" s="14"/>
      <c r="F175" s="19"/>
      <c r="G175" s="15"/>
      <c r="H175" s="14"/>
      <c r="I175" s="15"/>
      <c r="J175" s="14"/>
      <c r="K175" s="14"/>
      <c r="L175" s="20"/>
      <c r="M175" s="14"/>
      <c r="N175" s="14"/>
      <c r="O175" s="14"/>
      <c r="P175" s="15"/>
      <c r="Q175" s="14"/>
      <c r="R175" s="15"/>
      <c r="S175" s="14"/>
      <c r="T175" s="14"/>
      <c r="U175" s="14"/>
      <c r="V175" s="14"/>
      <c r="W175" s="21"/>
      <c r="X175" s="17"/>
      <c r="Y175" s="22"/>
      <c r="Z175" s="17"/>
    </row>
    <row r="176" spans="1:26" ht="12.75" customHeight="1" x14ac:dyDescent="0.35">
      <c r="A176" s="12"/>
      <c r="B176" s="18"/>
      <c r="C176" s="18"/>
      <c r="D176" s="18"/>
      <c r="E176" s="14"/>
      <c r="F176" s="19"/>
      <c r="G176" s="15"/>
      <c r="H176" s="14"/>
      <c r="I176" s="15"/>
      <c r="J176" s="14"/>
      <c r="K176" s="14"/>
      <c r="L176" s="20"/>
      <c r="M176" s="14"/>
      <c r="N176" s="14"/>
      <c r="O176" s="14"/>
      <c r="P176" s="15"/>
      <c r="Q176" s="14"/>
      <c r="R176" s="15"/>
      <c r="S176" s="14"/>
      <c r="T176" s="14"/>
      <c r="U176" s="14"/>
      <c r="V176" s="14"/>
      <c r="W176" s="21"/>
      <c r="X176" s="17"/>
      <c r="Y176" s="22"/>
      <c r="Z176" s="17"/>
    </row>
    <row r="177" spans="1:26" ht="12.75" customHeight="1" x14ac:dyDescent="0.35">
      <c r="A177" s="12"/>
      <c r="B177" s="18"/>
      <c r="C177" s="18"/>
      <c r="D177" s="18"/>
      <c r="E177" s="14"/>
      <c r="F177" s="19"/>
      <c r="G177" s="15"/>
      <c r="H177" s="14"/>
      <c r="I177" s="15"/>
      <c r="J177" s="14"/>
      <c r="K177" s="14"/>
      <c r="L177" s="20"/>
      <c r="M177" s="14"/>
      <c r="N177" s="14"/>
      <c r="O177" s="14"/>
      <c r="P177" s="15"/>
      <c r="Q177" s="14"/>
      <c r="R177" s="15"/>
      <c r="S177" s="14"/>
      <c r="T177" s="14"/>
      <c r="U177" s="14"/>
      <c r="V177" s="14"/>
      <c r="W177" s="21"/>
      <c r="X177" s="17"/>
      <c r="Y177" s="22"/>
      <c r="Z177" s="17"/>
    </row>
    <row r="178" spans="1:26" ht="12.75" customHeight="1" x14ac:dyDescent="0.35">
      <c r="A178" s="12"/>
      <c r="B178" s="18"/>
      <c r="C178" s="18"/>
      <c r="D178" s="18"/>
      <c r="E178" s="14"/>
      <c r="F178" s="19"/>
      <c r="G178" s="15"/>
      <c r="H178" s="14"/>
      <c r="I178" s="15"/>
      <c r="J178" s="14"/>
      <c r="K178" s="14"/>
      <c r="L178" s="20"/>
      <c r="M178" s="14"/>
      <c r="N178" s="14"/>
      <c r="O178" s="14"/>
      <c r="P178" s="15"/>
      <c r="Q178" s="14"/>
      <c r="R178" s="15"/>
      <c r="S178" s="14"/>
      <c r="T178" s="14"/>
      <c r="U178" s="14"/>
      <c r="V178" s="14"/>
      <c r="W178" s="21"/>
      <c r="X178" s="17"/>
      <c r="Y178" s="22"/>
      <c r="Z178" s="17"/>
    </row>
  </sheetData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66C44-709C-48AC-8C13-FBFB569BFB4E}">
  <dimension ref="A1:T151"/>
  <sheetViews>
    <sheetView workbookViewId="0">
      <selection sqref="A1:XFD1048576"/>
    </sheetView>
  </sheetViews>
  <sheetFormatPr defaultRowHeight="14.5" x14ac:dyDescent="0.35"/>
  <cols>
    <col min="1" max="1" width="10.26953125" bestFit="1" customWidth="1"/>
    <col min="2" max="2" width="9.453125" bestFit="1" customWidth="1"/>
    <col min="3" max="3" width="11" bestFit="1" customWidth="1"/>
    <col min="4" max="5" width="9.54296875" bestFit="1" customWidth="1"/>
    <col min="6" max="6" width="15.54296875" bestFit="1" customWidth="1"/>
    <col min="7" max="7" width="10.54296875" bestFit="1" customWidth="1"/>
    <col min="8" max="8" width="13.1796875" bestFit="1" customWidth="1"/>
    <col min="9" max="9" width="11.54296875" bestFit="1" customWidth="1"/>
    <col min="10" max="10" width="9.1796875" bestFit="1" customWidth="1"/>
    <col min="11" max="11" width="13.453125" bestFit="1" customWidth="1"/>
    <col min="12" max="12" width="9.81640625" bestFit="1" customWidth="1"/>
    <col min="13" max="13" width="9.54296875" bestFit="1" customWidth="1"/>
    <col min="14" max="14" width="11.1796875" bestFit="1" customWidth="1"/>
    <col min="15" max="15" width="8.54296875" bestFit="1" customWidth="1"/>
    <col min="16" max="16" width="10.7265625" bestFit="1" customWidth="1"/>
    <col min="17" max="17" width="15.453125" bestFit="1" customWidth="1"/>
    <col min="18" max="19" width="12.54296875" bestFit="1" customWidth="1"/>
    <col min="20" max="20" width="16.453125" bestFit="1" customWidth="1"/>
  </cols>
  <sheetData>
    <row r="1" spans="1:20" ht="15.5" x14ac:dyDescent="0.35">
      <c r="A1" s="26" t="s">
        <v>44</v>
      </c>
      <c r="B1" s="26" t="s">
        <v>45</v>
      </c>
      <c r="C1" s="26" t="s">
        <v>46</v>
      </c>
      <c r="D1" s="27" t="s">
        <v>47</v>
      </c>
      <c r="E1" s="26" t="s">
        <v>48</v>
      </c>
      <c r="F1" s="26" t="s">
        <v>49</v>
      </c>
      <c r="G1" s="26" t="s">
        <v>50</v>
      </c>
      <c r="H1" s="26" t="s">
        <v>51</v>
      </c>
      <c r="I1" s="26" t="s">
        <v>52</v>
      </c>
      <c r="J1" s="28" t="s">
        <v>53</v>
      </c>
      <c r="K1" s="28" t="s">
        <v>54</v>
      </c>
      <c r="L1" s="26" t="s">
        <v>55</v>
      </c>
      <c r="M1" s="26" t="s">
        <v>56</v>
      </c>
      <c r="N1" s="26" t="s">
        <v>57</v>
      </c>
      <c r="O1" s="29" t="s">
        <v>58</v>
      </c>
      <c r="P1" s="29" t="s">
        <v>59</v>
      </c>
      <c r="Q1" s="30" t="s">
        <v>60</v>
      </c>
      <c r="R1" s="29" t="s">
        <v>38</v>
      </c>
      <c r="S1" s="29" t="s">
        <v>40</v>
      </c>
      <c r="T1" s="29" t="s">
        <v>61</v>
      </c>
    </row>
    <row r="2" spans="1:20" ht="15.5" x14ac:dyDescent="0.35">
      <c r="A2" s="26">
        <v>1</v>
      </c>
      <c r="B2" s="18">
        <v>12.5</v>
      </c>
      <c r="C2" s="18">
        <v>2.2999999999999998</v>
      </c>
      <c r="D2" s="31">
        <v>60</v>
      </c>
      <c r="E2" s="14">
        <v>10</v>
      </c>
      <c r="F2" s="20">
        <v>0.71199999999999997</v>
      </c>
      <c r="G2" s="14">
        <v>171</v>
      </c>
      <c r="H2" s="14">
        <v>3</v>
      </c>
      <c r="I2" s="14">
        <v>110</v>
      </c>
      <c r="J2" s="14">
        <v>1</v>
      </c>
      <c r="K2" s="32">
        <v>0</v>
      </c>
      <c r="L2" s="14">
        <v>33</v>
      </c>
      <c r="M2" s="14">
        <v>12</v>
      </c>
      <c r="N2" s="14">
        <v>2</v>
      </c>
      <c r="O2" s="21">
        <v>38</v>
      </c>
      <c r="P2" s="17">
        <v>46</v>
      </c>
      <c r="Q2">
        <v>1</v>
      </c>
      <c r="R2" s="33">
        <v>171</v>
      </c>
      <c r="S2" s="33">
        <v>178</v>
      </c>
      <c r="T2" s="34">
        <v>4.0935672514619881E-2</v>
      </c>
    </row>
    <row r="3" spans="1:20" ht="15.5" x14ac:dyDescent="0.35">
      <c r="A3" s="26">
        <v>2</v>
      </c>
      <c r="B3" s="18">
        <v>14.5</v>
      </c>
      <c r="C3" s="18">
        <v>2.7</v>
      </c>
      <c r="D3" s="31">
        <v>69</v>
      </c>
      <c r="E3" s="14">
        <v>8</v>
      </c>
      <c r="F3" s="20">
        <v>9.0999999999999998E-2</v>
      </c>
      <c r="G3" s="14">
        <v>213</v>
      </c>
      <c r="H3" s="14">
        <v>3</v>
      </c>
      <c r="I3" s="14">
        <v>134</v>
      </c>
      <c r="J3" s="14">
        <v>1</v>
      </c>
      <c r="K3" s="32">
        <v>0</v>
      </c>
      <c r="L3" s="14">
        <v>33</v>
      </c>
      <c r="M3" s="14">
        <v>16</v>
      </c>
      <c r="N3" s="14">
        <v>1</v>
      </c>
      <c r="O3" s="21">
        <v>36</v>
      </c>
      <c r="P3" s="17">
        <v>73</v>
      </c>
      <c r="Q3">
        <v>1</v>
      </c>
      <c r="R3" s="33">
        <v>168</v>
      </c>
      <c r="S3" s="33">
        <v>178</v>
      </c>
      <c r="T3" s="34">
        <v>5.9523809523809521E-2</v>
      </c>
    </row>
    <row r="4" spans="1:20" ht="15.5" x14ac:dyDescent="0.35">
      <c r="A4" s="26">
        <v>3</v>
      </c>
      <c r="B4" s="18">
        <v>19</v>
      </c>
      <c r="C4" s="18">
        <v>3.1</v>
      </c>
      <c r="D4" s="31">
        <v>79</v>
      </c>
      <c r="E4" s="14">
        <v>7</v>
      </c>
      <c r="F4" s="20">
        <v>1.72</v>
      </c>
      <c r="G4" s="14">
        <v>255</v>
      </c>
      <c r="H4" s="14">
        <v>1</v>
      </c>
      <c r="I4" s="14">
        <v>98</v>
      </c>
      <c r="J4" s="14">
        <v>1</v>
      </c>
      <c r="K4" s="32">
        <v>1</v>
      </c>
      <c r="L4" s="14">
        <v>40</v>
      </c>
      <c r="M4" s="14">
        <v>13</v>
      </c>
      <c r="N4" s="14">
        <v>2</v>
      </c>
      <c r="O4" s="21">
        <v>39</v>
      </c>
      <c r="P4" s="17">
        <v>64</v>
      </c>
      <c r="Q4">
        <v>1</v>
      </c>
      <c r="R4" s="33">
        <v>180</v>
      </c>
      <c r="S4" s="33">
        <v>188</v>
      </c>
      <c r="T4" s="34">
        <v>4.4444444444444446E-2</v>
      </c>
    </row>
    <row r="5" spans="1:20" ht="15.5" x14ac:dyDescent="0.35">
      <c r="A5" s="26">
        <v>4</v>
      </c>
      <c r="B5" s="18">
        <v>18.2</v>
      </c>
      <c r="C5" s="18">
        <v>2.6</v>
      </c>
      <c r="D5" s="31">
        <v>66</v>
      </c>
      <c r="E5" s="14">
        <v>7</v>
      </c>
      <c r="F5" s="20">
        <v>1.3720000000000001</v>
      </c>
      <c r="G5" s="14">
        <v>287</v>
      </c>
      <c r="H5" s="14">
        <v>1</v>
      </c>
      <c r="I5" s="14">
        <v>85</v>
      </c>
      <c r="J5" s="14">
        <v>1</v>
      </c>
      <c r="K5" s="32">
        <v>1</v>
      </c>
      <c r="L5" s="14">
        <v>29</v>
      </c>
      <c r="M5" s="14">
        <v>10</v>
      </c>
      <c r="N5" s="14">
        <v>2</v>
      </c>
      <c r="O5" s="21">
        <v>38</v>
      </c>
      <c r="P5" s="17">
        <v>66</v>
      </c>
      <c r="Q5">
        <v>0</v>
      </c>
      <c r="R5" s="33">
        <v>173</v>
      </c>
      <c r="S5" s="33">
        <v>180</v>
      </c>
      <c r="T5" s="34">
        <v>4.046242774566474E-2</v>
      </c>
    </row>
    <row r="6" spans="1:20" ht="15.5" x14ac:dyDescent="0.35">
      <c r="A6" s="26">
        <v>5</v>
      </c>
      <c r="B6" s="18">
        <v>7.6</v>
      </c>
      <c r="C6" s="18">
        <v>2</v>
      </c>
      <c r="D6" s="31">
        <v>51</v>
      </c>
      <c r="E6" s="14">
        <v>15</v>
      </c>
      <c r="F6" s="20">
        <v>0.93500000000000005</v>
      </c>
      <c r="G6" s="14">
        <v>112</v>
      </c>
      <c r="H6" s="14">
        <v>4</v>
      </c>
      <c r="I6" s="14">
        <v>72</v>
      </c>
      <c r="J6" s="14">
        <v>1</v>
      </c>
      <c r="K6" s="32">
        <v>0</v>
      </c>
      <c r="L6" s="14">
        <v>36</v>
      </c>
      <c r="M6" s="14">
        <v>4</v>
      </c>
      <c r="N6" s="14">
        <v>3</v>
      </c>
      <c r="O6" s="21">
        <v>40</v>
      </c>
      <c r="P6" s="17">
        <v>29</v>
      </c>
      <c r="Q6">
        <v>0</v>
      </c>
      <c r="R6" s="33">
        <v>166</v>
      </c>
      <c r="S6" s="33">
        <v>171</v>
      </c>
      <c r="T6" s="34">
        <v>3.0120481927710843E-2</v>
      </c>
    </row>
    <row r="7" spans="1:20" ht="15.5" x14ac:dyDescent="0.35">
      <c r="A7" s="26">
        <v>6</v>
      </c>
      <c r="B7" s="18">
        <v>18.5</v>
      </c>
      <c r="C7" s="18">
        <v>2.7</v>
      </c>
      <c r="D7" s="31">
        <v>62</v>
      </c>
      <c r="E7" s="14">
        <v>6</v>
      </c>
      <c r="F7" s="20">
        <v>2.0190000000000001</v>
      </c>
      <c r="G7" s="14">
        <v>238</v>
      </c>
      <c r="H7" s="14">
        <v>0</v>
      </c>
      <c r="I7" s="14">
        <v>77</v>
      </c>
      <c r="J7" s="14">
        <v>1</v>
      </c>
      <c r="K7" s="32">
        <v>1</v>
      </c>
      <c r="L7" s="14">
        <v>32</v>
      </c>
      <c r="M7" s="14">
        <v>15</v>
      </c>
      <c r="N7" s="14">
        <v>4</v>
      </c>
      <c r="O7" s="21">
        <v>37</v>
      </c>
      <c r="P7" s="17">
        <v>40</v>
      </c>
      <c r="Q7">
        <v>1</v>
      </c>
      <c r="R7" s="33">
        <v>183</v>
      </c>
      <c r="S7" s="33">
        <v>192</v>
      </c>
      <c r="T7" s="34">
        <v>4.9180327868852458E-2</v>
      </c>
    </row>
    <row r="8" spans="1:20" ht="15.5" x14ac:dyDescent="0.35">
      <c r="A8" s="26">
        <v>7</v>
      </c>
      <c r="B8" s="18">
        <v>13.1</v>
      </c>
      <c r="C8" s="18">
        <v>2.4</v>
      </c>
      <c r="D8" s="31">
        <v>61</v>
      </c>
      <c r="E8" s="14">
        <v>7</v>
      </c>
      <c r="F8" s="20">
        <v>0.66200000000000003</v>
      </c>
      <c r="G8" s="14">
        <v>124</v>
      </c>
      <c r="H8" s="14">
        <v>2</v>
      </c>
      <c r="I8" s="14">
        <v>100</v>
      </c>
      <c r="J8" s="14">
        <v>1</v>
      </c>
      <c r="K8" s="32">
        <v>1</v>
      </c>
      <c r="L8" s="14">
        <v>52</v>
      </c>
      <c r="M8" s="14">
        <v>15</v>
      </c>
      <c r="N8" s="14">
        <v>3</v>
      </c>
      <c r="O8" s="21">
        <v>37</v>
      </c>
      <c r="P8" s="17">
        <v>69</v>
      </c>
      <c r="Q8">
        <v>0</v>
      </c>
      <c r="R8" s="33">
        <v>182</v>
      </c>
      <c r="S8" s="33">
        <v>191</v>
      </c>
      <c r="T8" s="34">
        <v>4.9450549450549448E-2</v>
      </c>
    </row>
    <row r="9" spans="1:20" ht="15.5" x14ac:dyDescent="0.35">
      <c r="A9" s="26">
        <v>8</v>
      </c>
      <c r="B9" s="18">
        <v>14.9</v>
      </c>
      <c r="C9" s="18">
        <v>2.5</v>
      </c>
      <c r="D9" s="31">
        <v>59</v>
      </c>
      <c r="E9" s="14">
        <v>6</v>
      </c>
      <c r="F9" s="20">
        <v>0.7</v>
      </c>
      <c r="G9" s="14">
        <v>214</v>
      </c>
      <c r="H9" s="14">
        <v>2</v>
      </c>
      <c r="I9" s="14">
        <v>95</v>
      </c>
      <c r="J9" s="14">
        <v>1</v>
      </c>
      <c r="K9" s="32">
        <v>0</v>
      </c>
      <c r="L9" s="14">
        <v>41</v>
      </c>
      <c r="M9" s="14">
        <v>4</v>
      </c>
      <c r="N9" s="14">
        <v>3</v>
      </c>
      <c r="O9" s="21">
        <v>36</v>
      </c>
      <c r="P9" s="17">
        <v>45</v>
      </c>
      <c r="Q9">
        <v>0</v>
      </c>
      <c r="R9" s="33">
        <v>173</v>
      </c>
      <c r="S9" s="33">
        <v>182</v>
      </c>
      <c r="T9" s="34">
        <v>5.2023121387283239E-2</v>
      </c>
    </row>
    <row r="10" spans="1:20" ht="15.5" x14ac:dyDescent="0.35">
      <c r="A10" s="26">
        <v>9</v>
      </c>
      <c r="B10" s="18">
        <v>17.100000000000001</v>
      </c>
      <c r="C10" s="18">
        <v>2.7</v>
      </c>
      <c r="D10" s="31">
        <v>65</v>
      </c>
      <c r="E10" s="14">
        <v>8</v>
      </c>
      <c r="F10" s="20">
        <v>0.93700000000000006</v>
      </c>
      <c r="G10" s="14">
        <v>215</v>
      </c>
      <c r="H10" s="14">
        <v>4</v>
      </c>
      <c r="I10" s="14">
        <v>112</v>
      </c>
      <c r="J10" s="14">
        <v>0</v>
      </c>
      <c r="K10" s="32">
        <v>1</v>
      </c>
      <c r="L10" s="14">
        <v>31</v>
      </c>
      <c r="M10" s="14">
        <v>12</v>
      </c>
      <c r="N10" s="14">
        <v>5</v>
      </c>
      <c r="O10" s="21">
        <v>40</v>
      </c>
      <c r="P10" s="17">
        <v>42</v>
      </c>
      <c r="Q10">
        <v>1</v>
      </c>
      <c r="R10" s="33">
        <v>183</v>
      </c>
      <c r="S10" s="33">
        <v>192</v>
      </c>
      <c r="T10" s="34">
        <v>4.9180327868852458E-2</v>
      </c>
    </row>
    <row r="11" spans="1:20" ht="15.5" x14ac:dyDescent="0.35">
      <c r="A11" s="26">
        <v>10</v>
      </c>
      <c r="B11" s="18">
        <v>9.1999999999999993</v>
      </c>
      <c r="C11" s="18">
        <v>2.1</v>
      </c>
      <c r="D11" s="31">
        <v>55</v>
      </c>
      <c r="E11" s="14">
        <v>16</v>
      </c>
      <c r="F11" s="20">
        <v>6.5000000000000002E-2</v>
      </c>
      <c r="G11" s="14">
        <v>154</v>
      </c>
      <c r="H11" s="14">
        <v>3</v>
      </c>
      <c r="I11" s="31">
        <v>75</v>
      </c>
      <c r="J11" s="14">
        <v>0</v>
      </c>
      <c r="K11" s="32">
        <v>0</v>
      </c>
      <c r="L11" s="14">
        <v>42</v>
      </c>
      <c r="M11" s="14">
        <v>13</v>
      </c>
      <c r="N11" s="14">
        <v>2</v>
      </c>
      <c r="O11" s="21">
        <v>34</v>
      </c>
      <c r="P11" s="17">
        <v>34</v>
      </c>
      <c r="Q11">
        <v>1</v>
      </c>
      <c r="R11" s="33">
        <v>158</v>
      </c>
      <c r="S11" s="33">
        <v>165</v>
      </c>
      <c r="T11" s="34">
        <v>4.4303797468354431E-2</v>
      </c>
    </row>
    <row r="12" spans="1:20" ht="15.5" x14ac:dyDescent="0.35">
      <c r="A12" s="26">
        <v>11</v>
      </c>
      <c r="B12" s="18">
        <v>10.3</v>
      </c>
      <c r="C12" s="18">
        <v>2.2000000000000002</v>
      </c>
      <c r="D12" s="31">
        <v>65</v>
      </c>
      <c r="E12" s="14">
        <v>10</v>
      </c>
      <c r="F12" s="20">
        <v>2.1440000000000001</v>
      </c>
      <c r="G12" s="14">
        <v>97</v>
      </c>
      <c r="H12" s="14">
        <v>2</v>
      </c>
      <c r="I12" s="14">
        <v>100</v>
      </c>
      <c r="J12" s="14">
        <v>1</v>
      </c>
      <c r="K12" s="32">
        <v>0</v>
      </c>
      <c r="L12" s="14">
        <v>32</v>
      </c>
      <c r="M12" s="14">
        <v>8</v>
      </c>
      <c r="N12" s="14">
        <v>2</v>
      </c>
      <c r="O12" s="21">
        <v>40</v>
      </c>
      <c r="P12" s="17">
        <v>51</v>
      </c>
      <c r="Q12">
        <v>1</v>
      </c>
      <c r="R12" s="33">
        <v>174</v>
      </c>
      <c r="S12" s="33">
        <v>180</v>
      </c>
      <c r="T12" s="34">
        <v>3.4482758620689655E-2</v>
      </c>
    </row>
    <row r="13" spans="1:20" ht="15.5" x14ac:dyDescent="0.35">
      <c r="A13" s="26">
        <v>12</v>
      </c>
      <c r="B13" s="18">
        <v>19.3</v>
      </c>
      <c r="C13" s="18">
        <v>3.1</v>
      </c>
      <c r="D13" s="31">
        <v>74</v>
      </c>
      <c r="E13" s="14">
        <v>7</v>
      </c>
      <c r="F13" s="20">
        <v>0.248</v>
      </c>
      <c r="G13" s="14">
        <v>301</v>
      </c>
      <c r="H13" s="14">
        <v>1</v>
      </c>
      <c r="I13" s="14">
        <v>96</v>
      </c>
      <c r="J13" s="14">
        <v>1</v>
      </c>
      <c r="K13" s="32">
        <v>1</v>
      </c>
      <c r="L13" s="14">
        <v>39</v>
      </c>
      <c r="M13" s="14">
        <v>21</v>
      </c>
      <c r="N13" s="14">
        <v>5</v>
      </c>
      <c r="O13" s="21">
        <v>40</v>
      </c>
      <c r="P13" s="17">
        <v>86</v>
      </c>
      <c r="Q13">
        <v>1</v>
      </c>
      <c r="R13" s="33">
        <v>174</v>
      </c>
      <c r="S13" s="33">
        <v>187</v>
      </c>
      <c r="T13" s="34">
        <v>7.4712643678160925E-2</v>
      </c>
    </row>
    <row r="14" spans="1:20" ht="15.5" x14ac:dyDescent="0.35">
      <c r="A14" s="26">
        <v>13</v>
      </c>
      <c r="B14" s="18">
        <v>8.1</v>
      </c>
      <c r="C14" s="18">
        <v>1.8</v>
      </c>
      <c r="D14" s="31">
        <v>43</v>
      </c>
      <c r="E14" s="14">
        <v>23</v>
      </c>
      <c r="F14" s="20">
        <v>1.607</v>
      </c>
      <c r="G14" s="14">
        <v>123</v>
      </c>
      <c r="H14" s="14">
        <v>1</v>
      </c>
      <c r="I14" s="14">
        <v>72</v>
      </c>
      <c r="J14" s="14">
        <v>0</v>
      </c>
      <c r="K14" s="32">
        <v>0</v>
      </c>
      <c r="L14" s="14">
        <v>45</v>
      </c>
      <c r="M14" s="14">
        <v>8</v>
      </c>
      <c r="N14" s="14">
        <v>3</v>
      </c>
      <c r="O14" s="21">
        <v>44</v>
      </c>
      <c r="P14" s="17">
        <v>19</v>
      </c>
      <c r="Q14">
        <v>0</v>
      </c>
      <c r="R14" s="33">
        <v>163</v>
      </c>
      <c r="S14" s="33">
        <v>170</v>
      </c>
      <c r="T14" s="34">
        <v>4.2944785276073622E-2</v>
      </c>
    </row>
    <row r="15" spans="1:20" ht="15.5" x14ac:dyDescent="0.35">
      <c r="A15" s="26">
        <v>14</v>
      </c>
      <c r="B15" s="18">
        <v>9.1</v>
      </c>
      <c r="C15" s="18">
        <v>3.3</v>
      </c>
      <c r="D15" s="31">
        <v>78</v>
      </c>
      <c r="E15" s="14">
        <v>3</v>
      </c>
      <c r="F15" s="20">
        <v>1.6240000000000001</v>
      </c>
      <c r="G15" s="14">
        <v>148</v>
      </c>
      <c r="H15" s="14">
        <v>5</v>
      </c>
      <c r="I15" s="14">
        <v>73</v>
      </c>
      <c r="J15" s="14">
        <v>1</v>
      </c>
      <c r="K15" s="32">
        <v>0</v>
      </c>
      <c r="L15" s="14">
        <v>39</v>
      </c>
      <c r="M15" s="14">
        <v>11</v>
      </c>
      <c r="N15" s="14">
        <v>4</v>
      </c>
      <c r="O15" s="21">
        <v>36</v>
      </c>
      <c r="P15" s="17">
        <v>59</v>
      </c>
      <c r="Q15">
        <v>0</v>
      </c>
      <c r="R15" s="33">
        <v>168</v>
      </c>
      <c r="S15" s="33">
        <v>175</v>
      </c>
      <c r="T15" s="34">
        <v>4.1666666666666664E-2</v>
      </c>
    </row>
    <row r="16" spans="1:20" ht="15.5" x14ac:dyDescent="0.35">
      <c r="A16" s="26">
        <v>15</v>
      </c>
      <c r="B16" s="18">
        <v>15.7</v>
      </c>
      <c r="C16" s="18">
        <v>2.8</v>
      </c>
      <c r="D16" s="31">
        <v>67</v>
      </c>
      <c r="E16" s="14">
        <v>9</v>
      </c>
      <c r="F16" s="20">
        <v>0.05</v>
      </c>
      <c r="G16" s="14">
        <v>228</v>
      </c>
      <c r="H16" s="14">
        <v>4</v>
      </c>
      <c r="I16" s="14">
        <v>86</v>
      </c>
      <c r="J16" s="14">
        <v>0</v>
      </c>
      <c r="K16" s="32">
        <v>1</v>
      </c>
      <c r="L16" s="14">
        <v>31</v>
      </c>
      <c r="M16" s="14">
        <v>13</v>
      </c>
      <c r="N16" s="14">
        <v>1</v>
      </c>
      <c r="O16" s="21">
        <v>38</v>
      </c>
      <c r="P16" s="17">
        <v>70</v>
      </c>
      <c r="Q16">
        <v>1</v>
      </c>
      <c r="R16" s="33">
        <v>173</v>
      </c>
      <c r="S16" s="33">
        <v>181</v>
      </c>
      <c r="T16" s="34">
        <v>4.6242774566473986E-2</v>
      </c>
    </row>
    <row r="17" spans="1:20" ht="15.5" x14ac:dyDescent="0.35">
      <c r="A17" s="26">
        <v>16</v>
      </c>
      <c r="B17" s="18">
        <v>9.8000000000000007</v>
      </c>
      <c r="C17" s="18">
        <v>2.1</v>
      </c>
      <c r="D17" s="31">
        <v>62</v>
      </c>
      <c r="E17" s="14">
        <v>16</v>
      </c>
      <c r="F17" s="20">
        <v>0.58799999999999997</v>
      </c>
      <c r="G17" s="14">
        <v>136</v>
      </c>
      <c r="H17" s="14">
        <v>4</v>
      </c>
      <c r="I17" s="14">
        <v>121</v>
      </c>
      <c r="J17" s="14">
        <v>1</v>
      </c>
      <c r="K17" s="32">
        <v>1</v>
      </c>
      <c r="L17" s="14">
        <v>41</v>
      </c>
      <c r="M17" s="14">
        <v>10</v>
      </c>
      <c r="N17" s="14">
        <v>3</v>
      </c>
      <c r="O17" s="21">
        <v>41</v>
      </c>
      <c r="P17" s="17">
        <v>44</v>
      </c>
      <c r="Q17">
        <v>1</v>
      </c>
      <c r="R17" s="33">
        <v>159</v>
      </c>
      <c r="S17" s="33">
        <v>167</v>
      </c>
      <c r="T17" s="34">
        <v>5.0314465408805034E-2</v>
      </c>
    </row>
    <row r="18" spans="1:20" ht="15.5" x14ac:dyDescent="0.35">
      <c r="A18" s="26">
        <v>17</v>
      </c>
      <c r="B18" s="18">
        <v>19.5</v>
      </c>
      <c r="C18" s="18">
        <v>3.8</v>
      </c>
      <c r="D18" s="31">
        <v>99</v>
      </c>
      <c r="E18" s="14">
        <v>9</v>
      </c>
      <c r="F18" s="20">
        <v>1.76</v>
      </c>
      <c r="G18" s="31">
        <v>369</v>
      </c>
      <c r="H18" s="14">
        <v>4</v>
      </c>
      <c r="I18" s="14">
        <v>85</v>
      </c>
      <c r="J18" s="14">
        <v>0</v>
      </c>
      <c r="K18" s="32">
        <v>1</v>
      </c>
      <c r="L18" s="14">
        <v>38</v>
      </c>
      <c r="M18" s="14">
        <v>12</v>
      </c>
      <c r="N18" s="14">
        <v>2</v>
      </c>
      <c r="O18" s="21">
        <v>38</v>
      </c>
      <c r="P18" s="17">
        <v>68</v>
      </c>
      <c r="Q18">
        <v>1</v>
      </c>
      <c r="R18" s="33">
        <v>163</v>
      </c>
      <c r="S18" s="33">
        <v>170</v>
      </c>
      <c r="T18" s="34">
        <v>4.2944785276073622E-2</v>
      </c>
    </row>
    <row r="19" spans="1:20" ht="15.5" x14ac:dyDescent="0.35">
      <c r="A19" s="26">
        <v>18</v>
      </c>
      <c r="B19" s="18">
        <v>16.2</v>
      </c>
      <c r="C19" s="18">
        <v>2.6</v>
      </c>
      <c r="D19" s="31">
        <v>67</v>
      </c>
      <c r="E19" s="14">
        <v>8</v>
      </c>
      <c r="F19" s="20">
        <v>4.4999999999999998E-2</v>
      </c>
      <c r="G19" s="14">
        <v>187</v>
      </c>
      <c r="H19" s="14">
        <v>0</v>
      </c>
      <c r="I19" s="14">
        <v>73</v>
      </c>
      <c r="J19" s="14">
        <v>1</v>
      </c>
      <c r="K19" s="32">
        <v>1</v>
      </c>
      <c r="L19" s="14">
        <v>29</v>
      </c>
      <c r="M19" s="14">
        <v>13</v>
      </c>
      <c r="N19" s="14">
        <v>1</v>
      </c>
      <c r="O19" s="21">
        <v>41</v>
      </c>
      <c r="P19" s="17">
        <v>45</v>
      </c>
      <c r="Q19">
        <v>1</v>
      </c>
      <c r="R19" s="33">
        <v>182</v>
      </c>
      <c r="S19" s="33">
        <v>192</v>
      </c>
      <c r="T19" s="34">
        <v>5.4945054945054944E-2</v>
      </c>
    </row>
    <row r="20" spans="1:20" ht="15.5" x14ac:dyDescent="0.35">
      <c r="A20" s="26">
        <v>19</v>
      </c>
      <c r="B20" s="18">
        <v>8</v>
      </c>
      <c r="C20" s="18">
        <v>1.9</v>
      </c>
      <c r="D20" s="31">
        <v>51</v>
      </c>
      <c r="E20" s="14">
        <v>12</v>
      </c>
      <c r="F20" s="20">
        <v>1</v>
      </c>
      <c r="G20" s="14">
        <v>66</v>
      </c>
      <c r="H20" s="14">
        <v>3</v>
      </c>
      <c r="I20" s="14">
        <v>90</v>
      </c>
      <c r="J20" s="14">
        <v>1</v>
      </c>
      <c r="K20" s="32">
        <v>0</v>
      </c>
      <c r="L20" s="14">
        <v>34</v>
      </c>
      <c r="M20" s="14">
        <v>6</v>
      </c>
      <c r="N20" s="14">
        <v>2</v>
      </c>
      <c r="O20" s="21">
        <v>40</v>
      </c>
      <c r="P20" s="17">
        <v>25</v>
      </c>
      <c r="Q20">
        <v>0</v>
      </c>
      <c r="R20" s="33">
        <v>178</v>
      </c>
      <c r="S20" s="33">
        <v>184</v>
      </c>
      <c r="T20" s="34">
        <v>3.3707865168539325E-2</v>
      </c>
    </row>
    <row r="21" spans="1:20" ht="15.5" x14ac:dyDescent="0.35">
      <c r="A21" s="26">
        <v>20</v>
      </c>
      <c r="B21" s="18">
        <v>12.2</v>
      </c>
      <c r="C21" s="18">
        <v>2.6</v>
      </c>
      <c r="D21" s="31">
        <v>71</v>
      </c>
      <c r="E21" s="14">
        <v>13</v>
      </c>
      <c r="F21" s="20">
        <v>0.121</v>
      </c>
      <c r="G21" s="14">
        <v>116</v>
      </c>
      <c r="H21" s="14">
        <v>0</v>
      </c>
      <c r="I21" s="14">
        <v>82</v>
      </c>
      <c r="J21" s="14">
        <v>0</v>
      </c>
      <c r="K21" s="32">
        <v>1</v>
      </c>
      <c r="L21" s="14">
        <v>34</v>
      </c>
      <c r="M21" s="14">
        <v>8</v>
      </c>
      <c r="N21" s="14">
        <v>2</v>
      </c>
      <c r="O21" s="21">
        <v>47</v>
      </c>
      <c r="P21" s="17">
        <v>51</v>
      </c>
      <c r="Q21">
        <v>1</v>
      </c>
      <c r="R21" s="33">
        <v>185</v>
      </c>
      <c r="S21" s="33">
        <v>193</v>
      </c>
      <c r="T21" s="34">
        <v>4.3243243243243246E-2</v>
      </c>
    </row>
    <row r="22" spans="1:20" ht="15.5" x14ac:dyDescent="0.35">
      <c r="A22" s="26">
        <v>21</v>
      </c>
      <c r="B22" s="18">
        <v>11.1</v>
      </c>
      <c r="C22" s="18">
        <v>2.4</v>
      </c>
      <c r="D22" s="31">
        <v>65</v>
      </c>
      <c r="E22" s="14">
        <v>3</v>
      </c>
      <c r="F22" s="20">
        <v>0.159</v>
      </c>
      <c r="G22" s="14">
        <v>144</v>
      </c>
      <c r="H22" s="14">
        <v>2</v>
      </c>
      <c r="I22" s="31">
        <v>85</v>
      </c>
      <c r="J22" s="14">
        <v>0</v>
      </c>
      <c r="K22" s="32">
        <v>1</v>
      </c>
      <c r="L22" s="14">
        <v>47</v>
      </c>
      <c r="M22" s="14">
        <v>14</v>
      </c>
      <c r="N22" s="14">
        <v>3</v>
      </c>
      <c r="O22" s="21">
        <v>27</v>
      </c>
      <c r="P22" s="17">
        <v>59</v>
      </c>
      <c r="Q22">
        <v>1</v>
      </c>
      <c r="R22" s="33">
        <v>168</v>
      </c>
      <c r="S22" s="33">
        <v>174</v>
      </c>
      <c r="T22" s="34">
        <v>3.5714285714285712E-2</v>
      </c>
    </row>
    <row r="23" spans="1:20" ht="15.5" x14ac:dyDescent="0.35">
      <c r="A23" s="26">
        <v>22</v>
      </c>
      <c r="B23" s="18">
        <v>16.8</v>
      </c>
      <c r="C23" s="18">
        <v>3</v>
      </c>
      <c r="D23" s="31">
        <v>86</v>
      </c>
      <c r="E23" s="14">
        <v>8</v>
      </c>
      <c r="F23" s="20">
        <v>2.2839999999999998</v>
      </c>
      <c r="G23" s="14">
        <v>201</v>
      </c>
      <c r="H23" s="14">
        <v>0</v>
      </c>
      <c r="I23" s="14">
        <v>80</v>
      </c>
      <c r="J23" s="14">
        <v>1</v>
      </c>
      <c r="K23" s="32">
        <v>1</v>
      </c>
      <c r="L23" s="14">
        <v>38</v>
      </c>
      <c r="M23" s="14">
        <v>10</v>
      </c>
      <c r="N23" s="14">
        <v>2</v>
      </c>
      <c r="O23" s="21">
        <v>32</v>
      </c>
      <c r="P23" s="17">
        <v>78</v>
      </c>
      <c r="Q23">
        <v>1</v>
      </c>
      <c r="R23" s="33">
        <v>183</v>
      </c>
      <c r="S23" s="33">
        <v>192</v>
      </c>
      <c r="T23" s="34">
        <v>4.9180327868852458E-2</v>
      </c>
    </row>
    <row r="24" spans="1:20" ht="15.5" x14ac:dyDescent="0.35">
      <c r="A24" s="26">
        <v>23</v>
      </c>
      <c r="B24" s="18">
        <v>11.8</v>
      </c>
      <c r="C24" s="18">
        <v>2</v>
      </c>
      <c r="D24" s="31">
        <v>51</v>
      </c>
      <c r="E24" s="14">
        <v>8</v>
      </c>
      <c r="F24" s="20">
        <v>0.79900000000000004</v>
      </c>
      <c r="G24" s="14">
        <v>96</v>
      </c>
      <c r="H24" s="14">
        <v>6</v>
      </c>
      <c r="I24" s="14">
        <v>145</v>
      </c>
      <c r="J24" s="14">
        <v>1</v>
      </c>
      <c r="K24" s="32">
        <v>1</v>
      </c>
      <c r="L24" s="14">
        <v>34</v>
      </c>
      <c r="M24" s="14">
        <v>12</v>
      </c>
      <c r="N24" s="14">
        <v>2</v>
      </c>
      <c r="O24" s="21">
        <v>40</v>
      </c>
      <c r="P24" s="17">
        <v>22</v>
      </c>
      <c r="Q24">
        <v>0</v>
      </c>
      <c r="R24" s="33">
        <v>181</v>
      </c>
      <c r="S24" s="33">
        <v>189</v>
      </c>
      <c r="T24" s="34">
        <v>4.4198895027624308E-2</v>
      </c>
    </row>
    <row r="25" spans="1:20" ht="15.5" x14ac:dyDescent="0.35">
      <c r="A25" s="26">
        <v>24</v>
      </c>
      <c r="B25" s="18">
        <v>14</v>
      </c>
      <c r="C25" s="18">
        <v>2.2999999999999998</v>
      </c>
      <c r="D25" s="31">
        <v>56</v>
      </c>
      <c r="E25" s="14">
        <v>7</v>
      </c>
      <c r="F25" s="20">
        <v>0.91100000000000003</v>
      </c>
      <c r="G25" s="14">
        <v>134</v>
      </c>
      <c r="H25" s="14">
        <v>2</v>
      </c>
      <c r="I25" s="14">
        <v>112</v>
      </c>
      <c r="J25" s="14">
        <v>1</v>
      </c>
      <c r="K25" s="32">
        <v>0</v>
      </c>
      <c r="L25" s="14">
        <v>30</v>
      </c>
      <c r="M25" s="14">
        <v>13</v>
      </c>
      <c r="N25" s="14">
        <v>1</v>
      </c>
      <c r="O25" s="21">
        <v>38</v>
      </c>
      <c r="P25" s="17">
        <v>34</v>
      </c>
      <c r="Q25">
        <v>1</v>
      </c>
      <c r="R25" s="33">
        <v>178</v>
      </c>
      <c r="S25" s="33">
        <v>185</v>
      </c>
      <c r="T25" s="34">
        <v>3.9325842696629212E-2</v>
      </c>
    </row>
    <row r="26" spans="1:20" ht="15.5" x14ac:dyDescent="0.35">
      <c r="A26" s="26">
        <v>25</v>
      </c>
      <c r="B26" s="18">
        <v>10.5</v>
      </c>
      <c r="C26" s="18">
        <v>2.2999999999999998</v>
      </c>
      <c r="D26" s="31">
        <v>60</v>
      </c>
      <c r="E26" s="14">
        <v>3</v>
      </c>
      <c r="F26" s="20">
        <v>0.81299999999999994</v>
      </c>
      <c r="G26" s="14">
        <v>101</v>
      </c>
      <c r="H26" s="14">
        <v>3</v>
      </c>
      <c r="I26" s="14">
        <v>106</v>
      </c>
      <c r="J26" s="14">
        <v>1</v>
      </c>
      <c r="K26" s="32">
        <v>0</v>
      </c>
      <c r="L26" s="14">
        <v>44</v>
      </c>
      <c r="M26" s="14">
        <v>8</v>
      </c>
      <c r="N26" s="14">
        <v>3</v>
      </c>
      <c r="O26" s="21">
        <v>33</v>
      </c>
      <c r="P26" s="17">
        <v>45</v>
      </c>
      <c r="Q26">
        <v>0</v>
      </c>
      <c r="R26" s="33">
        <v>170</v>
      </c>
      <c r="S26" s="33">
        <v>177</v>
      </c>
      <c r="T26" s="34">
        <v>4.1176470588235294E-2</v>
      </c>
    </row>
    <row r="27" spans="1:20" ht="15.5" x14ac:dyDescent="0.35">
      <c r="A27" s="26">
        <v>26</v>
      </c>
      <c r="B27" s="18">
        <v>6.2</v>
      </c>
      <c r="C27" s="18">
        <v>1.6</v>
      </c>
      <c r="D27" s="31">
        <v>40</v>
      </c>
      <c r="E27" s="14">
        <v>14</v>
      </c>
      <c r="F27" s="20">
        <v>0.97599999999999998</v>
      </c>
      <c r="G27" s="14">
        <v>82</v>
      </c>
      <c r="H27" s="14">
        <v>2</v>
      </c>
      <c r="I27" s="14">
        <v>101</v>
      </c>
      <c r="J27" s="14">
        <v>0</v>
      </c>
      <c r="K27" s="32">
        <v>0</v>
      </c>
      <c r="L27" s="14">
        <v>37</v>
      </c>
      <c r="M27" s="14">
        <v>5</v>
      </c>
      <c r="N27" s="14">
        <v>3</v>
      </c>
      <c r="O27" s="21">
        <v>40</v>
      </c>
      <c r="P27" s="17">
        <v>9</v>
      </c>
      <c r="Q27">
        <v>0</v>
      </c>
      <c r="R27" s="33">
        <v>163</v>
      </c>
      <c r="S27" s="33">
        <v>168</v>
      </c>
      <c r="T27" s="34">
        <v>3.0674846625766871E-2</v>
      </c>
    </row>
    <row r="28" spans="1:20" ht="15.5" x14ac:dyDescent="0.35">
      <c r="A28" s="26">
        <v>27</v>
      </c>
      <c r="B28" s="18">
        <v>16.899999999999999</v>
      </c>
      <c r="C28" s="18">
        <v>3.4</v>
      </c>
      <c r="D28" s="31">
        <v>85</v>
      </c>
      <c r="E28" s="14">
        <v>12</v>
      </c>
      <c r="F28" s="20">
        <v>1.86</v>
      </c>
      <c r="G28" s="14">
        <v>311</v>
      </c>
      <c r="H28" s="14">
        <v>2</v>
      </c>
      <c r="I28" s="14">
        <v>124</v>
      </c>
      <c r="J28" s="14">
        <v>1</v>
      </c>
      <c r="K28" s="32">
        <v>1</v>
      </c>
      <c r="L28" s="14">
        <v>37</v>
      </c>
      <c r="M28" s="14">
        <v>13</v>
      </c>
      <c r="N28" s="14">
        <v>2</v>
      </c>
      <c r="O28" s="21">
        <v>42</v>
      </c>
      <c r="P28" s="17">
        <v>62</v>
      </c>
      <c r="Q28">
        <v>1</v>
      </c>
      <c r="R28" s="33">
        <v>164</v>
      </c>
      <c r="S28" s="33">
        <v>172</v>
      </c>
      <c r="T28" s="34">
        <v>4.878048780487805E-2</v>
      </c>
    </row>
    <row r="29" spans="1:20" ht="15.5" x14ac:dyDescent="0.35">
      <c r="A29" s="26">
        <v>28</v>
      </c>
      <c r="B29" s="18">
        <v>7.9</v>
      </c>
      <c r="C29" s="18">
        <v>1.5</v>
      </c>
      <c r="D29" s="31">
        <v>35</v>
      </c>
      <c r="E29" s="14">
        <v>6</v>
      </c>
      <c r="F29" s="20">
        <v>4.7E-2</v>
      </c>
      <c r="G29" s="14">
        <v>65</v>
      </c>
      <c r="H29" s="14">
        <v>4</v>
      </c>
      <c r="I29" s="14">
        <v>88</v>
      </c>
      <c r="J29" s="14">
        <v>1</v>
      </c>
      <c r="K29" s="32">
        <v>0</v>
      </c>
      <c r="L29" s="14">
        <v>27</v>
      </c>
      <c r="M29" s="14">
        <v>5</v>
      </c>
      <c r="N29" s="14">
        <v>6</v>
      </c>
      <c r="O29" s="21">
        <v>37</v>
      </c>
      <c r="P29" s="17">
        <v>16</v>
      </c>
      <c r="Q29">
        <v>0</v>
      </c>
      <c r="R29" s="33">
        <v>180</v>
      </c>
      <c r="S29" s="33">
        <v>186</v>
      </c>
      <c r="T29" s="34">
        <v>3.3333333333333333E-2</v>
      </c>
    </row>
    <row r="30" spans="1:20" ht="15.5" x14ac:dyDescent="0.35">
      <c r="A30" s="26">
        <v>29</v>
      </c>
      <c r="B30" s="18">
        <v>9.6</v>
      </c>
      <c r="C30" s="18">
        <v>1.9</v>
      </c>
      <c r="D30" s="31">
        <v>51</v>
      </c>
      <c r="E30" s="14">
        <v>6</v>
      </c>
      <c r="F30" s="20">
        <v>0.498</v>
      </c>
      <c r="G30" s="14">
        <v>31</v>
      </c>
      <c r="H30" s="14">
        <v>4</v>
      </c>
      <c r="I30" s="14">
        <v>117</v>
      </c>
      <c r="J30" s="14">
        <v>1</v>
      </c>
      <c r="K30" s="32">
        <v>0</v>
      </c>
      <c r="L30" s="14">
        <v>30</v>
      </c>
      <c r="M30" s="14">
        <v>5</v>
      </c>
      <c r="N30" s="14">
        <v>2</v>
      </c>
      <c r="O30" s="21">
        <v>36</v>
      </c>
      <c r="P30" s="17">
        <v>20</v>
      </c>
      <c r="Q30">
        <v>0</v>
      </c>
      <c r="R30" s="33">
        <v>179</v>
      </c>
      <c r="S30" s="33">
        <v>187</v>
      </c>
      <c r="T30" s="34">
        <v>4.4692737430167599E-2</v>
      </c>
    </row>
    <row r="31" spans="1:20" ht="15.5" x14ac:dyDescent="0.35">
      <c r="A31" s="26">
        <v>30</v>
      </c>
      <c r="B31" s="18">
        <v>16.3</v>
      </c>
      <c r="C31" s="18">
        <v>3.7</v>
      </c>
      <c r="D31" s="31">
        <v>102</v>
      </c>
      <c r="E31" s="14">
        <v>12</v>
      </c>
      <c r="F31" s="20">
        <v>8.4000000000000005E-2</v>
      </c>
      <c r="G31" s="14">
        <v>249</v>
      </c>
      <c r="H31" s="14">
        <v>2</v>
      </c>
      <c r="I31" s="31">
        <v>86</v>
      </c>
      <c r="J31" s="14">
        <v>1</v>
      </c>
      <c r="K31" s="32">
        <v>1</v>
      </c>
      <c r="L31" s="14">
        <v>38</v>
      </c>
      <c r="M31" s="14">
        <v>11</v>
      </c>
      <c r="N31" s="14">
        <v>2</v>
      </c>
      <c r="O31" s="21">
        <v>32</v>
      </c>
      <c r="P31" s="17">
        <v>114</v>
      </c>
      <c r="Q31">
        <v>1</v>
      </c>
      <c r="R31" s="33">
        <v>170</v>
      </c>
      <c r="S31" s="33">
        <v>177</v>
      </c>
      <c r="T31" s="34">
        <v>4.1176470588235294E-2</v>
      </c>
    </row>
    <row r="32" spans="1:20" ht="15.5" x14ac:dyDescent="0.35">
      <c r="A32" s="26">
        <v>31</v>
      </c>
      <c r="B32" s="18">
        <v>11.2</v>
      </c>
      <c r="C32" s="18">
        <v>2.6</v>
      </c>
      <c r="D32" s="31">
        <v>70</v>
      </c>
      <c r="E32" s="14">
        <v>14</v>
      </c>
      <c r="F32" s="20">
        <v>4.8000000000000001E-2</v>
      </c>
      <c r="G32" s="14">
        <v>197</v>
      </c>
      <c r="H32" s="14">
        <v>4</v>
      </c>
      <c r="I32" s="14">
        <v>72</v>
      </c>
      <c r="J32" s="14">
        <v>1</v>
      </c>
      <c r="K32" s="32">
        <v>1</v>
      </c>
      <c r="L32" s="14">
        <v>35</v>
      </c>
      <c r="M32" s="14">
        <v>11</v>
      </c>
      <c r="N32" s="14">
        <v>3</v>
      </c>
      <c r="O32" s="21">
        <v>42</v>
      </c>
      <c r="P32" s="17">
        <v>56</v>
      </c>
      <c r="Q32">
        <v>0</v>
      </c>
      <c r="R32" s="33">
        <v>166</v>
      </c>
      <c r="S32" s="33">
        <v>172</v>
      </c>
      <c r="T32" s="34">
        <v>3.614457831325301E-2</v>
      </c>
    </row>
    <row r="33" spans="1:20" ht="15.5" x14ac:dyDescent="0.35">
      <c r="A33" s="26">
        <v>32</v>
      </c>
      <c r="B33" s="18">
        <v>13.1</v>
      </c>
      <c r="C33" s="18">
        <v>2.5</v>
      </c>
      <c r="D33" s="31">
        <v>61</v>
      </c>
      <c r="E33" s="14">
        <v>7</v>
      </c>
      <c r="F33" s="20">
        <v>0.96</v>
      </c>
      <c r="G33" s="14">
        <v>213</v>
      </c>
      <c r="H33" s="14">
        <v>2</v>
      </c>
      <c r="I33" s="14">
        <v>101</v>
      </c>
      <c r="J33" s="14">
        <v>1</v>
      </c>
      <c r="K33" s="32">
        <v>1</v>
      </c>
      <c r="L33" s="14">
        <v>30</v>
      </c>
      <c r="M33" s="14">
        <v>10</v>
      </c>
      <c r="N33" s="14">
        <v>5</v>
      </c>
      <c r="O33" s="21">
        <v>39</v>
      </c>
      <c r="P33" s="17">
        <v>43</v>
      </c>
      <c r="Q33">
        <v>1</v>
      </c>
      <c r="R33" s="33">
        <v>168</v>
      </c>
      <c r="S33" s="33">
        <v>173</v>
      </c>
      <c r="T33" s="34">
        <v>2.976190476190476E-2</v>
      </c>
    </row>
    <row r="34" spans="1:20" ht="15.5" x14ac:dyDescent="0.35">
      <c r="A34" s="26">
        <v>33</v>
      </c>
      <c r="B34" s="18">
        <v>8</v>
      </c>
      <c r="C34" s="18">
        <v>1.8</v>
      </c>
      <c r="D34" s="31">
        <v>44</v>
      </c>
      <c r="E34" s="14">
        <v>3</v>
      </c>
      <c r="F34" s="20">
        <v>1.18</v>
      </c>
      <c r="G34" s="14">
        <v>69</v>
      </c>
      <c r="H34" s="14">
        <v>2</v>
      </c>
      <c r="I34" s="14">
        <v>72</v>
      </c>
      <c r="J34" s="14">
        <v>0</v>
      </c>
      <c r="K34" s="32">
        <v>0</v>
      </c>
      <c r="L34" s="14">
        <v>34</v>
      </c>
      <c r="M34" s="14">
        <v>6</v>
      </c>
      <c r="N34" s="14">
        <v>2</v>
      </c>
      <c r="O34" s="21">
        <v>47</v>
      </c>
      <c r="P34" s="17">
        <v>20</v>
      </c>
      <c r="Q34">
        <v>0</v>
      </c>
      <c r="R34" s="33">
        <v>178</v>
      </c>
      <c r="S34" s="33">
        <v>183</v>
      </c>
      <c r="T34" s="34">
        <v>2.8089887640449437E-2</v>
      </c>
    </row>
    <row r="35" spans="1:20" ht="15.5" x14ac:dyDescent="0.35">
      <c r="A35" s="26">
        <v>34</v>
      </c>
      <c r="B35" s="18">
        <v>16.100000000000001</v>
      </c>
      <c r="C35" s="18">
        <v>3.9</v>
      </c>
      <c r="D35" s="31">
        <v>98</v>
      </c>
      <c r="E35" s="14">
        <v>3</v>
      </c>
      <c r="F35" s="20">
        <v>0.97399999999999998</v>
      </c>
      <c r="G35" s="14">
        <v>201</v>
      </c>
      <c r="H35" s="14">
        <v>1</v>
      </c>
      <c r="I35" s="14">
        <v>91</v>
      </c>
      <c r="J35" s="14">
        <v>1</v>
      </c>
      <c r="K35" s="32">
        <v>1</v>
      </c>
      <c r="L35" s="14">
        <v>37</v>
      </c>
      <c r="M35" s="14">
        <v>6</v>
      </c>
      <c r="N35" s="14">
        <v>3</v>
      </c>
      <c r="O35" s="21">
        <v>32</v>
      </c>
      <c r="P35" s="17">
        <v>106</v>
      </c>
      <c r="Q35">
        <v>0</v>
      </c>
      <c r="R35" s="33">
        <v>186</v>
      </c>
      <c r="S35" s="33">
        <v>194</v>
      </c>
      <c r="T35" s="34">
        <v>4.3010752688172046E-2</v>
      </c>
    </row>
    <row r="36" spans="1:20" ht="15.5" x14ac:dyDescent="0.35">
      <c r="A36" s="26">
        <v>35</v>
      </c>
      <c r="B36" s="18">
        <v>10.4</v>
      </c>
      <c r="C36" s="18">
        <v>2</v>
      </c>
      <c r="D36" s="31">
        <v>53</v>
      </c>
      <c r="E36" s="14">
        <v>4</v>
      </c>
      <c r="F36" s="20">
        <v>1.3149999999999999</v>
      </c>
      <c r="G36" s="14">
        <v>69</v>
      </c>
      <c r="H36" s="14">
        <v>1</v>
      </c>
      <c r="I36" s="14">
        <v>78</v>
      </c>
      <c r="J36" s="14">
        <v>1</v>
      </c>
      <c r="K36" s="32">
        <v>1</v>
      </c>
      <c r="L36" s="14">
        <v>35</v>
      </c>
      <c r="M36" s="14">
        <v>9</v>
      </c>
      <c r="N36" s="14">
        <v>2</v>
      </c>
      <c r="O36" s="21">
        <v>47</v>
      </c>
      <c r="P36" s="17">
        <v>25</v>
      </c>
      <c r="Q36">
        <v>0</v>
      </c>
      <c r="R36" s="33">
        <v>181</v>
      </c>
      <c r="S36" s="33">
        <v>189</v>
      </c>
      <c r="T36" s="34">
        <v>4.4198895027624308E-2</v>
      </c>
    </row>
    <row r="37" spans="1:20" ht="15.5" x14ac:dyDescent="0.35">
      <c r="A37" s="26">
        <v>36</v>
      </c>
      <c r="B37" s="18">
        <v>7.4</v>
      </c>
      <c r="C37" s="18">
        <v>1.8</v>
      </c>
      <c r="D37" s="31">
        <v>44</v>
      </c>
      <c r="E37" s="14">
        <v>12</v>
      </c>
      <c r="F37" s="20">
        <v>0.97399999999999998</v>
      </c>
      <c r="G37" s="14">
        <v>117</v>
      </c>
      <c r="H37" s="14">
        <v>3</v>
      </c>
      <c r="I37" s="14">
        <v>96</v>
      </c>
      <c r="J37" s="14">
        <v>0</v>
      </c>
      <c r="K37" s="32">
        <v>0</v>
      </c>
      <c r="L37" s="14">
        <v>33</v>
      </c>
      <c r="M37" s="14">
        <v>6</v>
      </c>
      <c r="N37" s="14">
        <v>2</v>
      </c>
      <c r="O37" s="21">
        <v>40</v>
      </c>
      <c r="P37" s="17">
        <v>22</v>
      </c>
      <c r="Q37">
        <v>1</v>
      </c>
      <c r="R37" s="33">
        <v>165</v>
      </c>
      <c r="S37" s="33">
        <v>170</v>
      </c>
      <c r="T37" s="34">
        <v>3.0303030303030304E-2</v>
      </c>
    </row>
    <row r="38" spans="1:20" ht="15.5" x14ac:dyDescent="0.35">
      <c r="A38" s="26">
        <v>37</v>
      </c>
      <c r="B38" s="18">
        <v>10.5</v>
      </c>
      <c r="C38" s="18">
        <v>2.2999999999999998</v>
      </c>
      <c r="D38" s="31">
        <v>58</v>
      </c>
      <c r="E38" s="14">
        <v>15</v>
      </c>
      <c r="F38" s="20">
        <v>0.16700000000000001</v>
      </c>
      <c r="G38" s="14">
        <v>81</v>
      </c>
      <c r="H38" s="14">
        <v>1</v>
      </c>
      <c r="I38" s="14">
        <v>120</v>
      </c>
      <c r="J38" s="14">
        <v>0</v>
      </c>
      <c r="K38" s="32">
        <v>0</v>
      </c>
      <c r="L38" s="14">
        <v>39</v>
      </c>
      <c r="M38" s="14">
        <v>10</v>
      </c>
      <c r="N38" s="14">
        <v>2</v>
      </c>
      <c r="O38" s="21">
        <v>47</v>
      </c>
      <c r="P38" s="17">
        <v>35</v>
      </c>
      <c r="Q38">
        <v>0</v>
      </c>
      <c r="R38" s="33">
        <v>181</v>
      </c>
      <c r="S38" s="33">
        <v>188</v>
      </c>
      <c r="T38" s="34">
        <v>3.8674033149171269E-2</v>
      </c>
    </row>
    <row r="39" spans="1:20" ht="15.5" x14ac:dyDescent="0.35">
      <c r="A39" s="26">
        <v>38</v>
      </c>
      <c r="B39" s="18">
        <v>12</v>
      </c>
      <c r="C39" s="18">
        <v>2.2999999999999998</v>
      </c>
      <c r="D39" s="31">
        <v>60</v>
      </c>
      <c r="E39" s="14">
        <v>5</v>
      </c>
      <c r="F39" s="20">
        <v>0.93700000000000006</v>
      </c>
      <c r="G39" s="14">
        <v>211</v>
      </c>
      <c r="H39" s="14">
        <v>3</v>
      </c>
      <c r="I39" s="14">
        <v>112</v>
      </c>
      <c r="J39" s="14">
        <v>1</v>
      </c>
      <c r="K39" s="32">
        <v>0</v>
      </c>
      <c r="L39" s="14">
        <v>59</v>
      </c>
      <c r="M39" s="14">
        <v>15</v>
      </c>
      <c r="N39" s="14">
        <v>4</v>
      </c>
      <c r="O39" s="21">
        <v>37</v>
      </c>
      <c r="P39" s="17">
        <v>39</v>
      </c>
      <c r="Q39">
        <v>0</v>
      </c>
      <c r="R39" s="33">
        <v>166</v>
      </c>
      <c r="S39" s="33">
        <v>171</v>
      </c>
      <c r="T39" s="34">
        <v>3.0120481927710843E-2</v>
      </c>
    </row>
    <row r="40" spans="1:20" ht="15.5" x14ac:dyDescent="0.35">
      <c r="A40" s="26">
        <v>39</v>
      </c>
      <c r="B40" s="18">
        <v>14.5</v>
      </c>
      <c r="C40" s="18">
        <v>2.4</v>
      </c>
      <c r="D40" s="31">
        <v>54</v>
      </c>
      <c r="E40" s="14">
        <v>9</v>
      </c>
      <c r="F40" s="20">
        <v>4.5999999999999999E-2</v>
      </c>
      <c r="G40" s="14">
        <v>151</v>
      </c>
      <c r="H40" s="14">
        <v>0</v>
      </c>
      <c r="I40" s="14">
        <v>72</v>
      </c>
      <c r="J40" s="14">
        <v>1</v>
      </c>
      <c r="K40" s="32">
        <v>1</v>
      </c>
      <c r="L40" s="14">
        <v>30</v>
      </c>
      <c r="M40" s="14">
        <v>13</v>
      </c>
      <c r="N40" s="14">
        <v>5</v>
      </c>
      <c r="O40" s="21">
        <v>39</v>
      </c>
      <c r="P40" s="17">
        <v>26</v>
      </c>
      <c r="Q40">
        <v>0</v>
      </c>
      <c r="R40" s="33">
        <v>201</v>
      </c>
      <c r="S40" s="33">
        <v>204</v>
      </c>
      <c r="T40" s="34">
        <v>1.4925373134328358E-2</v>
      </c>
    </row>
    <row r="41" spans="1:20" ht="15.5" x14ac:dyDescent="0.35">
      <c r="A41" s="26">
        <v>40</v>
      </c>
      <c r="B41" s="23">
        <v>5.9</v>
      </c>
      <c r="C41" s="23">
        <v>1.9</v>
      </c>
      <c r="D41" s="31">
        <v>48</v>
      </c>
      <c r="E41" s="12">
        <v>2</v>
      </c>
      <c r="F41" s="25">
        <v>1.7999999999999999E-2</v>
      </c>
      <c r="G41" s="12">
        <v>77</v>
      </c>
      <c r="H41" s="12">
        <v>2</v>
      </c>
      <c r="I41" s="12">
        <v>150</v>
      </c>
      <c r="J41" s="14">
        <v>0</v>
      </c>
      <c r="K41" s="32">
        <v>0</v>
      </c>
      <c r="L41" s="14">
        <v>28</v>
      </c>
      <c r="M41" s="14">
        <v>1</v>
      </c>
      <c r="N41" s="14">
        <v>6</v>
      </c>
      <c r="O41" s="21">
        <v>30</v>
      </c>
      <c r="P41" s="17">
        <v>24</v>
      </c>
      <c r="Q41">
        <v>0</v>
      </c>
      <c r="R41" s="33">
        <v>157</v>
      </c>
      <c r="S41" s="33">
        <v>160</v>
      </c>
      <c r="T41" s="34">
        <v>1.9108280254777069E-2</v>
      </c>
    </row>
    <row r="42" spans="1:20" ht="15.5" x14ac:dyDescent="0.35">
      <c r="A42" s="26">
        <v>41</v>
      </c>
      <c r="B42" s="18">
        <v>9</v>
      </c>
      <c r="C42" s="18">
        <v>1.9</v>
      </c>
      <c r="D42" s="31">
        <v>53</v>
      </c>
      <c r="E42" s="14">
        <v>13</v>
      </c>
      <c r="F42" s="20">
        <v>0.84</v>
      </c>
      <c r="G42" s="14">
        <v>99</v>
      </c>
      <c r="H42" s="14">
        <v>3</v>
      </c>
      <c r="I42" s="14">
        <v>110</v>
      </c>
      <c r="J42" s="14">
        <v>1</v>
      </c>
      <c r="K42" s="32">
        <v>0</v>
      </c>
      <c r="L42" s="14">
        <v>36</v>
      </c>
      <c r="M42" s="14">
        <v>9</v>
      </c>
      <c r="N42" s="14">
        <v>2</v>
      </c>
      <c r="O42" s="21">
        <v>41</v>
      </c>
      <c r="P42" s="17">
        <v>30</v>
      </c>
      <c r="Q42">
        <v>1</v>
      </c>
      <c r="R42" s="33">
        <v>171</v>
      </c>
      <c r="S42" s="33">
        <v>176</v>
      </c>
      <c r="T42" s="34">
        <v>2.9239766081871343E-2</v>
      </c>
    </row>
    <row r="43" spans="1:20" ht="15.5" x14ac:dyDescent="0.35">
      <c r="A43" s="26">
        <v>42</v>
      </c>
      <c r="B43" s="18">
        <v>15.8</v>
      </c>
      <c r="C43" s="18">
        <v>3.5</v>
      </c>
      <c r="D43" s="31">
        <v>88</v>
      </c>
      <c r="E43" s="14">
        <v>18</v>
      </c>
      <c r="F43" s="20">
        <v>1</v>
      </c>
      <c r="G43" s="14">
        <v>283</v>
      </c>
      <c r="H43" s="14">
        <v>2</v>
      </c>
      <c r="I43" s="14">
        <v>104</v>
      </c>
      <c r="J43" s="14">
        <v>1</v>
      </c>
      <c r="K43" s="32">
        <v>0</v>
      </c>
      <c r="L43" s="14">
        <v>40</v>
      </c>
      <c r="M43" s="14">
        <v>8</v>
      </c>
      <c r="N43" s="14">
        <v>3</v>
      </c>
      <c r="O43" s="21">
        <v>43</v>
      </c>
      <c r="P43" s="17">
        <v>64</v>
      </c>
      <c r="Q43">
        <v>0</v>
      </c>
      <c r="R43" s="33">
        <v>167</v>
      </c>
      <c r="S43" s="33">
        <v>177</v>
      </c>
      <c r="T43" s="34">
        <v>5.9880239520958084E-2</v>
      </c>
    </row>
    <row r="44" spans="1:20" ht="15.5" x14ac:dyDescent="0.35">
      <c r="A44" s="26">
        <v>43</v>
      </c>
      <c r="B44" s="18">
        <v>14</v>
      </c>
      <c r="C44" s="18">
        <v>2.5</v>
      </c>
      <c r="D44" s="31">
        <v>59</v>
      </c>
      <c r="E44" s="14">
        <v>5</v>
      </c>
      <c r="F44" s="20">
        <v>1.159</v>
      </c>
      <c r="G44" s="14">
        <v>196</v>
      </c>
      <c r="H44" s="14">
        <v>1</v>
      </c>
      <c r="I44" s="14">
        <v>99</v>
      </c>
      <c r="J44" s="14">
        <v>1</v>
      </c>
      <c r="K44" s="32">
        <v>0</v>
      </c>
      <c r="L44" s="14">
        <v>43</v>
      </c>
      <c r="M44" s="14">
        <v>15</v>
      </c>
      <c r="N44" s="14">
        <v>5</v>
      </c>
      <c r="O44" s="21">
        <v>35</v>
      </c>
      <c r="P44" s="17">
        <v>45</v>
      </c>
      <c r="Q44">
        <v>0</v>
      </c>
      <c r="R44" s="33">
        <v>176</v>
      </c>
      <c r="S44" s="33">
        <v>184</v>
      </c>
      <c r="T44" s="34">
        <v>4.5454545454545456E-2</v>
      </c>
    </row>
    <row r="45" spans="1:20" ht="15.5" x14ac:dyDescent="0.35">
      <c r="A45" s="26">
        <v>44</v>
      </c>
      <c r="B45" s="18">
        <v>15.3</v>
      </c>
      <c r="C45" s="18">
        <v>3.4</v>
      </c>
      <c r="D45" s="31">
        <v>117</v>
      </c>
      <c r="E45" s="14">
        <v>2</v>
      </c>
      <c r="F45" s="20">
        <v>0.104</v>
      </c>
      <c r="G45" s="14">
        <v>253</v>
      </c>
      <c r="H45" s="14">
        <v>2</v>
      </c>
      <c r="I45" s="14">
        <v>145</v>
      </c>
      <c r="J45" s="14">
        <v>1</v>
      </c>
      <c r="K45" s="32">
        <v>1</v>
      </c>
      <c r="L45" s="14">
        <v>52</v>
      </c>
      <c r="M45" s="14">
        <v>15</v>
      </c>
      <c r="N45" s="14">
        <v>3</v>
      </c>
      <c r="O45" s="21">
        <v>30</v>
      </c>
      <c r="P45" s="17">
        <v>59</v>
      </c>
      <c r="Q45">
        <v>0</v>
      </c>
      <c r="R45" s="33">
        <v>163</v>
      </c>
      <c r="S45" s="33">
        <v>169</v>
      </c>
      <c r="T45" s="34">
        <v>3.6809815950920248E-2</v>
      </c>
    </row>
    <row r="46" spans="1:20" ht="15.5" x14ac:dyDescent="0.35">
      <c r="A46" s="26">
        <v>45</v>
      </c>
      <c r="B46" s="18">
        <v>14.4</v>
      </c>
      <c r="C46" s="18">
        <v>3.1</v>
      </c>
      <c r="D46" s="31">
        <v>83</v>
      </c>
      <c r="E46" s="14">
        <v>22</v>
      </c>
      <c r="F46" s="20">
        <v>0.93600000000000005</v>
      </c>
      <c r="G46" s="14">
        <v>203</v>
      </c>
      <c r="H46" s="14">
        <v>2</v>
      </c>
      <c r="I46" s="14">
        <v>111</v>
      </c>
      <c r="J46" s="14">
        <v>1</v>
      </c>
      <c r="K46" s="32">
        <v>0</v>
      </c>
      <c r="L46" s="14">
        <v>45</v>
      </c>
      <c r="M46" s="14">
        <v>9</v>
      </c>
      <c r="N46" s="14">
        <v>3</v>
      </c>
      <c r="O46" s="21">
        <v>50</v>
      </c>
      <c r="P46" s="17">
        <v>87</v>
      </c>
      <c r="Q46">
        <v>0</v>
      </c>
      <c r="R46" s="33">
        <v>173</v>
      </c>
      <c r="S46" s="33">
        <v>178</v>
      </c>
      <c r="T46" s="34">
        <v>2.8901734104046242E-2</v>
      </c>
    </row>
    <row r="47" spans="1:20" ht="15.5" x14ac:dyDescent="0.35">
      <c r="A47" s="26">
        <v>46</v>
      </c>
      <c r="B47" s="18">
        <v>14.8</v>
      </c>
      <c r="C47" s="18">
        <v>3.6</v>
      </c>
      <c r="D47" s="31">
        <v>91</v>
      </c>
      <c r="E47" s="14">
        <v>2</v>
      </c>
      <c r="F47" s="20">
        <v>1.968</v>
      </c>
      <c r="G47" s="14">
        <v>164</v>
      </c>
      <c r="H47" s="14">
        <v>1</v>
      </c>
      <c r="I47" s="14">
        <v>86</v>
      </c>
      <c r="J47" s="14">
        <v>1</v>
      </c>
      <c r="K47" s="32">
        <v>0</v>
      </c>
      <c r="L47" s="14">
        <v>33</v>
      </c>
      <c r="M47" s="14">
        <v>5</v>
      </c>
      <c r="N47" s="14">
        <v>2</v>
      </c>
      <c r="O47" s="21">
        <v>37</v>
      </c>
      <c r="P47" s="17">
        <v>98</v>
      </c>
      <c r="Q47">
        <v>0</v>
      </c>
      <c r="R47" s="33">
        <v>183</v>
      </c>
      <c r="S47" s="33">
        <v>194</v>
      </c>
      <c r="T47" s="34">
        <v>6.0109289617486336E-2</v>
      </c>
    </row>
    <row r="48" spans="1:20" ht="15.5" x14ac:dyDescent="0.35">
      <c r="A48" s="26">
        <v>47</v>
      </c>
      <c r="B48" s="18">
        <v>12.1</v>
      </c>
      <c r="C48" s="18">
        <v>2.5</v>
      </c>
      <c r="D48" s="31">
        <v>56</v>
      </c>
      <c r="E48" s="14">
        <v>4</v>
      </c>
      <c r="F48" s="20">
        <v>2.536</v>
      </c>
      <c r="G48" s="14">
        <v>146</v>
      </c>
      <c r="H48" s="14">
        <v>1</v>
      </c>
      <c r="I48" s="14">
        <v>84</v>
      </c>
      <c r="J48" s="14">
        <v>1</v>
      </c>
      <c r="K48" s="32">
        <v>1</v>
      </c>
      <c r="L48" s="14">
        <v>36</v>
      </c>
      <c r="M48" s="14">
        <v>8</v>
      </c>
      <c r="N48" s="14">
        <v>2</v>
      </c>
      <c r="O48" s="21">
        <v>50</v>
      </c>
      <c r="P48" s="17">
        <v>40</v>
      </c>
      <c r="Q48">
        <v>0</v>
      </c>
      <c r="R48" s="33">
        <v>173</v>
      </c>
      <c r="S48" s="33">
        <v>179</v>
      </c>
      <c r="T48" s="34">
        <v>3.4682080924855488E-2</v>
      </c>
    </row>
    <row r="49" spans="1:20" ht="15.5" x14ac:dyDescent="0.35">
      <c r="A49" s="26">
        <v>48</v>
      </c>
      <c r="B49" s="18">
        <v>8</v>
      </c>
      <c r="C49" s="18">
        <v>1.9</v>
      </c>
      <c r="D49" s="31">
        <v>51</v>
      </c>
      <c r="E49" s="14">
        <v>2</v>
      </c>
      <c r="F49" s="20">
        <v>0.41699999999999998</v>
      </c>
      <c r="G49" s="14">
        <v>121</v>
      </c>
      <c r="H49" s="14">
        <v>3</v>
      </c>
      <c r="I49" s="14">
        <v>123</v>
      </c>
      <c r="J49" s="14">
        <v>0</v>
      </c>
      <c r="K49" s="32">
        <v>0</v>
      </c>
      <c r="L49" s="14">
        <v>36</v>
      </c>
      <c r="M49" s="14">
        <v>8</v>
      </c>
      <c r="N49" s="14">
        <v>2</v>
      </c>
      <c r="O49" s="21">
        <v>33</v>
      </c>
      <c r="P49" s="17">
        <v>32</v>
      </c>
      <c r="Q49">
        <v>1</v>
      </c>
      <c r="R49" s="33">
        <v>161</v>
      </c>
      <c r="S49" s="33">
        <v>167</v>
      </c>
      <c r="T49" s="34">
        <v>3.7267080745341616E-2</v>
      </c>
    </row>
    <row r="50" spans="1:20" ht="15.5" x14ac:dyDescent="0.35">
      <c r="A50" s="26">
        <v>49</v>
      </c>
      <c r="B50" s="18">
        <v>8.4</v>
      </c>
      <c r="C50" s="18">
        <v>2</v>
      </c>
      <c r="D50" s="31">
        <v>56</v>
      </c>
      <c r="E50" s="14">
        <v>14</v>
      </c>
      <c r="F50" s="20">
        <v>3.9E-2</v>
      </c>
      <c r="G50" s="14">
        <v>128</v>
      </c>
      <c r="H50" s="14">
        <v>1</v>
      </c>
      <c r="I50" s="14">
        <v>97</v>
      </c>
      <c r="J50" s="14">
        <v>0</v>
      </c>
      <c r="K50" s="32">
        <v>1</v>
      </c>
      <c r="L50" s="14">
        <v>43</v>
      </c>
      <c r="M50" s="14">
        <v>6</v>
      </c>
      <c r="N50" s="14">
        <v>3</v>
      </c>
      <c r="O50" s="21">
        <v>41</v>
      </c>
      <c r="P50" s="17">
        <v>37</v>
      </c>
      <c r="Q50">
        <v>0</v>
      </c>
      <c r="R50" s="33">
        <v>165</v>
      </c>
      <c r="S50" s="33">
        <v>172</v>
      </c>
      <c r="T50" s="34">
        <v>4.2424242424242427E-2</v>
      </c>
    </row>
    <row r="51" spans="1:20" ht="15.5" x14ac:dyDescent="0.35">
      <c r="A51" s="26">
        <v>50</v>
      </c>
      <c r="B51" s="18">
        <v>10.6</v>
      </c>
      <c r="C51" s="18">
        <v>2</v>
      </c>
      <c r="D51" s="31">
        <v>51</v>
      </c>
      <c r="E51" s="14">
        <v>3</v>
      </c>
      <c r="F51" s="20">
        <v>1.155</v>
      </c>
      <c r="G51" s="14">
        <v>132</v>
      </c>
      <c r="H51" s="14">
        <v>2</v>
      </c>
      <c r="I51" s="14">
        <v>98</v>
      </c>
      <c r="J51" s="14">
        <v>0</v>
      </c>
      <c r="K51" s="32">
        <v>1</v>
      </c>
      <c r="L51" s="14">
        <v>35</v>
      </c>
      <c r="M51" s="14">
        <v>1</v>
      </c>
      <c r="N51" s="14">
        <v>3</v>
      </c>
      <c r="O51" s="21">
        <v>35</v>
      </c>
      <c r="P51" s="17">
        <v>26</v>
      </c>
      <c r="Q51">
        <v>0</v>
      </c>
      <c r="R51" s="33">
        <v>173</v>
      </c>
      <c r="S51" s="33">
        <v>181</v>
      </c>
      <c r="T51" s="34">
        <v>4.6242774566473986E-2</v>
      </c>
    </row>
    <row r="52" spans="1:20" ht="15.5" x14ac:dyDescent="0.35">
      <c r="A52" s="26">
        <v>51</v>
      </c>
      <c r="B52" s="18">
        <v>10.9</v>
      </c>
      <c r="C52" s="18">
        <v>2.2999999999999998</v>
      </c>
      <c r="D52" s="31">
        <v>56</v>
      </c>
      <c r="E52" s="14">
        <v>9</v>
      </c>
      <c r="F52" s="20">
        <v>1.9990000000000001</v>
      </c>
      <c r="G52" s="14">
        <v>75</v>
      </c>
      <c r="H52" s="14">
        <v>0</v>
      </c>
      <c r="I52" s="14">
        <v>72</v>
      </c>
      <c r="J52" s="14">
        <v>0</v>
      </c>
      <c r="K52" s="32">
        <v>1</v>
      </c>
      <c r="L52" s="14">
        <v>49</v>
      </c>
      <c r="M52" s="14">
        <v>7</v>
      </c>
      <c r="N52" s="14">
        <v>4</v>
      </c>
      <c r="O52" s="21">
        <v>41</v>
      </c>
      <c r="P52" s="17">
        <v>33</v>
      </c>
      <c r="Q52">
        <v>0</v>
      </c>
      <c r="R52" s="33">
        <v>182</v>
      </c>
      <c r="S52" s="33">
        <v>189</v>
      </c>
      <c r="T52" s="34">
        <v>3.8461538461538464E-2</v>
      </c>
    </row>
    <row r="53" spans="1:20" ht="15.5" x14ac:dyDescent="0.35">
      <c r="A53" s="26">
        <v>52</v>
      </c>
      <c r="B53" s="18">
        <v>8.6999999999999993</v>
      </c>
      <c r="C53" s="18">
        <v>2.1</v>
      </c>
      <c r="D53" s="31">
        <v>53</v>
      </c>
      <c r="E53" s="14">
        <v>2</v>
      </c>
      <c r="F53" s="20">
        <v>2.8719999999999999</v>
      </c>
      <c r="G53" s="14">
        <v>144</v>
      </c>
      <c r="H53" s="14">
        <v>6</v>
      </c>
      <c r="I53" s="14">
        <v>73</v>
      </c>
      <c r="J53" s="14">
        <v>1</v>
      </c>
      <c r="K53" s="32">
        <v>1</v>
      </c>
      <c r="L53" s="14">
        <v>35</v>
      </c>
      <c r="M53" s="14">
        <v>4</v>
      </c>
      <c r="N53" s="14">
        <v>3</v>
      </c>
      <c r="O53" s="21">
        <v>50</v>
      </c>
      <c r="P53" s="17">
        <v>34</v>
      </c>
      <c r="Q53">
        <v>0</v>
      </c>
      <c r="R53" s="33">
        <v>165</v>
      </c>
      <c r="S53" s="33">
        <v>171</v>
      </c>
      <c r="T53" s="34">
        <v>3.6363636363636362E-2</v>
      </c>
    </row>
    <row r="54" spans="1:20" ht="15.5" x14ac:dyDescent="0.35">
      <c r="A54" s="26">
        <v>53</v>
      </c>
      <c r="B54" s="18">
        <v>9.5</v>
      </c>
      <c r="C54" s="18">
        <v>2.5</v>
      </c>
      <c r="D54" s="31">
        <v>62</v>
      </c>
      <c r="E54" s="14">
        <v>21</v>
      </c>
      <c r="F54" s="20">
        <v>0.73399999999999999</v>
      </c>
      <c r="G54" s="14">
        <v>152</v>
      </c>
      <c r="H54" s="14">
        <v>3</v>
      </c>
      <c r="I54" s="14">
        <v>111</v>
      </c>
      <c r="J54" s="14">
        <v>1</v>
      </c>
      <c r="K54" s="32">
        <v>0</v>
      </c>
      <c r="L54" s="14">
        <v>44</v>
      </c>
      <c r="M54" s="14">
        <v>5</v>
      </c>
      <c r="N54" s="14">
        <v>3</v>
      </c>
      <c r="O54" s="21">
        <v>47</v>
      </c>
      <c r="P54" s="17">
        <v>43</v>
      </c>
      <c r="Q54">
        <v>0</v>
      </c>
      <c r="R54" s="33">
        <v>164</v>
      </c>
      <c r="S54" s="33">
        <v>169</v>
      </c>
      <c r="T54" s="34">
        <v>3.048780487804878E-2</v>
      </c>
    </row>
    <row r="55" spans="1:20" ht="15.5" x14ac:dyDescent="0.35">
      <c r="A55" s="26">
        <v>54</v>
      </c>
      <c r="B55" s="18">
        <v>6.8</v>
      </c>
      <c r="C55" s="18">
        <v>1.7</v>
      </c>
      <c r="D55" s="31">
        <v>44</v>
      </c>
      <c r="E55" s="14">
        <v>4</v>
      </c>
      <c r="F55" s="20">
        <v>4.5900000000000003E-2</v>
      </c>
      <c r="G55" s="14">
        <v>104</v>
      </c>
      <c r="H55" s="14">
        <v>6</v>
      </c>
      <c r="I55" s="14">
        <v>86</v>
      </c>
      <c r="J55" s="14">
        <v>1</v>
      </c>
      <c r="K55" s="32">
        <v>0</v>
      </c>
      <c r="L55" s="14">
        <v>29</v>
      </c>
      <c r="M55" s="14">
        <v>2</v>
      </c>
      <c r="N55" s="14">
        <v>2</v>
      </c>
      <c r="O55" s="21">
        <v>36</v>
      </c>
      <c r="P55" s="17">
        <v>21</v>
      </c>
      <c r="Q55">
        <v>0</v>
      </c>
      <c r="R55" s="33">
        <v>164</v>
      </c>
      <c r="S55" s="33">
        <v>168</v>
      </c>
      <c r="T55" s="34">
        <v>2.4390243902439025E-2</v>
      </c>
    </row>
    <row r="56" spans="1:20" ht="15.5" x14ac:dyDescent="0.35">
      <c r="A56" s="26">
        <v>55</v>
      </c>
      <c r="B56" s="18">
        <v>7.2</v>
      </c>
      <c r="C56" s="18">
        <v>1.6</v>
      </c>
      <c r="D56" s="31">
        <v>41</v>
      </c>
      <c r="E56" s="14">
        <v>12</v>
      </c>
      <c r="F56" s="20">
        <v>0.879</v>
      </c>
      <c r="G56" s="14">
        <v>112</v>
      </c>
      <c r="H56" s="14">
        <v>2</v>
      </c>
      <c r="I56" s="14">
        <v>120</v>
      </c>
      <c r="J56" s="14">
        <v>0</v>
      </c>
      <c r="K56" s="32">
        <v>0</v>
      </c>
      <c r="L56" s="14">
        <v>39</v>
      </c>
      <c r="M56" s="14">
        <v>5</v>
      </c>
      <c r="N56" s="14">
        <v>3</v>
      </c>
      <c r="O56" s="21">
        <v>40</v>
      </c>
      <c r="P56" s="17">
        <v>14</v>
      </c>
      <c r="Q56">
        <v>0</v>
      </c>
      <c r="R56" s="33">
        <v>162</v>
      </c>
      <c r="S56" s="33">
        <v>167</v>
      </c>
      <c r="T56" s="34">
        <v>3.0864197530864196E-2</v>
      </c>
    </row>
    <row r="57" spans="1:20" ht="15.5" x14ac:dyDescent="0.35">
      <c r="A57" s="26">
        <v>56</v>
      </c>
      <c r="B57" s="18">
        <v>11.3</v>
      </c>
      <c r="C57" s="18">
        <v>2.6</v>
      </c>
      <c r="D57" s="31">
        <v>72</v>
      </c>
      <c r="E57" s="14">
        <v>4</v>
      </c>
      <c r="F57" s="20">
        <v>1.496</v>
      </c>
      <c r="G57" s="14">
        <v>139</v>
      </c>
      <c r="H57" s="14">
        <v>2</v>
      </c>
      <c r="I57" s="14">
        <v>84</v>
      </c>
      <c r="J57" s="14">
        <v>1</v>
      </c>
      <c r="K57" s="32">
        <v>1</v>
      </c>
      <c r="L57" s="14">
        <v>36</v>
      </c>
      <c r="M57" s="14">
        <v>6</v>
      </c>
      <c r="N57" s="14">
        <v>3</v>
      </c>
      <c r="O57" s="21">
        <v>34</v>
      </c>
      <c r="P57" s="17">
        <v>77</v>
      </c>
      <c r="Q57">
        <v>0</v>
      </c>
      <c r="R57" s="33">
        <v>177</v>
      </c>
      <c r="S57" s="33">
        <v>184</v>
      </c>
      <c r="T57" s="34">
        <v>3.954802259887006E-2</v>
      </c>
    </row>
    <row r="58" spans="1:20" ht="15.5" x14ac:dyDescent="0.35">
      <c r="A58" s="26">
        <v>57</v>
      </c>
      <c r="B58" s="18">
        <v>9.4</v>
      </c>
      <c r="C58" s="18">
        <v>2</v>
      </c>
      <c r="D58" s="31">
        <v>55</v>
      </c>
      <c r="E58" s="14">
        <v>14</v>
      </c>
      <c r="F58" s="20">
        <v>0.65500000000000003</v>
      </c>
      <c r="G58" s="14">
        <v>150</v>
      </c>
      <c r="H58" s="14">
        <v>3</v>
      </c>
      <c r="I58" s="14">
        <v>108</v>
      </c>
      <c r="J58" s="14">
        <v>1</v>
      </c>
      <c r="K58" s="32">
        <v>0</v>
      </c>
      <c r="L58" s="14">
        <v>37</v>
      </c>
      <c r="M58" s="14">
        <v>9</v>
      </c>
      <c r="N58" s="14">
        <v>2</v>
      </c>
      <c r="O58" s="21">
        <v>40</v>
      </c>
      <c r="P58" s="17">
        <v>35</v>
      </c>
      <c r="Q58">
        <v>0</v>
      </c>
      <c r="R58" s="33">
        <v>163</v>
      </c>
      <c r="S58" s="33">
        <v>168</v>
      </c>
      <c r="T58" s="34">
        <v>3.0674846625766871E-2</v>
      </c>
    </row>
    <row r="59" spans="1:20" ht="15.5" x14ac:dyDescent="0.35">
      <c r="A59" s="26">
        <v>58</v>
      </c>
      <c r="B59" s="18">
        <v>8.6</v>
      </c>
      <c r="C59" s="18">
        <v>1.8</v>
      </c>
      <c r="D59" s="31">
        <v>48</v>
      </c>
      <c r="E59" s="14">
        <v>10</v>
      </c>
      <c r="F59" s="20">
        <v>1.6439999999999999</v>
      </c>
      <c r="G59" s="14">
        <v>60</v>
      </c>
      <c r="H59" s="14">
        <v>3</v>
      </c>
      <c r="I59" s="14">
        <v>118</v>
      </c>
      <c r="J59" s="14">
        <v>0</v>
      </c>
      <c r="K59" s="32">
        <v>1</v>
      </c>
      <c r="L59" s="14">
        <v>34</v>
      </c>
      <c r="M59" s="14">
        <v>19</v>
      </c>
      <c r="N59" s="14">
        <v>1</v>
      </c>
      <c r="O59" s="21">
        <v>39</v>
      </c>
      <c r="P59" s="17">
        <v>22</v>
      </c>
      <c r="Q59">
        <v>1</v>
      </c>
      <c r="R59" s="33">
        <v>172</v>
      </c>
      <c r="S59" s="33">
        <v>180</v>
      </c>
      <c r="T59" s="34">
        <v>4.6511627906976744E-2</v>
      </c>
    </row>
    <row r="60" spans="1:20" ht="15.5" x14ac:dyDescent="0.35">
      <c r="A60" s="26">
        <v>59</v>
      </c>
      <c r="B60" s="18">
        <v>17.100000000000001</v>
      </c>
      <c r="C60" s="18">
        <v>2.9</v>
      </c>
      <c r="D60" s="31">
        <v>76</v>
      </c>
      <c r="E60" s="14">
        <v>5</v>
      </c>
      <c r="F60" s="20">
        <v>0.81899999999999995</v>
      </c>
      <c r="G60" s="14">
        <v>266</v>
      </c>
      <c r="H60" s="14">
        <v>4</v>
      </c>
      <c r="I60" s="14">
        <v>92</v>
      </c>
      <c r="J60" s="14">
        <v>0</v>
      </c>
      <c r="K60" s="32">
        <v>1</v>
      </c>
      <c r="L60" s="14">
        <v>52</v>
      </c>
      <c r="M60" s="14">
        <v>18</v>
      </c>
      <c r="N60" s="14">
        <v>5</v>
      </c>
      <c r="O60" s="21">
        <v>34</v>
      </c>
      <c r="P60" s="17">
        <v>87</v>
      </c>
      <c r="Q60">
        <v>1</v>
      </c>
      <c r="R60" s="33">
        <v>178</v>
      </c>
      <c r="S60" s="33">
        <v>186</v>
      </c>
      <c r="T60" s="34">
        <v>4.49438202247191E-2</v>
      </c>
    </row>
    <row r="61" spans="1:20" ht="15.5" x14ac:dyDescent="0.35">
      <c r="A61" s="26">
        <v>60</v>
      </c>
      <c r="B61" s="18">
        <v>15.4</v>
      </c>
      <c r="C61" s="18">
        <v>2.4</v>
      </c>
      <c r="D61" s="31">
        <v>58</v>
      </c>
      <c r="E61" s="14">
        <v>6</v>
      </c>
      <c r="F61" s="20">
        <v>1.623</v>
      </c>
      <c r="G61" s="14">
        <v>209</v>
      </c>
      <c r="H61" s="14">
        <v>1</v>
      </c>
      <c r="I61" s="14">
        <v>88</v>
      </c>
      <c r="J61" s="14">
        <v>0</v>
      </c>
      <c r="K61" s="32">
        <v>1</v>
      </c>
      <c r="L61" s="14">
        <v>45</v>
      </c>
      <c r="M61" s="14">
        <v>10</v>
      </c>
      <c r="N61" s="14">
        <v>3</v>
      </c>
      <c r="O61" s="21">
        <v>38</v>
      </c>
      <c r="P61" s="17">
        <v>45</v>
      </c>
      <c r="Q61">
        <v>1</v>
      </c>
      <c r="R61" s="33">
        <v>179</v>
      </c>
      <c r="S61" s="33">
        <v>187</v>
      </c>
      <c r="T61" s="34">
        <v>4.4692737430167599E-2</v>
      </c>
    </row>
    <row r="62" spans="1:20" ht="15.5" x14ac:dyDescent="0.35">
      <c r="A62" s="26">
        <v>61</v>
      </c>
      <c r="B62" s="18">
        <v>11</v>
      </c>
      <c r="C62" s="18">
        <v>2.2000000000000002</v>
      </c>
      <c r="D62" s="31">
        <v>51</v>
      </c>
      <c r="E62" s="14">
        <v>6</v>
      </c>
      <c r="F62" s="20">
        <v>1.0840000000000001</v>
      </c>
      <c r="G62" s="14">
        <v>181</v>
      </c>
      <c r="H62" s="14">
        <v>2</v>
      </c>
      <c r="I62" s="14">
        <v>101</v>
      </c>
      <c r="J62" s="14">
        <v>0</v>
      </c>
      <c r="K62" s="32">
        <v>1</v>
      </c>
      <c r="L62" s="14">
        <v>53</v>
      </c>
      <c r="M62" s="14">
        <v>9</v>
      </c>
      <c r="N62" s="14">
        <v>4</v>
      </c>
      <c r="O62" s="21">
        <v>37</v>
      </c>
      <c r="P62" s="17">
        <v>33</v>
      </c>
      <c r="Q62">
        <v>0</v>
      </c>
      <c r="R62" s="33">
        <v>164</v>
      </c>
      <c r="S62" s="33">
        <v>170</v>
      </c>
      <c r="T62" s="34">
        <v>3.6585365853658534E-2</v>
      </c>
    </row>
    <row r="63" spans="1:20" ht="15.5" x14ac:dyDescent="0.35">
      <c r="A63" s="26">
        <v>62</v>
      </c>
      <c r="B63" s="18">
        <v>15.6</v>
      </c>
      <c r="C63" s="18">
        <v>3</v>
      </c>
      <c r="D63" s="31">
        <v>67</v>
      </c>
      <c r="E63" s="14">
        <v>13</v>
      </c>
      <c r="F63" s="20">
        <v>1.4610000000000001</v>
      </c>
      <c r="G63" s="14">
        <v>180</v>
      </c>
      <c r="H63" s="14">
        <v>4</v>
      </c>
      <c r="I63" s="14">
        <v>91</v>
      </c>
      <c r="J63" s="14">
        <v>0</v>
      </c>
      <c r="K63" s="32">
        <v>0</v>
      </c>
      <c r="L63" s="14">
        <v>44</v>
      </c>
      <c r="M63" s="14">
        <v>10</v>
      </c>
      <c r="N63" s="14">
        <v>3</v>
      </c>
      <c r="O63" s="21">
        <v>40</v>
      </c>
      <c r="P63" s="17">
        <v>44</v>
      </c>
      <c r="Q63">
        <v>0</v>
      </c>
      <c r="R63" s="33">
        <v>181</v>
      </c>
      <c r="S63" s="33">
        <v>187</v>
      </c>
      <c r="T63" s="34">
        <v>3.3149171270718231E-2</v>
      </c>
    </row>
    <row r="64" spans="1:20" ht="15.5" x14ac:dyDescent="0.35">
      <c r="A64" s="26">
        <v>63</v>
      </c>
      <c r="B64" s="18">
        <v>7.6</v>
      </c>
      <c r="C64" s="18">
        <v>1.8</v>
      </c>
      <c r="D64" s="31">
        <v>50</v>
      </c>
      <c r="E64" s="14">
        <v>3</v>
      </c>
      <c r="F64" s="20">
        <v>0.53200000000000003</v>
      </c>
      <c r="G64" s="14">
        <v>111</v>
      </c>
      <c r="H64" s="14">
        <v>2</v>
      </c>
      <c r="I64" s="14">
        <v>120</v>
      </c>
      <c r="J64" s="14">
        <v>0</v>
      </c>
      <c r="K64" s="32">
        <v>0</v>
      </c>
      <c r="L64" s="14">
        <v>46</v>
      </c>
      <c r="M64" s="14">
        <v>3</v>
      </c>
      <c r="N64" s="14">
        <v>4</v>
      </c>
      <c r="O64" s="21">
        <v>32</v>
      </c>
      <c r="P64" s="17">
        <v>26</v>
      </c>
      <c r="Q64">
        <v>0</v>
      </c>
      <c r="R64" s="33">
        <v>164</v>
      </c>
      <c r="S64" s="33">
        <v>172</v>
      </c>
      <c r="T64" s="34">
        <v>4.878048780487805E-2</v>
      </c>
    </row>
    <row r="65" spans="1:20" ht="15.5" x14ac:dyDescent="0.35">
      <c r="A65" s="26">
        <v>64</v>
      </c>
      <c r="B65" s="18">
        <v>11.4</v>
      </c>
      <c r="C65" s="18">
        <v>2.4</v>
      </c>
      <c r="D65" s="31">
        <v>58</v>
      </c>
      <c r="E65" s="14">
        <v>2</v>
      </c>
      <c r="F65" s="20">
        <v>1.3360000000000001</v>
      </c>
      <c r="G65" s="14">
        <v>150</v>
      </c>
      <c r="H65" s="14">
        <v>2</v>
      </c>
      <c r="I65" s="14">
        <v>98</v>
      </c>
      <c r="J65" s="14">
        <v>0</v>
      </c>
      <c r="K65" s="32">
        <v>1</v>
      </c>
      <c r="L65" s="14">
        <v>38</v>
      </c>
      <c r="M65" s="14">
        <v>9</v>
      </c>
      <c r="N65" s="14">
        <v>2</v>
      </c>
      <c r="O65" s="21">
        <v>47</v>
      </c>
      <c r="P65" s="17">
        <v>41</v>
      </c>
      <c r="Q65">
        <v>1</v>
      </c>
      <c r="R65" s="33">
        <v>177</v>
      </c>
      <c r="S65" s="33">
        <v>183</v>
      </c>
      <c r="T65" s="34">
        <v>3.3898305084745763E-2</v>
      </c>
    </row>
    <row r="66" spans="1:20" ht="15.5" x14ac:dyDescent="0.35">
      <c r="A66" s="26">
        <v>65</v>
      </c>
      <c r="B66" s="18">
        <v>23.5</v>
      </c>
      <c r="C66" s="18">
        <v>3.6</v>
      </c>
      <c r="D66" s="31">
        <v>89</v>
      </c>
      <c r="E66" s="14">
        <v>8</v>
      </c>
      <c r="F66" s="20">
        <v>1.018</v>
      </c>
      <c r="G66" s="14">
        <v>348</v>
      </c>
      <c r="H66" s="14">
        <v>0</v>
      </c>
      <c r="I66" s="14">
        <v>98</v>
      </c>
      <c r="J66" s="14">
        <v>1</v>
      </c>
      <c r="K66" s="32">
        <v>1</v>
      </c>
      <c r="L66" s="14">
        <v>36</v>
      </c>
      <c r="M66" s="14">
        <v>12</v>
      </c>
      <c r="N66" s="14">
        <v>1</v>
      </c>
      <c r="O66" s="21">
        <v>40</v>
      </c>
      <c r="P66" s="17">
        <v>57</v>
      </c>
      <c r="Q66">
        <v>1</v>
      </c>
      <c r="R66" s="33">
        <v>184</v>
      </c>
      <c r="S66" s="33">
        <v>195</v>
      </c>
      <c r="T66" s="34">
        <v>5.9782608695652176E-2</v>
      </c>
    </row>
    <row r="67" spans="1:20" ht="15.5" x14ac:dyDescent="0.35">
      <c r="A67" s="26">
        <v>66</v>
      </c>
      <c r="B67" s="18">
        <v>12.4</v>
      </c>
      <c r="C67" s="18">
        <v>3.2</v>
      </c>
      <c r="D67" s="31">
        <v>76</v>
      </c>
      <c r="E67" s="14">
        <v>19</v>
      </c>
      <c r="F67" s="20">
        <v>4.2999999999999997E-2</v>
      </c>
      <c r="G67" s="14">
        <v>214</v>
      </c>
      <c r="H67" s="14">
        <v>2</v>
      </c>
      <c r="I67" s="14">
        <v>98</v>
      </c>
      <c r="J67" s="14">
        <v>1</v>
      </c>
      <c r="K67" s="32">
        <v>1</v>
      </c>
      <c r="L67" s="14">
        <v>42</v>
      </c>
      <c r="M67" s="14">
        <v>3</v>
      </c>
      <c r="N67" s="14">
        <v>3</v>
      </c>
      <c r="O67" s="21">
        <v>43</v>
      </c>
      <c r="P67" s="17">
        <v>59</v>
      </c>
      <c r="Q67">
        <v>0</v>
      </c>
      <c r="R67" s="33">
        <v>160</v>
      </c>
      <c r="S67" s="33">
        <v>166</v>
      </c>
      <c r="T67" s="34">
        <v>3.7499999999999999E-2</v>
      </c>
    </row>
    <row r="68" spans="1:20" ht="15.5" x14ac:dyDescent="0.35">
      <c r="A68" s="26">
        <v>67</v>
      </c>
      <c r="B68" s="18">
        <v>13.4</v>
      </c>
      <c r="C68" s="18">
        <v>2.7</v>
      </c>
      <c r="D68" s="31">
        <v>71</v>
      </c>
      <c r="E68" s="14">
        <v>5</v>
      </c>
      <c r="F68" s="20">
        <v>1.28</v>
      </c>
      <c r="G68" s="14">
        <v>141</v>
      </c>
      <c r="H68" s="14">
        <v>2</v>
      </c>
      <c r="I68" s="14">
        <v>96</v>
      </c>
      <c r="J68" s="14">
        <v>0</v>
      </c>
      <c r="K68" s="32">
        <v>1</v>
      </c>
      <c r="L68" s="14">
        <v>28</v>
      </c>
      <c r="M68" s="14">
        <v>9</v>
      </c>
      <c r="N68" s="14">
        <v>1</v>
      </c>
      <c r="O68" s="21">
        <v>37</v>
      </c>
      <c r="P68" s="17">
        <v>54</v>
      </c>
      <c r="Q68">
        <v>1</v>
      </c>
      <c r="R68" s="33">
        <v>180</v>
      </c>
      <c r="S68" s="33">
        <v>186</v>
      </c>
      <c r="T68" s="34">
        <v>3.3333333333333333E-2</v>
      </c>
    </row>
    <row r="69" spans="1:20" ht="15.5" x14ac:dyDescent="0.35">
      <c r="A69" s="26">
        <v>68</v>
      </c>
      <c r="B69" s="18">
        <v>13.8</v>
      </c>
      <c r="C69" s="18">
        <v>2.5</v>
      </c>
      <c r="D69" s="31">
        <v>63</v>
      </c>
      <c r="E69" s="14">
        <v>12</v>
      </c>
      <c r="F69" s="20">
        <v>0.61199999999999999</v>
      </c>
      <c r="G69" s="14">
        <v>148</v>
      </c>
      <c r="H69" s="14">
        <v>3</v>
      </c>
      <c r="I69" s="14">
        <v>116</v>
      </c>
      <c r="J69" s="14">
        <v>1</v>
      </c>
      <c r="K69" s="32">
        <v>0</v>
      </c>
      <c r="L69" s="14">
        <v>35</v>
      </c>
      <c r="M69" s="14">
        <v>10</v>
      </c>
      <c r="N69" s="14">
        <v>2</v>
      </c>
      <c r="O69" s="21">
        <v>39</v>
      </c>
      <c r="P69" s="17">
        <v>42</v>
      </c>
      <c r="Q69">
        <v>0</v>
      </c>
      <c r="R69" s="33">
        <v>178</v>
      </c>
      <c r="S69" s="33">
        <v>185</v>
      </c>
      <c r="T69" s="34">
        <v>3.9325842696629212E-2</v>
      </c>
    </row>
    <row r="70" spans="1:20" ht="15.5" x14ac:dyDescent="0.35">
      <c r="A70" s="26">
        <v>69</v>
      </c>
      <c r="B70" s="18">
        <v>11.6</v>
      </c>
      <c r="C70" s="18">
        <v>2.2999999999999998</v>
      </c>
      <c r="D70" s="31">
        <v>55</v>
      </c>
      <c r="E70" s="14">
        <v>3</v>
      </c>
      <c r="F70" s="20">
        <v>0.73899999999999999</v>
      </c>
      <c r="G70" s="14">
        <v>146</v>
      </c>
      <c r="H70" s="14">
        <v>3</v>
      </c>
      <c r="I70" s="14">
        <v>114</v>
      </c>
      <c r="J70" s="14">
        <v>1</v>
      </c>
      <c r="K70" s="32">
        <v>1</v>
      </c>
      <c r="L70" s="14">
        <v>43</v>
      </c>
      <c r="M70" s="14">
        <v>11</v>
      </c>
      <c r="N70" s="14">
        <v>3</v>
      </c>
      <c r="O70" s="21">
        <v>28</v>
      </c>
      <c r="P70" s="17">
        <v>35</v>
      </c>
      <c r="Q70">
        <v>0</v>
      </c>
      <c r="R70" s="33">
        <v>170</v>
      </c>
      <c r="S70" s="33">
        <v>175</v>
      </c>
      <c r="T70" s="34">
        <v>2.9411764705882353E-2</v>
      </c>
    </row>
    <row r="71" spans="1:20" ht="15.5" x14ac:dyDescent="0.35">
      <c r="A71" s="26">
        <v>70</v>
      </c>
      <c r="B71" s="18">
        <v>11.8</v>
      </c>
      <c r="C71" s="18">
        <v>2.6</v>
      </c>
      <c r="D71" s="31">
        <v>56</v>
      </c>
      <c r="E71" s="14">
        <v>2</v>
      </c>
      <c r="F71" s="20">
        <v>1.1419999999999999</v>
      </c>
      <c r="G71" s="14">
        <v>199</v>
      </c>
      <c r="H71" s="14">
        <v>2</v>
      </c>
      <c r="I71" s="14">
        <v>98</v>
      </c>
      <c r="J71" s="14">
        <v>1</v>
      </c>
      <c r="K71" s="32">
        <v>1</v>
      </c>
      <c r="L71" s="14">
        <v>35</v>
      </c>
      <c r="M71" s="14">
        <v>8</v>
      </c>
      <c r="N71" s="14">
        <v>2</v>
      </c>
      <c r="O71" s="21">
        <v>30</v>
      </c>
      <c r="P71" s="17">
        <v>37</v>
      </c>
      <c r="Q71">
        <v>0</v>
      </c>
      <c r="R71" s="33">
        <v>164</v>
      </c>
      <c r="S71" s="33">
        <v>170</v>
      </c>
      <c r="T71" s="34">
        <v>3.6585365853658534E-2</v>
      </c>
    </row>
    <row r="72" spans="1:20" ht="15.5" x14ac:dyDescent="0.35">
      <c r="A72" s="26">
        <v>71</v>
      </c>
      <c r="B72" s="18">
        <v>12.4</v>
      </c>
      <c r="C72" s="18">
        <v>2.6</v>
      </c>
      <c r="D72" s="31">
        <v>57</v>
      </c>
      <c r="E72" s="14">
        <v>7</v>
      </c>
      <c r="F72" s="20">
        <v>1.476</v>
      </c>
      <c r="G72" s="14">
        <v>171</v>
      </c>
      <c r="H72" s="14">
        <v>1</v>
      </c>
      <c r="I72" s="14">
        <v>91</v>
      </c>
      <c r="J72" s="14">
        <v>1</v>
      </c>
      <c r="K72" s="32">
        <v>0</v>
      </c>
      <c r="L72" s="14">
        <v>28</v>
      </c>
      <c r="M72" s="14">
        <v>8</v>
      </c>
      <c r="N72" s="14">
        <v>2</v>
      </c>
      <c r="O72" s="21">
        <v>47</v>
      </c>
      <c r="P72" s="17">
        <v>41</v>
      </c>
      <c r="Q72">
        <v>1</v>
      </c>
      <c r="R72" s="33">
        <v>174</v>
      </c>
      <c r="S72" s="33">
        <v>181</v>
      </c>
      <c r="T72" s="34">
        <v>4.0229885057471264E-2</v>
      </c>
    </row>
    <row r="73" spans="1:20" ht="15.5" x14ac:dyDescent="0.35">
      <c r="A73" s="26">
        <v>72</v>
      </c>
      <c r="B73" s="18">
        <v>8.1</v>
      </c>
      <c r="C73" s="18">
        <v>3.3</v>
      </c>
      <c r="D73" s="31">
        <v>79</v>
      </c>
      <c r="E73" s="14">
        <v>2</v>
      </c>
      <c r="F73" s="20">
        <v>0.54600000000000004</v>
      </c>
      <c r="G73" s="14">
        <v>122</v>
      </c>
      <c r="H73" s="14">
        <v>4</v>
      </c>
      <c r="I73" s="14">
        <v>129</v>
      </c>
      <c r="J73" s="14">
        <v>1</v>
      </c>
      <c r="K73" s="32">
        <v>0</v>
      </c>
      <c r="L73" s="14">
        <v>56</v>
      </c>
      <c r="M73" s="14">
        <v>3</v>
      </c>
      <c r="N73" s="14">
        <v>5</v>
      </c>
      <c r="O73" s="21">
        <v>33</v>
      </c>
      <c r="P73" s="17">
        <v>74</v>
      </c>
      <c r="Q73">
        <v>0</v>
      </c>
      <c r="R73" s="33">
        <v>163</v>
      </c>
      <c r="S73" s="33">
        <v>170</v>
      </c>
      <c r="T73" s="34">
        <v>4.2944785276073622E-2</v>
      </c>
    </row>
    <row r="74" spans="1:20" ht="15.5" x14ac:dyDescent="0.35">
      <c r="A74" s="26">
        <v>73</v>
      </c>
      <c r="B74" s="18">
        <v>9.5</v>
      </c>
      <c r="C74" s="18">
        <v>2</v>
      </c>
      <c r="D74" s="31">
        <v>53</v>
      </c>
      <c r="E74" s="14">
        <v>19</v>
      </c>
      <c r="F74" s="20">
        <v>1.2949999999999999</v>
      </c>
      <c r="G74" s="14">
        <v>110</v>
      </c>
      <c r="H74" s="14">
        <v>1</v>
      </c>
      <c r="I74" s="14">
        <v>88</v>
      </c>
      <c r="J74" s="14">
        <v>1</v>
      </c>
      <c r="K74" s="32">
        <v>0</v>
      </c>
      <c r="L74" s="14">
        <v>40</v>
      </c>
      <c r="M74" s="14">
        <v>8</v>
      </c>
      <c r="N74" s="14">
        <v>3</v>
      </c>
      <c r="O74" s="21">
        <v>49</v>
      </c>
      <c r="P74" s="17">
        <v>31</v>
      </c>
      <c r="Q74">
        <v>1</v>
      </c>
      <c r="R74" s="33">
        <v>175</v>
      </c>
      <c r="S74" s="33">
        <v>182</v>
      </c>
      <c r="T74" s="34">
        <v>0.04</v>
      </c>
    </row>
    <row r="75" spans="1:20" ht="15.5" x14ac:dyDescent="0.35">
      <c r="A75" s="26">
        <v>74</v>
      </c>
      <c r="B75" s="18">
        <v>8.4</v>
      </c>
      <c r="C75" s="18">
        <v>1.8</v>
      </c>
      <c r="D75" s="31">
        <v>47</v>
      </c>
      <c r="E75" s="14">
        <v>10</v>
      </c>
      <c r="F75" s="20">
        <v>1.512</v>
      </c>
      <c r="G75" s="14">
        <v>73</v>
      </c>
      <c r="H75" s="14">
        <v>0</v>
      </c>
      <c r="I75" s="14">
        <v>82</v>
      </c>
      <c r="J75" s="14">
        <v>0</v>
      </c>
      <c r="K75" s="32">
        <v>1</v>
      </c>
      <c r="L75" s="14">
        <v>31</v>
      </c>
      <c r="M75" s="14">
        <v>7</v>
      </c>
      <c r="N75" s="14">
        <v>2</v>
      </c>
      <c r="O75" s="21">
        <v>41</v>
      </c>
      <c r="P75" s="17">
        <v>22</v>
      </c>
      <c r="Q75">
        <v>1</v>
      </c>
      <c r="R75" s="33">
        <v>174</v>
      </c>
      <c r="S75" s="33">
        <v>180</v>
      </c>
      <c r="T75" s="34">
        <v>3.4482758620689655E-2</v>
      </c>
    </row>
    <row r="76" spans="1:20" ht="15.5" x14ac:dyDescent="0.35">
      <c r="A76" s="26">
        <v>75</v>
      </c>
      <c r="B76" s="18">
        <v>9</v>
      </c>
      <c r="C76" s="18">
        <v>1.8</v>
      </c>
      <c r="D76" s="31">
        <v>39</v>
      </c>
      <c r="E76" s="14">
        <v>9</v>
      </c>
      <c r="F76" s="20">
        <v>0.10299999999999999</v>
      </c>
      <c r="G76" s="14">
        <v>89</v>
      </c>
      <c r="H76" s="14">
        <v>5</v>
      </c>
      <c r="I76" s="14">
        <v>135</v>
      </c>
      <c r="J76" s="14">
        <v>1</v>
      </c>
      <c r="K76" s="32">
        <v>0</v>
      </c>
      <c r="L76" s="14">
        <v>40</v>
      </c>
      <c r="M76" s="14">
        <v>20</v>
      </c>
      <c r="N76" s="14">
        <v>2</v>
      </c>
      <c r="O76" s="21">
        <v>47</v>
      </c>
      <c r="P76" s="17">
        <v>16</v>
      </c>
      <c r="Q76">
        <v>1</v>
      </c>
      <c r="R76" s="33">
        <v>170</v>
      </c>
      <c r="S76" s="33">
        <v>176</v>
      </c>
      <c r="T76" s="34">
        <v>3.5294117647058823E-2</v>
      </c>
    </row>
    <row r="77" spans="1:20" ht="15.5" x14ac:dyDescent="0.35">
      <c r="A77" s="26">
        <v>76</v>
      </c>
      <c r="B77" s="18">
        <v>15.5</v>
      </c>
      <c r="C77" s="18">
        <v>3.1</v>
      </c>
      <c r="D77" s="31">
        <v>75</v>
      </c>
      <c r="E77" s="14">
        <v>4</v>
      </c>
      <c r="F77" s="20">
        <v>0.185</v>
      </c>
      <c r="G77" s="14">
        <v>166</v>
      </c>
      <c r="H77" s="14">
        <v>5</v>
      </c>
      <c r="I77" s="14">
        <v>133</v>
      </c>
      <c r="J77" s="14">
        <v>0</v>
      </c>
      <c r="K77" s="32">
        <v>0</v>
      </c>
      <c r="L77" s="14">
        <v>29</v>
      </c>
      <c r="M77" s="14">
        <v>15</v>
      </c>
      <c r="N77" s="14">
        <v>1</v>
      </c>
      <c r="O77" s="21">
        <v>32</v>
      </c>
      <c r="P77" s="17">
        <v>97</v>
      </c>
      <c r="Q77">
        <v>1</v>
      </c>
      <c r="R77" s="33">
        <v>178</v>
      </c>
      <c r="S77" s="33">
        <v>187</v>
      </c>
      <c r="T77" s="34">
        <v>5.0561797752808987E-2</v>
      </c>
    </row>
    <row r="78" spans="1:20" ht="15.5" x14ac:dyDescent="0.35">
      <c r="A78" s="26">
        <v>77</v>
      </c>
      <c r="B78" s="18">
        <v>10.4</v>
      </c>
      <c r="C78" s="18">
        <v>2.1</v>
      </c>
      <c r="D78" s="31">
        <v>51</v>
      </c>
      <c r="E78" s="14">
        <v>5</v>
      </c>
      <c r="F78" s="20">
        <v>0.63600000000000001</v>
      </c>
      <c r="G78" s="14">
        <v>118</v>
      </c>
      <c r="H78" s="14">
        <v>3</v>
      </c>
      <c r="I78" s="14">
        <v>112</v>
      </c>
      <c r="J78" s="14">
        <v>1</v>
      </c>
      <c r="K78" s="32">
        <v>0</v>
      </c>
      <c r="L78" s="14">
        <v>32</v>
      </c>
      <c r="M78" s="14">
        <v>10</v>
      </c>
      <c r="N78" s="14">
        <v>2</v>
      </c>
      <c r="O78" s="21">
        <v>35</v>
      </c>
      <c r="P78" s="17">
        <v>26</v>
      </c>
      <c r="Q78">
        <v>1</v>
      </c>
      <c r="R78" s="33">
        <v>173</v>
      </c>
      <c r="S78" s="33">
        <v>180</v>
      </c>
      <c r="T78" s="34">
        <v>4.046242774566474E-2</v>
      </c>
    </row>
    <row r="79" spans="1:20" ht="15.5" x14ac:dyDescent="0.35">
      <c r="A79" s="26">
        <v>78</v>
      </c>
      <c r="B79" s="18">
        <v>12.7</v>
      </c>
      <c r="C79" s="18">
        <v>2.2000000000000002</v>
      </c>
      <c r="D79" s="31">
        <v>51</v>
      </c>
      <c r="E79" s="14">
        <v>7</v>
      </c>
      <c r="F79" s="20">
        <v>0.17199999999999999</v>
      </c>
      <c r="G79" s="14">
        <v>117</v>
      </c>
      <c r="H79" s="14">
        <v>5</v>
      </c>
      <c r="I79" s="14">
        <v>168</v>
      </c>
      <c r="J79" s="14">
        <v>1</v>
      </c>
      <c r="K79" s="32">
        <v>1</v>
      </c>
      <c r="L79" s="14">
        <v>33</v>
      </c>
      <c r="M79" s="14">
        <v>11</v>
      </c>
      <c r="N79" s="14">
        <v>5</v>
      </c>
      <c r="O79" s="21">
        <v>36</v>
      </c>
      <c r="P79" s="17">
        <v>23</v>
      </c>
      <c r="Q79">
        <v>0</v>
      </c>
      <c r="R79" s="33">
        <v>176</v>
      </c>
      <c r="S79" s="33">
        <v>184</v>
      </c>
      <c r="T79" s="34">
        <v>4.5454545454545456E-2</v>
      </c>
    </row>
    <row r="80" spans="1:20" ht="15.5" x14ac:dyDescent="0.35">
      <c r="A80" s="26">
        <v>79</v>
      </c>
      <c r="B80" s="18">
        <v>14</v>
      </c>
      <c r="C80" s="18">
        <v>3</v>
      </c>
      <c r="D80" s="31">
        <v>74</v>
      </c>
      <c r="E80" s="14">
        <v>18</v>
      </c>
      <c r="F80" s="20">
        <v>4.3999999999999997E-2</v>
      </c>
      <c r="G80" s="14">
        <v>175</v>
      </c>
      <c r="H80" s="14">
        <v>3</v>
      </c>
      <c r="I80" s="14">
        <v>78</v>
      </c>
      <c r="J80" s="14">
        <v>1</v>
      </c>
      <c r="K80" s="32">
        <v>1</v>
      </c>
      <c r="L80" s="14">
        <v>39</v>
      </c>
      <c r="M80" s="14">
        <v>7</v>
      </c>
      <c r="N80" s="14">
        <v>3</v>
      </c>
      <c r="O80" s="21">
        <v>45</v>
      </c>
      <c r="P80" s="17">
        <v>84</v>
      </c>
      <c r="Q80">
        <v>0</v>
      </c>
      <c r="R80" s="33">
        <v>179</v>
      </c>
      <c r="S80" s="33">
        <v>187</v>
      </c>
      <c r="T80" s="34">
        <v>4.4692737430167599E-2</v>
      </c>
    </row>
    <row r="81" spans="1:20" ht="15.5" x14ac:dyDescent="0.35">
      <c r="A81" s="26">
        <v>80</v>
      </c>
      <c r="B81" s="18">
        <v>9.4</v>
      </c>
      <c r="C81" s="18">
        <v>2</v>
      </c>
      <c r="D81" s="31">
        <v>50</v>
      </c>
      <c r="E81" s="14">
        <v>11</v>
      </c>
      <c r="F81" s="20">
        <v>1.5449999999999999</v>
      </c>
      <c r="G81" s="14">
        <v>102</v>
      </c>
      <c r="H81" s="14">
        <v>3</v>
      </c>
      <c r="I81" s="14">
        <v>110</v>
      </c>
      <c r="J81" s="14">
        <v>1</v>
      </c>
      <c r="K81" s="32">
        <v>0</v>
      </c>
      <c r="L81" s="14">
        <v>41</v>
      </c>
      <c r="M81" s="14">
        <v>10</v>
      </c>
      <c r="N81" s="14">
        <v>3</v>
      </c>
      <c r="O81" s="21">
        <v>41</v>
      </c>
      <c r="P81" s="17">
        <v>28</v>
      </c>
      <c r="Q81">
        <v>1</v>
      </c>
      <c r="R81" s="33">
        <v>162</v>
      </c>
      <c r="S81" s="33">
        <v>169</v>
      </c>
      <c r="T81" s="34">
        <v>4.3209876543209874E-2</v>
      </c>
    </row>
    <row r="82" spans="1:20" ht="15.5" x14ac:dyDescent="0.35">
      <c r="A82" s="26">
        <v>81</v>
      </c>
      <c r="B82" s="18">
        <v>14</v>
      </c>
      <c r="C82" s="18">
        <v>2.5</v>
      </c>
      <c r="D82" s="31">
        <v>70</v>
      </c>
      <c r="E82" s="14">
        <v>5</v>
      </c>
      <c r="F82" s="20">
        <v>0.29099999999999998</v>
      </c>
      <c r="G82" s="14">
        <v>182</v>
      </c>
      <c r="H82" s="14">
        <v>3</v>
      </c>
      <c r="I82" s="14">
        <v>132</v>
      </c>
      <c r="J82" s="14">
        <v>1</v>
      </c>
      <c r="K82" s="32">
        <v>1</v>
      </c>
      <c r="L82" s="14">
        <v>31</v>
      </c>
      <c r="M82" s="14">
        <v>6</v>
      </c>
      <c r="N82" s="14">
        <v>2</v>
      </c>
      <c r="O82" s="21">
        <v>35</v>
      </c>
      <c r="P82" s="17">
        <v>74</v>
      </c>
      <c r="Q82">
        <v>1</v>
      </c>
      <c r="R82" s="33">
        <v>168</v>
      </c>
      <c r="S82" s="33">
        <v>173</v>
      </c>
      <c r="T82" s="34">
        <v>2.976190476190476E-2</v>
      </c>
    </row>
    <row r="83" spans="1:20" ht="15.5" x14ac:dyDescent="0.35">
      <c r="A83" s="26">
        <v>82</v>
      </c>
      <c r="B83" s="18">
        <v>15.9</v>
      </c>
      <c r="C83" s="18">
        <v>2.5</v>
      </c>
      <c r="D83" s="31">
        <v>66</v>
      </c>
      <c r="E83" s="14">
        <v>9</v>
      </c>
      <c r="F83" s="20">
        <v>9.1999999999999998E-2</v>
      </c>
      <c r="G83" s="14">
        <v>230</v>
      </c>
      <c r="H83" s="14">
        <v>4</v>
      </c>
      <c r="I83" s="14">
        <v>137</v>
      </c>
      <c r="J83" s="14">
        <v>0</v>
      </c>
      <c r="K83" s="32">
        <v>0</v>
      </c>
      <c r="L83" s="14">
        <v>43</v>
      </c>
      <c r="M83" s="14">
        <v>12</v>
      </c>
      <c r="N83" s="14">
        <v>3</v>
      </c>
      <c r="O83" s="21">
        <v>36</v>
      </c>
      <c r="P83" s="17">
        <v>65</v>
      </c>
      <c r="Q83">
        <v>0</v>
      </c>
      <c r="R83" s="33">
        <v>165</v>
      </c>
      <c r="S83" s="33">
        <v>174</v>
      </c>
      <c r="T83" s="34">
        <v>5.4545454545454543E-2</v>
      </c>
    </row>
    <row r="84" spans="1:20" ht="15.5" x14ac:dyDescent="0.35">
      <c r="A84" s="26">
        <v>83</v>
      </c>
      <c r="B84" s="18">
        <v>7.5</v>
      </c>
      <c r="C84" s="18">
        <v>1.6</v>
      </c>
      <c r="D84" s="31">
        <v>43</v>
      </c>
      <c r="E84" s="14">
        <v>5</v>
      </c>
      <c r="F84" s="20">
        <v>0.48</v>
      </c>
      <c r="G84" s="14">
        <v>59</v>
      </c>
      <c r="H84" s="14">
        <v>3</v>
      </c>
      <c r="I84" s="14">
        <v>127</v>
      </c>
      <c r="J84" s="14">
        <v>0</v>
      </c>
      <c r="K84" s="32">
        <v>0</v>
      </c>
      <c r="L84" s="14">
        <v>30</v>
      </c>
      <c r="M84" s="14">
        <v>4</v>
      </c>
      <c r="N84" s="14">
        <v>2</v>
      </c>
      <c r="O84" s="21">
        <v>35</v>
      </c>
      <c r="P84" s="17">
        <v>17</v>
      </c>
      <c r="Q84">
        <v>0</v>
      </c>
      <c r="R84" s="33">
        <v>170</v>
      </c>
      <c r="S84" s="33">
        <v>175</v>
      </c>
      <c r="T84" s="34">
        <v>2.9411764705882353E-2</v>
      </c>
    </row>
    <row r="85" spans="1:20" ht="15.5" x14ac:dyDescent="0.35">
      <c r="A85" s="26">
        <v>84</v>
      </c>
      <c r="B85" s="18">
        <v>8.1</v>
      </c>
      <c r="C85" s="18">
        <v>1.9</v>
      </c>
      <c r="D85" s="31">
        <v>49</v>
      </c>
      <c r="E85" s="14">
        <v>16</v>
      </c>
      <c r="F85" s="20">
        <v>0.98299999999999998</v>
      </c>
      <c r="G85" s="14">
        <v>71</v>
      </c>
      <c r="H85" s="14">
        <v>4</v>
      </c>
      <c r="I85" s="14">
        <v>112</v>
      </c>
      <c r="J85" s="14">
        <v>1</v>
      </c>
      <c r="K85" s="32">
        <v>0</v>
      </c>
      <c r="L85" s="14">
        <v>39</v>
      </c>
      <c r="M85" s="14">
        <v>7</v>
      </c>
      <c r="N85" s="14">
        <v>3</v>
      </c>
      <c r="O85" s="21">
        <v>45</v>
      </c>
      <c r="P85" s="17">
        <v>23</v>
      </c>
      <c r="Q85">
        <v>0</v>
      </c>
      <c r="R85" s="33">
        <v>175</v>
      </c>
      <c r="S85" s="33">
        <v>180</v>
      </c>
      <c r="T85" s="34">
        <v>2.8571428571428571E-2</v>
      </c>
    </row>
    <row r="86" spans="1:20" ht="15.5" x14ac:dyDescent="0.35">
      <c r="A86" s="26">
        <v>85</v>
      </c>
      <c r="B86" s="18">
        <v>10.3</v>
      </c>
      <c r="C86" s="18">
        <v>2.1</v>
      </c>
      <c r="D86" s="31">
        <v>49</v>
      </c>
      <c r="E86" s="14">
        <v>3</v>
      </c>
      <c r="F86" s="20">
        <v>1.881</v>
      </c>
      <c r="G86" s="14">
        <v>46</v>
      </c>
      <c r="H86" s="14">
        <v>1</v>
      </c>
      <c r="I86" s="14">
        <v>85</v>
      </c>
      <c r="J86" s="14">
        <v>0</v>
      </c>
      <c r="K86" s="32">
        <v>1</v>
      </c>
      <c r="L86" s="14">
        <v>46</v>
      </c>
      <c r="M86" s="14">
        <v>9</v>
      </c>
      <c r="N86" s="14">
        <v>3</v>
      </c>
      <c r="O86" s="21">
        <v>36</v>
      </c>
      <c r="P86" s="17">
        <v>17</v>
      </c>
      <c r="Q86">
        <v>0</v>
      </c>
      <c r="R86" s="33">
        <v>184</v>
      </c>
      <c r="S86" s="33">
        <v>194</v>
      </c>
      <c r="T86" s="34">
        <v>5.434782608695652E-2</v>
      </c>
    </row>
    <row r="87" spans="1:20" ht="15.5" x14ac:dyDescent="0.35">
      <c r="A87" s="26">
        <v>86</v>
      </c>
      <c r="B87" s="18">
        <v>7.7</v>
      </c>
      <c r="C87" s="18">
        <v>1.9</v>
      </c>
      <c r="D87" s="31">
        <v>46</v>
      </c>
      <c r="E87" s="14">
        <v>3</v>
      </c>
      <c r="F87" s="20">
        <v>2.6259999999999999</v>
      </c>
      <c r="G87" s="14">
        <v>43</v>
      </c>
      <c r="H87" s="14">
        <v>2</v>
      </c>
      <c r="I87" s="14">
        <v>74</v>
      </c>
      <c r="J87" s="14">
        <v>0</v>
      </c>
      <c r="K87" s="32">
        <v>0</v>
      </c>
      <c r="L87" s="14">
        <v>50</v>
      </c>
      <c r="M87" s="14">
        <v>4</v>
      </c>
      <c r="N87" s="14">
        <v>4</v>
      </c>
      <c r="O87" s="21">
        <v>50</v>
      </c>
      <c r="P87" s="17">
        <v>21</v>
      </c>
      <c r="Q87">
        <v>0</v>
      </c>
      <c r="R87" s="33">
        <v>176</v>
      </c>
      <c r="S87" s="33">
        <v>180</v>
      </c>
      <c r="T87" s="34">
        <v>2.2727272727272728E-2</v>
      </c>
    </row>
    <row r="88" spans="1:20" ht="15.5" x14ac:dyDescent="0.35">
      <c r="A88" s="26">
        <v>87</v>
      </c>
      <c r="B88" s="18">
        <v>8.5</v>
      </c>
      <c r="C88" s="18">
        <v>1.9</v>
      </c>
      <c r="D88" s="31">
        <v>53</v>
      </c>
      <c r="E88" s="14">
        <v>21</v>
      </c>
      <c r="F88" s="20">
        <v>0.56799999999999995</v>
      </c>
      <c r="G88" s="14">
        <v>125</v>
      </c>
      <c r="H88" s="14">
        <v>3</v>
      </c>
      <c r="I88" s="14">
        <v>109</v>
      </c>
      <c r="J88" s="14">
        <v>0</v>
      </c>
      <c r="K88" s="32">
        <v>0</v>
      </c>
      <c r="L88" s="14">
        <v>44</v>
      </c>
      <c r="M88" s="14">
        <v>8</v>
      </c>
      <c r="N88" s="14">
        <v>3</v>
      </c>
      <c r="O88" s="21">
        <v>45</v>
      </c>
      <c r="P88" s="17">
        <v>34</v>
      </c>
      <c r="Q88">
        <v>0</v>
      </c>
      <c r="R88" s="33">
        <v>160</v>
      </c>
      <c r="S88" s="33">
        <v>167</v>
      </c>
      <c r="T88" s="34">
        <v>4.3749999999999997E-2</v>
      </c>
    </row>
    <row r="89" spans="1:20" ht="15.5" x14ac:dyDescent="0.35">
      <c r="A89" s="26">
        <v>88</v>
      </c>
      <c r="B89" s="18">
        <v>10.7</v>
      </c>
      <c r="C89" s="18">
        <v>2.2000000000000002</v>
      </c>
      <c r="D89" s="31">
        <v>62</v>
      </c>
      <c r="E89" s="14">
        <v>8</v>
      </c>
      <c r="F89" s="20">
        <v>0.879</v>
      </c>
      <c r="G89" s="14">
        <v>118</v>
      </c>
      <c r="H89" s="14">
        <v>3</v>
      </c>
      <c r="I89" s="14">
        <v>108</v>
      </c>
      <c r="J89" s="14">
        <v>0</v>
      </c>
      <c r="K89" s="32">
        <v>1</v>
      </c>
      <c r="L89" s="14">
        <v>31</v>
      </c>
      <c r="M89" s="14">
        <v>10</v>
      </c>
      <c r="N89" s="14">
        <v>2</v>
      </c>
      <c r="O89" s="21">
        <v>37</v>
      </c>
      <c r="P89" s="17">
        <v>50</v>
      </c>
      <c r="Q89">
        <v>1</v>
      </c>
      <c r="R89" s="33">
        <v>173</v>
      </c>
      <c r="S89" s="33">
        <v>180</v>
      </c>
      <c r="T89" s="34">
        <v>4.046242774566474E-2</v>
      </c>
    </row>
    <row r="90" spans="1:20" ht="15.5" x14ac:dyDescent="0.35">
      <c r="A90" s="26">
        <v>89</v>
      </c>
      <c r="B90" s="18">
        <v>7.4</v>
      </c>
      <c r="C90" s="18">
        <v>1.8</v>
      </c>
      <c r="D90" s="31">
        <v>51</v>
      </c>
      <c r="E90" s="14">
        <v>4</v>
      </c>
      <c r="F90" s="20">
        <v>1.083</v>
      </c>
      <c r="G90" s="14">
        <v>101</v>
      </c>
      <c r="H90" s="14">
        <v>2</v>
      </c>
      <c r="I90" s="14">
        <v>100</v>
      </c>
      <c r="J90" s="14">
        <v>0</v>
      </c>
      <c r="K90" s="32">
        <v>0</v>
      </c>
      <c r="L90" s="14">
        <v>53</v>
      </c>
      <c r="M90" s="14">
        <v>7</v>
      </c>
      <c r="N90" s="14">
        <v>4</v>
      </c>
      <c r="O90" s="21">
        <v>34</v>
      </c>
      <c r="P90" s="17">
        <v>28</v>
      </c>
      <c r="Q90">
        <v>0</v>
      </c>
      <c r="R90" s="33">
        <v>163</v>
      </c>
      <c r="S90" s="33">
        <v>167</v>
      </c>
      <c r="T90" s="34">
        <v>2.4539877300613498E-2</v>
      </c>
    </row>
    <row r="91" spans="1:20" ht="15.5" x14ac:dyDescent="0.35">
      <c r="A91" s="26">
        <v>90</v>
      </c>
      <c r="B91" s="18">
        <v>14.8</v>
      </c>
      <c r="C91" s="18">
        <v>2.6</v>
      </c>
      <c r="D91" s="31">
        <v>70</v>
      </c>
      <c r="E91" s="14">
        <v>6</v>
      </c>
      <c r="F91" s="20">
        <v>0.82799999999999996</v>
      </c>
      <c r="G91" s="14">
        <v>213</v>
      </c>
      <c r="H91" s="14">
        <v>3</v>
      </c>
      <c r="I91" s="14">
        <v>105</v>
      </c>
      <c r="J91" s="14">
        <v>1</v>
      </c>
      <c r="K91" s="32">
        <v>1</v>
      </c>
      <c r="L91" s="14">
        <v>37</v>
      </c>
      <c r="M91" s="14">
        <v>15</v>
      </c>
      <c r="N91" s="14">
        <v>2</v>
      </c>
      <c r="O91" s="21">
        <v>37</v>
      </c>
      <c r="P91" s="17">
        <v>75</v>
      </c>
      <c r="Q91">
        <v>1</v>
      </c>
      <c r="R91" s="33">
        <v>168</v>
      </c>
      <c r="S91" s="33">
        <v>176</v>
      </c>
      <c r="T91" s="34">
        <v>4.7619047619047616E-2</v>
      </c>
    </row>
    <row r="92" spans="1:20" ht="15.5" x14ac:dyDescent="0.35">
      <c r="A92" s="26">
        <v>91</v>
      </c>
      <c r="B92" s="18">
        <v>7.3</v>
      </c>
      <c r="C92" s="18">
        <v>1.9</v>
      </c>
      <c r="D92" s="31">
        <v>56</v>
      </c>
      <c r="E92" s="14">
        <v>24</v>
      </c>
      <c r="F92" s="20">
        <v>1.56</v>
      </c>
      <c r="G92" s="14">
        <v>115</v>
      </c>
      <c r="H92" s="14">
        <v>5</v>
      </c>
      <c r="I92" s="14">
        <v>87</v>
      </c>
      <c r="J92" s="14">
        <v>1</v>
      </c>
      <c r="K92" s="32">
        <v>0</v>
      </c>
      <c r="L92" s="14">
        <v>46</v>
      </c>
      <c r="M92" s="14">
        <v>1</v>
      </c>
      <c r="N92" s="14">
        <v>4</v>
      </c>
      <c r="O92" s="21">
        <v>45</v>
      </c>
      <c r="P92" s="17">
        <v>37</v>
      </c>
      <c r="Q92">
        <v>0</v>
      </c>
      <c r="R92" s="33">
        <v>162</v>
      </c>
      <c r="S92" s="33">
        <v>166</v>
      </c>
      <c r="T92" s="34">
        <v>2.4691358024691357E-2</v>
      </c>
    </row>
    <row r="93" spans="1:20" ht="15.5" x14ac:dyDescent="0.35">
      <c r="A93" s="26">
        <v>92</v>
      </c>
      <c r="B93" s="18">
        <v>7.6</v>
      </c>
      <c r="C93" s="18">
        <v>1.8</v>
      </c>
      <c r="D93" s="31">
        <v>42</v>
      </c>
      <c r="E93" s="14">
        <v>1</v>
      </c>
      <c r="F93" s="20">
        <v>1.4279999999999999</v>
      </c>
      <c r="G93" s="14">
        <v>121</v>
      </c>
      <c r="H93" s="14">
        <v>4</v>
      </c>
      <c r="I93" s="14">
        <v>84</v>
      </c>
      <c r="J93" s="14">
        <v>1</v>
      </c>
      <c r="K93" s="32">
        <v>0</v>
      </c>
      <c r="L93" s="14">
        <v>45</v>
      </c>
      <c r="M93" s="14">
        <v>5</v>
      </c>
      <c r="N93" s="14">
        <v>4</v>
      </c>
      <c r="O93" s="21">
        <v>24</v>
      </c>
      <c r="P93" s="17">
        <v>14</v>
      </c>
      <c r="Q93">
        <v>0</v>
      </c>
      <c r="R93" s="33">
        <v>160</v>
      </c>
      <c r="S93" s="33">
        <v>165</v>
      </c>
      <c r="T93" s="34">
        <v>3.125E-2</v>
      </c>
    </row>
    <row r="94" spans="1:20" ht="15.5" x14ac:dyDescent="0.35">
      <c r="A94" s="26">
        <v>93</v>
      </c>
      <c r="B94" s="18">
        <v>9</v>
      </c>
      <c r="C94" s="18">
        <v>1.9</v>
      </c>
      <c r="D94" s="31">
        <v>56</v>
      </c>
      <c r="E94" s="14">
        <v>3</v>
      </c>
      <c r="F94" s="20">
        <v>1.4039999999999999</v>
      </c>
      <c r="G94" s="14">
        <v>69</v>
      </c>
      <c r="H94" s="14">
        <v>1</v>
      </c>
      <c r="I94" s="14">
        <v>87</v>
      </c>
      <c r="J94" s="14">
        <v>1</v>
      </c>
      <c r="K94" s="32">
        <v>0</v>
      </c>
      <c r="L94" s="14">
        <v>34</v>
      </c>
      <c r="M94" s="14">
        <v>8</v>
      </c>
      <c r="N94" s="14">
        <v>2</v>
      </c>
      <c r="O94" s="21">
        <v>32</v>
      </c>
      <c r="P94" s="17">
        <v>38</v>
      </c>
      <c r="Q94">
        <v>0</v>
      </c>
      <c r="R94" s="33">
        <v>174</v>
      </c>
      <c r="S94" s="33">
        <v>181</v>
      </c>
      <c r="T94" s="34">
        <v>4.0229885057471264E-2</v>
      </c>
    </row>
    <row r="95" spans="1:20" ht="15.5" x14ac:dyDescent="0.35">
      <c r="A95" s="26">
        <v>94</v>
      </c>
      <c r="B95" s="18">
        <v>12.9</v>
      </c>
      <c r="C95" s="18">
        <v>2.1</v>
      </c>
      <c r="D95" s="31">
        <v>60</v>
      </c>
      <c r="E95" s="14">
        <v>5</v>
      </c>
      <c r="F95" s="20">
        <v>1.0720000000000001</v>
      </c>
      <c r="G95" s="14">
        <v>178</v>
      </c>
      <c r="H95" s="14">
        <v>2</v>
      </c>
      <c r="I95" s="14">
        <v>101</v>
      </c>
      <c r="J95" s="14">
        <v>1</v>
      </c>
      <c r="K95" s="32">
        <v>1</v>
      </c>
      <c r="L95" s="14">
        <v>38</v>
      </c>
      <c r="M95" s="14">
        <v>13</v>
      </c>
      <c r="N95" s="14">
        <v>2</v>
      </c>
      <c r="O95" s="21">
        <v>36</v>
      </c>
      <c r="P95" s="17">
        <v>49</v>
      </c>
      <c r="Q95">
        <v>1</v>
      </c>
      <c r="R95" s="33">
        <v>175</v>
      </c>
      <c r="S95" s="33">
        <v>183</v>
      </c>
      <c r="T95" s="34">
        <v>4.5714285714285714E-2</v>
      </c>
    </row>
    <row r="96" spans="1:20" ht="15.5" x14ac:dyDescent="0.35">
      <c r="A96" s="26">
        <v>95</v>
      </c>
      <c r="B96" s="18">
        <v>9</v>
      </c>
      <c r="C96" s="18">
        <v>1.9</v>
      </c>
      <c r="D96" s="31">
        <v>48</v>
      </c>
      <c r="E96" s="14">
        <v>12</v>
      </c>
      <c r="F96" s="20">
        <v>0.183</v>
      </c>
      <c r="G96" s="14">
        <v>85</v>
      </c>
      <c r="H96" s="14">
        <v>4</v>
      </c>
      <c r="I96" s="14">
        <v>130</v>
      </c>
      <c r="J96" s="14">
        <v>1</v>
      </c>
      <c r="K96" s="32">
        <v>0</v>
      </c>
      <c r="L96" s="14">
        <v>37</v>
      </c>
      <c r="M96" s="14">
        <v>11</v>
      </c>
      <c r="N96" s="14">
        <v>2</v>
      </c>
      <c r="O96" s="21">
        <v>38</v>
      </c>
      <c r="P96" s="17">
        <v>22</v>
      </c>
      <c r="Q96">
        <v>0</v>
      </c>
      <c r="R96" s="33">
        <v>171</v>
      </c>
      <c r="S96" s="33">
        <v>178</v>
      </c>
      <c r="T96" s="34">
        <v>4.0935672514619881E-2</v>
      </c>
    </row>
    <row r="97" spans="1:20" ht="15.5" x14ac:dyDescent="0.35">
      <c r="A97" s="26">
        <v>96</v>
      </c>
      <c r="B97" s="18">
        <v>18.2</v>
      </c>
      <c r="C97" s="18">
        <v>3.6</v>
      </c>
      <c r="D97" s="31">
        <v>88</v>
      </c>
      <c r="E97" s="14">
        <v>12</v>
      </c>
      <c r="F97" s="20">
        <v>1.6</v>
      </c>
      <c r="G97" s="14">
        <v>282</v>
      </c>
      <c r="H97" s="14">
        <v>0</v>
      </c>
      <c r="I97" s="14">
        <v>72</v>
      </c>
      <c r="J97" s="14">
        <v>1</v>
      </c>
      <c r="K97" s="32">
        <v>1</v>
      </c>
      <c r="L97" s="14">
        <v>39</v>
      </c>
      <c r="M97" s="14">
        <v>18</v>
      </c>
      <c r="N97" s="14">
        <v>1</v>
      </c>
      <c r="O97" s="21">
        <v>41</v>
      </c>
      <c r="P97" s="17">
        <v>29</v>
      </c>
      <c r="Q97">
        <v>1</v>
      </c>
      <c r="R97" s="33">
        <v>175</v>
      </c>
      <c r="S97" s="33">
        <v>185</v>
      </c>
      <c r="T97" s="34">
        <v>5.7142857142857141E-2</v>
      </c>
    </row>
    <row r="98" spans="1:20" ht="15.5" x14ac:dyDescent="0.35">
      <c r="A98" s="26">
        <v>97</v>
      </c>
      <c r="B98" s="18">
        <v>14.4</v>
      </c>
      <c r="C98" s="18">
        <v>3</v>
      </c>
      <c r="D98" s="31">
        <v>75</v>
      </c>
      <c r="E98" s="14">
        <v>5</v>
      </c>
      <c r="F98" s="20">
        <v>0.61199999999999999</v>
      </c>
      <c r="G98" s="14">
        <v>156</v>
      </c>
      <c r="H98" s="14">
        <v>5</v>
      </c>
      <c r="I98" s="14">
        <v>129</v>
      </c>
      <c r="J98" s="14">
        <v>0</v>
      </c>
      <c r="K98" s="32">
        <v>1</v>
      </c>
      <c r="L98" s="14">
        <v>42</v>
      </c>
      <c r="M98" s="14">
        <v>15</v>
      </c>
      <c r="N98" s="14">
        <v>4</v>
      </c>
      <c r="O98" s="21">
        <v>36</v>
      </c>
      <c r="P98" s="17">
        <v>55</v>
      </c>
      <c r="Q98">
        <v>1</v>
      </c>
      <c r="R98" s="33">
        <v>186</v>
      </c>
      <c r="S98" s="33">
        <v>193</v>
      </c>
      <c r="T98" s="34">
        <v>3.7634408602150539E-2</v>
      </c>
    </row>
    <row r="99" spans="1:20" ht="15.5" x14ac:dyDescent="0.35">
      <c r="A99" s="26">
        <v>98</v>
      </c>
      <c r="B99" s="18">
        <v>8.8000000000000007</v>
      </c>
      <c r="C99" s="18">
        <v>2</v>
      </c>
      <c r="D99" s="31">
        <v>56</v>
      </c>
      <c r="E99" s="14">
        <v>3</v>
      </c>
      <c r="F99" s="20">
        <v>0.496</v>
      </c>
      <c r="G99" s="14">
        <v>86</v>
      </c>
      <c r="H99" s="14">
        <v>3</v>
      </c>
      <c r="I99" s="14">
        <v>100</v>
      </c>
      <c r="J99" s="14">
        <v>0</v>
      </c>
      <c r="K99" s="32">
        <v>0</v>
      </c>
      <c r="L99" s="14">
        <v>54</v>
      </c>
      <c r="M99" s="14">
        <v>8</v>
      </c>
      <c r="N99" s="14">
        <v>4</v>
      </c>
      <c r="O99" s="21">
        <v>31</v>
      </c>
      <c r="P99" s="17">
        <v>37</v>
      </c>
      <c r="Q99">
        <v>0</v>
      </c>
      <c r="R99" s="33">
        <v>172</v>
      </c>
      <c r="S99" s="33">
        <v>179</v>
      </c>
      <c r="T99" s="34">
        <v>4.0697674418604654E-2</v>
      </c>
    </row>
    <row r="100" spans="1:20" ht="15.5" x14ac:dyDescent="0.35">
      <c r="A100" s="26">
        <v>99</v>
      </c>
      <c r="B100" s="18">
        <v>12.5</v>
      </c>
      <c r="C100" s="18">
        <v>2.5</v>
      </c>
      <c r="D100" s="31">
        <v>60</v>
      </c>
      <c r="E100" s="14">
        <v>17</v>
      </c>
      <c r="F100" s="20">
        <v>1.8</v>
      </c>
      <c r="G100" s="14">
        <v>212</v>
      </c>
      <c r="H100" s="14">
        <v>2</v>
      </c>
      <c r="I100" s="14">
        <v>86</v>
      </c>
      <c r="J100" s="14">
        <v>1</v>
      </c>
      <c r="K100" s="32">
        <v>1</v>
      </c>
      <c r="L100" s="14">
        <v>39</v>
      </c>
      <c r="M100" s="14">
        <v>9</v>
      </c>
      <c r="N100" s="14">
        <v>3</v>
      </c>
      <c r="O100" s="21">
        <v>44</v>
      </c>
      <c r="P100" s="17">
        <v>40</v>
      </c>
      <c r="Q100">
        <v>0</v>
      </c>
      <c r="R100" s="33">
        <v>165</v>
      </c>
      <c r="S100" s="33">
        <v>171</v>
      </c>
      <c r="T100" s="34">
        <v>3.6363636363636362E-2</v>
      </c>
    </row>
    <row r="101" spans="1:20" ht="15.5" x14ac:dyDescent="0.35">
      <c r="A101" s="26">
        <v>100</v>
      </c>
      <c r="B101" s="18">
        <v>13.3</v>
      </c>
      <c r="C101" s="18">
        <v>2.2000000000000002</v>
      </c>
      <c r="D101" s="31">
        <v>58</v>
      </c>
      <c r="E101" s="14">
        <v>6</v>
      </c>
      <c r="F101" s="20">
        <v>0.40300000000000002</v>
      </c>
      <c r="G101" s="14">
        <v>157</v>
      </c>
      <c r="H101" s="14">
        <v>2</v>
      </c>
      <c r="I101" s="14">
        <v>98</v>
      </c>
      <c r="J101" s="14">
        <v>0</v>
      </c>
      <c r="K101" s="32">
        <v>1</v>
      </c>
      <c r="L101" s="14">
        <v>35</v>
      </c>
      <c r="M101" s="14">
        <v>16</v>
      </c>
      <c r="N101" s="14">
        <v>1</v>
      </c>
      <c r="O101" s="21">
        <v>36</v>
      </c>
      <c r="P101" s="17">
        <v>45</v>
      </c>
      <c r="Q101">
        <v>1</v>
      </c>
      <c r="R101" s="33">
        <v>174</v>
      </c>
      <c r="S101" s="33">
        <v>180</v>
      </c>
      <c r="T101" s="34">
        <v>3.4482758620689655E-2</v>
      </c>
    </row>
    <row r="102" spans="1:20" ht="15.5" x14ac:dyDescent="0.35">
      <c r="A102" s="26">
        <v>101</v>
      </c>
      <c r="B102" s="18">
        <v>12.5</v>
      </c>
      <c r="C102" s="18">
        <v>2.4</v>
      </c>
      <c r="D102" s="31">
        <v>67</v>
      </c>
      <c r="E102" s="14">
        <v>10</v>
      </c>
      <c r="F102" s="20">
        <v>0.85599999999999998</v>
      </c>
      <c r="G102" s="14">
        <v>91</v>
      </c>
      <c r="H102" s="14">
        <v>3</v>
      </c>
      <c r="I102" s="14">
        <v>112</v>
      </c>
      <c r="J102" s="14">
        <v>1</v>
      </c>
      <c r="K102" s="32">
        <v>0</v>
      </c>
      <c r="L102" s="14">
        <v>33</v>
      </c>
      <c r="M102" s="14">
        <v>1</v>
      </c>
      <c r="N102" s="14">
        <v>3</v>
      </c>
      <c r="O102" s="21">
        <v>38</v>
      </c>
      <c r="P102" s="17">
        <v>43</v>
      </c>
      <c r="Q102">
        <v>0</v>
      </c>
      <c r="R102" s="33">
        <v>178</v>
      </c>
      <c r="S102" s="33">
        <v>188</v>
      </c>
      <c r="T102" s="34">
        <v>5.6179775280898875E-2</v>
      </c>
    </row>
    <row r="103" spans="1:20" ht="15.5" x14ac:dyDescent="0.35">
      <c r="A103" s="26">
        <v>102</v>
      </c>
      <c r="B103" s="18">
        <v>13.2</v>
      </c>
      <c r="C103" s="18">
        <v>2.8</v>
      </c>
      <c r="D103" s="31">
        <v>73</v>
      </c>
      <c r="E103" s="14">
        <v>15</v>
      </c>
      <c r="F103" s="20">
        <v>1.8360000000000001</v>
      </c>
      <c r="G103" s="14">
        <v>169</v>
      </c>
      <c r="H103" s="14">
        <v>0</v>
      </c>
      <c r="I103" s="14">
        <v>85</v>
      </c>
      <c r="J103" s="14">
        <v>0</v>
      </c>
      <c r="K103" s="32">
        <v>1</v>
      </c>
      <c r="L103" s="14">
        <v>36</v>
      </c>
      <c r="M103" s="14">
        <v>7</v>
      </c>
      <c r="N103" s="14">
        <v>2</v>
      </c>
      <c r="O103" s="21">
        <v>42</v>
      </c>
      <c r="P103" s="17">
        <v>83</v>
      </c>
      <c r="Q103">
        <v>1</v>
      </c>
      <c r="R103" s="33">
        <v>179</v>
      </c>
      <c r="S103" s="33">
        <v>187</v>
      </c>
      <c r="T103" s="34">
        <v>4.4692737430167599E-2</v>
      </c>
    </row>
    <row r="104" spans="1:20" ht="15.5" x14ac:dyDescent="0.35">
      <c r="A104" s="26">
        <v>103</v>
      </c>
      <c r="B104" s="18">
        <v>11.1</v>
      </c>
      <c r="C104" s="18">
        <v>2.5</v>
      </c>
      <c r="D104" s="31">
        <v>70</v>
      </c>
      <c r="E104" s="14">
        <v>20</v>
      </c>
      <c r="F104" s="20">
        <v>0.40799999999999997</v>
      </c>
      <c r="G104" s="14">
        <v>175</v>
      </c>
      <c r="H104" s="14">
        <v>2</v>
      </c>
      <c r="I104" s="14">
        <v>96</v>
      </c>
      <c r="J104" s="14">
        <v>0</v>
      </c>
      <c r="K104" s="32">
        <v>0</v>
      </c>
      <c r="L104" s="14">
        <v>42</v>
      </c>
      <c r="M104" s="14">
        <v>7</v>
      </c>
      <c r="N104" s="14">
        <v>6</v>
      </c>
      <c r="O104" s="21">
        <v>47</v>
      </c>
      <c r="P104" s="17">
        <v>49</v>
      </c>
      <c r="Q104">
        <v>0</v>
      </c>
      <c r="R104" s="33">
        <v>161</v>
      </c>
      <c r="S104" s="33">
        <v>168</v>
      </c>
      <c r="T104" s="34">
        <v>4.3478260869565216E-2</v>
      </c>
    </row>
    <row r="105" spans="1:20" ht="15.5" x14ac:dyDescent="0.35">
      <c r="A105" s="26">
        <v>104</v>
      </c>
      <c r="B105" s="18">
        <v>8.3000000000000007</v>
      </c>
      <c r="C105" s="18">
        <v>1.9</v>
      </c>
      <c r="D105" s="31">
        <v>49</v>
      </c>
      <c r="E105" s="14">
        <v>4</v>
      </c>
      <c r="F105" s="20">
        <v>0.124</v>
      </c>
      <c r="G105" s="14">
        <v>77</v>
      </c>
      <c r="H105" s="14">
        <v>3</v>
      </c>
      <c r="I105" s="14">
        <v>150</v>
      </c>
      <c r="J105" s="14">
        <v>0</v>
      </c>
      <c r="K105" s="32">
        <v>0</v>
      </c>
      <c r="L105" s="14">
        <v>29</v>
      </c>
      <c r="M105" s="14">
        <v>10</v>
      </c>
      <c r="N105" s="14">
        <v>1</v>
      </c>
      <c r="O105" s="21">
        <v>32</v>
      </c>
      <c r="P105" s="17">
        <v>24</v>
      </c>
      <c r="Q105">
        <v>1</v>
      </c>
      <c r="R105" s="33">
        <v>168</v>
      </c>
      <c r="S105" s="33">
        <v>175</v>
      </c>
      <c r="T105" s="34">
        <v>4.1666666666666664E-2</v>
      </c>
    </row>
    <row r="106" spans="1:20" ht="15.5" x14ac:dyDescent="0.35">
      <c r="A106" s="26">
        <v>105</v>
      </c>
      <c r="B106" s="18">
        <v>9.3000000000000007</v>
      </c>
      <c r="C106" s="18">
        <v>1.9</v>
      </c>
      <c r="D106" s="31">
        <v>55</v>
      </c>
      <c r="E106" s="14">
        <v>11</v>
      </c>
      <c r="F106" s="20">
        <v>8.5000000000000006E-2</v>
      </c>
      <c r="G106" s="14">
        <v>125</v>
      </c>
      <c r="H106" s="14">
        <v>7</v>
      </c>
      <c r="I106" s="14">
        <v>107</v>
      </c>
      <c r="J106" s="14">
        <v>1</v>
      </c>
      <c r="K106" s="32">
        <v>0</v>
      </c>
      <c r="L106" s="14">
        <v>38</v>
      </c>
      <c r="M106" s="14">
        <v>4</v>
      </c>
      <c r="N106" s="14">
        <v>5</v>
      </c>
      <c r="O106" s="21">
        <v>32</v>
      </c>
      <c r="P106" s="17">
        <v>35</v>
      </c>
      <c r="Q106">
        <v>0</v>
      </c>
      <c r="R106" s="33">
        <v>162</v>
      </c>
      <c r="S106" s="33">
        <v>169</v>
      </c>
      <c r="T106" s="34">
        <v>4.3209876543209874E-2</v>
      </c>
    </row>
    <row r="107" spans="1:20" ht="15.5" x14ac:dyDescent="0.35">
      <c r="A107" s="26">
        <v>106</v>
      </c>
      <c r="B107" s="18">
        <v>8.1999999999999993</v>
      </c>
      <c r="C107" s="18">
        <v>1.7</v>
      </c>
      <c r="D107" s="31">
        <v>49</v>
      </c>
      <c r="E107" s="14">
        <v>13</v>
      </c>
      <c r="F107" s="20">
        <v>0.85199999999999998</v>
      </c>
      <c r="G107" s="14">
        <v>102</v>
      </c>
      <c r="H107" s="14">
        <v>3</v>
      </c>
      <c r="I107" s="14">
        <v>108</v>
      </c>
      <c r="J107" s="14">
        <v>1</v>
      </c>
      <c r="K107" s="32">
        <v>0</v>
      </c>
      <c r="L107" s="14">
        <v>37</v>
      </c>
      <c r="M107" s="14">
        <v>9</v>
      </c>
      <c r="N107" s="14">
        <v>4</v>
      </c>
      <c r="O107" s="21">
        <v>41</v>
      </c>
      <c r="P107" s="17">
        <v>25</v>
      </c>
      <c r="Q107">
        <v>0</v>
      </c>
      <c r="R107" s="33">
        <v>162</v>
      </c>
      <c r="S107" s="33">
        <v>168</v>
      </c>
      <c r="T107" s="34">
        <v>3.7037037037037035E-2</v>
      </c>
    </row>
    <row r="108" spans="1:20" ht="15.5" x14ac:dyDescent="0.35">
      <c r="A108" s="26">
        <v>107</v>
      </c>
      <c r="B108" s="18">
        <v>14.8</v>
      </c>
      <c r="C108" s="18">
        <v>3.3</v>
      </c>
      <c r="D108" s="31">
        <v>74</v>
      </c>
      <c r="E108" s="14">
        <v>6</v>
      </c>
      <c r="F108" s="20">
        <v>1.927</v>
      </c>
      <c r="G108" s="14">
        <v>249</v>
      </c>
      <c r="H108" s="14">
        <v>2</v>
      </c>
      <c r="I108" s="14">
        <v>78</v>
      </c>
      <c r="J108" s="14">
        <v>1</v>
      </c>
      <c r="K108" s="32">
        <v>1</v>
      </c>
      <c r="L108" s="14">
        <v>29</v>
      </c>
      <c r="M108" s="14">
        <v>7</v>
      </c>
      <c r="N108" s="14">
        <v>2</v>
      </c>
      <c r="O108" s="21">
        <v>38</v>
      </c>
      <c r="P108" s="17">
        <v>58</v>
      </c>
      <c r="Q108">
        <v>0</v>
      </c>
      <c r="R108" s="33">
        <v>164</v>
      </c>
      <c r="S108" s="33">
        <v>171</v>
      </c>
      <c r="T108" s="34">
        <v>4.2682926829268296E-2</v>
      </c>
    </row>
    <row r="109" spans="1:20" ht="15.5" x14ac:dyDescent="0.35">
      <c r="A109" s="26">
        <v>108</v>
      </c>
      <c r="B109" s="18">
        <v>10.7</v>
      </c>
      <c r="C109" s="18">
        <v>2</v>
      </c>
      <c r="D109" s="31">
        <v>53</v>
      </c>
      <c r="E109" s="14">
        <v>4</v>
      </c>
      <c r="F109" s="20">
        <v>1.018</v>
      </c>
      <c r="G109" s="14">
        <v>134</v>
      </c>
      <c r="H109" s="14">
        <v>1</v>
      </c>
      <c r="I109" s="14">
        <v>86</v>
      </c>
      <c r="J109" s="14">
        <v>0</v>
      </c>
      <c r="K109" s="32">
        <v>1</v>
      </c>
      <c r="L109" s="14">
        <v>36</v>
      </c>
      <c r="M109" s="14">
        <v>10</v>
      </c>
      <c r="N109" s="14">
        <v>4</v>
      </c>
      <c r="O109" s="21">
        <v>35</v>
      </c>
      <c r="P109" s="17">
        <v>31</v>
      </c>
      <c r="Q109">
        <v>0</v>
      </c>
      <c r="R109" s="33">
        <v>176</v>
      </c>
      <c r="S109" s="33">
        <v>182</v>
      </c>
      <c r="T109" s="34">
        <v>3.4090909090909088E-2</v>
      </c>
    </row>
    <row r="110" spans="1:20" ht="15.5" x14ac:dyDescent="0.35">
      <c r="A110" s="26">
        <v>109</v>
      </c>
      <c r="B110" s="18">
        <v>8.8000000000000007</v>
      </c>
      <c r="C110" s="18">
        <v>2.1</v>
      </c>
      <c r="D110" s="31">
        <v>58</v>
      </c>
      <c r="E110" s="14">
        <v>13</v>
      </c>
      <c r="F110" s="20">
        <v>0.86399999999999999</v>
      </c>
      <c r="G110" s="14">
        <v>129</v>
      </c>
      <c r="H110" s="14">
        <v>4</v>
      </c>
      <c r="I110" s="14">
        <v>133</v>
      </c>
      <c r="J110" s="14">
        <v>1</v>
      </c>
      <c r="K110" s="32">
        <v>0</v>
      </c>
      <c r="L110" s="14">
        <v>61</v>
      </c>
      <c r="M110" s="14">
        <v>8</v>
      </c>
      <c r="N110" s="14">
        <v>5</v>
      </c>
      <c r="O110" s="21">
        <v>44</v>
      </c>
      <c r="P110" s="17">
        <v>39</v>
      </c>
      <c r="Q110">
        <v>0</v>
      </c>
      <c r="R110" s="33">
        <v>162</v>
      </c>
      <c r="S110" s="33">
        <v>168</v>
      </c>
      <c r="T110" s="34">
        <v>3.7037037037037035E-2</v>
      </c>
    </row>
    <row r="111" spans="1:20" ht="15.5" x14ac:dyDescent="0.35">
      <c r="A111" s="26">
        <v>110</v>
      </c>
      <c r="B111" s="18">
        <v>9.6999999999999993</v>
      </c>
      <c r="C111" s="18">
        <v>2</v>
      </c>
      <c r="D111" s="31">
        <v>54</v>
      </c>
      <c r="E111" s="14">
        <v>2</v>
      </c>
      <c r="F111" s="20">
        <v>0.626</v>
      </c>
      <c r="G111" s="14">
        <v>51</v>
      </c>
      <c r="H111" s="14">
        <v>2</v>
      </c>
      <c r="I111" s="14">
        <v>107</v>
      </c>
      <c r="J111" s="14">
        <v>1</v>
      </c>
      <c r="K111" s="32">
        <v>0</v>
      </c>
      <c r="L111" s="14">
        <v>38</v>
      </c>
      <c r="M111" s="14">
        <v>8</v>
      </c>
      <c r="N111" s="14">
        <v>3</v>
      </c>
      <c r="O111" s="21">
        <v>28</v>
      </c>
      <c r="P111" s="17">
        <v>26</v>
      </c>
      <c r="Q111">
        <v>0</v>
      </c>
      <c r="R111" s="33">
        <v>185</v>
      </c>
      <c r="S111" s="33">
        <v>193</v>
      </c>
      <c r="T111" s="34">
        <v>4.3243243243243246E-2</v>
      </c>
    </row>
    <row r="112" spans="1:20" ht="15.5" x14ac:dyDescent="0.35">
      <c r="A112" s="26">
        <v>111</v>
      </c>
      <c r="B112" s="18">
        <v>9.6999999999999993</v>
      </c>
      <c r="C112" s="18">
        <v>1.9</v>
      </c>
      <c r="D112" s="31">
        <v>55</v>
      </c>
      <c r="E112" s="14">
        <v>4</v>
      </c>
      <c r="F112" s="20">
        <v>1.3839999999999999</v>
      </c>
      <c r="G112" s="14">
        <v>33</v>
      </c>
      <c r="H112" s="14">
        <v>2</v>
      </c>
      <c r="I112" s="14">
        <v>100</v>
      </c>
      <c r="J112" s="14">
        <v>1</v>
      </c>
      <c r="K112" s="32">
        <v>0</v>
      </c>
      <c r="L112" s="14">
        <v>27</v>
      </c>
      <c r="M112" s="14">
        <v>10</v>
      </c>
      <c r="N112" s="14">
        <v>1</v>
      </c>
      <c r="O112" s="21">
        <v>34</v>
      </c>
      <c r="P112" s="17">
        <v>94</v>
      </c>
      <c r="Q112">
        <v>1</v>
      </c>
      <c r="R112" s="33">
        <v>182</v>
      </c>
      <c r="S112" s="33">
        <v>192</v>
      </c>
      <c r="T112" s="34">
        <v>5.4945054945054944E-2</v>
      </c>
    </row>
    <row r="113" spans="1:20" ht="15.5" x14ac:dyDescent="0.35">
      <c r="A113" s="26">
        <v>112</v>
      </c>
      <c r="B113" s="18">
        <v>10.5</v>
      </c>
      <c r="C113" s="18">
        <v>2.2000000000000002</v>
      </c>
      <c r="D113" s="31">
        <v>65</v>
      </c>
      <c r="E113" s="14">
        <v>3</v>
      </c>
      <c r="F113" s="20">
        <v>0.59</v>
      </c>
      <c r="G113" s="14">
        <v>121</v>
      </c>
      <c r="H113" s="14">
        <v>3</v>
      </c>
      <c r="I113" s="14">
        <v>108</v>
      </c>
      <c r="J113" s="14">
        <v>1</v>
      </c>
      <c r="K113" s="32">
        <v>1</v>
      </c>
      <c r="L113" s="14">
        <v>32</v>
      </c>
      <c r="M113" s="14">
        <v>10</v>
      </c>
      <c r="N113" s="14">
        <v>2</v>
      </c>
      <c r="O113" s="21">
        <v>29</v>
      </c>
      <c r="P113" s="17">
        <v>54</v>
      </c>
      <c r="Q113">
        <v>0</v>
      </c>
      <c r="R113" s="33">
        <v>173</v>
      </c>
      <c r="S113" s="33">
        <v>181</v>
      </c>
      <c r="T113" s="34">
        <v>4.6242774566473986E-2</v>
      </c>
    </row>
    <row r="114" spans="1:20" ht="15.5" x14ac:dyDescent="0.35">
      <c r="A114" s="26">
        <v>113</v>
      </c>
      <c r="B114" s="18">
        <v>8.9</v>
      </c>
      <c r="C114" s="18">
        <v>1.7</v>
      </c>
      <c r="D114" s="31">
        <v>39</v>
      </c>
      <c r="E114" s="14">
        <v>7</v>
      </c>
      <c r="F114" s="20">
        <v>7.1999999999999995E-2</v>
      </c>
      <c r="G114" s="14">
        <v>116</v>
      </c>
      <c r="H114" s="14">
        <v>7</v>
      </c>
      <c r="I114" s="14">
        <v>155</v>
      </c>
      <c r="J114" s="14">
        <v>1</v>
      </c>
      <c r="K114" s="32">
        <v>1</v>
      </c>
      <c r="L114" s="14">
        <v>44</v>
      </c>
      <c r="M114" s="14">
        <v>16</v>
      </c>
      <c r="N114" s="14">
        <v>2</v>
      </c>
      <c r="O114" s="21">
        <v>35</v>
      </c>
      <c r="P114" s="17">
        <v>8</v>
      </c>
      <c r="Q114">
        <v>1</v>
      </c>
      <c r="R114" s="33">
        <v>164</v>
      </c>
      <c r="S114" s="33">
        <v>170</v>
      </c>
      <c r="T114" s="34">
        <v>3.6585365853658534E-2</v>
      </c>
    </row>
    <row r="115" spans="1:20" ht="15.5" x14ac:dyDescent="0.35">
      <c r="A115" s="26">
        <v>114</v>
      </c>
      <c r="B115" s="18">
        <v>7.9</v>
      </c>
      <c r="C115" s="18">
        <v>1.8</v>
      </c>
      <c r="D115" s="31">
        <v>42</v>
      </c>
      <c r="E115" s="14">
        <v>4</v>
      </c>
      <c r="F115" s="20">
        <v>1.2829999999999999</v>
      </c>
      <c r="G115" s="14">
        <v>68</v>
      </c>
      <c r="H115" s="14">
        <v>4</v>
      </c>
      <c r="I115" s="14">
        <v>90</v>
      </c>
      <c r="J115" s="14">
        <v>1</v>
      </c>
      <c r="K115" s="32">
        <v>0</v>
      </c>
      <c r="L115" s="14">
        <v>37</v>
      </c>
      <c r="M115" s="14">
        <v>6</v>
      </c>
      <c r="N115" s="14">
        <v>3</v>
      </c>
      <c r="O115" s="21">
        <v>36</v>
      </c>
      <c r="P115" s="17">
        <v>17</v>
      </c>
      <c r="Q115">
        <v>0</v>
      </c>
      <c r="R115" s="33">
        <v>170</v>
      </c>
      <c r="S115" s="33">
        <v>175</v>
      </c>
      <c r="T115" s="34">
        <v>2.9411764705882353E-2</v>
      </c>
    </row>
    <row r="116" spans="1:20" ht="15.5" x14ac:dyDescent="0.35">
      <c r="A116" s="26">
        <v>115</v>
      </c>
      <c r="B116" s="18">
        <v>21</v>
      </c>
      <c r="C116" s="18">
        <v>3.3</v>
      </c>
      <c r="D116" s="31">
        <v>89</v>
      </c>
      <c r="E116" s="14">
        <v>6</v>
      </c>
      <c r="F116" s="20">
        <v>7.4999999999999997E-2</v>
      </c>
      <c r="G116" s="14">
        <v>296</v>
      </c>
      <c r="H116" s="14">
        <v>0</v>
      </c>
      <c r="I116" s="14">
        <v>137</v>
      </c>
      <c r="J116" s="14">
        <v>1</v>
      </c>
      <c r="K116" s="32">
        <v>1</v>
      </c>
      <c r="L116" s="14">
        <v>37</v>
      </c>
      <c r="M116" s="14">
        <v>13</v>
      </c>
      <c r="N116" s="14">
        <v>1</v>
      </c>
      <c r="O116" s="21">
        <v>36</v>
      </c>
      <c r="P116" s="17">
        <v>27</v>
      </c>
      <c r="Q116">
        <v>1</v>
      </c>
      <c r="R116" s="33">
        <v>184</v>
      </c>
      <c r="S116" s="33">
        <v>196</v>
      </c>
      <c r="T116" s="34">
        <v>6.5217391304347824E-2</v>
      </c>
    </row>
    <row r="117" spans="1:20" ht="15.5" x14ac:dyDescent="0.35">
      <c r="A117" s="26">
        <v>116</v>
      </c>
      <c r="B117" s="18">
        <v>12.7</v>
      </c>
      <c r="C117" s="18">
        <v>2.2000000000000002</v>
      </c>
      <c r="D117" s="31">
        <v>65</v>
      </c>
      <c r="E117" s="14">
        <v>6</v>
      </c>
      <c r="F117" s="20">
        <v>0.89900000000000002</v>
      </c>
      <c r="G117" s="14">
        <v>165</v>
      </c>
      <c r="H117" s="14">
        <v>1</v>
      </c>
      <c r="I117" s="14">
        <v>140</v>
      </c>
      <c r="J117" s="14">
        <v>0</v>
      </c>
      <c r="K117" s="32">
        <v>1</v>
      </c>
      <c r="L117" s="14">
        <v>60</v>
      </c>
      <c r="M117" s="14">
        <v>9</v>
      </c>
      <c r="N117" s="14">
        <v>5</v>
      </c>
      <c r="O117" s="21">
        <v>35</v>
      </c>
      <c r="P117" s="17">
        <v>62</v>
      </c>
      <c r="Q117">
        <v>0</v>
      </c>
      <c r="R117" s="33">
        <v>169</v>
      </c>
      <c r="S117" s="33">
        <v>174</v>
      </c>
      <c r="T117" s="34">
        <v>2.9585798816568046E-2</v>
      </c>
    </row>
    <row r="118" spans="1:20" ht="15.5" x14ac:dyDescent="0.35">
      <c r="A118" s="26">
        <v>117</v>
      </c>
      <c r="B118" s="18">
        <v>9.4</v>
      </c>
      <c r="C118" s="18">
        <v>1.9</v>
      </c>
      <c r="D118" s="31">
        <v>49</v>
      </c>
      <c r="E118" s="14">
        <v>10</v>
      </c>
      <c r="F118" s="20">
        <v>1.248</v>
      </c>
      <c r="G118" s="14">
        <v>92</v>
      </c>
      <c r="H118" s="14">
        <v>2</v>
      </c>
      <c r="I118" s="14">
        <v>98</v>
      </c>
      <c r="J118" s="14">
        <v>0</v>
      </c>
      <c r="K118" s="32">
        <v>0</v>
      </c>
      <c r="L118" s="14">
        <v>53</v>
      </c>
      <c r="M118" s="14">
        <v>12</v>
      </c>
      <c r="N118" s="14">
        <v>4</v>
      </c>
      <c r="O118" s="21">
        <v>42</v>
      </c>
      <c r="P118" s="17">
        <v>25</v>
      </c>
      <c r="Q118">
        <v>0</v>
      </c>
      <c r="R118" s="33">
        <v>175</v>
      </c>
      <c r="S118" s="33">
        <v>182</v>
      </c>
      <c r="T118" s="34">
        <v>0.04</v>
      </c>
    </row>
    <row r="119" spans="1:20" ht="15.5" x14ac:dyDescent="0.35">
      <c r="A119" s="26">
        <v>118</v>
      </c>
      <c r="B119" s="18">
        <v>7.5</v>
      </c>
      <c r="C119" s="18">
        <v>1.8</v>
      </c>
      <c r="D119" s="31">
        <v>51</v>
      </c>
      <c r="E119" s="14">
        <v>18</v>
      </c>
      <c r="F119" s="20">
        <v>0.23100000000000001</v>
      </c>
      <c r="G119" s="14">
        <v>109</v>
      </c>
      <c r="H119" s="14">
        <v>5</v>
      </c>
      <c r="I119" s="14">
        <v>111</v>
      </c>
      <c r="J119" s="14">
        <v>1</v>
      </c>
      <c r="K119" s="32">
        <v>0</v>
      </c>
      <c r="L119" s="14">
        <v>41</v>
      </c>
      <c r="M119" s="14">
        <v>7</v>
      </c>
      <c r="N119" s="14">
        <v>3</v>
      </c>
      <c r="O119" s="21">
        <v>49</v>
      </c>
      <c r="P119" s="17">
        <v>29</v>
      </c>
      <c r="Q119">
        <v>1</v>
      </c>
      <c r="R119" s="33">
        <v>162</v>
      </c>
      <c r="S119" s="33">
        <v>165</v>
      </c>
      <c r="T119" s="34">
        <v>1.8518518518518517E-2</v>
      </c>
    </row>
    <row r="120" spans="1:20" ht="15.5" x14ac:dyDescent="0.35">
      <c r="A120" s="26">
        <v>119</v>
      </c>
      <c r="B120" s="18">
        <v>11.8</v>
      </c>
      <c r="C120" s="18">
        <v>1.8</v>
      </c>
      <c r="D120" s="31">
        <v>53</v>
      </c>
      <c r="E120" s="14">
        <v>7</v>
      </c>
      <c r="F120" s="20">
        <v>1.512</v>
      </c>
      <c r="G120" s="14">
        <v>125</v>
      </c>
      <c r="H120" s="14">
        <v>2</v>
      </c>
      <c r="I120" s="14">
        <v>101</v>
      </c>
      <c r="J120" s="14">
        <v>1</v>
      </c>
      <c r="K120" s="32">
        <v>0</v>
      </c>
      <c r="L120" s="14">
        <v>39</v>
      </c>
      <c r="M120" s="14">
        <v>13</v>
      </c>
      <c r="N120" s="14">
        <v>2</v>
      </c>
      <c r="O120" s="21">
        <v>36</v>
      </c>
      <c r="P120" s="17">
        <v>32</v>
      </c>
      <c r="Q120">
        <v>0</v>
      </c>
      <c r="R120" s="33">
        <v>172</v>
      </c>
      <c r="S120" s="33">
        <v>179</v>
      </c>
      <c r="T120" s="34">
        <v>4.0697674418604654E-2</v>
      </c>
    </row>
    <row r="121" spans="1:20" ht="15.5" x14ac:dyDescent="0.35">
      <c r="A121" s="26">
        <v>120</v>
      </c>
      <c r="B121" s="18">
        <v>11.4</v>
      </c>
      <c r="C121" s="18">
        <v>3.6</v>
      </c>
      <c r="D121" s="31">
        <v>96</v>
      </c>
      <c r="E121" s="14">
        <v>1</v>
      </c>
      <c r="F121" s="20">
        <v>0.83099999999999996</v>
      </c>
      <c r="G121" s="14">
        <v>199</v>
      </c>
      <c r="H121" s="14">
        <v>3</v>
      </c>
      <c r="I121" s="14">
        <v>109</v>
      </c>
      <c r="J121" s="14">
        <v>1</v>
      </c>
      <c r="K121" s="32">
        <v>0</v>
      </c>
      <c r="L121" s="14">
        <v>44</v>
      </c>
      <c r="M121" s="14">
        <v>10</v>
      </c>
      <c r="N121" s="14">
        <v>4</v>
      </c>
      <c r="O121" s="21">
        <v>24</v>
      </c>
      <c r="P121" s="17">
        <v>65</v>
      </c>
      <c r="Q121">
        <v>0</v>
      </c>
      <c r="R121" s="33">
        <v>162</v>
      </c>
      <c r="S121" s="33">
        <v>168</v>
      </c>
      <c r="T121" s="34">
        <v>3.7037037037037035E-2</v>
      </c>
    </row>
    <row r="122" spans="1:20" ht="15.5" x14ac:dyDescent="0.35">
      <c r="A122" s="26">
        <v>121</v>
      </c>
      <c r="B122" s="18">
        <v>7.2</v>
      </c>
      <c r="C122" s="18">
        <v>1.9</v>
      </c>
      <c r="D122" s="31">
        <v>56</v>
      </c>
      <c r="E122" s="14">
        <v>4</v>
      </c>
      <c r="F122" s="20">
        <v>0.123</v>
      </c>
      <c r="G122" s="14">
        <v>113</v>
      </c>
      <c r="H122" s="14">
        <v>3</v>
      </c>
      <c r="I122" s="14">
        <v>132</v>
      </c>
      <c r="J122" s="14">
        <v>0</v>
      </c>
      <c r="K122" s="32">
        <v>0</v>
      </c>
      <c r="L122" s="14">
        <v>45</v>
      </c>
      <c r="M122" s="14">
        <v>6</v>
      </c>
      <c r="N122" s="14">
        <v>3</v>
      </c>
      <c r="O122" s="21">
        <v>31</v>
      </c>
      <c r="P122" s="17">
        <v>36</v>
      </c>
      <c r="Q122">
        <v>0</v>
      </c>
      <c r="R122" s="33">
        <v>161</v>
      </c>
      <c r="S122" s="33">
        <v>167</v>
      </c>
      <c r="T122" s="34">
        <v>3.7267080745341616E-2</v>
      </c>
    </row>
    <row r="123" spans="1:20" ht="15.5" x14ac:dyDescent="0.35">
      <c r="A123" s="26">
        <v>122</v>
      </c>
      <c r="B123" s="18">
        <v>20.399999999999999</v>
      </c>
      <c r="C123" s="18">
        <v>3.3</v>
      </c>
      <c r="D123" s="31">
        <v>79</v>
      </c>
      <c r="E123" s="14">
        <v>7</v>
      </c>
      <c r="F123" s="20">
        <v>0.13100000000000001</v>
      </c>
      <c r="G123" s="14">
        <v>284</v>
      </c>
      <c r="H123" s="14">
        <v>4</v>
      </c>
      <c r="I123" s="14">
        <v>137</v>
      </c>
      <c r="J123" s="14">
        <v>0</v>
      </c>
      <c r="K123" s="32">
        <v>1</v>
      </c>
      <c r="L123" s="14">
        <v>38</v>
      </c>
      <c r="M123" s="14">
        <v>15</v>
      </c>
      <c r="N123" s="14">
        <v>5</v>
      </c>
      <c r="O123" s="21">
        <v>39</v>
      </c>
      <c r="P123" s="17">
        <v>39</v>
      </c>
      <c r="Q123">
        <v>1</v>
      </c>
      <c r="R123" s="33">
        <v>175</v>
      </c>
      <c r="S123" s="33">
        <v>185</v>
      </c>
      <c r="T123" s="34">
        <v>5.7142857142857141E-2</v>
      </c>
    </row>
    <row r="124" spans="1:20" ht="15.5" x14ac:dyDescent="0.35">
      <c r="A124" s="26">
        <v>123</v>
      </c>
      <c r="B124" s="18">
        <v>9.8000000000000007</v>
      </c>
      <c r="C124" s="18">
        <v>1.9</v>
      </c>
      <c r="D124" s="31">
        <v>64</v>
      </c>
      <c r="E124" s="14">
        <v>5</v>
      </c>
      <c r="F124" s="20">
        <v>1.5389999999999999</v>
      </c>
      <c r="G124" s="14">
        <v>115</v>
      </c>
      <c r="H124" s="14">
        <v>4</v>
      </c>
      <c r="I124" s="14">
        <v>72</v>
      </c>
      <c r="J124" s="14">
        <v>1</v>
      </c>
      <c r="K124" s="32">
        <v>1</v>
      </c>
      <c r="L124" s="14">
        <v>36</v>
      </c>
      <c r="M124" s="14">
        <v>8</v>
      </c>
      <c r="N124" s="14">
        <v>2</v>
      </c>
      <c r="O124" s="21">
        <v>35</v>
      </c>
      <c r="P124" s="17">
        <v>50</v>
      </c>
      <c r="Q124">
        <v>1</v>
      </c>
      <c r="R124" s="33">
        <v>175</v>
      </c>
      <c r="S124" s="33">
        <v>183</v>
      </c>
      <c r="T124" s="34">
        <v>4.5714285714285714E-2</v>
      </c>
    </row>
    <row r="125" spans="1:20" ht="15.5" x14ac:dyDescent="0.35">
      <c r="A125" s="26">
        <v>124</v>
      </c>
      <c r="B125" s="18">
        <v>16.2</v>
      </c>
      <c r="C125" s="18">
        <v>2.9</v>
      </c>
      <c r="D125" s="31">
        <v>67</v>
      </c>
      <c r="E125" s="14">
        <v>9</v>
      </c>
      <c r="F125" s="20">
        <v>0.63700000000000001</v>
      </c>
      <c r="G125" s="14">
        <v>188</v>
      </c>
      <c r="H125" s="14">
        <v>4</v>
      </c>
      <c r="I125" s="14">
        <v>76</v>
      </c>
      <c r="J125" s="14">
        <v>0</v>
      </c>
      <c r="K125" s="32">
        <v>1</v>
      </c>
      <c r="L125" s="14">
        <v>30</v>
      </c>
      <c r="M125" s="14">
        <v>12</v>
      </c>
      <c r="N125" s="14">
        <v>1</v>
      </c>
      <c r="O125" s="21">
        <v>37</v>
      </c>
      <c r="P125" s="17">
        <v>49</v>
      </c>
      <c r="Q125">
        <v>1</v>
      </c>
      <c r="R125" s="33">
        <v>181</v>
      </c>
      <c r="S125" s="33">
        <v>190</v>
      </c>
      <c r="T125" s="34">
        <v>4.9723756906077346E-2</v>
      </c>
    </row>
    <row r="126" spans="1:20" ht="15.5" x14ac:dyDescent="0.35">
      <c r="A126" s="26">
        <v>125</v>
      </c>
      <c r="B126" s="18">
        <v>11.4</v>
      </c>
      <c r="C126" s="18">
        <v>2.2999999999999998</v>
      </c>
      <c r="D126" s="31">
        <v>65</v>
      </c>
      <c r="E126" s="14">
        <v>9</v>
      </c>
      <c r="F126" s="20">
        <v>0.27500000000000002</v>
      </c>
      <c r="G126" s="14">
        <v>139</v>
      </c>
      <c r="H126" s="14">
        <v>1</v>
      </c>
      <c r="I126" s="14">
        <v>124</v>
      </c>
      <c r="J126" s="14">
        <v>0</v>
      </c>
      <c r="K126" s="32">
        <v>1</v>
      </c>
      <c r="L126" s="14">
        <v>34</v>
      </c>
      <c r="M126" s="14">
        <v>11</v>
      </c>
      <c r="N126" s="14">
        <v>2</v>
      </c>
      <c r="O126" s="21">
        <v>40</v>
      </c>
      <c r="P126" s="17">
        <v>59</v>
      </c>
      <c r="Q126">
        <v>1</v>
      </c>
      <c r="R126" s="33">
        <v>169</v>
      </c>
      <c r="S126" s="33">
        <v>174</v>
      </c>
      <c r="T126" s="34">
        <v>2.9585798816568046E-2</v>
      </c>
    </row>
    <row r="127" spans="1:20" ht="15.5" x14ac:dyDescent="0.35">
      <c r="A127" s="26">
        <v>126</v>
      </c>
      <c r="B127" s="18">
        <v>18.3</v>
      </c>
      <c r="C127" s="18">
        <v>3.2</v>
      </c>
      <c r="D127" s="31">
        <v>89</v>
      </c>
      <c r="E127" s="14">
        <v>6</v>
      </c>
      <c r="F127" s="20">
        <v>0.71099999999999997</v>
      </c>
      <c r="G127" s="14">
        <v>232</v>
      </c>
      <c r="H127" s="14">
        <v>4</v>
      </c>
      <c r="I127" s="14">
        <v>99</v>
      </c>
      <c r="J127" s="14">
        <v>0</v>
      </c>
      <c r="K127" s="32">
        <v>1</v>
      </c>
      <c r="L127" s="14">
        <v>47</v>
      </c>
      <c r="M127" s="14">
        <v>13</v>
      </c>
      <c r="N127" s="14">
        <v>3</v>
      </c>
      <c r="O127" s="21">
        <v>37</v>
      </c>
      <c r="P127" s="17">
        <v>89</v>
      </c>
      <c r="Q127">
        <v>1</v>
      </c>
      <c r="R127" s="33">
        <v>183</v>
      </c>
      <c r="S127" s="33">
        <v>193</v>
      </c>
      <c r="T127" s="34">
        <v>5.4644808743169397E-2</v>
      </c>
    </row>
    <row r="128" spans="1:20" ht="15.5" x14ac:dyDescent="0.35">
      <c r="A128" s="26">
        <v>127</v>
      </c>
      <c r="B128" s="18">
        <v>8.6999999999999993</v>
      </c>
      <c r="C128" s="18">
        <v>1.8</v>
      </c>
      <c r="D128" s="31">
        <v>53</v>
      </c>
      <c r="E128" s="14">
        <v>10</v>
      </c>
      <c r="F128" s="20">
        <v>1.2</v>
      </c>
      <c r="G128" s="14">
        <v>83</v>
      </c>
      <c r="H128" s="14">
        <v>2</v>
      </c>
      <c r="I128" s="14">
        <v>90</v>
      </c>
      <c r="J128" s="14">
        <v>1</v>
      </c>
      <c r="K128" s="32">
        <v>1</v>
      </c>
      <c r="L128" s="14">
        <v>33</v>
      </c>
      <c r="M128" s="14">
        <v>8</v>
      </c>
      <c r="N128" s="14">
        <v>2</v>
      </c>
      <c r="O128" s="21">
        <v>39</v>
      </c>
      <c r="P128" s="17">
        <v>109</v>
      </c>
      <c r="Q128">
        <v>1</v>
      </c>
      <c r="R128" s="33">
        <v>172</v>
      </c>
      <c r="S128" s="33">
        <v>179</v>
      </c>
      <c r="T128" s="34">
        <v>4.0697674418604654E-2</v>
      </c>
    </row>
    <row r="129" spans="1:20" ht="15.5" x14ac:dyDescent="0.35">
      <c r="A129" s="26">
        <v>128</v>
      </c>
      <c r="B129" s="18">
        <v>9.1</v>
      </c>
      <c r="C129" s="18">
        <v>1.8</v>
      </c>
      <c r="D129" s="31">
        <v>44</v>
      </c>
      <c r="E129" s="14">
        <v>14</v>
      </c>
      <c r="F129" s="20">
        <v>1.2270000000000001</v>
      </c>
      <c r="G129" s="14">
        <v>100</v>
      </c>
      <c r="H129" s="14">
        <v>5</v>
      </c>
      <c r="I129" s="14">
        <v>98</v>
      </c>
      <c r="J129" s="14">
        <v>1</v>
      </c>
      <c r="K129" s="32">
        <v>0</v>
      </c>
      <c r="L129" s="14">
        <v>37</v>
      </c>
      <c r="M129" s="14">
        <v>10</v>
      </c>
      <c r="N129" s="14">
        <v>4</v>
      </c>
      <c r="O129" s="21">
        <v>41</v>
      </c>
      <c r="P129" s="17">
        <v>20</v>
      </c>
      <c r="Q129">
        <v>0</v>
      </c>
      <c r="R129" s="33">
        <v>173</v>
      </c>
      <c r="S129" s="33">
        <v>180</v>
      </c>
      <c r="T129" s="34">
        <v>4.046242774566474E-2</v>
      </c>
    </row>
    <row r="130" spans="1:20" ht="15.5" x14ac:dyDescent="0.35">
      <c r="A130" s="26">
        <v>129</v>
      </c>
      <c r="B130" s="18">
        <v>9.6999999999999993</v>
      </c>
      <c r="C130" s="18">
        <v>1.8</v>
      </c>
      <c r="D130" s="31">
        <v>46</v>
      </c>
      <c r="E130" s="14">
        <v>7</v>
      </c>
      <c r="F130" s="20">
        <v>1.9630000000000001</v>
      </c>
      <c r="G130" s="14">
        <v>113</v>
      </c>
      <c r="H130" s="14">
        <v>4</v>
      </c>
      <c r="I130" s="14">
        <v>85</v>
      </c>
      <c r="J130" s="14">
        <v>1</v>
      </c>
      <c r="K130" s="32">
        <v>0</v>
      </c>
      <c r="L130" s="14">
        <v>28</v>
      </c>
      <c r="M130" s="14">
        <v>10</v>
      </c>
      <c r="N130" s="14">
        <v>1</v>
      </c>
      <c r="O130" s="21">
        <v>39</v>
      </c>
      <c r="P130" s="17">
        <v>22</v>
      </c>
      <c r="Q130">
        <v>0</v>
      </c>
      <c r="R130" s="33">
        <v>176</v>
      </c>
      <c r="S130" s="33">
        <v>181</v>
      </c>
      <c r="T130" s="34">
        <v>2.8409090909090908E-2</v>
      </c>
    </row>
    <row r="131" spans="1:20" ht="15.5" x14ac:dyDescent="0.35">
      <c r="A131" s="26">
        <v>130</v>
      </c>
      <c r="B131" s="18">
        <v>6.6</v>
      </c>
      <c r="C131" s="18">
        <v>1.6</v>
      </c>
      <c r="D131" s="31">
        <v>58</v>
      </c>
      <c r="E131" s="14">
        <v>17</v>
      </c>
      <c r="F131" s="20">
        <v>0.496</v>
      </c>
      <c r="G131" s="14">
        <v>100</v>
      </c>
      <c r="H131" s="14">
        <v>2</v>
      </c>
      <c r="I131" s="14">
        <v>136</v>
      </c>
      <c r="J131" s="14">
        <v>0</v>
      </c>
      <c r="K131" s="32">
        <v>0</v>
      </c>
      <c r="L131" s="14">
        <v>42</v>
      </c>
      <c r="M131" s="14">
        <v>5</v>
      </c>
      <c r="N131" s="14">
        <v>3</v>
      </c>
      <c r="O131" s="21">
        <v>43</v>
      </c>
      <c r="P131" s="17">
        <v>39</v>
      </c>
      <c r="Q131">
        <v>0</v>
      </c>
      <c r="R131" s="33">
        <v>161</v>
      </c>
      <c r="S131" s="33">
        <v>165</v>
      </c>
      <c r="T131" s="34">
        <v>2.4844720496894408E-2</v>
      </c>
    </row>
    <row r="132" spans="1:20" ht="15.5" x14ac:dyDescent="0.35">
      <c r="A132" s="26">
        <v>131</v>
      </c>
      <c r="B132" s="18">
        <v>9.1</v>
      </c>
      <c r="C132" s="18">
        <v>2.2000000000000002</v>
      </c>
      <c r="D132" s="31">
        <v>62</v>
      </c>
      <c r="E132" s="14">
        <v>23</v>
      </c>
      <c r="F132" s="20">
        <v>0.42399999999999999</v>
      </c>
      <c r="G132" s="14">
        <v>123</v>
      </c>
      <c r="H132" s="14">
        <v>2</v>
      </c>
      <c r="I132" s="14">
        <v>75</v>
      </c>
      <c r="J132" s="14">
        <v>0</v>
      </c>
      <c r="K132" s="32">
        <v>0</v>
      </c>
      <c r="L132" s="14">
        <v>49</v>
      </c>
      <c r="M132" s="14">
        <v>12</v>
      </c>
      <c r="N132" s="14">
        <v>3</v>
      </c>
      <c r="O132" s="21">
        <v>48</v>
      </c>
      <c r="P132" s="17">
        <v>43</v>
      </c>
      <c r="Q132">
        <v>1</v>
      </c>
      <c r="R132" s="33">
        <v>157</v>
      </c>
      <c r="S132" s="33">
        <v>162</v>
      </c>
      <c r="T132" s="34">
        <v>3.1847133757961783E-2</v>
      </c>
    </row>
    <row r="133" spans="1:20" ht="15.5" x14ac:dyDescent="0.35">
      <c r="A133" s="26">
        <v>132</v>
      </c>
      <c r="B133" s="18">
        <v>9.6999999999999993</v>
      </c>
      <c r="C133" s="18">
        <v>2.1</v>
      </c>
      <c r="D133" s="31">
        <v>62</v>
      </c>
      <c r="E133" s="14">
        <v>11</v>
      </c>
      <c r="F133" s="20">
        <v>1.1519999999999999</v>
      </c>
      <c r="G133" s="14">
        <v>106</v>
      </c>
      <c r="H133" s="14">
        <v>2</v>
      </c>
      <c r="I133" s="14">
        <v>96</v>
      </c>
      <c r="J133" s="14">
        <v>1</v>
      </c>
      <c r="K133" s="32">
        <v>1</v>
      </c>
      <c r="L133" s="14">
        <v>42</v>
      </c>
      <c r="M133" s="14">
        <v>8</v>
      </c>
      <c r="N133" s="14">
        <v>3</v>
      </c>
      <c r="O133" s="21">
        <v>42</v>
      </c>
      <c r="P133" s="17">
        <v>49</v>
      </c>
      <c r="Q133">
        <v>0</v>
      </c>
      <c r="R133" s="33">
        <v>171</v>
      </c>
      <c r="S133" s="33">
        <v>178</v>
      </c>
      <c r="T133" s="34">
        <v>4.0935672514619881E-2</v>
      </c>
    </row>
    <row r="134" spans="1:20" ht="15.5" x14ac:dyDescent="0.35">
      <c r="A134" s="26">
        <v>133</v>
      </c>
      <c r="B134" s="18">
        <v>7.8</v>
      </c>
      <c r="C134" s="18">
        <v>2.1</v>
      </c>
      <c r="D134" s="31">
        <v>46</v>
      </c>
      <c r="E134" s="14">
        <v>17</v>
      </c>
      <c r="F134" s="20">
        <v>1.4810000000000001</v>
      </c>
      <c r="G134" s="14">
        <v>126</v>
      </c>
      <c r="H134" s="14">
        <v>3</v>
      </c>
      <c r="I134" s="14">
        <v>97</v>
      </c>
      <c r="J134" s="14">
        <v>0</v>
      </c>
      <c r="K134" s="32">
        <v>0</v>
      </c>
      <c r="L134" s="14">
        <v>40</v>
      </c>
      <c r="M134" s="14">
        <v>1</v>
      </c>
      <c r="N134" s="14">
        <v>6</v>
      </c>
      <c r="O134" s="21">
        <v>47</v>
      </c>
      <c r="P134" s="17">
        <v>24</v>
      </c>
      <c r="Q134">
        <v>0</v>
      </c>
      <c r="R134" s="33">
        <v>160</v>
      </c>
      <c r="S134" s="33">
        <v>165</v>
      </c>
      <c r="T134" s="34">
        <v>3.125E-2</v>
      </c>
    </row>
    <row r="135" spans="1:20" ht="15.5" x14ac:dyDescent="0.35">
      <c r="A135" s="26">
        <v>134</v>
      </c>
      <c r="B135" s="18">
        <v>13.9</v>
      </c>
      <c r="C135" s="18">
        <v>2.4</v>
      </c>
      <c r="D135" s="31">
        <v>66</v>
      </c>
      <c r="E135" s="14">
        <v>7</v>
      </c>
      <c r="F135" s="20">
        <v>2.2850000000000001</v>
      </c>
      <c r="G135" s="14">
        <v>200</v>
      </c>
      <c r="H135" s="14">
        <v>3</v>
      </c>
      <c r="I135" s="14">
        <v>124</v>
      </c>
      <c r="J135" s="14">
        <v>1</v>
      </c>
      <c r="K135" s="32">
        <v>1</v>
      </c>
      <c r="L135" s="14">
        <v>32</v>
      </c>
      <c r="M135" s="14">
        <v>9</v>
      </c>
      <c r="N135" s="14">
        <v>2</v>
      </c>
      <c r="O135" s="21">
        <v>32</v>
      </c>
      <c r="P135" s="17">
        <v>62</v>
      </c>
      <c r="Q135">
        <v>0</v>
      </c>
      <c r="R135" s="33">
        <v>171</v>
      </c>
      <c r="S135" s="33">
        <v>177</v>
      </c>
      <c r="T135" s="34">
        <v>3.5087719298245612E-2</v>
      </c>
    </row>
    <row r="136" spans="1:20" ht="15.5" x14ac:dyDescent="0.35">
      <c r="A136" s="26">
        <v>135</v>
      </c>
      <c r="B136" s="18">
        <v>10.3</v>
      </c>
      <c r="C136" s="18">
        <v>2.2000000000000002</v>
      </c>
      <c r="D136" s="31">
        <v>56</v>
      </c>
      <c r="E136" s="14">
        <v>11</v>
      </c>
      <c r="F136" s="20">
        <v>0.29199999999999998</v>
      </c>
      <c r="G136" s="14">
        <v>47</v>
      </c>
      <c r="H136" s="14">
        <v>3</v>
      </c>
      <c r="I136" s="14">
        <v>111</v>
      </c>
      <c r="J136" s="14">
        <v>1</v>
      </c>
      <c r="K136" s="32">
        <v>0</v>
      </c>
      <c r="L136" s="14">
        <v>34</v>
      </c>
      <c r="M136" s="14">
        <v>9</v>
      </c>
      <c r="N136" s="14">
        <v>2</v>
      </c>
      <c r="O136" s="21">
        <v>38</v>
      </c>
      <c r="P136" s="17">
        <v>30</v>
      </c>
      <c r="Q136">
        <v>0</v>
      </c>
      <c r="R136" s="33">
        <v>179</v>
      </c>
      <c r="S136" s="33">
        <v>186</v>
      </c>
      <c r="T136" s="34">
        <v>3.9106145251396648E-2</v>
      </c>
    </row>
    <row r="137" spans="1:20" ht="15.5" x14ac:dyDescent="0.35">
      <c r="A137" s="26">
        <v>136</v>
      </c>
      <c r="B137" s="18">
        <v>11.7</v>
      </c>
      <c r="C137" s="18">
        <v>3</v>
      </c>
      <c r="D137" s="31">
        <v>82</v>
      </c>
      <c r="E137" s="14">
        <v>15</v>
      </c>
      <c r="F137" s="20">
        <v>0.88800000000000001</v>
      </c>
      <c r="G137" s="14">
        <v>202</v>
      </c>
      <c r="H137" s="14">
        <v>5</v>
      </c>
      <c r="I137" s="14">
        <v>147</v>
      </c>
      <c r="J137" s="14">
        <v>1</v>
      </c>
      <c r="K137" s="32">
        <v>1</v>
      </c>
      <c r="L137" s="14">
        <v>40</v>
      </c>
      <c r="M137" s="14">
        <v>7</v>
      </c>
      <c r="N137" s="14">
        <v>3</v>
      </c>
      <c r="O137" s="21">
        <v>42</v>
      </c>
      <c r="P137" s="17">
        <v>61</v>
      </c>
      <c r="Q137">
        <v>1</v>
      </c>
      <c r="R137" s="33">
        <v>156</v>
      </c>
      <c r="S137" s="33">
        <v>163</v>
      </c>
      <c r="T137" s="34">
        <v>4.4871794871794872E-2</v>
      </c>
    </row>
    <row r="138" spans="1:20" ht="15.5" x14ac:dyDescent="0.35">
      <c r="A138" s="26">
        <v>137</v>
      </c>
      <c r="B138" s="18">
        <v>9.4</v>
      </c>
      <c r="C138" s="18">
        <v>1.8</v>
      </c>
      <c r="D138" s="31">
        <v>44</v>
      </c>
      <c r="E138" s="14">
        <v>12</v>
      </c>
      <c r="F138" s="20">
        <v>2.3239999999999998</v>
      </c>
      <c r="G138" s="14">
        <v>97</v>
      </c>
      <c r="H138" s="14">
        <v>2</v>
      </c>
      <c r="I138" s="14">
        <v>101</v>
      </c>
      <c r="J138" s="14">
        <v>1</v>
      </c>
      <c r="K138" s="32">
        <v>0</v>
      </c>
      <c r="L138" s="14">
        <v>49</v>
      </c>
      <c r="M138" s="14">
        <v>19</v>
      </c>
      <c r="N138" s="14">
        <v>3</v>
      </c>
      <c r="O138" s="21">
        <v>32</v>
      </c>
      <c r="P138" s="17">
        <v>21</v>
      </c>
      <c r="Q138">
        <v>1</v>
      </c>
      <c r="R138" s="33">
        <v>172</v>
      </c>
      <c r="S138" s="33">
        <v>179</v>
      </c>
      <c r="T138" s="34">
        <v>4.0697674418604654E-2</v>
      </c>
    </row>
    <row r="139" spans="1:20" ht="15.5" x14ac:dyDescent="0.35">
      <c r="A139" s="26">
        <v>138</v>
      </c>
      <c r="B139" s="18">
        <v>9.5</v>
      </c>
      <c r="C139" s="18">
        <v>1.9</v>
      </c>
      <c r="D139" s="31">
        <v>44</v>
      </c>
      <c r="E139" s="14">
        <v>10</v>
      </c>
      <c r="F139" s="20">
        <v>0.19600000000000001</v>
      </c>
      <c r="G139" s="14">
        <v>49</v>
      </c>
      <c r="H139" s="14">
        <v>3</v>
      </c>
      <c r="I139" s="14">
        <v>111</v>
      </c>
      <c r="J139" s="14">
        <v>1</v>
      </c>
      <c r="K139" s="32">
        <v>0</v>
      </c>
      <c r="L139" s="14">
        <v>33</v>
      </c>
      <c r="M139" s="14">
        <v>12</v>
      </c>
      <c r="N139" s="14">
        <v>2</v>
      </c>
      <c r="O139" s="21">
        <v>40</v>
      </c>
      <c r="P139" s="17">
        <v>15</v>
      </c>
      <c r="Q139">
        <v>0</v>
      </c>
      <c r="R139" s="33">
        <v>181</v>
      </c>
      <c r="S139" s="33">
        <v>189</v>
      </c>
      <c r="T139" s="34">
        <v>4.4198895027624308E-2</v>
      </c>
    </row>
    <row r="140" spans="1:20" ht="15.5" x14ac:dyDescent="0.35">
      <c r="A140" s="26">
        <v>139</v>
      </c>
      <c r="B140" s="18">
        <v>8.6999999999999993</v>
      </c>
      <c r="C140" s="18">
        <v>2.1</v>
      </c>
      <c r="D140" s="31">
        <v>51</v>
      </c>
      <c r="E140" s="14">
        <v>15</v>
      </c>
      <c r="F140" s="20">
        <v>0.18</v>
      </c>
      <c r="G140" s="14">
        <v>84</v>
      </c>
      <c r="H140" s="14">
        <v>4</v>
      </c>
      <c r="I140" s="14">
        <v>122</v>
      </c>
      <c r="J140" s="14">
        <v>1</v>
      </c>
      <c r="K140" s="32">
        <v>1</v>
      </c>
      <c r="L140" s="14">
        <v>40</v>
      </c>
      <c r="M140" s="14">
        <v>8</v>
      </c>
      <c r="N140" s="14">
        <v>3</v>
      </c>
      <c r="O140" s="21">
        <v>43</v>
      </c>
      <c r="P140" s="17">
        <v>26</v>
      </c>
      <c r="Q140">
        <v>1</v>
      </c>
      <c r="R140" s="33">
        <v>171</v>
      </c>
      <c r="S140" s="33">
        <v>180</v>
      </c>
      <c r="T140" s="34">
        <v>5.2631578947368418E-2</v>
      </c>
    </row>
    <row r="141" spans="1:20" ht="15.5" x14ac:dyDescent="0.35">
      <c r="A141" s="26">
        <v>140</v>
      </c>
      <c r="B141" s="18">
        <v>12.8</v>
      </c>
      <c r="C141" s="18">
        <v>2.9</v>
      </c>
      <c r="D141" s="31">
        <v>70</v>
      </c>
      <c r="E141" s="14">
        <v>13</v>
      </c>
      <c r="F141" s="20">
        <v>1.4159999999999999</v>
      </c>
      <c r="G141" s="14">
        <v>209</v>
      </c>
      <c r="H141" s="14">
        <v>2</v>
      </c>
      <c r="I141" s="14">
        <v>85</v>
      </c>
      <c r="J141" s="14">
        <v>1</v>
      </c>
      <c r="K141" s="32">
        <v>1</v>
      </c>
      <c r="L141" s="14">
        <v>45</v>
      </c>
      <c r="M141" s="14">
        <v>6</v>
      </c>
      <c r="N141" s="14">
        <v>3</v>
      </c>
      <c r="O141" s="21">
        <v>40</v>
      </c>
      <c r="P141" s="17">
        <v>57</v>
      </c>
      <c r="Q141">
        <v>0</v>
      </c>
      <c r="R141" s="33">
        <v>169</v>
      </c>
      <c r="S141" s="33">
        <v>175</v>
      </c>
      <c r="T141" s="34">
        <v>3.5502958579881658E-2</v>
      </c>
    </row>
    <row r="142" spans="1:20" ht="15.5" x14ac:dyDescent="0.35">
      <c r="A142" s="26">
        <v>141</v>
      </c>
      <c r="B142" s="18">
        <v>6.6</v>
      </c>
      <c r="C142" s="18">
        <v>1.7</v>
      </c>
      <c r="D142" s="31">
        <v>44</v>
      </c>
      <c r="E142" s="14">
        <v>2</v>
      </c>
      <c r="F142" s="20">
        <v>0.115</v>
      </c>
      <c r="G142" s="14">
        <v>70</v>
      </c>
      <c r="H142" s="14">
        <v>3</v>
      </c>
      <c r="I142" s="14">
        <v>137</v>
      </c>
      <c r="J142" s="14">
        <v>0</v>
      </c>
      <c r="K142" s="32">
        <v>0</v>
      </c>
      <c r="L142" s="14">
        <v>46</v>
      </c>
      <c r="M142" s="14">
        <v>6</v>
      </c>
      <c r="N142" s="14">
        <v>3</v>
      </c>
      <c r="O142" s="21">
        <v>29</v>
      </c>
      <c r="P142" s="17">
        <v>19</v>
      </c>
      <c r="Q142">
        <v>0</v>
      </c>
      <c r="R142" s="33">
        <v>161</v>
      </c>
      <c r="S142" s="33">
        <v>167</v>
      </c>
      <c r="T142" s="34">
        <v>3.7267080745341616E-2</v>
      </c>
    </row>
    <row r="143" spans="1:20" ht="15.5" x14ac:dyDescent="0.35">
      <c r="A143" s="26">
        <v>142</v>
      </c>
      <c r="B143" s="18">
        <v>17</v>
      </c>
      <c r="C143" s="18">
        <v>3</v>
      </c>
      <c r="D143" s="31">
        <v>75</v>
      </c>
      <c r="E143" s="14">
        <v>7</v>
      </c>
      <c r="F143" s="20">
        <v>0.995</v>
      </c>
      <c r="G143" s="14">
        <v>185</v>
      </c>
      <c r="H143" s="14">
        <v>2</v>
      </c>
      <c r="I143" s="14">
        <v>99</v>
      </c>
      <c r="J143" s="14">
        <v>1</v>
      </c>
      <c r="K143" s="32">
        <v>1</v>
      </c>
      <c r="L143" s="14">
        <v>30</v>
      </c>
      <c r="M143" s="14">
        <v>10</v>
      </c>
      <c r="N143" s="14">
        <v>2</v>
      </c>
      <c r="O143" s="21">
        <v>39</v>
      </c>
      <c r="P143" s="17">
        <v>58</v>
      </c>
      <c r="Q143">
        <v>1</v>
      </c>
      <c r="R143" s="33">
        <v>180</v>
      </c>
      <c r="S143" s="33">
        <v>189</v>
      </c>
      <c r="T143" s="34">
        <v>0.05</v>
      </c>
    </row>
    <row r="144" spans="1:20" ht="15.5" x14ac:dyDescent="0.35">
      <c r="A144" s="26">
        <v>143</v>
      </c>
      <c r="B144" s="18">
        <v>16.7</v>
      </c>
      <c r="C144" s="18">
        <v>3</v>
      </c>
      <c r="D144" s="31">
        <v>68</v>
      </c>
      <c r="E144" s="14">
        <v>4</v>
      </c>
      <c r="F144" s="20">
        <v>2.3519999999999999</v>
      </c>
      <c r="G144" s="14">
        <v>209</v>
      </c>
      <c r="H144" s="14">
        <v>0</v>
      </c>
      <c r="I144" s="14">
        <v>85</v>
      </c>
      <c r="J144" s="14">
        <v>1</v>
      </c>
      <c r="K144" s="32">
        <v>1</v>
      </c>
      <c r="L144" s="14">
        <v>30</v>
      </c>
      <c r="M144" s="14">
        <v>12</v>
      </c>
      <c r="N144" s="14">
        <v>2</v>
      </c>
      <c r="O144" s="21">
        <v>50</v>
      </c>
      <c r="P144" s="17">
        <v>51</v>
      </c>
      <c r="Q144">
        <v>1</v>
      </c>
      <c r="R144" s="33">
        <v>182</v>
      </c>
      <c r="S144" s="33">
        <v>189</v>
      </c>
      <c r="T144" s="34">
        <v>3.8461538461538464E-2</v>
      </c>
    </row>
    <row r="145" spans="1:20" ht="15.5" x14ac:dyDescent="0.35">
      <c r="A145" s="26">
        <v>144</v>
      </c>
      <c r="B145" s="18">
        <v>15.9</v>
      </c>
      <c r="C145" s="18">
        <v>3.4</v>
      </c>
      <c r="D145" s="31">
        <v>84</v>
      </c>
      <c r="E145" s="14">
        <v>9</v>
      </c>
      <c r="F145" s="20">
        <v>1.2589999999999999</v>
      </c>
      <c r="G145" s="14">
        <v>175</v>
      </c>
      <c r="H145" s="14">
        <v>1</v>
      </c>
      <c r="I145" s="14">
        <v>84</v>
      </c>
      <c r="J145" s="14">
        <v>1</v>
      </c>
      <c r="K145" s="32">
        <v>1</v>
      </c>
      <c r="L145" s="14">
        <v>31</v>
      </c>
      <c r="M145" s="14">
        <v>8</v>
      </c>
      <c r="N145" s="14">
        <v>2</v>
      </c>
      <c r="O145" s="21">
        <v>37</v>
      </c>
      <c r="P145" s="17">
        <v>76</v>
      </c>
      <c r="Q145">
        <v>1</v>
      </c>
      <c r="R145" s="33">
        <v>183</v>
      </c>
      <c r="S145" s="33">
        <v>190</v>
      </c>
      <c r="T145" s="34">
        <v>3.825136612021858E-2</v>
      </c>
    </row>
    <row r="146" spans="1:20" ht="15.5" x14ac:dyDescent="0.35">
      <c r="A146" s="26">
        <v>145</v>
      </c>
      <c r="B146" s="18">
        <v>7.9</v>
      </c>
      <c r="C146" s="18">
        <v>2</v>
      </c>
      <c r="D146" s="31">
        <v>51</v>
      </c>
      <c r="E146" s="14">
        <v>3</v>
      </c>
      <c r="F146" s="20">
        <v>1.464</v>
      </c>
      <c r="G146" s="14">
        <v>118</v>
      </c>
      <c r="H146" s="14">
        <v>4</v>
      </c>
      <c r="I146" s="14">
        <v>115</v>
      </c>
      <c r="J146" s="14">
        <v>1</v>
      </c>
      <c r="K146" s="32">
        <v>0</v>
      </c>
      <c r="L146" s="14">
        <v>46</v>
      </c>
      <c r="M146" s="14">
        <v>6</v>
      </c>
      <c r="N146" s="14">
        <v>4</v>
      </c>
      <c r="O146" s="21">
        <v>33</v>
      </c>
      <c r="P146" s="17">
        <v>31</v>
      </c>
      <c r="Q146">
        <v>0</v>
      </c>
      <c r="R146" s="33">
        <v>162</v>
      </c>
      <c r="S146" s="33">
        <v>167</v>
      </c>
      <c r="T146" s="34">
        <v>3.0864197530864196E-2</v>
      </c>
    </row>
    <row r="147" spans="1:20" ht="15.5" x14ac:dyDescent="0.35">
      <c r="A147" s="26">
        <v>146</v>
      </c>
      <c r="B147" s="18">
        <v>14.1</v>
      </c>
      <c r="C147" s="18">
        <v>3.3</v>
      </c>
      <c r="D147" s="31">
        <v>88</v>
      </c>
      <c r="E147" s="14">
        <v>5</v>
      </c>
      <c r="F147" s="20">
        <v>0.504</v>
      </c>
      <c r="G147" s="14">
        <v>253</v>
      </c>
      <c r="H147" s="14">
        <v>3</v>
      </c>
      <c r="I147" s="14">
        <v>124</v>
      </c>
      <c r="J147" s="14">
        <v>0</v>
      </c>
      <c r="K147" s="32">
        <v>1</v>
      </c>
      <c r="L147" s="14">
        <v>42</v>
      </c>
      <c r="M147" s="14">
        <v>9</v>
      </c>
      <c r="N147" s="14">
        <v>3</v>
      </c>
      <c r="O147" s="21">
        <v>35</v>
      </c>
      <c r="P147" s="17">
        <v>63</v>
      </c>
      <c r="Q147">
        <v>1</v>
      </c>
      <c r="R147" s="33">
        <v>163</v>
      </c>
      <c r="S147" s="33">
        <v>172</v>
      </c>
      <c r="T147" s="34">
        <v>5.5214723926380369E-2</v>
      </c>
    </row>
    <row r="148" spans="1:20" ht="15.5" x14ac:dyDescent="0.35">
      <c r="A148" s="26">
        <v>147</v>
      </c>
      <c r="B148" s="18">
        <v>8.1</v>
      </c>
      <c r="C148" s="18">
        <v>1.7</v>
      </c>
      <c r="D148" s="31">
        <v>58</v>
      </c>
      <c r="E148" s="14">
        <v>19</v>
      </c>
      <c r="F148" s="20">
        <v>0.44700000000000001</v>
      </c>
      <c r="G148" s="14">
        <v>20</v>
      </c>
      <c r="H148" s="14">
        <v>4</v>
      </c>
      <c r="I148" s="14">
        <v>129</v>
      </c>
      <c r="J148" s="14">
        <v>1</v>
      </c>
      <c r="K148" s="32">
        <v>0</v>
      </c>
      <c r="L148" s="14">
        <v>43</v>
      </c>
      <c r="M148" s="14">
        <v>10</v>
      </c>
      <c r="N148" s="14">
        <v>3</v>
      </c>
      <c r="O148" s="21">
        <v>42</v>
      </c>
      <c r="P148" s="17">
        <v>35</v>
      </c>
      <c r="Q148">
        <v>0</v>
      </c>
      <c r="R148" s="33">
        <v>178</v>
      </c>
      <c r="S148" s="33">
        <v>184</v>
      </c>
      <c r="T148" s="34">
        <v>3.3707865168539325E-2</v>
      </c>
    </row>
    <row r="149" spans="1:20" ht="15.5" x14ac:dyDescent="0.35">
      <c r="A149" s="26">
        <v>148</v>
      </c>
      <c r="B149" s="18">
        <v>13.6</v>
      </c>
      <c r="C149" s="18">
        <v>2.9</v>
      </c>
      <c r="D149" s="31">
        <v>66</v>
      </c>
      <c r="E149" s="14">
        <v>17</v>
      </c>
      <c r="F149" s="20">
        <v>2.62</v>
      </c>
      <c r="G149" s="14">
        <v>103</v>
      </c>
      <c r="H149" s="14">
        <v>2</v>
      </c>
      <c r="I149" s="14">
        <v>102</v>
      </c>
      <c r="J149" s="14">
        <v>0</v>
      </c>
      <c r="K149" s="32">
        <v>1</v>
      </c>
      <c r="L149" s="14">
        <v>39</v>
      </c>
      <c r="M149" s="14">
        <v>8</v>
      </c>
      <c r="N149" s="14">
        <v>3</v>
      </c>
      <c r="O149" s="21">
        <v>50</v>
      </c>
      <c r="P149" s="17">
        <v>48</v>
      </c>
      <c r="Q149">
        <v>0</v>
      </c>
      <c r="R149" s="33">
        <v>166</v>
      </c>
      <c r="S149" s="33">
        <v>172</v>
      </c>
      <c r="T149" s="34">
        <v>3.614457831325301E-2</v>
      </c>
    </row>
    <row r="150" spans="1:20" ht="15.5" x14ac:dyDescent="0.35">
      <c r="A150" s="26">
        <v>149</v>
      </c>
      <c r="B150" s="18">
        <v>10</v>
      </c>
      <c r="C150" s="18">
        <v>2</v>
      </c>
      <c r="D150" s="31">
        <v>55</v>
      </c>
      <c r="E150" s="14">
        <v>8</v>
      </c>
      <c r="F150" s="20">
        <v>1.1679999999999999</v>
      </c>
      <c r="G150" s="14">
        <v>120</v>
      </c>
      <c r="H150" s="14">
        <v>3</v>
      </c>
      <c r="I150" s="14">
        <v>114</v>
      </c>
      <c r="J150" s="14">
        <v>1</v>
      </c>
      <c r="K150" s="32">
        <v>0</v>
      </c>
      <c r="L150" s="14">
        <v>52</v>
      </c>
      <c r="M150" s="14">
        <v>10</v>
      </c>
      <c r="N150" s="14">
        <v>3</v>
      </c>
      <c r="O150" s="21">
        <v>40</v>
      </c>
      <c r="P150" s="17">
        <v>34</v>
      </c>
      <c r="Q150">
        <v>0</v>
      </c>
      <c r="R150" s="33">
        <v>174</v>
      </c>
      <c r="S150" s="33">
        <v>182</v>
      </c>
      <c r="T150" s="34">
        <v>4.5977011494252873E-2</v>
      </c>
    </row>
    <row r="151" spans="1:20" ht="15.5" x14ac:dyDescent="0.35">
      <c r="A151" s="26">
        <v>150</v>
      </c>
      <c r="B151" s="18">
        <v>11.6</v>
      </c>
      <c r="C151" s="18">
        <v>2.2000000000000002</v>
      </c>
      <c r="D151" s="31">
        <v>60</v>
      </c>
      <c r="E151" s="14">
        <v>9</v>
      </c>
      <c r="F151" s="20">
        <v>3.2000000000000001E-2</v>
      </c>
      <c r="G151" s="14">
        <v>102</v>
      </c>
      <c r="H151" s="14">
        <v>5</v>
      </c>
      <c r="I151" s="14">
        <v>135</v>
      </c>
      <c r="J151" s="14">
        <v>1</v>
      </c>
      <c r="K151" s="32">
        <v>1</v>
      </c>
      <c r="L151" s="14">
        <v>35</v>
      </c>
      <c r="M151" s="14">
        <v>8</v>
      </c>
      <c r="N151" s="14">
        <v>2</v>
      </c>
      <c r="O151" s="21">
        <v>32</v>
      </c>
      <c r="P151" s="17">
        <v>37</v>
      </c>
      <c r="Q151">
        <v>0</v>
      </c>
      <c r="R151" s="33">
        <v>178</v>
      </c>
      <c r="S151" s="33">
        <v>185</v>
      </c>
      <c r="T151" s="34">
        <v>3.9325842696629212E-2</v>
      </c>
    </row>
  </sheetData>
  <pageMargins left="0.7" right="0.7" top="0.75" bottom="0.75" header="0.3" footer="0.3"/>
  <picture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55B6-200F-4585-AC25-3FF1C92C449C}">
  <dimension ref="A1:E17"/>
  <sheetViews>
    <sheetView workbookViewId="0">
      <selection activeCell="G10" sqref="G10"/>
    </sheetView>
  </sheetViews>
  <sheetFormatPr defaultColWidth="9" defaultRowHeight="15.5" x14ac:dyDescent="0.35"/>
  <cols>
    <col min="1" max="1" width="11.7265625" style="36" bestFit="1" customWidth="1"/>
    <col min="2" max="2" width="11.7265625" style="36" customWidth="1"/>
    <col min="3" max="3" width="15" style="36" customWidth="1"/>
    <col min="4" max="16384" width="9" style="36"/>
  </cols>
  <sheetData>
    <row r="1" spans="1:5" x14ac:dyDescent="0.35">
      <c r="A1" s="35" t="s">
        <v>62</v>
      </c>
      <c r="B1" s="35" t="s">
        <v>63</v>
      </c>
      <c r="C1" s="35" t="s">
        <v>64</v>
      </c>
    </row>
    <row r="2" spans="1:5" x14ac:dyDescent="0.35">
      <c r="A2" s="36">
        <v>1</v>
      </c>
      <c r="B2" s="36" t="s">
        <v>65</v>
      </c>
      <c r="C2" s="37">
        <v>60.940000000000005</v>
      </c>
      <c r="E2" s="37"/>
    </row>
    <row r="3" spans="1:5" x14ac:dyDescent="0.35">
      <c r="A3" s="36">
        <v>2</v>
      </c>
      <c r="B3" s="36" t="s">
        <v>66</v>
      </c>
      <c r="C3" s="37">
        <v>64.790000000000006</v>
      </c>
      <c r="E3" s="37"/>
    </row>
    <row r="4" spans="1:5" x14ac:dyDescent="0.35">
      <c r="A4" s="36">
        <v>3</v>
      </c>
      <c r="B4" s="36" t="s">
        <v>67</v>
      </c>
      <c r="C4" s="37">
        <v>72.709999999999994</v>
      </c>
      <c r="E4" s="37"/>
    </row>
    <row r="5" spans="1:5" x14ac:dyDescent="0.35">
      <c r="A5" s="36">
        <v>4</v>
      </c>
      <c r="B5" s="36" t="s">
        <v>68</v>
      </c>
      <c r="C5" s="37">
        <v>57.420000000000009</v>
      </c>
      <c r="E5" s="37"/>
    </row>
    <row r="6" spans="1:5" x14ac:dyDescent="0.35">
      <c r="A6" s="36">
        <v>5</v>
      </c>
      <c r="B6" s="36" t="s">
        <v>69</v>
      </c>
      <c r="C6" s="37">
        <v>67.100000000000009</v>
      </c>
      <c r="E6" s="37"/>
    </row>
    <row r="7" spans="1:5" x14ac:dyDescent="0.35">
      <c r="A7" s="36">
        <v>6</v>
      </c>
      <c r="B7" s="36" t="s">
        <v>70</v>
      </c>
      <c r="C7" s="37">
        <v>77</v>
      </c>
      <c r="E7" s="37"/>
    </row>
    <row r="8" spans="1:5" x14ac:dyDescent="0.35">
      <c r="A8" s="36">
        <v>7</v>
      </c>
      <c r="B8" s="36" t="s">
        <v>71</v>
      </c>
      <c r="C8" s="37">
        <v>93.500000000000014</v>
      </c>
      <c r="E8" s="37"/>
    </row>
    <row r="9" spans="1:5" x14ac:dyDescent="0.35">
      <c r="A9" s="36">
        <v>8</v>
      </c>
      <c r="B9" s="36" t="s">
        <v>72</v>
      </c>
      <c r="C9" s="37">
        <v>65.12</v>
      </c>
      <c r="E9" s="37"/>
    </row>
    <row r="10" spans="1:5" x14ac:dyDescent="0.35">
      <c r="A10" s="36">
        <v>9</v>
      </c>
      <c r="B10" s="36" t="s">
        <v>73</v>
      </c>
      <c r="C10" s="37">
        <v>84.7</v>
      </c>
      <c r="E10" s="37"/>
    </row>
    <row r="11" spans="1:5" x14ac:dyDescent="0.35">
      <c r="A11" s="36">
        <v>10</v>
      </c>
      <c r="B11" s="36" t="s">
        <v>74</v>
      </c>
      <c r="C11" s="37">
        <v>96.800000000000011</v>
      </c>
      <c r="E11" s="37"/>
    </row>
    <row r="12" spans="1:5" x14ac:dyDescent="0.35">
      <c r="A12" s="36">
        <v>11</v>
      </c>
      <c r="B12" s="36" t="s">
        <v>75</v>
      </c>
      <c r="C12" s="37">
        <v>119.9</v>
      </c>
      <c r="E12" s="37"/>
    </row>
    <row r="13" spans="1:5" x14ac:dyDescent="0.35">
      <c r="A13" s="36">
        <v>12</v>
      </c>
      <c r="B13" s="36" t="s">
        <v>76</v>
      </c>
      <c r="C13" s="37">
        <v>79.75</v>
      </c>
      <c r="E13" s="37"/>
    </row>
    <row r="14" spans="1:5" x14ac:dyDescent="0.35">
      <c r="A14" s="36">
        <v>13</v>
      </c>
      <c r="B14" s="36" t="s">
        <v>77</v>
      </c>
      <c r="C14" s="37">
        <v>102.52000000000001</v>
      </c>
      <c r="E14" s="37"/>
    </row>
    <row r="15" spans="1:5" x14ac:dyDescent="0.35">
      <c r="A15" s="36">
        <v>14</v>
      </c>
      <c r="B15" s="36" t="s">
        <v>78</v>
      </c>
      <c r="C15" s="37">
        <v>126.50000000000001</v>
      </c>
      <c r="E15" s="37"/>
    </row>
    <row r="16" spans="1:5" x14ac:dyDescent="0.35">
      <c r="A16" s="36">
        <v>15</v>
      </c>
      <c r="B16" s="36" t="s">
        <v>79</v>
      </c>
      <c r="C16" s="37">
        <v>146.30000000000001</v>
      </c>
      <c r="E16" s="37"/>
    </row>
    <row r="17" spans="1:5" x14ac:dyDescent="0.35">
      <c r="A17" s="36">
        <v>16</v>
      </c>
      <c r="B17" s="36" t="s">
        <v>80</v>
      </c>
      <c r="C17" s="37">
        <v>103.4</v>
      </c>
      <c r="E17" s="37"/>
    </row>
  </sheetData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2A4CB-CAD2-47DF-A904-77D241257E15}">
  <dimension ref="A1:J151"/>
  <sheetViews>
    <sheetView tabSelected="1" topLeftCell="B8" workbookViewId="0">
      <selection activeCell="S25" sqref="S25"/>
    </sheetView>
  </sheetViews>
  <sheetFormatPr defaultRowHeight="14.5" x14ac:dyDescent="0.35"/>
  <cols>
    <col min="1" max="1" width="12.81640625" bestFit="1" customWidth="1"/>
    <col min="3" max="3" width="26" bestFit="1" customWidth="1"/>
    <col min="4" max="4" width="16.54296875" bestFit="1" customWidth="1"/>
    <col min="6" max="6" width="26" bestFit="1" customWidth="1"/>
    <col min="7" max="7" width="16.54296875" bestFit="1" customWidth="1"/>
    <col min="9" max="9" width="19.54296875" bestFit="1" customWidth="1"/>
    <col min="10" max="10" width="11.1796875" bestFit="1" customWidth="1"/>
  </cols>
  <sheetData>
    <row r="1" spans="1:10" ht="15.5" x14ac:dyDescent="0.35">
      <c r="A1" s="26" t="s">
        <v>45</v>
      </c>
    </row>
    <row r="2" spans="1:10" ht="16" thickBot="1" x14ac:dyDescent="0.4">
      <c r="A2" s="18">
        <v>12.5</v>
      </c>
    </row>
    <row r="3" spans="1:10" ht="15.5" x14ac:dyDescent="0.35">
      <c r="A3" s="18">
        <v>14.5</v>
      </c>
      <c r="C3" s="38" t="s">
        <v>45</v>
      </c>
      <c r="D3" s="38"/>
      <c r="F3" s="175" t="s">
        <v>81</v>
      </c>
      <c r="G3" s="176"/>
      <c r="I3" s="39" t="s">
        <v>82</v>
      </c>
      <c r="J3" s="39">
        <f>_xlfn.QUARTILE.INC(A2:A151, 1)</f>
        <v>8.8250000000000011</v>
      </c>
    </row>
    <row r="4" spans="1:10" ht="15.5" x14ac:dyDescent="0.35">
      <c r="A4" s="18">
        <v>19</v>
      </c>
      <c r="F4" s="40"/>
      <c r="G4" s="41"/>
      <c r="I4" s="39" t="s">
        <v>83</v>
      </c>
      <c r="J4" s="39">
        <f>_xlfn.QUARTILE.INC(A2:A151, 3)</f>
        <v>14</v>
      </c>
    </row>
    <row r="5" spans="1:10" ht="15.5" x14ac:dyDescent="0.35">
      <c r="A5" s="18">
        <v>18.2</v>
      </c>
      <c r="C5" t="s">
        <v>84</v>
      </c>
      <c r="D5">
        <v>11.659333333333334</v>
      </c>
      <c r="F5" s="177" t="s">
        <v>85</v>
      </c>
      <c r="G5" s="178"/>
      <c r="I5" s="39" t="s">
        <v>86</v>
      </c>
      <c r="J5" s="39">
        <f>J4-J3</f>
        <v>5.1749999999999989</v>
      </c>
    </row>
    <row r="6" spans="1:10" ht="15.5" x14ac:dyDescent="0.35">
      <c r="A6" s="18">
        <v>7.6</v>
      </c>
      <c r="C6" t="s">
        <v>87</v>
      </c>
      <c r="D6">
        <v>0.29156999484533563</v>
      </c>
      <c r="F6" s="42" t="s">
        <v>88</v>
      </c>
      <c r="G6" s="39">
        <f>D9</f>
        <v>3.5709885583849688</v>
      </c>
      <c r="I6" s="39" t="s">
        <v>89</v>
      </c>
      <c r="J6" s="39">
        <f>J3-(1.5*J5)</f>
        <v>1.0625000000000027</v>
      </c>
    </row>
    <row r="7" spans="1:10" ht="15.5" x14ac:dyDescent="0.35">
      <c r="A7" s="18">
        <v>18.5</v>
      </c>
      <c r="C7" t="s">
        <v>90</v>
      </c>
      <c r="D7">
        <v>10.95</v>
      </c>
      <c r="F7" s="42" t="s">
        <v>91</v>
      </c>
      <c r="G7" s="39">
        <f>D5</f>
        <v>11.659333333333334</v>
      </c>
      <c r="I7" s="39" t="s">
        <v>92</v>
      </c>
      <c r="J7" s="39">
        <f>J4+(1.5*J5)</f>
        <v>21.762499999999999</v>
      </c>
    </row>
    <row r="8" spans="1:10" ht="15.5" x14ac:dyDescent="0.35">
      <c r="A8" s="18">
        <v>13.1</v>
      </c>
      <c r="C8" t="s">
        <v>93</v>
      </c>
      <c r="D8">
        <v>8.1</v>
      </c>
      <c r="F8" s="42" t="s">
        <v>94</v>
      </c>
      <c r="G8" s="39">
        <f>D17</f>
        <v>150</v>
      </c>
      <c r="I8" s="39" t="s">
        <v>95</v>
      </c>
      <c r="J8" s="39" t="s">
        <v>96</v>
      </c>
    </row>
    <row r="9" spans="1:10" ht="15.5" x14ac:dyDescent="0.35">
      <c r="A9" s="18">
        <v>14.9</v>
      </c>
      <c r="C9" t="s">
        <v>97</v>
      </c>
      <c r="D9">
        <v>3.5709885583849688</v>
      </c>
      <c r="F9" s="42" t="s">
        <v>98</v>
      </c>
      <c r="G9" s="43">
        <v>0.95</v>
      </c>
    </row>
    <row r="10" spans="1:10" ht="15.5" x14ac:dyDescent="0.35">
      <c r="A10" s="18">
        <v>17.100000000000001</v>
      </c>
      <c r="C10" t="s">
        <v>99</v>
      </c>
      <c r="D10">
        <v>12.751959284116358</v>
      </c>
      <c r="F10" s="44"/>
      <c r="G10" s="45"/>
    </row>
    <row r="11" spans="1:10" ht="15.5" x14ac:dyDescent="0.35">
      <c r="A11" s="18">
        <v>9.1999999999999993</v>
      </c>
      <c r="C11" t="s">
        <v>100</v>
      </c>
      <c r="D11">
        <v>7.7411552731718736E-3</v>
      </c>
      <c r="F11" s="177" t="s">
        <v>101</v>
      </c>
      <c r="G11" s="178"/>
    </row>
    <row r="12" spans="1:10" ht="15.5" x14ac:dyDescent="0.35">
      <c r="A12" s="18">
        <v>10.3</v>
      </c>
      <c r="C12" t="s">
        <v>102</v>
      </c>
      <c r="D12">
        <v>0.74479958140357583</v>
      </c>
      <c r="F12" s="42" t="s">
        <v>103</v>
      </c>
      <c r="G12" s="46">
        <f>G6/SQRT(G8)</f>
        <v>0.29156999484533563</v>
      </c>
    </row>
    <row r="13" spans="1:10" ht="15.5" x14ac:dyDescent="0.35">
      <c r="A13" s="18">
        <v>19.3</v>
      </c>
      <c r="C13" t="s">
        <v>104</v>
      </c>
      <c r="D13">
        <v>17.600000000000001</v>
      </c>
      <c r="F13" s="42" t="s">
        <v>105</v>
      </c>
      <c r="G13" s="47">
        <f>G8-1</f>
        <v>149</v>
      </c>
    </row>
    <row r="14" spans="1:10" ht="15.5" x14ac:dyDescent="0.35">
      <c r="A14" s="18">
        <v>8.1</v>
      </c>
      <c r="C14" t="s">
        <v>106</v>
      </c>
      <c r="D14">
        <v>5.9</v>
      </c>
      <c r="F14" s="48" t="s">
        <v>107</v>
      </c>
      <c r="G14" s="46">
        <f>TINV(1-G9,G13)</f>
        <v>1.976013177689196</v>
      </c>
    </row>
    <row r="15" spans="1:10" ht="15.5" x14ac:dyDescent="0.35">
      <c r="A15" s="18">
        <v>9.1</v>
      </c>
      <c r="C15" t="s">
        <v>108</v>
      </c>
      <c r="D15">
        <v>23.5</v>
      </c>
      <c r="F15" s="42" t="s">
        <v>109</v>
      </c>
      <c r="G15" s="46">
        <f>G14*G12</f>
        <v>0.57614615203315422</v>
      </c>
    </row>
    <row r="16" spans="1:10" ht="15.5" x14ac:dyDescent="0.35">
      <c r="A16" s="18">
        <v>15.7</v>
      </c>
      <c r="C16" t="s">
        <v>110</v>
      </c>
      <c r="D16">
        <v>1748.9</v>
      </c>
      <c r="F16" s="49"/>
      <c r="G16" s="50"/>
    </row>
    <row r="17" spans="1:7" ht="15.5" x14ac:dyDescent="0.35">
      <c r="A17" s="18">
        <v>9.8000000000000007</v>
      </c>
      <c r="C17" t="s">
        <v>111</v>
      </c>
      <c r="D17">
        <v>150</v>
      </c>
      <c r="F17" s="177" t="s">
        <v>112</v>
      </c>
      <c r="G17" s="178"/>
    </row>
    <row r="18" spans="1:7" ht="15.5" x14ac:dyDescent="0.35">
      <c r="A18" s="18">
        <v>19.5</v>
      </c>
      <c r="C18" t="s">
        <v>113</v>
      </c>
      <c r="D18">
        <v>23.5</v>
      </c>
      <c r="F18" s="42" t="s">
        <v>114</v>
      </c>
      <c r="G18" s="53">
        <f>G7-G15</f>
        <v>11.083187181300181</v>
      </c>
    </row>
    <row r="19" spans="1:7" ht="16" thickBot="1" x14ac:dyDescent="0.4">
      <c r="A19" s="18">
        <v>16.2</v>
      </c>
      <c r="C19" t="s">
        <v>115</v>
      </c>
      <c r="D19">
        <v>5.9</v>
      </c>
      <c r="F19" s="51" t="s">
        <v>116</v>
      </c>
      <c r="G19" s="54">
        <f>G7+G15</f>
        <v>12.235479485366488</v>
      </c>
    </row>
    <row r="20" spans="1:7" ht="16" thickBot="1" x14ac:dyDescent="0.4">
      <c r="A20" s="18">
        <v>8</v>
      </c>
      <c r="C20" s="52" t="s">
        <v>117</v>
      </c>
      <c r="D20" s="52">
        <v>0.57614615203315422</v>
      </c>
    </row>
    <row r="21" spans="1:7" ht="15.5" x14ac:dyDescent="0.35">
      <c r="A21" s="18">
        <v>12.2</v>
      </c>
    </row>
    <row r="22" spans="1:7" ht="15.5" x14ac:dyDescent="0.35">
      <c r="A22" s="18">
        <v>11.1</v>
      </c>
    </row>
    <row r="23" spans="1:7" ht="15.5" x14ac:dyDescent="0.35">
      <c r="A23" s="18">
        <v>16.8</v>
      </c>
    </row>
    <row r="24" spans="1:7" ht="15.5" x14ac:dyDescent="0.35">
      <c r="A24" s="18">
        <v>11.8</v>
      </c>
    </row>
    <row r="25" spans="1:7" ht="15.5" x14ac:dyDescent="0.35">
      <c r="A25" s="18">
        <v>14</v>
      </c>
    </row>
    <row r="26" spans="1:7" ht="15.5" x14ac:dyDescent="0.35">
      <c r="A26" s="18">
        <v>10.5</v>
      </c>
    </row>
    <row r="27" spans="1:7" ht="15.5" x14ac:dyDescent="0.35">
      <c r="A27" s="18">
        <v>6.2</v>
      </c>
    </row>
    <row r="28" spans="1:7" ht="15.5" x14ac:dyDescent="0.35">
      <c r="A28" s="18">
        <v>16.899999999999999</v>
      </c>
    </row>
    <row r="29" spans="1:7" ht="15.5" x14ac:dyDescent="0.35">
      <c r="A29" s="18">
        <v>7.9</v>
      </c>
    </row>
    <row r="30" spans="1:7" ht="15.5" x14ac:dyDescent="0.35">
      <c r="A30" s="18">
        <v>9.6</v>
      </c>
    </row>
    <row r="31" spans="1:7" ht="15.5" x14ac:dyDescent="0.35">
      <c r="A31" s="18">
        <v>16.3</v>
      </c>
    </row>
    <row r="32" spans="1:7" ht="15.5" x14ac:dyDescent="0.35">
      <c r="A32" s="18">
        <v>11.2</v>
      </c>
    </row>
    <row r="33" spans="1:1" ht="15.5" x14ac:dyDescent="0.35">
      <c r="A33" s="18">
        <v>13.1</v>
      </c>
    </row>
    <row r="34" spans="1:1" ht="15.5" x14ac:dyDescent="0.35">
      <c r="A34" s="18">
        <v>8</v>
      </c>
    </row>
    <row r="35" spans="1:1" ht="15.5" x14ac:dyDescent="0.35">
      <c r="A35" s="18">
        <v>16.100000000000001</v>
      </c>
    </row>
    <row r="36" spans="1:1" ht="15.5" x14ac:dyDescent="0.35">
      <c r="A36" s="18">
        <v>10.4</v>
      </c>
    </row>
    <row r="37" spans="1:1" ht="15.5" x14ac:dyDescent="0.35">
      <c r="A37" s="18">
        <v>7.4</v>
      </c>
    </row>
    <row r="38" spans="1:1" ht="15.5" x14ac:dyDescent="0.35">
      <c r="A38" s="18">
        <v>10.5</v>
      </c>
    </row>
    <row r="39" spans="1:1" ht="15.5" x14ac:dyDescent="0.35">
      <c r="A39" s="18">
        <v>12</v>
      </c>
    </row>
    <row r="40" spans="1:1" ht="15.5" x14ac:dyDescent="0.35">
      <c r="A40" s="18">
        <v>14.5</v>
      </c>
    </row>
    <row r="41" spans="1:1" ht="15.5" x14ac:dyDescent="0.35">
      <c r="A41" s="23">
        <v>5.9</v>
      </c>
    </row>
    <row r="42" spans="1:1" ht="15.5" x14ac:dyDescent="0.35">
      <c r="A42" s="18">
        <v>9</v>
      </c>
    </row>
    <row r="43" spans="1:1" ht="15.5" x14ac:dyDescent="0.35">
      <c r="A43" s="18">
        <v>15.8</v>
      </c>
    </row>
    <row r="44" spans="1:1" ht="15.5" x14ac:dyDescent="0.35">
      <c r="A44" s="18">
        <v>14</v>
      </c>
    </row>
    <row r="45" spans="1:1" ht="15.5" x14ac:dyDescent="0.35">
      <c r="A45" s="18">
        <v>15.3</v>
      </c>
    </row>
    <row r="46" spans="1:1" ht="15.5" x14ac:dyDescent="0.35">
      <c r="A46" s="18">
        <v>14.4</v>
      </c>
    </row>
    <row r="47" spans="1:1" ht="15.5" x14ac:dyDescent="0.35">
      <c r="A47" s="18">
        <v>14.8</v>
      </c>
    </row>
    <row r="48" spans="1:1" ht="15.5" x14ac:dyDescent="0.35">
      <c r="A48" s="18">
        <v>12.1</v>
      </c>
    </row>
    <row r="49" spans="1:1" ht="15.5" x14ac:dyDescent="0.35">
      <c r="A49" s="18">
        <v>8</v>
      </c>
    </row>
    <row r="50" spans="1:1" ht="15.5" x14ac:dyDescent="0.35">
      <c r="A50" s="18">
        <v>8.4</v>
      </c>
    </row>
    <row r="51" spans="1:1" ht="15.5" x14ac:dyDescent="0.35">
      <c r="A51" s="18">
        <v>10.6</v>
      </c>
    </row>
    <row r="52" spans="1:1" ht="15.5" x14ac:dyDescent="0.35">
      <c r="A52" s="18">
        <v>10.9</v>
      </c>
    </row>
    <row r="53" spans="1:1" ht="15.5" x14ac:dyDescent="0.35">
      <c r="A53" s="18">
        <v>8.6999999999999993</v>
      </c>
    </row>
    <row r="54" spans="1:1" ht="15.5" x14ac:dyDescent="0.35">
      <c r="A54" s="18">
        <v>9.5</v>
      </c>
    </row>
    <row r="55" spans="1:1" ht="15.5" x14ac:dyDescent="0.35">
      <c r="A55" s="18">
        <v>6.8</v>
      </c>
    </row>
    <row r="56" spans="1:1" ht="15.5" x14ac:dyDescent="0.35">
      <c r="A56" s="18">
        <v>7.2</v>
      </c>
    </row>
    <row r="57" spans="1:1" ht="15.5" x14ac:dyDescent="0.35">
      <c r="A57" s="18">
        <v>11.3</v>
      </c>
    </row>
    <row r="58" spans="1:1" ht="15.5" x14ac:dyDescent="0.35">
      <c r="A58" s="18">
        <v>9.4</v>
      </c>
    </row>
    <row r="59" spans="1:1" ht="15.5" x14ac:dyDescent="0.35">
      <c r="A59" s="18">
        <v>8.6</v>
      </c>
    </row>
    <row r="60" spans="1:1" ht="15.5" x14ac:dyDescent="0.35">
      <c r="A60" s="18">
        <v>17.100000000000001</v>
      </c>
    </row>
    <row r="61" spans="1:1" ht="15.5" x14ac:dyDescent="0.35">
      <c r="A61" s="18">
        <v>15.4</v>
      </c>
    </row>
    <row r="62" spans="1:1" ht="15.5" x14ac:dyDescent="0.35">
      <c r="A62" s="18">
        <v>11</v>
      </c>
    </row>
    <row r="63" spans="1:1" ht="15.5" x14ac:dyDescent="0.35">
      <c r="A63" s="18">
        <v>15.6</v>
      </c>
    </row>
    <row r="64" spans="1:1" ht="15.5" x14ac:dyDescent="0.35">
      <c r="A64" s="18">
        <v>7.6</v>
      </c>
    </row>
    <row r="65" spans="1:1" ht="15.5" x14ac:dyDescent="0.35">
      <c r="A65" s="18">
        <v>11.4</v>
      </c>
    </row>
    <row r="66" spans="1:1" ht="15.5" x14ac:dyDescent="0.35">
      <c r="A66" s="18">
        <v>23.5</v>
      </c>
    </row>
    <row r="67" spans="1:1" ht="15.5" x14ac:dyDescent="0.35">
      <c r="A67" s="18">
        <v>12.4</v>
      </c>
    </row>
    <row r="68" spans="1:1" ht="15.5" x14ac:dyDescent="0.35">
      <c r="A68" s="18">
        <v>13.4</v>
      </c>
    </row>
    <row r="69" spans="1:1" ht="15.5" x14ac:dyDescent="0.35">
      <c r="A69" s="18">
        <v>13.8</v>
      </c>
    </row>
    <row r="70" spans="1:1" ht="15.5" x14ac:dyDescent="0.35">
      <c r="A70" s="18">
        <v>11.6</v>
      </c>
    </row>
    <row r="71" spans="1:1" ht="15.5" x14ac:dyDescent="0.35">
      <c r="A71" s="18">
        <v>11.8</v>
      </c>
    </row>
    <row r="72" spans="1:1" ht="15.5" x14ac:dyDescent="0.35">
      <c r="A72" s="18">
        <v>12.4</v>
      </c>
    </row>
    <row r="73" spans="1:1" ht="15.5" x14ac:dyDescent="0.35">
      <c r="A73" s="18">
        <v>8.1</v>
      </c>
    </row>
    <row r="74" spans="1:1" ht="15.5" x14ac:dyDescent="0.35">
      <c r="A74" s="18">
        <v>9.5</v>
      </c>
    </row>
    <row r="75" spans="1:1" ht="15.5" x14ac:dyDescent="0.35">
      <c r="A75" s="18">
        <v>8.4</v>
      </c>
    </row>
    <row r="76" spans="1:1" ht="15.5" x14ac:dyDescent="0.35">
      <c r="A76" s="18">
        <v>9</v>
      </c>
    </row>
    <row r="77" spans="1:1" ht="15.5" x14ac:dyDescent="0.35">
      <c r="A77" s="18">
        <v>15.5</v>
      </c>
    </row>
    <row r="78" spans="1:1" ht="15.5" x14ac:dyDescent="0.35">
      <c r="A78" s="18">
        <v>10.4</v>
      </c>
    </row>
    <row r="79" spans="1:1" ht="15.5" x14ac:dyDescent="0.35">
      <c r="A79" s="18">
        <v>12.7</v>
      </c>
    </row>
    <row r="80" spans="1:1" ht="15.5" x14ac:dyDescent="0.35">
      <c r="A80" s="18">
        <v>14</v>
      </c>
    </row>
    <row r="81" spans="1:1" ht="15.5" x14ac:dyDescent="0.35">
      <c r="A81" s="18">
        <v>9.4</v>
      </c>
    </row>
    <row r="82" spans="1:1" ht="15.5" x14ac:dyDescent="0.35">
      <c r="A82" s="18">
        <v>14</v>
      </c>
    </row>
    <row r="83" spans="1:1" ht="15.5" x14ac:dyDescent="0.35">
      <c r="A83" s="18">
        <v>15.9</v>
      </c>
    </row>
    <row r="84" spans="1:1" ht="15.5" x14ac:dyDescent="0.35">
      <c r="A84" s="18">
        <v>7.5</v>
      </c>
    </row>
    <row r="85" spans="1:1" ht="15.5" x14ac:dyDescent="0.35">
      <c r="A85" s="18">
        <v>8.1</v>
      </c>
    </row>
    <row r="86" spans="1:1" ht="15.5" x14ac:dyDescent="0.35">
      <c r="A86" s="18">
        <v>10.3</v>
      </c>
    </row>
    <row r="87" spans="1:1" ht="15.5" x14ac:dyDescent="0.35">
      <c r="A87" s="18">
        <v>7.7</v>
      </c>
    </row>
    <row r="88" spans="1:1" ht="15.5" x14ac:dyDescent="0.35">
      <c r="A88" s="18">
        <v>8.5</v>
      </c>
    </row>
    <row r="89" spans="1:1" ht="15.5" x14ac:dyDescent="0.35">
      <c r="A89" s="18">
        <v>10.7</v>
      </c>
    </row>
    <row r="90" spans="1:1" ht="15.5" x14ac:dyDescent="0.35">
      <c r="A90" s="18">
        <v>7.4</v>
      </c>
    </row>
    <row r="91" spans="1:1" ht="15.5" x14ac:dyDescent="0.35">
      <c r="A91" s="18">
        <v>14.8</v>
      </c>
    </row>
    <row r="92" spans="1:1" ht="15.5" x14ac:dyDescent="0.35">
      <c r="A92" s="18">
        <v>7.3</v>
      </c>
    </row>
    <row r="93" spans="1:1" ht="15.5" x14ac:dyDescent="0.35">
      <c r="A93" s="18">
        <v>7.6</v>
      </c>
    </row>
    <row r="94" spans="1:1" ht="15.5" x14ac:dyDescent="0.35">
      <c r="A94" s="18">
        <v>9</v>
      </c>
    </row>
    <row r="95" spans="1:1" ht="15.5" x14ac:dyDescent="0.35">
      <c r="A95" s="18">
        <v>12.9</v>
      </c>
    </row>
    <row r="96" spans="1:1" ht="15.5" x14ac:dyDescent="0.35">
      <c r="A96" s="18">
        <v>9</v>
      </c>
    </row>
    <row r="97" spans="1:1" ht="15.5" x14ac:dyDescent="0.35">
      <c r="A97" s="18">
        <v>18.2</v>
      </c>
    </row>
    <row r="98" spans="1:1" ht="15.5" x14ac:dyDescent="0.35">
      <c r="A98" s="18">
        <v>14.4</v>
      </c>
    </row>
    <row r="99" spans="1:1" ht="15.5" x14ac:dyDescent="0.35">
      <c r="A99" s="18">
        <v>8.8000000000000007</v>
      </c>
    </row>
    <row r="100" spans="1:1" ht="15.5" x14ac:dyDescent="0.35">
      <c r="A100" s="18">
        <v>12.5</v>
      </c>
    </row>
    <row r="101" spans="1:1" ht="15.5" x14ac:dyDescent="0.35">
      <c r="A101" s="18">
        <v>13.3</v>
      </c>
    </row>
    <row r="102" spans="1:1" ht="15.5" x14ac:dyDescent="0.35">
      <c r="A102" s="18">
        <v>12.5</v>
      </c>
    </row>
    <row r="103" spans="1:1" ht="15.5" x14ac:dyDescent="0.35">
      <c r="A103" s="18">
        <v>13.2</v>
      </c>
    </row>
    <row r="104" spans="1:1" ht="15.5" x14ac:dyDescent="0.35">
      <c r="A104" s="18">
        <v>11.1</v>
      </c>
    </row>
    <row r="105" spans="1:1" ht="15.5" x14ac:dyDescent="0.35">
      <c r="A105" s="18">
        <v>8.3000000000000007</v>
      </c>
    </row>
    <row r="106" spans="1:1" ht="15.5" x14ac:dyDescent="0.35">
      <c r="A106" s="18">
        <v>9.3000000000000007</v>
      </c>
    </row>
    <row r="107" spans="1:1" ht="15.5" x14ac:dyDescent="0.35">
      <c r="A107" s="18">
        <v>8.1999999999999993</v>
      </c>
    </row>
    <row r="108" spans="1:1" ht="15.5" x14ac:dyDescent="0.35">
      <c r="A108" s="18">
        <v>14.8</v>
      </c>
    </row>
    <row r="109" spans="1:1" ht="15.5" x14ac:dyDescent="0.35">
      <c r="A109" s="18">
        <v>10.7</v>
      </c>
    </row>
    <row r="110" spans="1:1" ht="15.5" x14ac:dyDescent="0.35">
      <c r="A110" s="18">
        <v>8.8000000000000007</v>
      </c>
    </row>
    <row r="111" spans="1:1" ht="15.5" x14ac:dyDescent="0.35">
      <c r="A111" s="18">
        <v>9.6999999999999993</v>
      </c>
    </row>
    <row r="112" spans="1:1" ht="15.5" x14ac:dyDescent="0.35">
      <c r="A112" s="18">
        <v>9.6999999999999993</v>
      </c>
    </row>
    <row r="113" spans="1:1" ht="15.5" x14ac:dyDescent="0.35">
      <c r="A113" s="18">
        <v>10.5</v>
      </c>
    </row>
    <row r="114" spans="1:1" ht="15.5" x14ac:dyDescent="0.35">
      <c r="A114" s="18">
        <v>8.9</v>
      </c>
    </row>
    <row r="115" spans="1:1" ht="15.5" x14ac:dyDescent="0.35">
      <c r="A115" s="18">
        <v>7.9</v>
      </c>
    </row>
    <row r="116" spans="1:1" ht="15.5" x14ac:dyDescent="0.35">
      <c r="A116" s="18">
        <v>21</v>
      </c>
    </row>
    <row r="117" spans="1:1" ht="15.5" x14ac:dyDescent="0.35">
      <c r="A117" s="18">
        <v>12.7</v>
      </c>
    </row>
    <row r="118" spans="1:1" ht="15.5" x14ac:dyDescent="0.35">
      <c r="A118" s="18">
        <v>9.4</v>
      </c>
    </row>
    <row r="119" spans="1:1" ht="15.5" x14ac:dyDescent="0.35">
      <c r="A119" s="18">
        <v>7.5</v>
      </c>
    </row>
    <row r="120" spans="1:1" ht="15.5" x14ac:dyDescent="0.35">
      <c r="A120" s="18">
        <v>11.8</v>
      </c>
    </row>
    <row r="121" spans="1:1" ht="15.5" x14ac:dyDescent="0.35">
      <c r="A121" s="18">
        <v>11.4</v>
      </c>
    </row>
    <row r="122" spans="1:1" ht="15.5" x14ac:dyDescent="0.35">
      <c r="A122" s="18">
        <v>7.2</v>
      </c>
    </row>
    <row r="123" spans="1:1" ht="15.5" x14ac:dyDescent="0.35">
      <c r="A123" s="18">
        <v>20.399999999999999</v>
      </c>
    </row>
    <row r="124" spans="1:1" ht="15.5" x14ac:dyDescent="0.35">
      <c r="A124" s="18">
        <v>9.8000000000000007</v>
      </c>
    </row>
    <row r="125" spans="1:1" ht="15.5" x14ac:dyDescent="0.35">
      <c r="A125" s="18">
        <v>16.2</v>
      </c>
    </row>
    <row r="126" spans="1:1" ht="15.5" x14ac:dyDescent="0.35">
      <c r="A126" s="18">
        <v>11.4</v>
      </c>
    </row>
    <row r="127" spans="1:1" ht="15.5" x14ac:dyDescent="0.35">
      <c r="A127" s="18">
        <v>18.3</v>
      </c>
    </row>
    <row r="128" spans="1:1" ht="15.5" x14ac:dyDescent="0.35">
      <c r="A128" s="18">
        <v>8.6999999999999993</v>
      </c>
    </row>
    <row r="129" spans="1:1" ht="15.5" x14ac:dyDescent="0.35">
      <c r="A129" s="18">
        <v>9.1</v>
      </c>
    </row>
    <row r="130" spans="1:1" ht="15.5" x14ac:dyDescent="0.35">
      <c r="A130" s="18">
        <v>9.6999999999999993</v>
      </c>
    </row>
    <row r="131" spans="1:1" ht="15.5" x14ac:dyDescent="0.35">
      <c r="A131" s="18">
        <v>6.6</v>
      </c>
    </row>
    <row r="132" spans="1:1" ht="15.5" x14ac:dyDescent="0.35">
      <c r="A132" s="18">
        <v>9.1</v>
      </c>
    </row>
    <row r="133" spans="1:1" ht="15.5" x14ac:dyDescent="0.35">
      <c r="A133" s="18">
        <v>9.6999999999999993</v>
      </c>
    </row>
    <row r="134" spans="1:1" ht="15.5" x14ac:dyDescent="0.35">
      <c r="A134" s="18">
        <v>7.8</v>
      </c>
    </row>
    <row r="135" spans="1:1" ht="15.5" x14ac:dyDescent="0.35">
      <c r="A135" s="18">
        <v>13.9</v>
      </c>
    </row>
    <row r="136" spans="1:1" ht="15.5" x14ac:dyDescent="0.35">
      <c r="A136" s="18">
        <v>10.3</v>
      </c>
    </row>
    <row r="137" spans="1:1" ht="15.5" x14ac:dyDescent="0.35">
      <c r="A137" s="18">
        <v>11.7</v>
      </c>
    </row>
    <row r="138" spans="1:1" ht="15.5" x14ac:dyDescent="0.35">
      <c r="A138" s="18">
        <v>9.4</v>
      </c>
    </row>
    <row r="139" spans="1:1" ht="15.5" x14ac:dyDescent="0.35">
      <c r="A139" s="18">
        <v>9.5</v>
      </c>
    </row>
    <row r="140" spans="1:1" ht="15.5" x14ac:dyDescent="0.35">
      <c r="A140" s="18">
        <v>8.6999999999999993</v>
      </c>
    </row>
    <row r="141" spans="1:1" ht="15.5" x14ac:dyDescent="0.35">
      <c r="A141" s="18">
        <v>12.8</v>
      </c>
    </row>
    <row r="142" spans="1:1" ht="15.5" x14ac:dyDescent="0.35">
      <c r="A142" s="18">
        <v>6.6</v>
      </c>
    </row>
    <row r="143" spans="1:1" ht="15.5" x14ac:dyDescent="0.35">
      <c r="A143" s="18">
        <v>17</v>
      </c>
    </row>
    <row r="144" spans="1:1" ht="15.5" x14ac:dyDescent="0.35">
      <c r="A144" s="18">
        <v>16.7</v>
      </c>
    </row>
    <row r="145" spans="1:1" ht="15.5" x14ac:dyDescent="0.35">
      <c r="A145" s="18">
        <v>15.9</v>
      </c>
    </row>
    <row r="146" spans="1:1" ht="15.5" x14ac:dyDescent="0.35">
      <c r="A146" s="18">
        <v>7.9</v>
      </c>
    </row>
    <row r="147" spans="1:1" ht="15.5" x14ac:dyDescent="0.35">
      <c r="A147" s="18">
        <v>14.1</v>
      </c>
    </row>
    <row r="148" spans="1:1" ht="15.5" x14ac:dyDescent="0.35">
      <c r="A148" s="18">
        <v>8.1</v>
      </c>
    </row>
    <row r="149" spans="1:1" ht="15.5" x14ac:dyDescent="0.35">
      <c r="A149" s="18">
        <v>13.6</v>
      </c>
    </row>
    <row r="150" spans="1:1" ht="15.5" x14ac:dyDescent="0.35">
      <c r="A150" s="18">
        <v>10</v>
      </c>
    </row>
    <row r="151" spans="1:1" ht="15.5" x14ac:dyDescent="0.35">
      <c r="A151" s="18">
        <v>11.6</v>
      </c>
    </row>
  </sheetData>
  <mergeCells count="4">
    <mergeCell ref="F3:G3"/>
    <mergeCell ref="F5:G5"/>
    <mergeCell ref="F11:G11"/>
    <mergeCell ref="F17:G17"/>
  </mergeCells>
  <pageMargins left="0.7" right="0.7" top="0.75" bottom="0.75" header="0.3" footer="0.3"/>
  <drawing r:id="rId1"/>
  <picture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CFE55-6B68-45E8-88C5-E178B5932755}">
  <dimension ref="A1:E151"/>
  <sheetViews>
    <sheetView workbookViewId="0">
      <selection activeCell="J17" sqref="J17"/>
    </sheetView>
  </sheetViews>
  <sheetFormatPr defaultRowHeight="14.5" x14ac:dyDescent="0.35"/>
  <cols>
    <col min="3" max="3" width="27.7265625" bestFit="1" customWidth="1"/>
    <col min="4" max="4" width="16.453125" bestFit="1" customWidth="1"/>
  </cols>
  <sheetData>
    <row r="1" spans="1:5" ht="15.5" x14ac:dyDescent="0.35">
      <c r="A1" s="28" t="s">
        <v>53</v>
      </c>
    </row>
    <row r="2" spans="1:5" ht="15.5" x14ac:dyDescent="0.35">
      <c r="A2" s="14">
        <v>1</v>
      </c>
      <c r="C2" s="61" t="s">
        <v>118</v>
      </c>
      <c r="D2" s="61" t="s">
        <v>119</v>
      </c>
      <c r="E2" s="61"/>
    </row>
    <row r="3" spans="1:5" ht="15.5" x14ac:dyDescent="0.35">
      <c r="A3" s="14">
        <v>1</v>
      </c>
      <c r="C3" s="55" t="s">
        <v>120</v>
      </c>
      <c r="D3">
        <v>54</v>
      </c>
    </row>
    <row r="4" spans="1:5" ht="15.5" x14ac:dyDescent="0.35">
      <c r="A4" s="14">
        <v>1</v>
      </c>
      <c r="C4" s="55" t="s">
        <v>121</v>
      </c>
      <c r="D4">
        <v>96</v>
      </c>
    </row>
    <row r="5" spans="1:5" ht="15.5" x14ac:dyDescent="0.35">
      <c r="A5" s="14">
        <v>1</v>
      </c>
      <c r="C5" s="55" t="s">
        <v>122</v>
      </c>
      <c r="D5">
        <v>150</v>
      </c>
    </row>
    <row r="6" spans="1:5" ht="16" thickBot="1" x14ac:dyDescent="0.4">
      <c r="A6" s="14">
        <v>1</v>
      </c>
    </row>
    <row r="7" spans="1:5" ht="15.5" x14ac:dyDescent="0.35">
      <c r="A7" s="14">
        <v>1</v>
      </c>
      <c r="C7" s="179" t="s">
        <v>123</v>
      </c>
      <c r="D7" s="180"/>
    </row>
    <row r="8" spans="1:5" ht="15.5" x14ac:dyDescent="0.35">
      <c r="A8" s="14">
        <v>1</v>
      </c>
      <c r="C8" s="56"/>
      <c r="D8" s="57"/>
    </row>
    <row r="9" spans="1:5" ht="15.5" x14ac:dyDescent="0.35">
      <c r="A9" s="14">
        <v>1</v>
      </c>
      <c r="C9" s="177" t="s">
        <v>85</v>
      </c>
      <c r="D9" s="178"/>
    </row>
    <row r="10" spans="1:5" ht="15.5" x14ac:dyDescent="0.35">
      <c r="A10" s="14">
        <v>0</v>
      </c>
      <c r="C10" s="42" t="s">
        <v>94</v>
      </c>
      <c r="D10" s="58">
        <f>GETPIVOTDATA("Sundays",$C$2)</f>
        <v>150</v>
      </c>
    </row>
    <row r="11" spans="1:5" ht="15.5" x14ac:dyDescent="0.35">
      <c r="A11" s="14">
        <v>0</v>
      </c>
      <c r="C11" s="42" t="s">
        <v>124</v>
      </c>
      <c r="D11" s="58">
        <f>GETPIVOTDATA("Sundays",$C$2,"Sundays",1)</f>
        <v>96</v>
      </c>
    </row>
    <row r="12" spans="1:5" ht="15.5" x14ac:dyDescent="0.35">
      <c r="A12" s="14">
        <v>1</v>
      </c>
      <c r="C12" s="42" t="s">
        <v>98</v>
      </c>
      <c r="D12" s="59">
        <v>0.95</v>
      </c>
    </row>
    <row r="13" spans="1:5" ht="15.5" x14ac:dyDescent="0.35">
      <c r="A13" s="14">
        <v>1</v>
      </c>
      <c r="C13" s="42"/>
      <c r="D13" s="60"/>
    </row>
    <row r="14" spans="1:5" ht="15.5" x14ac:dyDescent="0.35">
      <c r="A14" s="14">
        <v>0</v>
      </c>
      <c r="C14" s="42"/>
      <c r="D14" s="47"/>
    </row>
    <row r="15" spans="1:5" ht="15.5" x14ac:dyDescent="0.35">
      <c r="A15" s="14">
        <v>1</v>
      </c>
      <c r="C15" s="181" t="s">
        <v>101</v>
      </c>
      <c r="D15" s="182"/>
    </row>
    <row r="16" spans="1:5" ht="15.5" x14ac:dyDescent="0.35">
      <c r="A16" s="14">
        <v>0</v>
      </c>
      <c r="C16" s="42" t="s">
        <v>125</v>
      </c>
      <c r="D16" s="47">
        <f>D11/D10</f>
        <v>0.64</v>
      </c>
    </row>
    <row r="17" spans="1:4" ht="15.5" x14ac:dyDescent="0.35">
      <c r="A17" s="14">
        <v>1</v>
      </c>
      <c r="C17" s="42" t="s">
        <v>126</v>
      </c>
      <c r="D17" s="46">
        <f>NORMSINV(1-(1-D12)/2)</f>
        <v>1.9599639845400536</v>
      </c>
    </row>
    <row r="18" spans="1:4" ht="15.5" x14ac:dyDescent="0.35">
      <c r="A18" s="14">
        <v>0</v>
      </c>
      <c r="C18" s="42" t="s">
        <v>127</v>
      </c>
      <c r="D18" s="47">
        <f>SQRT(D16*(1-D16)/D10)</f>
        <v>3.9191835884530853E-2</v>
      </c>
    </row>
    <row r="19" spans="1:4" ht="15.5" x14ac:dyDescent="0.35">
      <c r="A19" s="14">
        <v>1</v>
      </c>
      <c r="C19" s="42" t="s">
        <v>109</v>
      </c>
      <c r="D19" s="46">
        <f>ABS(D17*D18)</f>
        <v>7.6814586821684946E-2</v>
      </c>
    </row>
    <row r="20" spans="1:4" ht="15.5" x14ac:dyDescent="0.35">
      <c r="A20" s="14">
        <v>1</v>
      </c>
      <c r="C20" s="42"/>
      <c r="D20" s="47"/>
    </row>
    <row r="21" spans="1:4" ht="15.5" x14ac:dyDescent="0.35">
      <c r="A21" s="14">
        <v>0</v>
      </c>
      <c r="C21" s="181" t="s">
        <v>112</v>
      </c>
      <c r="D21" s="182"/>
    </row>
    <row r="22" spans="1:4" ht="15.5" x14ac:dyDescent="0.35">
      <c r="A22" s="14">
        <v>0</v>
      </c>
      <c r="C22" s="42" t="s">
        <v>114</v>
      </c>
      <c r="D22" s="62">
        <f>D16-D19</f>
        <v>0.56318541317831505</v>
      </c>
    </row>
    <row r="23" spans="1:4" ht="16" thickBot="1" x14ac:dyDescent="0.4">
      <c r="A23" s="14">
        <v>1</v>
      </c>
      <c r="C23" s="51" t="s">
        <v>116</v>
      </c>
      <c r="D23" s="63">
        <f>D16+D19</f>
        <v>0.71681458682168497</v>
      </c>
    </row>
    <row r="24" spans="1:4" ht="15.5" x14ac:dyDescent="0.35">
      <c r="A24" s="14">
        <v>1</v>
      </c>
    </row>
    <row r="25" spans="1:4" ht="15.5" x14ac:dyDescent="0.35">
      <c r="A25" s="14">
        <v>1</v>
      </c>
    </row>
    <row r="26" spans="1:4" ht="15.5" x14ac:dyDescent="0.35">
      <c r="A26" s="14">
        <v>1</v>
      </c>
    </row>
    <row r="27" spans="1:4" ht="15.5" x14ac:dyDescent="0.35">
      <c r="A27" s="14">
        <v>0</v>
      </c>
    </row>
    <row r="28" spans="1:4" ht="15.5" x14ac:dyDescent="0.35">
      <c r="A28" s="14">
        <v>1</v>
      </c>
    </row>
    <row r="29" spans="1:4" ht="15.5" x14ac:dyDescent="0.35">
      <c r="A29" s="14">
        <v>1</v>
      </c>
    </row>
    <row r="30" spans="1:4" ht="15.5" x14ac:dyDescent="0.35">
      <c r="A30" s="14">
        <v>1</v>
      </c>
    </row>
    <row r="31" spans="1:4" ht="15.5" x14ac:dyDescent="0.35">
      <c r="A31" s="14">
        <v>1</v>
      </c>
    </row>
    <row r="32" spans="1:4" ht="15.5" x14ac:dyDescent="0.35">
      <c r="A32" s="14">
        <v>1</v>
      </c>
    </row>
    <row r="33" spans="1:1" ht="15.5" x14ac:dyDescent="0.35">
      <c r="A33" s="14">
        <v>1</v>
      </c>
    </row>
    <row r="34" spans="1:1" ht="15.5" x14ac:dyDescent="0.35">
      <c r="A34" s="14">
        <v>0</v>
      </c>
    </row>
    <row r="35" spans="1:1" ht="15.5" x14ac:dyDescent="0.35">
      <c r="A35" s="14">
        <v>1</v>
      </c>
    </row>
    <row r="36" spans="1:1" ht="15.5" x14ac:dyDescent="0.35">
      <c r="A36" s="14">
        <v>1</v>
      </c>
    </row>
    <row r="37" spans="1:1" ht="15.5" x14ac:dyDescent="0.35">
      <c r="A37" s="14">
        <v>0</v>
      </c>
    </row>
    <row r="38" spans="1:1" ht="15.5" x14ac:dyDescent="0.35">
      <c r="A38" s="14">
        <v>0</v>
      </c>
    </row>
    <row r="39" spans="1:1" ht="15.5" x14ac:dyDescent="0.35">
      <c r="A39" s="14">
        <v>1</v>
      </c>
    </row>
    <row r="40" spans="1:1" ht="15.5" x14ac:dyDescent="0.35">
      <c r="A40" s="14">
        <v>1</v>
      </c>
    </row>
    <row r="41" spans="1:1" ht="15.5" x14ac:dyDescent="0.35">
      <c r="A41" s="14">
        <v>0</v>
      </c>
    </row>
    <row r="42" spans="1:1" ht="15.5" x14ac:dyDescent="0.35">
      <c r="A42" s="14">
        <v>1</v>
      </c>
    </row>
    <row r="43" spans="1:1" ht="15.5" x14ac:dyDescent="0.35">
      <c r="A43" s="14">
        <v>1</v>
      </c>
    </row>
    <row r="44" spans="1:1" ht="15.5" x14ac:dyDescent="0.35">
      <c r="A44" s="14">
        <v>1</v>
      </c>
    </row>
    <row r="45" spans="1:1" ht="15.5" x14ac:dyDescent="0.35">
      <c r="A45" s="14">
        <v>1</v>
      </c>
    </row>
    <row r="46" spans="1:1" ht="15.5" x14ac:dyDescent="0.35">
      <c r="A46" s="14">
        <v>1</v>
      </c>
    </row>
    <row r="47" spans="1:1" ht="15.5" x14ac:dyDescent="0.35">
      <c r="A47" s="14">
        <v>1</v>
      </c>
    </row>
    <row r="48" spans="1:1" ht="15.5" x14ac:dyDescent="0.35">
      <c r="A48" s="14">
        <v>1</v>
      </c>
    </row>
    <row r="49" spans="1:1" ht="15.5" x14ac:dyDescent="0.35">
      <c r="A49" s="14">
        <v>0</v>
      </c>
    </row>
    <row r="50" spans="1:1" ht="15.5" x14ac:dyDescent="0.35">
      <c r="A50" s="14">
        <v>0</v>
      </c>
    </row>
    <row r="51" spans="1:1" ht="15.5" x14ac:dyDescent="0.35">
      <c r="A51" s="14">
        <v>0</v>
      </c>
    </row>
    <row r="52" spans="1:1" ht="15.5" x14ac:dyDescent="0.35">
      <c r="A52" s="14">
        <v>0</v>
      </c>
    </row>
    <row r="53" spans="1:1" ht="15.5" x14ac:dyDescent="0.35">
      <c r="A53" s="14">
        <v>1</v>
      </c>
    </row>
    <row r="54" spans="1:1" ht="15.5" x14ac:dyDescent="0.35">
      <c r="A54" s="14">
        <v>1</v>
      </c>
    </row>
    <row r="55" spans="1:1" ht="15.5" x14ac:dyDescent="0.35">
      <c r="A55" s="14">
        <v>1</v>
      </c>
    </row>
    <row r="56" spans="1:1" ht="15.5" x14ac:dyDescent="0.35">
      <c r="A56" s="14">
        <v>0</v>
      </c>
    </row>
    <row r="57" spans="1:1" ht="15.5" x14ac:dyDescent="0.35">
      <c r="A57" s="14">
        <v>1</v>
      </c>
    </row>
    <row r="58" spans="1:1" ht="15.5" x14ac:dyDescent="0.35">
      <c r="A58" s="14">
        <v>1</v>
      </c>
    </row>
    <row r="59" spans="1:1" ht="15.5" x14ac:dyDescent="0.35">
      <c r="A59" s="14">
        <v>0</v>
      </c>
    </row>
    <row r="60" spans="1:1" ht="15.5" x14ac:dyDescent="0.35">
      <c r="A60" s="14">
        <v>0</v>
      </c>
    </row>
    <row r="61" spans="1:1" ht="15.5" x14ac:dyDescent="0.35">
      <c r="A61" s="14">
        <v>0</v>
      </c>
    </row>
    <row r="62" spans="1:1" ht="15.5" x14ac:dyDescent="0.35">
      <c r="A62" s="14">
        <v>0</v>
      </c>
    </row>
    <row r="63" spans="1:1" ht="15.5" x14ac:dyDescent="0.35">
      <c r="A63" s="14">
        <v>0</v>
      </c>
    </row>
    <row r="64" spans="1:1" ht="15.5" x14ac:dyDescent="0.35">
      <c r="A64" s="14">
        <v>0</v>
      </c>
    </row>
    <row r="65" spans="1:1" ht="15.5" x14ac:dyDescent="0.35">
      <c r="A65" s="14">
        <v>0</v>
      </c>
    </row>
    <row r="66" spans="1:1" ht="15.5" x14ac:dyDescent="0.35">
      <c r="A66" s="14">
        <v>1</v>
      </c>
    </row>
    <row r="67" spans="1:1" ht="15.5" x14ac:dyDescent="0.35">
      <c r="A67" s="14">
        <v>1</v>
      </c>
    </row>
    <row r="68" spans="1:1" ht="15.5" x14ac:dyDescent="0.35">
      <c r="A68" s="14">
        <v>0</v>
      </c>
    </row>
    <row r="69" spans="1:1" ht="15.5" x14ac:dyDescent="0.35">
      <c r="A69" s="14">
        <v>1</v>
      </c>
    </row>
    <row r="70" spans="1:1" ht="15.5" x14ac:dyDescent="0.35">
      <c r="A70" s="14">
        <v>1</v>
      </c>
    </row>
    <row r="71" spans="1:1" ht="15.5" x14ac:dyDescent="0.35">
      <c r="A71" s="14">
        <v>1</v>
      </c>
    </row>
    <row r="72" spans="1:1" ht="15.5" x14ac:dyDescent="0.35">
      <c r="A72" s="14">
        <v>1</v>
      </c>
    </row>
    <row r="73" spans="1:1" ht="15.5" x14ac:dyDescent="0.35">
      <c r="A73" s="14">
        <v>1</v>
      </c>
    </row>
    <row r="74" spans="1:1" ht="15.5" x14ac:dyDescent="0.35">
      <c r="A74" s="14">
        <v>1</v>
      </c>
    </row>
    <row r="75" spans="1:1" ht="15.5" x14ac:dyDescent="0.35">
      <c r="A75" s="14">
        <v>0</v>
      </c>
    </row>
    <row r="76" spans="1:1" ht="15.5" x14ac:dyDescent="0.35">
      <c r="A76" s="14">
        <v>1</v>
      </c>
    </row>
    <row r="77" spans="1:1" ht="15.5" x14ac:dyDescent="0.35">
      <c r="A77" s="14">
        <v>0</v>
      </c>
    </row>
    <row r="78" spans="1:1" ht="15.5" x14ac:dyDescent="0.35">
      <c r="A78" s="14">
        <v>1</v>
      </c>
    </row>
    <row r="79" spans="1:1" ht="15.5" x14ac:dyDescent="0.35">
      <c r="A79" s="14">
        <v>1</v>
      </c>
    </row>
    <row r="80" spans="1:1" ht="15.5" x14ac:dyDescent="0.35">
      <c r="A80" s="14">
        <v>1</v>
      </c>
    </row>
    <row r="81" spans="1:1" ht="15.5" x14ac:dyDescent="0.35">
      <c r="A81" s="14">
        <v>1</v>
      </c>
    </row>
    <row r="82" spans="1:1" ht="15.5" x14ac:dyDescent="0.35">
      <c r="A82" s="14">
        <v>1</v>
      </c>
    </row>
    <row r="83" spans="1:1" ht="15.5" x14ac:dyDescent="0.35">
      <c r="A83" s="14">
        <v>0</v>
      </c>
    </row>
    <row r="84" spans="1:1" ht="15.5" x14ac:dyDescent="0.35">
      <c r="A84" s="14">
        <v>0</v>
      </c>
    </row>
    <row r="85" spans="1:1" ht="15.5" x14ac:dyDescent="0.35">
      <c r="A85" s="14">
        <v>1</v>
      </c>
    </row>
    <row r="86" spans="1:1" ht="15.5" x14ac:dyDescent="0.35">
      <c r="A86" s="14">
        <v>0</v>
      </c>
    </row>
    <row r="87" spans="1:1" ht="15.5" x14ac:dyDescent="0.35">
      <c r="A87" s="14">
        <v>0</v>
      </c>
    </row>
    <row r="88" spans="1:1" ht="15.5" x14ac:dyDescent="0.35">
      <c r="A88" s="14">
        <v>0</v>
      </c>
    </row>
    <row r="89" spans="1:1" ht="15.5" x14ac:dyDescent="0.35">
      <c r="A89" s="14">
        <v>0</v>
      </c>
    </row>
    <row r="90" spans="1:1" ht="15.5" x14ac:dyDescent="0.35">
      <c r="A90" s="14">
        <v>0</v>
      </c>
    </row>
    <row r="91" spans="1:1" ht="15.5" x14ac:dyDescent="0.35">
      <c r="A91" s="14">
        <v>1</v>
      </c>
    </row>
    <row r="92" spans="1:1" ht="15.5" x14ac:dyDescent="0.35">
      <c r="A92" s="14">
        <v>1</v>
      </c>
    </row>
    <row r="93" spans="1:1" ht="15.5" x14ac:dyDescent="0.35">
      <c r="A93" s="14">
        <v>1</v>
      </c>
    </row>
    <row r="94" spans="1:1" ht="15.5" x14ac:dyDescent="0.35">
      <c r="A94" s="14">
        <v>1</v>
      </c>
    </row>
    <row r="95" spans="1:1" ht="15.5" x14ac:dyDescent="0.35">
      <c r="A95" s="14">
        <v>1</v>
      </c>
    </row>
    <row r="96" spans="1:1" ht="15.5" x14ac:dyDescent="0.35">
      <c r="A96" s="14">
        <v>1</v>
      </c>
    </row>
    <row r="97" spans="1:1" ht="15.5" x14ac:dyDescent="0.35">
      <c r="A97" s="14">
        <v>1</v>
      </c>
    </row>
    <row r="98" spans="1:1" ht="15.5" x14ac:dyDescent="0.35">
      <c r="A98" s="14">
        <v>0</v>
      </c>
    </row>
    <row r="99" spans="1:1" ht="15.5" x14ac:dyDescent="0.35">
      <c r="A99" s="14">
        <v>0</v>
      </c>
    </row>
    <row r="100" spans="1:1" ht="15.5" x14ac:dyDescent="0.35">
      <c r="A100" s="14">
        <v>1</v>
      </c>
    </row>
    <row r="101" spans="1:1" ht="15.5" x14ac:dyDescent="0.35">
      <c r="A101" s="14">
        <v>0</v>
      </c>
    </row>
    <row r="102" spans="1:1" ht="15.5" x14ac:dyDescent="0.35">
      <c r="A102" s="14">
        <v>1</v>
      </c>
    </row>
    <row r="103" spans="1:1" ht="15.5" x14ac:dyDescent="0.35">
      <c r="A103" s="14">
        <v>0</v>
      </c>
    </row>
    <row r="104" spans="1:1" ht="15.5" x14ac:dyDescent="0.35">
      <c r="A104" s="14">
        <v>0</v>
      </c>
    </row>
    <row r="105" spans="1:1" ht="15.5" x14ac:dyDescent="0.35">
      <c r="A105" s="14">
        <v>0</v>
      </c>
    </row>
    <row r="106" spans="1:1" ht="15.5" x14ac:dyDescent="0.35">
      <c r="A106" s="14">
        <v>1</v>
      </c>
    </row>
    <row r="107" spans="1:1" ht="15.5" x14ac:dyDescent="0.35">
      <c r="A107" s="14">
        <v>1</v>
      </c>
    </row>
    <row r="108" spans="1:1" ht="15.5" x14ac:dyDescent="0.35">
      <c r="A108" s="14">
        <v>1</v>
      </c>
    </row>
    <row r="109" spans="1:1" ht="15.5" x14ac:dyDescent="0.35">
      <c r="A109" s="14">
        <v>0</v>
      </c>
    </row>
    <row r="110" spans="1:1" ht="15.5" x14ac:dyDescent="0.35">
      <c r="A110" s="14">
        <v>1</v>
      </c>
    </row>
    <row r="111" spans="1:1" ht="15.5" x14ac:dyDescent="0.35">
      <c r="A111" s="14">
        <v>1</v>
      </c>
    </row>
    <row r="112" spans="1:1" ht="15.5" x14ac:dyDescent="0.35">
      <c r="A112" s="14">
        <v>1</v>
      </c>
    </row>
    <row r="113" spans="1:1" ht="15.5" x14ac:dyDescent="0.35">
      <c r="A113" s="14">
        <v>1</v>
      </c>
    </row>
    <row r="114" spans="1:1" ht="15.5" x14ac:dyDescent="0.35">
      <c r="A114" s="14">
        <v>1</v>
      </c>
    </row>
    <row r="115" spans="1:1" ht="15.5" x14ac:dyDescent="0.35">
      <c r="A115" s="14">
        <v>1</v>
      </c>
    </row>
    <row r="116" spans="1:1" ht="15.5" x14ac:dyDescent="0.35">
      <c r="A116" s="14">
        <v>1</v>
      </c>
    </row>
    <row r="117" spans="1:1" ht="15.5" x14ac:dyDescent="0.35">
      <c r="A117" s="14">
        <v>0</v>
      </c>
    </row>
    <row r="118" spans="1:1" ht="15.5" x14ac:dyDescent="0.35">
      <c r="A118" s="14">
        <v>0</v>
      </c>
    </row>
    <row r="119" spans="1:1" ht="15.5" x14ac:dyDescent="0.35">
      <c r="A119" s="14">
        <v>1</v>
      </c>
    </row>
    <row r="120" spans="1:1" ht="15.5" x14ac:dyDescent="0.35">
      <c r="A120" s="14">
        <v>1</v>
      </c>
    </row>
    <row r="121" spans="1:1" ht="15.5" x14ac:dyDescent="0.35">
      <c r="A121" s="14">
        <v>1</v>
      </c>
    </row>
    <row r="122" spans="1:1" ht="15.5" x14ac:dyDescent="0.35">
      <c r="A122" s="14">
        <v>0</v>
      </c>
    </row>
    <row r="123" spans="1:1" ht="15.5" x14ac:dyDescent="0.35">
      <c r="A123" s="14">
        <v>0</v>
      </c>
    </row>
    <row r="124" spans="1:1" ht="15.5" x14ac:dyDescent="0.35">
      <c r="A124" s="14">
        <v>1</v>
      </c>
    </row>
    <row r="125" spans="1:1" ht="15.5" x14ac:dyDescent="0.35">
      <c r="A125" s="14">
        <v>0</v>
      </c>
    </row>
    <row r="126" spans="1:1" ht="15.5" x14ac:dyDescent="0.35">
      <c r="A126" s="14">
        <v>0</v>
      </c>
    </row>
    <row r="127" spans="1:1" ht="15.5" x14ac:dyDescent="0.35">
      <c r="A127" s="14">
        <v>0</v>
      </c>
    </row>
    <row r="128" spans="1:1" ht="15.5" x14ac:dyDescent="0.35">
      <c r="A128" s="14">
        <v>1</v>
      </c>
    </row>
    <row r="129" spans="1:1" ht="15.5" x14ac:dyDescent="0.35">
      <c r="A129" s="14">
        <v>1</v>
      </c>
    </row>
    <row r="130" spans="1:1" ht="15.5" x14ac:dyDescent="0.35">
      <c r="A130" s="14">
        <v>1</v>
      </c>
    </row>
    <row r="131" spans="1:1" ht="15.5" x14ac:dyDescent="0.35">
      <c r="A131" s="14">
        <v>0</v>
      </c>
    </row>
    <row r="132" spans="1:1" ht="15.5" x14ac:dyDescent="0.35">
      <c r="A132" s="14">
        <v>0</v>
      </c>
    </row>
    <row r="133" spans="1:1" ht="15.5" x14ac:dyDescent="0.35">
      <c r="A133" s="14">
        <v>1</v>
      </c>
    </row>
    <row r="134" spans="1:1" ht="15.5" x14ac:dyDescent="0.35">
      <c r="A134" s="14">
        <v>0</v>
      </c>
    </row>
    <row r="135" spans="1:1" ht="15.5" x14ac:dyDescent="0.35">
      <c r="A135" s="14">
        <v>1</v>
      </c>
    </row>
    <row r="136" spans="1:1" ht="15.5" x14ac:dyDescent="0.35">
      <c r="A136" s="14">
        <v>1</v>
      </c>
    </row>
    <row r="137" spans="1:1" ht="15.5" x14ac:dyDescent="0.35">
      <c r="A137" s="14">
        <v>1</v>
      </c>
    </row>
    <row r="138" spans="1:1" ht="15.5" x14ac:dyDescent="0.35">
      <c r="A138" s="14">
        <v>1</v>
      </c>
    </row>
    <row r="139" spans="1:1" ht="15.5" x14ac:dyDescent="0.35">
      <c r="A139" s="14">
        <v>1</v>
      </c>
    </row>
    <row r="140" spans="1:1" ht="15.5" x14ac:dyDescent="0.35">
      <c r="A140" s="14">
        <v>1</v>
      </c>
    </row>
    <row r="141" spans="1:1" ht="15.5" x14ac:dyDescent="0.35">
      <c r="A141" s="14">
        <v>1</v>
      </c>
    </row>
    <row r="142" spans="1:1" ht="15.5" x14ac:dyDescent="0.35">
      <c r="A142" s="14">
        <v>0</v>
      </c>
    </row>
    <row r="143" spans="1:1" ht="15.5" x14ac:dyDescent="0.35">
      <c r="A143" s="14">
        <v>1</v>
      </c>
    </row>
    <row r="144" spans="1:1" ht="15.5" x14ac:dyDescent="0.35">
      <c r="A144" s="14">
        <v>1</v>
      </c>
    </row>
    <row r="145" spans="1:1" ht="15.5" x14ac:dyDescent="0.35">
      <c r="A145" s="14">
        <v>1</v>
      </c>
    </row>
    <row r="146" spans="1:1" ht="15.5" x14ac:dyDescent="0.35">
      <c r="A146" s="14">
        <v>1</v>
      </c>
    </row>
    <row r="147" spans="1:1" ht="15.5" x14ac:dyDescent="0.35">
      <c r="A147" s="14">
        <v>0</v>
      </c>
    </row>
    <row r="148" spans="1:1" ht="15.5" x14ac:dyDescent="0.35">
      <c r="A148" s="14">
        <v>1</v>
      </c>
    </row>
    <row r="149" spans="1:1" ht="15.5" x14ac:dyDescent="0.35">
      <c r="A149" s="14">
        <v>0</v>
      </c>
    </row>
    <row r="150" spans="1:1" ht="15.5" x14ac:dyDescent="0.35">
      <c r="A150" s="14">
        <v>1</v>
      </c>
    </row>
    <row r="151" spans="1:1" ht="15.5" x14ac:dyDescent="0.35">
      <c r="A151" s="14">
        <v>1</v>
      </c>
    </row>
  </sheetData>
  <mergeCells count="4">
    <mergeCell ref="C7:D7"/>
    <mergeCell ref="C9:D9"/>
    <mergeCell ref="C15:D15"/>
    <mergeCell ref="C21:D21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DBFCB-E5B3-4A42-9E14-725E042FB4C0}">
  <dimension ref="A1:F150"/>
  <sheetViews>
    <sheetView topLeftCell="B8" workbookViewId="0">
      <selection activeCell="H20" sqref="H20"/>
    </sheetView>
  </sheetViews>
  <sheetFormatPr defaultColWidth="9.26953125" defaultRowHeight="14.5" x14ac:dyDescent="0.35"/>
  <cols>
    <col min="1" max="1" width="15.453125" bestFit="1" customWidth="1"/>
    <col min="3" max="3" width="27.7265625" bestFit="1" customWidth="1"/>
    <col min="4" max="4" width="23.1796875" bestFit="1" customWidth="1"/>
  </cols>
  <sheetData>
    <row r="1" spans="1:6" ht="15.5" x14ac:dyDescent="0.35">
      <c r="A1" s="64" t="s">
        <v>60</v>
      </c>
    </row>
    <row r="2" spans="1:6" x14ac:dyDescent="0.35">
      <c r="A2">
        <v>1</v>
      </c>
    </row>
    <row r="3" spans="1:6" x14ac:dyDescent="0.35">
      <c r="A3">
        <v>1</v>
      </c>
      <c r="C3" s="61" t="s">
        <v>118</v>
      </c>
      <c r="D3" s="61" t="s">
        <v>128</v>
      </c>
      <c r="E3" s="61"/>
      <c r="F3" s="61"/>
    </row>
    <row r="4" spans="1:6" x14ac:dyDescent="0.35">
      <c r="A4">
        <v>1</v>
      </c>
      <c r="C4" s="55" t="s">
        <v>129</v>
      </c>
      <c r="D4">
        <v>88</v>
      </c>
    </row>
    <row r="5" spans="1:6" x14ac:dyDescent="0.35">
      <c r="A5">
        <v>0</v>
      </c>
      <c r="C5" s="55" t="s">
        <v>36</v>
      </c>
      <c r="D5">
        <v>62</v>
      </c>
    </row>
    <row r="6" spans="1:6" x14ac:dyDescent="0.35">
      <c r="A6">
        <v>0</v>
      </c>
      <c r="C6" s="55" t="s">
        <v>122</v>
      </c>
      <c r="D6">
        <v>150</v>
      </c>
    </row>
    <row r="7" spans="1:6" ht="15" thickBot="1" x14ac:dyDescent="0.4">
      <c r="A7">
        <v>1</v>
      </c>
    </row>
    <row r="8" spans="1:6" x14ac:dyDescent="0.35">
      <c r="A8">
        <v>0</v>
      </c>
      <c r="C8" s="179" t="s">
        <v>123</v>
      </c>
      <c r="D8" s="180"/>
    </row>
    <row r="9" spans="1:6" x14ac:dyDescent="0.35">
      <c r="A9">
        <v>0</v>
      </c>
      <c r="C9" s="56"/>
      <c r="D9" s="57"/>
    </row>
    <row r="10" spans="1:6" x14ac:dyDescent="0.35">
      <c r="A10">
        <v>1</v>
      </c>
      <c r="C10" s="177" t="s">
        <v>85</v>
      </c>
      <c r="D10" s="178"/>
    </row>
    <row r="11" spans="1:6" x14ac:dyDescent="0.35">
      <c r="A11">
        <v>1</v>
      </c>
      <c r="C11" s="42" t="s">
        <v>94</v>
      </c>
      <c r="D11" s="58">
        <f>GETPIVOTDATA("OnlineChannel",$C$3)</f>
        <v>150</v>
      </c>
    </row>
    <row r="12" spans="1:6" x14ac:dyDescent="0.35">
      <c r="A12">
        <v>1</v>
      </c>
      <c r="C12" s="42" t="s">
        <v>124</v>
      </c>
      <c r="D12" s="58">
        <f>GETPIVOTDATA("OnlineChannel",$C$3,"OnlineChannel","Online Channel")</f>
        <v>62</v>
      </c>
    </row>
    <row r="13" spans="1:6" x14ac:dyDescent="0.35">
      <c r="A13">
        <v>1</v>
      </c>
      <c r="C13" s="42" t="s">
        <v>98</v>
      </c>
      <c r="D13" s="59">
        <v>0.95</v>
      </c>
    </row>
    <row r="14" spans="1:6" x14ac:dyDescent="0.35">
      <c r="A14">
        <v>0</v>
      </c>
      <c r="C14" s="42"/>
      <c r="D14" s="60"/>
    </row>
    <row r="15" spans="1:6" x14ac:dyDescent="0.35">
      <c r="A15">
        <v>0</v>
      </c>
      <c r="C15" s="42"/>
      <c r="D15" s="47"/>
    </row>
    <row r="16" spans="1:6" x14ac:dyDescent="0.35">
      <c r="A16">
        <v>1</v>
      </c>
      <c r="C16" s="181" t="s">
        <v>101</v>
      </c>
      <c r="D16" s="182"/>
    </row>
    <row r="17" spans="1:4" x14ac:dyDescent="0.35">
      <c r="A17">
        <v>1</v>
      </c>
      <c r="C17" s="42" t="s">
        <v>125</v>
      </c>
      <c r="D17" s="47">
        <f>D12/D11</f>
        <v>0.41333333333333333</v>
      </c>
    </row>
    <row r="18" spans="1:4" x14ac:dyDescent="0.35">
      <c r="A18">
        <v>1</v>
      </c>
      <c r="C18" s="42" t="s">
        <v>126</v>
      </c>
      <c r="D18" s="46">
        <f>NORMSINV(1-(1-D13)/2)</f>
        <v>1.9599639845400536</v>
      </c>
    </row>
    <row r="19" spans="1:4" x14ac:dyDescent="0.35">
      <c r="A19">
        <v>1</v>
      </c>
      <c r="C19" s="42" t="s">
        <v>127</v>
      </c>
      <c r="D19" s="47">
        <f>SQRT(D17*(1-D17)/D11)</f>
        <v>4.0206872454750728E-2</v>
      </c>
    </row>
    <row r="20" spans="1:4" x14ac:dyDescent="0.35">
      <c r="A20">
        <v>0</v>
      </c>
      <c r="C20" s="42" t="s">
        <v>109</v>
      </c>
      <c r="D20" s="46">
        <f>ABS(D18*D19)</f>
        <v>7.8804021942306957E-2</v>
      </c>
    </row>
    <row r="21" spans="1:4" x14ac:dyDescent="0.35">
      <c r="A21">
        <v>1</v>
      </c>
      <c r="C21" s="42"/>
      <c r="D21" s="47"/>
    </row>
    <row r="22" spans="1:4" x14ac:dyDescent="0.35">
      <c r="A22">
        <v>1</v>
      </c>
      <c r="C22" s="181" t="s">
        <v>112</v>
      </c>
      <c r="D22" s="182"/>
    </row>
    <row r="23" spans="1:4" x14ac:dyDescent="0.35">
      <c r="A23">
        <v>1</v>
      </c>
      <c r="C23" s="42" t="s">
        <v>114</v>
      </c>
      <c r="D23" s="62">
        <f>D17-D20</f>
        <v>0.33452931139102637</v>
      </c>
    </row>
    <row r="24" spans="1:4" ht="15" thickBot="1" x14ac:dyDescent="0.4">
      <c r="A24">
        <v>0</v>
      </c>
      <c r="C24" s="51" t="s">
        <v>116</v>
      </c>
      <c r="D24" s="63">
        <f>D17+D20</f>
        <v>0.49213735527564029</v>
      </c>
    </row>
    <row r="25" spans="1:4" x14ac:dyDescent="0.35">
      <c r="A25">
        <v>1</v>
      </c>
    </row>
    <row r="26" spans="1:4" x14ac:dyDescent="0.35">
      <c r="A26">
        <v>0</v>
      </c>
    </row>
    <row r="27" spans="1:4" x14ac:dyDescent="0.35">
      <c r="A27">
        <v>0</v>
      </c>
    </row>
    <row r="28" spans="1:4" x14ac:dyDescent="0.35">
      <c r="A28">
        <v>1</v>
      </c>
    </row>
    <row r="29" spans="1:4" x14ac:dyDescent="0.35">
      <c r="A29">
        <v>0</v>
      </c>
    </row>
    <row r="30" spans="1:4" x14ac:dyDescent="0.35">
      <c r="A30">
        <v>0</v>
      </c>
    </row>
    <row r="31" spans="1:4" x14ac:dyDescent="0.35">
      <c r="A31">
        <v>1</v>
      </c>
    </row>
    <row r="32" spans="1:4" x14ac:dyDescent="0.35">
      <c r="A32">
        <v>0</v>
      </c>
    </row>
    <row r="33" spans="1:1" x14ac:dyDescent="0.35">
      <c r="A33">
        <v>1</v>
      </c>
    </row>
    <row r="34" spans="1:1" x14ac:dyDescent="0.35">
      <c r="A34">
        <v>0</v>
      </c>
    </row>
    <row r="35" spans="1:1" x14ac:dyDescent="0.35">
      <c r="A35">
        <v>0</v>
      </c>
    </row>
    <row r="36" spans="1:1" x14ac:dyDescent="0.35">
      <c r="A36">
        <v>0</v>
      </c>
    </row>
    <row r="37" spans="1:1" x14ac:dyDescent="0.35">
      <c r="A37">
        <v>1</v>
      </c>
    </row>
    <row r="38" spans="1:1" x14ac:dyDescent="0.35">
      <c r="A38">
        <v>0</v>
      </c>
    </row>
    <row r="39" spans="1:1" x14ac:dyDescent="0.35">
      <c r="A39">
        <v>0</v>
      </c>
    </row>
    <row r="40" spans="1:1" x14ac:dyDescent="0.35">
      <c r="A40">
        <v>0</v>
      </c>
    </row>
    <row r="41" spans="1:1" x14ac:dyDescent="0.35">
      <c r="A41">
        <v>0</v>
      </c>
    </row>
    <row r="42" spans="1:1" x14ac:dyDescent="0.35">
      <c r="A42">
        <v>1</v>
      </c>
    </row>
    <row r="43" spans="1:1" x14ac:dyDescent="0.35">
      <c r="A43">
        <v>0</v>
      </c>
    </row>
    <row r="44" spans="1:1" x14ac:dyDescent="0.35">
      <c r="A44">
        <v>0</v>
      </c>
    </row>
    <row r="45" spans="1:1" x14ac:dyDescent="0.35">
      <c r="A45">
        <v>0</v>
      </c>
    </row>
    <row r="46" spans="1:1" x14ac:dyDescent="0.35">
      <c r="A46">
        <v>0</v>
      </c>
    </row>
    <row r="47" spans="1:1" x14ac:dyDescent="0.35">
      <c r="A47">
        <v>0</v>
      </c>
    </row>
    <row r="48" spans="1:1" x14ac:dyDescent="0.35">
      <c r="A48">
        <v>0</v>
      </c>
    </row>
    <row r="49" spans="1:1" x14ac:dyDescent="0.35">
      <c r="A49">
        <v>1</v>
      </c>
    </row>
    <row r="50" spans="1:1" x14ac:dyDescent="0.35">
      <c r="A50">
        <v>0</v>
      </c>
    </row>
    <row r="51" spans="1:1" x14ac:dyDescent="0.35">
      <c r="A51">
        <v>0</v>
      </c>
    </row>
    <row r="52" spans="1:1" x14ac:dyDescent="0.35">
      <c r="A52">
        <v>0</v>
      </c>
    </row>
    <row r="53" spans="1:1" x14ac:dyDescent="0.35">
      <c r="A53">
        <v>0</v>
      </c>
    </row>
    <row r="54" spans="1:1" x14ac:dyDescent="0.35">
      <c r="A54">
        <v>0</v>
      </c>
    </row>
    <row r="55" spans="1:1" x14ac:dyDescent="0.35">
      <c r="A55">
        <v>0</v>
      </c>
    </row>
    <row r="56" spans="1:1" x14ac:dyDescent="0.35">
      <c r="A56">
        <v>0</v>
      </c>
    </row>
    <row r="57" spans="1:1" x14ac:dyDescent="0.35">
      <c r="A57">
        <v>0</v>
      </c>
    </row>
    <row r="58" spans="1:1" x14ac:dyDescent="0.35">
      <c r="A58">
        <v>0</v>
      </c>
    </row>
    <row r="59" spans="1:1" x14ac:dyDescent="0.35">
      <c r="A59">
        <v>1</v>
      </c>
    </row>
    <row r="60" spans="1:1" x14ac:dyDescent="0.35">
      <c r="A60">
        <v>1</v>
      </c>
    </row>
    <row r="61" spans="1:1" x14ac:dyDescent="0.35">
      <c r="A61">
        <v>1</v>
      </c>
    </row>
    <row r="62" spans="1:1" x14ac:dyDescent="0.35">
      <c r="A62">
        <v>0</v>
      </c>
    </row>
    <row r="63" spans="1:1" x14ac:dyDescent="0.35">
      <c r="A63">
        <v>0</v>
      </c>
    </row>
    <row r="64" spans="1:1" x14ac:dyDescent="0.35">
      <c r="A64">
        <v>0</v>
      </c>
    </row>
    <row r="65" spans="1:1" x14ac:dyDescent="0.35">
      <c r="A65">
        <v>1</v>
      </c>
    </row>
    <row r="66" spans="1:1" x14ac:dyDescent="0.35">
      <c r="A66">
        <v>1</v>
      </c>
    </row>
    <row r="67" spans="1:1" x14ac:dyDescent="0.35">
      <c r="A67">
        <v>0</v>
      </c>
    </row>
    <row r="68" spans="1:1" x14ac:dyDescent="0.35">
      <c r="A68">
        <v>1</v>
      </c>
    </row>
    <row r="69" spans="1:1" x14ac:dyDescent="0.35">
      <c r="A69">
        <v>0</v>
      </c>
    </row>
    <row r="70" spans="1:1" x14ac:dyDescent="0.35">
      <c r="A70">
        <v>0</v>
      </c>
    </row>
    <row r="71" spans="1:1" x14ac:dyDescent="0.35">
      <c r="A71">
        <v>0</v>
      </c>
    </row>
    <row r="72" spans="1:1" x14ac:dyDescent="0.35">
      <c r="A72">
        <v>1</v>
      </c>
    </row>
    <row r="73" spans="1:1" x14ac:dyDescent="0.35">
      <c r="A73">
        <v>0</v>
      </c>
    </row>
    <row r="74" spans="1:1" x14ac:dyDescent="0.35">
      <c r="A74">
        <v>1</v>
      </c>
    </row>
    <row r="75" spans="1:1" x14ac:dyDescent="0.35">
      <c r="A75">
        <v>1</v>
      </c>
    </row>
    <row r="76" spans="1:1" x14ac:dyDescent="0.35">
      <c r="A76">
        <v>1</v>
      </c>
    </row>
    <row r="77" spans="1:1" x14ac:dyDescent="0.35">
      <c r="A77">
        <v>1</v>
      </c>
    </row>
    <row r="78" spans="1:1" x14ac:dyDescent="0.35">
      <c r="A78">
        <v>1</v>
      </c>
    </row>
    <row r="79" spans="1:1" x14ac:dyDescent="0.35">
      <c r="A79">
        <v>0</v>
      </c>
    </row>
    <row r="80" spans="1:1" x14ac:dyDescent="0.35">
      <c r="A80">
        <v>0</v>
      </c>
    </row>
    <row r="81" spans="1:1" x14ac:dyDescent="0.35">
      <c r="A81">
        <v>1</v>
      </c>
    </row>
    <row r="82" spans="1:1" x14ac:dyDescent="0.35">
      <c r="A82">
        <v>1</v>
      </c>
    </row>
    <row r="83" spans="1:1" x14ac:dyDescent="0.35">
      <c r="A83">
        <v>0</v>
      </c>
    </row>
    <row r="84" spans="1:1" x14ac:dyDescent="0.35">
      <c r="A84">
        <v>0</v>
      </c>
    </row>
    <row r="85" spans="1:1" x14ac:dyDescent="0.35">
      <c r="A85">
        <v>0</v>
      </c>
    </row>
    <row r="86" spans="1:1" x14ac:dyDescent="0.35">
      <c r="A86">
        <v>0</v>
      </c>
    </row>
    <row r="87" spans="1:1" x14ac:dyDescent="0.35">
      <c r="A87">
        <v>0</v>
      </c>
    </row>
    <row r="88" spans="1:1" x14ac:dyDescent="0.35">
      <c r="A88">
        <v>0</v>
      </c>
    </row>
    <row r="89" spans="1:1" x14ac:dyDescent="0.35">
      <c r="A89">
        <v>1</v>
      </c>
    </row>
    <row r="90" spans="1:1" x14ac:dyDescent="0.35">
      <c r="A90">
        <v>0</v>
      </c>
    </row>
    <row r="91" spans="1:1" x14ac:dyDescent="0.35">
      <c r="A91">
        <v>1</v>
      </c>
    </row>
    <row r="92" spans="1:1" x14ac:dyDescent="0.35">
      <c r="A92">
        <v>0</v>
      </c>
    </row>
    <row r="93" spans="1:1" x14ac:dyDescent="0.35">
      <c r="A93">
        <v>0</v>
      </c>
    </row>
    <row r="94" spans="1:1" x14ac:dyDescent="0.35">
      <c r="A94">
        <v>0</v>
      </c>
    </row>
    <row r="95" spans="1:1" x14ac:dyDescent="0.35">
      <c r="A95">
        <v>1</v>
      </c>
    </row>
    <row r="96" spans="1:1" x14ac:dyDescent="0.35">
      <c r="A96">
        <v>0</v>
      </c>
    </row>
    <row r="97" spans="1:1" x14ac:dyDescent="0.35">
      <c r="A97">
        <v>1</v>
      </c>
    </row>
    <row r="98" spans="1:1" x14ac:dyDescent="0.35">
      <c r="A98">
        <v>1</v>
      </c>
    </row>
    <row r="99" spans="1:1" x14ac:dyDescent="0.35">
      <c r="A99">
        <v>0</v>
      </c>
    </row>
    <row r="100" spans="1:1" x14ac:dyDescent="0.35">
      <c r="A100">
        <v>0</v>
      </c>
    </row>
    <row r="101" spans="1:1" x14ac:dyDescent="0.35">
      <c r="A101">
        <v>1</v>
      </c>
    </row>
    <row r="102" spans="1:1" x14ac:dyDescent="0.35">
      <c r="A102">
        <v>0</v>
      </c>
    </row>
    <row r="103" spans="1:1" x14ac:dyDescent="0.35">
      <c r="A103">
        <v>1</v>
      </c>
    </row>
    <row r="104" spans="1:1" x14ac:dyDescent="0.35">
      <c r="A104">
        <v>0</v>
      </c>
    </row>
    <row r="105" spans="1:1" x14ac:dyDescent="0.35">
      <c r="A105">
        <v>1</v>
      </c>
    </row>
    <row r="106" spans="1:1" x14ac:dyDescent="0.35">
      <c r="A106">
        <v>0</v>
      </c>
    </row>
    <row r="107" spans="1:1" x14ac:dyDescent="0.35">
      <c r="A107">
        <v>0</v>
      </c>
    </row>
    <row r="108" spans="1:1" x14ac:dyDescent="0.35">
      <c r="A108">
        <v>0</v>
      </c>
    </row>
    <row r="109" spans="1:1" x14ac:dyDescent="0.35">
      <c r="A109">
        <v>0</v>
      </c>
    </row>
    <row r="110" spans="1:1" x14ac:dyDescent="0.35">
      <c r="A110">
        <v>0</v>
      </c>
    </row>
    <row r="111" spans="1:1" x14ac:dyDescent="0.35">
      <c r="A111">
        <v>0</v>
      </c>
    </row>
    <row r="112" spans="1:1" x14ac:dyDescent="0.35">
      <c r="A112">
        <v>1</v>
      </c>
    </row>
    <row r="113" spans="1:1" x14ac:dyDescent="0.35">
      <c r="A113">
        <v>0</v>
      </c>
    </row>
    <row r="114" spans="1:1" x14ac:dyDescent="0.35">
      <c r="A114">
        <v>1</v>
      </c>
    </row>
    <row r="115" spans="1:1" x14ac:dyDescent="0.35">
      <c r="A115">
        <v>0</v>
      </c>
    </row>
    <row r="116" spans="1:1" x14ac:dyDescent="0.35">
      <c r="A116">
        <v>1</v>
      </c>
    </row>
    <row r="117" spans="1:1" x14ac:dyDescent="0.35">
      <c r="A117">
        <v>0</v>
      </c>
    </row>
    <row r="118" spans="1:1" x14ac:dyDescent="0.35">
      <c r="A118">
        <v>0</v>
      </c>
    </row>
    <row r="119" spans="1:1" x14ac:dyDescent="0.35">
      <c r="A119">
        <v>1</v>
      </c>
    </row>
    <row r="120" spans="1:1" x14ac:dyDescent="0.35">
      <c r="A120">
        <v>0</v>
      </c>
    </row>
    <row r="121" spans="1:1" x14ac:dyDescent="0.35">
      <c r="A121">
        <v>0</v>
      </c>
    </row>
    <row r="122" spans="1:1" x14ac:dyDescent="0.35">
      <c r="A122">
        <v>0</v>
      </c>
    </row>
    <row r="123" spans="1:1" x14ac:dyDescent="0.35">
      <c r="A123">
        <v>1</v>
      </c>
    </row>
    <row r="124" spans="1:1" x14ac:dyDescent="0.35">
      <c r="A124">
        <v>1</v>
      </c>
    </row>
    <row r="125" spans="1:1" x14ac:dyDescent="0.35">
      <c r="A125">
        <v>1</v>
      </c>
    </row>
    <row r="126" spans="1:1" x14ac:dyDescent="0.35">
      <c r="A126">
        <v>1</v>
      </c>
    </row>
    <row r="127" spans="1:1" x14ac:dyDescent="0.35">
      <c r="A127">
        <v>1</v>
      </c>
    </row>
    <row r="128" spans="1:1" x14ac:dyDescent="0.35">
      <c r="A128">
        <v>1</v>
      </c>
    </row>
    <row r="129" spans="1:1" x14ac:dyDescent="0.35">
      <c r="A129">
        <v>0</v>
      </c>
    </row>
    <row r="130" spans="1:1" x14ac:dyDescent="0.35">
      <c r="A130">
        <v>0</v>
      </c>
    </row>
    <row r="131" spans="1:1" x14ac:dyDescent="0.35">
      <c r="A131">
        <v>0</v>
      </c>
    </row>
    <row r="132" spans="1:1" x14ac:dyDescent="0.35">
      <c r="A132">
        <v>1</v>
      </c>
    </row>
    <row r="133" spans="1:1" x14ac:dyDescent="0.35">
      <c r="A133">
        <v>0</v>
      </c>
    </row>
    <row r="134" spans="1:1" x14ac:dyDescent="0.35">
      <c r="A134">
        <v>0</v>
      </c>
    </row>
    <row r="135" spans="1:1" x14ac:dyDescent="0.35">
      <c r="A135">
        <v>0</v>
      </c>
    </row>
    <row r="136" spans="1:1" x14ac:dyDescent="0.35">
      <c r="A136">
        <v>0</v>
      </c>
    </row>
    <row r="137" spans="1:1" x14ac:dyDescent="0.35">
      <c r="A137">
        <v>1</v>
      </c>
    </row>
    <row r="138" spans="1:1" x14ac:dyDescent="0.35">
      <c r="A138">
        <v>1</v>
      </c>
    </row>
    <row r="139" spans="1:1" x14ac:dyDescent="0.35">
      <c r="A139">
        <v>0</v>
      </c>
    </row>
    <row r="140" spans="1:1" x14ac:dyDescent="0.35">
      <c r="A140">
        <v>1</v>
      </c>
    </row>
    <row r="141" spans="1:1" x14ac:dyDescent="0.35">
      <c r="A141">
        <v>0</v>
      </c>
    </row>
    <row r="142" spans="1:1" x14ac:dyDescent="0.35">
      <c r="A142">
        <v>0</v>
      </c>
    </row>
    <row r="143" spans="1:1" x14ac:dyDescent="0.35">
      <c r="A143">
        <v>1</v>
      </c>
    </row>
    <row r="144" spans="1:1" x14ac:dyDescent="0.35">
      <c r="A144">
        <v>1</v>
      </c>
    </row>
    <row r="145" spans="1:1" x14ac:dyDescent="0.35">
      <c r="A145">
        <v>1</v>
      </c>
    </row>
    <row r="146" spans="1:1" x14ac:dyDescent="0.35">
      <c r="A146">
        <v>0</v>
      </c>
    </row>
    <row r="147" spans="1:1" x14ac:dyDescent="0.35">
      <c r="A147">
        <v>1</v>
      </c>
    </row>
    <row r="148" spans="1:1" x14ac:dyDescent="0.35">
      <c r="A148">
        <v>0</v>
      </c>
    </row>
    <row r="149" spans="1:1" x14ac:dyDescent="0.35">
      <c r="A149">
        <v>0</v>
      </c>
    </row>
    <row r="150" spans="1:1" x14ac:dyDescent="0.35">
      <c r="A150">
        <v>0</v>
      </c>
    </row>
  </sheetData>
  <mergeCells count="4">
    <mergeCell ref="C8:D8"/>
    <mergeCell ref="C10:D10"/>
    <mergeCell ref="C16:D16"/>
    <mergeCell ref="C22:D22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BE9EB-DF5A-46FD-A4DE-98155011ECB6}">
  <dimension ref="A1:EZ151"/>
  <sheetViews>
    <sheetView topLeftCell="A10" workbookViewId="0">
      <selection activeCell="FH6" sqref="FH6"/>
    </sheetView>
  </sheetViews>
  <sheetFormatPr defaultRowHeight="14.5" x14ac:dyDescent="0.35"/>
  <cols>
    <col min="1" max="1" width="11" bestFit="1" customWidth="1"/>
    <col min="2" max="2" width="9.453125" bestFit="1" customWidth="1"/>
    <col min="11" max="11" width="9.54296875" bestFit="1" customWidth="1"/>
    <col min="12" max="12" width="9.453125" bestFit="1" customWidth="1"/>
    <col min="20" max="20" width="9.54296875" bestFit="1" customWidth="1"/>
    <col min="21" max="21" width="9.453125" bestFit="1" customWidth="1"/>
    <col min="29" max="29" width="15.54296875" bestFit="1" customWidth="1"/>
    <col min="30" max="30" width="9.453125" bestFit="1" customWidth="1"/>
    <col min="38" max="38" width="10.54296875" bestFit="1" customWidth="1"/>
    <col min="39" max="39" width="9.453125" bestFit="1" customWidth="1"/>
    <col min="47" max="47" width="13.1796875" bestFit="1" customWidth="1"/>
    <col min="48" max="48" width="9.453125" bestFit="1" customWidth="1"/>
    <col min="56" max="56" width="11.54296875" bestFit="1" customWidth="1"/>
    <col min="57" max="57" width="9.453125" bestFit="1" customWidth="1"/>
    <col min="66" max="66" width="9.453125" bestFit="1" customWidth="1"/>
    <col min="74" max="74" width="13.453125" bestFit="1" customWidth="1"/>
    <col min="75" max="75" width="9.453125" bestFit="1" customWidth="1"/>
    <col min="83" max="83" width="9.81640625" bestFit="1" customWidth="1"/>
    <col min="84" max="84" width="9.453125" bestFit="1" customWidth="1"/>
    <col min="92" max="92" width="9.54296875" bestFit="1" customWidth="1"/>
    <col min="93" max="93" width="9.453125" bestFit="1" customWidth="1"/>
    <col min="101" max="101" width="11.1796875" bestFit="1" customWidth="1"/>
    <col min="102" max="102" width="9.453125" bestFit="1" customWidth="1"/>
    <col min="110" max="110" width="8.54296875" bestFit="1" customWidth="1"/>
    <col min="111" max="111" width="9.453125" bestFit="1" customWidth="1"/>
    <col min="119" max="119" width="10.7265625" bestFit="1" customWidth="1"/>
    <col min="120" max="120" width="9.453125" bestFit="1" customWidth="1"/>
    <col min="128" max="128" width="15.453125" bestFit="1" customWidth="1"/>
    <col min="129" max="129" width="9.453125" bestFit="1" customWidth="1"/>
    <col min="137" max="137" width="12.7265625" bestFit="1" customWidth="1"/>
    <col min="138" max="138" width="9.453125" bestFit="1" customWidth="1"/>
    <col min="146" max="146" width="12.7265625" bestFit="1" customWidth="1"/>
    <col min="147" max="147" width="9.453125" bestFit="1" customWidth="1"/>
    <col min="155" max="155" width="16.453125" bestFit="1" customWidth="1"/>
    <col min="156" max="156" width="9.453125" bestFit="1" customWidth="1"/>
  </cols>
  <sheetData>
    <row r="1" spans="1:156" ht="15.5" x14ac:dyDescent="0.35">
      <c r="A1" s="65" t="s">
        <v>46</v>
      </c>
      <c r="B1" s="66" t="s">
        <v>45</v>
      </c>
      <c r="K1" s="67" t="s">
        <v>47</v>
      </c>
      <c r="L1" s="66" t="s">
        <v>45</v>
      </c>
      <c r="T1" s="65" t="s">
        <v>48</v>
      </c>
      <c r="U1" s="66" t="s">
        <v>45</v>
      </c>
      <c r="AC1" s="65" t="s">
        <v>49</v>
      </c>
      <c r="AD1" s="66" t="s">
        <v>45</v>
      </c>
      <c r="AL1" s="65" t="s">
        <v>50</v>
      </c>
      <c r="AM1" s="66" t="s">
        <v>45</v>
      </c>
      <c r="AU1" s="65" t="s">
        <v>51</v>
      </c>
      <c r="AV1" s="66" t="s">
        <v>45</v>
      </c>
      <c r="BD1" s="65" t="s">
        <v>52</v>
      </c>
      <c r="BE1" s="66" t="s">
        <v>45</v>
      </c>
      <c r="BM1" s="68" t="s">
        <v>53</v>
      </c>
      <c r="BN1" s="66" t="s">
        <v>45</v>
      </c>
      <c r="BV1" s="69" t="s">
        <v>54</v>
      </c>
      <c r="BW1" s="66" t="s">
        <v>45</v>
      </c>
      <c r="CE1" s="65" t="s">
        <v>55</v>
      </c>
      <c r="CF1" s="66" t="s">
        <v>45</v>
      </c>
      <c r="CN1" s="65" t="s">
        <v>56</v>
      </c>
      <c r="CO1" s="66" t="s">
        <v>45</v>
      </c>
      <c r="CW1" s="65" t="s">
        <v>57</v>
      </c>
      <c r="CX1" s="66" t="s">
        <v>45</v>
      </c>
      <c r="DF1" s="70" t="s">
        <v>58</v>
      </c>
      <c r="DG1" s="66" t="s">
        <v>45</v>
      </c>
      <c r="DO1" s="70" t="s">
        <v>59</v>
      </c>
      <c r="DP1" s="66" t="s">
        <v>45</v>
      </c>
      <c r="DX1" s="71" t="s">
        <v>60</v>
      </c>
      <c r="DY1" s="66" t="s">
        <v>45</v>
      </c>
      <c r="EG1" s="70" t="s">
        <v>38</v>
      </c>
      <c r="EH1" s="66" t="s">
        <v>45</v>
      </c>
      <c r="EP1" s="70" t="s">
        <v>40</v>
      </c>
      <c r="EQ1" s="66" t="s">
        <v>45</v>
      </c>
      <c r="EY1" s="70" t="s">
        <v>61</v>
      </c>
      <c r="EZ1" s="66" t="s">
        <v>45</v>
      </c>
    </row>
    <row r="2" spans="1:156" ht="15.5" x14ac:dyDescent="0.35">
      <c r="A2" s="72">
        <v>2.2999999999999998</v>
      </c>
      <c r="B2" s="73">
        <v>12.5</v>
      </c>
      <c r="K2" s="74">
        <v>60</v>
      </c>
      <c r="L2" s="73">
        <v>12.5</v>
      </c>
      <c r="T2" s="74">
        <v>10</v>
      </c>
      <c r="U2" s="73">
        <v>12.5</v>
      </c>
      <c r="AC2" s="75">
        <v>0.71199999999999997</v>
      </c>
      <c r="AD2" s="73">
        <v>12.5</v>
      </c>
      <c r="AL2" s="74">
        <v>171</v>
      </c>
      <c r="AM2" s="73">
        <v>12.5</v>
      </c>
      <c r="AU2" s="74">
        <v>3</v>
      </c>
      <c r="AV2" s="73">
        <v>12.5</v>
      </c>
      <c r="BD2" s="74">
        <v>110</v>
      </c>
      <c r="BE2" s="73">
        <v>12.5</v>
      </c>
      <c r="BM2" s="76">
        <v>1</v>
      </c>
      <c r="BN2" s="73">
        <v>12.5</v>
      </c>
      <c r="BV2" s="77">
        <v>0</v>
      </c>
      <c r="BW2" s="73">
        <v>12.5</v>
      </c>
      <c r="CE2" s="74">
        <v>33</v>
      </c>
      <c r="CF2" s="73">
        <v>12.5</v>
      </c>
      <c r="CN2" s="74">
        <v>12</v>
      </c>
      <c r="CO2" s="73">
        <v>12.5</v>
      </c>
      <c r="CW2" s="74">
        <v>2</v>
      </c>
      <c r="CX2" s="73">
        <v>12.5</v>
      </c>
      <c r="DF2" s="78">
        <v>38</v>
      </c>
      <c r="DG2" s="73">
        <v>12.5</v>
      </c>
      <c r="DO2" s="79">
        <v>46</v>
      </c>
      <c r="DP2" s="73">
        <v>12.5</v>
      </c>
      <c r="DX2" s="80">
        <v>1</v>
      </c>
      <c r="DY2" s="73">
        <v>12.5</v>
      </c>
      <c r="EG2" s="81">
        <v>171</v>
      </c>
      <c r="EH2" s="73">
        <v>12.5</v>
      </c>
      <c r="EP2" s="81">
        <v>178</v>
      </c>
      <c r="EQ2" s="73">
        <v>12.5</v>
      </c>
      <c r="EY2" s="82">
        <v>4.0935672514619881E-2</v>
      </c>
      <c r="EZ2" s="73">
        <v>12.5</v>
      </c>
    </row>
    <row r="3" spans="1:156" ht="15.5" x14ac:dyDescent="0.35">
      <c r="A3" s="83">
        <v>2.7</v>
      </c>
      <c r="B3" s="84">
        <v>14.5</v>
      </c>
      <c r="K3" s="76">
        <v>69</v>
      </c>
      <c r="L3" s="84">
        <v>14.5</v>
      </c>
      <c r="T3" s="76">
        <v>8</v>
      </c>
      <c r="U3" s="84">
        <v>14.5</v>
      </c>
      <c r="AC3" s="85">
        <v>9.0999999999999998E-2</v>
      </c>
      <c r="AD3" s="84">
        <v>14.5</v>
      </c>
      <c r="AL3" s="76">
        <v>213</v>
      </c>
      <c r="AM3" s="84">
        <v>14.5</v>
      </c>
      <c r="AU3" s="76">
        <v>3</v>
      </c>
      <c r="AV3" s="84">
        <v>14.5</v>
      </c>
      <c r="BD3" s="76">
        <v>134</v>
      </c>
      <c r="BE3" s="84">
        <v>14.5</v>
      </c>
      <c r="BM3" s="76">
        <v>1</v>
      </c>
      <c r="BN3" s="84">
        <v>14.5</v>
      </c>
      <c r="BV3" s="86">
        <v>0</v>
      </c>
      <c r="BW3" s="84">
        <v>14.5</v>
      </c>
      <c r="CE3" s="76">
        <v>33</v>
      </c>
      <c r="CF3" s="84">
        <v>14.5</v>
      </c>
      <c r="CN3" s="76">
        <v>16</v>
      </c>
      <c r="CO3" s="84">
        <v>14.5</v>
      </c>
      <c r="CW3" s="76">
        <v>1</v>
      </c>
      <c r="CX3" s="84">
        <v>14.5</v>
      </c>
      <c r="DF3" s="78">
        <v>36</v>
      </c>
      <c r="DG3" s="84">
        <v>14.5</v>
      </c>
      <c r="DO3" s="79">
        <v>73</v>
      </c>
      <c r="DP3" s="84">
        <v>14.5</v>
      </c>
      <c r="DX3" s="80">
        <v>1</v>
      </c>
      <c r="DY3" s="84">
        <v>14.5</v>
      </c>
      <c r="EG3" s="81">
        <v>168</v>
      </c>
      <c r="EH3" s="84">
        <v>14.5</v>
      </c>
      <c r="EP3" s="81">
        <v>178</v>
      </c>
      <c r="EQ3" s="84">
        <v>14.5</v>
      </c>
      <c r="EY3" s="82">
        <v>5.9523809523809521E-2</v>
      </c>
      <c r="EZ3" s="84">
        <v>14.5</v>
      </c>
    </row>
    <row r="4" spans="1:156" ht="15.5" x14ac:dyDescent="0.35">
      <c r="A4" s="83">
        <v>3.1</v>
      </c>
      <c r="B4" s="84">
        <v>19</v>
      </c>
      <c r="K4" s="76">
        <v>79</v>
      </c>
      <c r="L4" s="84">
        <v>19</v>
      </c>
      <c r="T4" s="76">
        <v>7</v>
      </c>
      <c r="U4" s="84">
        <v>19</v>
      </c>
      <c r="AC4" s="85">
        <v>1.72</v>
      </c>
      <c r="AD4" s="84">
        <v>19</v>
      </c>
      <c r="AL4" s="76">
        <v>255</v>
      </c>
      <c r="AM4" s="84">
        <v>19</v>
      </c>
      <c r="AU4" s="76">
        <v>1</v>
      </c>
      <c r="AV4" s="84">
        <v>19</v>
      </c>
      <c r="BD4" s="76">
        <v>98</v>
      </c>
      <c r="BE4" s="84">
        <v>19</v>
      </c>
      <c r="BM4" s="76">
        <v>1</v>
      </c>
      <c r="BN4" s="84">
        <v>19</v>
      </c>
      <c r="BV4" s="86">
        <v>1</v>
      </c>
      <c r="BW4" s="84">
        <v>19</v>
      </c>
      <c r="CE4" s="76">
        <v>40</v>
      </c>
      <c r="CF4" s="84">
        <v>19</v>
      </c>
      <c r="CN4" s="76">
        <v>13</v>
      </c>
      <c r="CO4" s="84">
        <v>19</v>
      </c>
      <c r="CW4" s="76">
        <v>2</v>
      </c>
      <c r="CX4" s="84">
        <v>19</v>
      </c>
      <c r="DF4" s="78">
        <v>39</v>
      </c>
      <c r="DG4" s="84">
        <v>19</v>
      </c>
      <c r="DO4" s="79">
        <v>64</v>
      </c>
      <c r="DP4" s="84">
        <v>19</v>
      </c>
      <c r="DX4" s="80">
        <v>1</v>
      </c>
      <c r="DY4" s="84">
        <v>19</v>
      </c>
      <c r="EG4" s="81">
        <v>180</v>
      </c>
      <c r="EH4" s="84">
        <v>19</v>
      </c>
      <c r="EP4" s="81">
        <v>188</v>
      </c>
      <c r="EQ4" s="84">
        <v>19</v>
      </c>
      <c r="EY4" s="82">
        <v>4.4444444444444446E-2</v>
      </c>
      <c r="EZ4" s="84">
        <v>19</v>
      </c>
    </row>
    <row r="5" spans="1:156" ht="15.5" x14ac:dyDescent="0.35">
      <c r="A5" s="83">
        <v>2.6</v>
      </c>
      <c r="B5" s="84">
        <v>18.2</v>
      </c>
      <c r="K5" s="76">
        <v>66</v>
      </c>
      <c r="L5" s="84">
        <v>18.2</v>
      </c>
      <c r="T5" s="76">
        <v>7</v>
      </c>
      <c r="U5" s="84">
        <v>18.2</v>
      </c>
      <c r="AC5" s="85">
        <v>1.3720000000000001</v>
      </c>
      <c r="AD5" s="84">
        <v>18.2</v>
      </c>
      <c r="AL5" s="76">
        <v>287</v>
      </c>
      <c r="AM5" s="84">
        <v>18.2</v>
      </c>
      <c r="AU5" s="76">
        <v>1</v>
      </c>
      <c r="AV5" s="84">
        <v>18.2</v>
      </c>
      <c r="BD5" s="76">
        <v>85</v>
      </c>
      <c r="BE5" s="84">
        <v>18.2</v>
      </c>
      <c r="BM5" s="76">
        <v>1</v>
      </c>
      <c r="BN5" s="84">
        <v>18.2</v>
      </c>
      <c r="BV5" s="86">
        <v>1</v>
      </c>
      <c r="BW5" s="84">
        <v>18.2</v>
      </c>
      <c r="CE5" s="76">
        <v>29</v>
      </c>
      <c r="CF5" s="84">
        <v>18.2</v>
      </c>
      <c r="CN5" s="76">
        <v>10</v>
      </c>
      <c r="CO5" s="84">
        <v>18.2</v>
      </c>
      <c r="CW5" s="76">
        <v>2</v>
      </c>
      <c r="CX5" s="84">
        <v>18.2</v>
      </c>
      <c r="DF5" s="78">
        <v>38</v>
      </c>
      <c r="DG5" s="84">
        <v>18.2</v>
      </c>
      <c r="DO5" s="79">
        <v>66</v>
      </c>
      <c r="DP5" s="84">
        <v>18.2</v>
      </c>
      <c r="DX5" s="80">
        <v>0</v>
      </c>
      <c r="DY5" s="84">
        <v>18.2</v>
      </c>
      <c r="EG5" s="81">
        <v>173</v>
      </c>
      <c r="EH5" s="84">
        <v>18.2</v>
      </c>
      <c r="EP5" s="81">
        <v>180</v>
      </c>
      <c r="EQ5" s="84">
        <v>18.2</v>
      </c>
      <c r="EY5" s="82">
        <v>4.046242774566474E-2</v>
      </c>
      <c r="EZ5" s="84">
        <v>18.2</v>
      </c>
    </row>
    <row r="6" spans="1:156" ht="15.5" x14ac:dyDescent="0.35">
      <c r="A6" s="83">
        <v>2</v>
      </c>
      <c r="B6" s="84">
        <v>7.6</v>
      </c>
      <c r="K6" s="76">
        <v>51</v>
      </c>
      <c r="L6" s="84">
        <v>7.6</v>
      </c>
      <c r="T6" s="76">
        <v>15</v>
      </c>
      <c r="U6" s="84">
        <v>7.6</v>
      </c>
      <c r="AC6" s="85">
        <v>0.93500000000000005</v>
      </c>
      <c r="AD6" s="84">
        <v>7.6</v>
      </c>
      <c r="AL6" s="76">
        <v>112</v>
      </c>
      <c r="AM6" s="84">
        <v>7.6</v>
      </c>
      <c r="AU6" s="76">
        <v>4</v>
      </c>
      <c r="AV6" s="84">
        <v>7.6</v>
      </c>
      <c r="BD6" s="76">
        <v>72</v>
      </c>
      <c r="BE6" s="84">
        <v>7.6</v>
      </c>
      <c r="BM6" s="76">
        <v>1</v>
      </c>
      <c r="BN6" s="84">
        <v>7.6</v>
      </c>
      <c r="BV6" s="86">
        <v>0</v>
      </c>
      <c r="BW6" s="84">
        <v>7.6</v>
      </c>
      <c r="CE6" s="76">
        <v>36</v>
      </c>
      <c r="CF6" s="84">
        <v>7.6</v>
      </c>
      <c r="CN6" s="76">
        <v>4</v>
      </c>
      <c r="CO6" s="84">
        <v>7.6</v>
      </c>
      <c r="CW6" s="76">
        <v>3</v>
      </c>
      <c r="CX6" s="84">
        <v>7.6</v>
      </c>
      <c r="DF6" s="78">
        <v>40</v>
      </c>
      <c r="DG6" s="84">
        <v>7.6</v>
      </c>
      <c r="DO6" s="79">
        <v>29</v>
      </c>
      <c r="DP6" s="84">
        <v>7.6</v>
      </c>
      <c r="DX6" s="80">
        <v>0</v>
      </c>
      <c r="DY6" s="84">
        <v>7.6</v>
      </c>
      <c r="EG6" s="81">
        <v>166</v>
      </c>
      <c r="EH6" s="84">
        <v>7.6</v>
      </c>
      <c r="EP6" s="81">
        <v>171</v>
      </c>
      <c r="EQ6" s="84">
        <v>7.6</v>
      </c>
      <c r="EY6" s="82">
        <v>3.0120481927710843E-2</v>
      </c>
      <c r="EZ6" s="84">
        <v>7.6</v>
      </c>
    </row>
    <row r="7" spans="1:156" ht="15.5" x14ac:dyDescent="0.35">
      <c r="A7" s="83">
        <v>2.7</v>
      </c>
      <c r="B7" s="84">
        <v>18.5</v>
      </c>
      <c r="K7" s="76">
        <v>62</v>
      </c>
      <c r="L7" s="84">
        <v>18.5</v>
      </c>
      <c r="T7" s="76">
        <v>6</v>
      </c>
      <c r="U7" s="84">
        <v>18.5</v>
      </c>
      <c r="AC7" s="85">
        <v>2.0190000000000001</v>
      </c>
      <c r="AD7" s="84">
        <v>18.5</v>
      </c>
      <c r="AL7" s="76">
        <v>238</v>
      </c>
      <c r="AM7" s="84">
        <v>18.5</v>
      </c>
      <c r="AU7" s="76">
        <v>0</v>
      </c>
      <c r="AV7" s="84">
        <v>18.5</v>
      </c>
      <c r="BD7" s="76">
        <v>77</v>
      </c>
      <c r="BE7" s="84">
        <v>18.5</v>
      </c>
      <c r="BM7" s="76">
        <v>1</v>
      </c>
      <c r="BN7" s="84">
        <v>18.5</v>
      </c>
      <c r="BV7" s="86">
        <v>1</v>
      </c>
      <c r="BW7" s="84">
        <v>18.5</v>
      </c>
      <c r="CE7" s="76">
        <v>32</v>
      </c>
      <c r="CF7" s="84">
        <v>18.5</v>
      </c>
      <c r="CN7" s="76">
        <v>15</v>
      </c>
      <c r="CO7" s="84">
        <v>18.5</v>
      </c>
      <c r="CW7" s="76">
        <v>4</v>
      </c>
      <c r="CX7" s="84">
        <v>18.5</v>
      </c>
      <c r="DF7" s="78">
        <v>37</v>
      </c>
      <c r="DG7" s="84">
        <v>18.5</v>
      </c>
      <c r="DO7" s="79">
        <v>40</v>
      </c>
      <c r="DP7" s="84">
        <v>18.5</v>
      </c>
      <c r="DX7" s="80">
        <v>1</v>
      </c>
      <c r="DY7" s="84">
        <v>18.5</v>
      </c>
      <c r="EG7" s="81">
        <v>183</v>
      </c>
      <c r="EH7" s="84">
        <v>18.5</v>
      </c>
      <c r="EP7" s="81">
        <v>192</v>
      </c>
      <c r="EQ7" s="84">
        <v>18.5</v>
      </c>
      <c r="EY7" s="82">
        <v>4.9180327868852458E-2</v>
      </c>
      <c r="EZ7" s="84">
        <v>18.5</v>
      </c>
    </row>
    <row r="8" spans="1:156" ht="15.5" x14ac:dyDescent="0.35">
      <c r="A8" s="83">
        <v>2.4</v>
      </c>
      <c r="B8" s="84">
        <v>13.1</v>
      </c>
      <c r="K8" s="76">
        <v>61</v>
      </c>
      <c r="L8" s="84">
        <v>13.1</v>
      </c>
      <c r="T8" s="76">
        <v>7</v>
      </c>
      <c r="U8" s="84">
        <v>13.1</v>
      </c>
      <c r="AC8" s="85">
        <v>0.66200000000000003</v>
      </c>
      <c r="AD8" s="84">
        <v>13.1</v>
      </c>
      <c r="AL8" s="76">
        <v>124</v>
      </c>
      <c r="AM8" s="84">
        <v>13.1</v>
      </c>
      <c r="AU8" s="76">
        <v>2</v>
      </c>
      <c r="AV8" s="84">
        <v>13.1</v>
      </c>
      <c r="BD8" s="76">
        <v>100</v>
      </c>
      <c r="BE8" s="84">
        <v>13.1</v>
      </c>
      <c r="BM8" s="76">
        <v>1</v>
      </c>
      <c r="BN8" s="84">
        <v>13.1</v>
      </c>
      <c r="BV8" s="86">
        <v>1</v>
      </c>
      <c r="BW8" s="84">
        <v>13.1</v>
      </c>
      <c r="CE8" s="76">
        <v>52</v>
      </c>
      <c r="CF8" s="84">
        <v>13.1</v>
      </c>
      <c r="CN8" s="76">
        <v>15</v>
      </c>
      <c r="CO8" s="84">
        <v>13.1</v>
      </c>
      <c r="CW8" s="76">
        <v>3</v>
      </c>
      <c r="CX8" s="84">
        <v>13.1</v>
      </c>
      <c r="DF8" s="78">
        <v>37</v>
      </c>
      <c r="DG8" s="84">
        <v>13.1</v>
      </c>
      <c r="DO8" s="79">
        <v>69</v>
      </c>
      <c r="DP8" s="84">
        <v>13.1</v>
      </c>
      <c r="DX8" s="80">
        <v>0</v>
      </c>
      <c r="DY8" s="84">
        <v>13.1</v>
      </c>
      <c r="EG8" s="81">
        <v>182</v>
      </c>
      <c r="EH8" s="84">
        <v>13.1</v>
      </c>
      <c r="EP8" s="81">
        <v>191</v>
      </c>
      <c r="EQ8" s="84">
        <v>13.1</v>
      </c>
      <c r="EY8" s="82">
        <v>4.9450549450549448E-2</v>
      </c>
      <c r="EZ8" s="84">
        <v>13.1</v>
      </c>
    </row>
    <row r="9" spans="1:156" ht="15.5" x14ac:dyDescent="0.35">
      <c r="A9" s="83">
        <v>2.5</v>
      </c>
      <c r="B9" s="84">
        <v>14.9</v>
      </c>
      <c r="K9" s="76">
        <v>59</v>
      </c>
      <c r="L9" s="84">
        <v>14.9</v>
      </c>
      <c r="T9" s="76">
        <v>6</v>
      </c>
      <c r="U9" s="84">
        <v>14.9</v>
      </c>
      <c r="AC9" s="85">
        <v>0.7</v>
      </c>
      <c r="AD9" s="84">
        <v>14.9</v>
      </c>
      <c r="AL9" s="76">
        <v>214</v>
      </c>
      <c r="AM9" s="84">
        <v>14.9</v>
      </c>
      <c r="AU9" s="76">
        <v>2</v>
      </c>
      <c r="AV9" s="84">
        <v>14.9</v>
      </c>
      <c r="BD9" s="76">
        <v>95</v>
      </c>
      <c r="BE9" s="84">
        <v>14.9</v>
      </c>
      <c r="BM9" s="76">
        <v>1</v>
      </c>
      <c r="BN9" s="84">
        <v>14.9</v>
      </c>
      <c r="BV9" s="86">
        <v>0</v>
      </c>
      <c r="BW9" s="84">
        <v>14.9</v>
      </c>
      <c r="CE9" s="76">
        <v>41</v>
      </c>
      <c r="CF9" s="84">
        <v>14.9</v>
      </c>
      <c r="CN9" s="76">
        <v>4</v>
      </c>
      <c r="CO9" s="84">
        <v>14.9</v>
      </c>
      <c r="CW9" s="76">
        <v>3</v>
      </c>
      <c r="CX9" s="84">
        <v>14.9</v>
      </c>
      <c r="DF9" s="78">
        <v>36</v>
      </c>
      <c r="DG9" s="84">
        <v>14.9</v>
      </c>
      <c r="DO9" s="79">
        <v>45</v>
      </c>
      <c r="DP9" s="84">
        <v>14.9</v>
      </c>
      <c r="DX9" s="80">
        <v>0</v>
      </c>
      <c r="DY9" s="84">
        <v>14.9</v>
      </c>
      <c r="EG9" s="81">
        <v>173</v>
      </c>
      <c r="EH9" s="84">
        <v>14.9</v>
      </c>
      <c r="EP9" s="81">
        <v>182</v>
      </c>
      <c r="EQ9" s="84">
        <v>14.9</v>
      </c>
      <c r="EY9" s="82">
        <v>5.2023121387283239E-2</v>
      </c>
      <c r="EZ9" s="84">
        <v>14.9</v>
      </c>
    </row>
    <row r="10" spans="1:156" ht="15.5" x14ac:dyDescent="0.35">
      <c r="A10" s="83">
        <v>2.7</v>
      </c>
      <c r="B10" s="84">
        <v>17.100000000000001</v>
      </c>
      <c r="K10" s="76">
        <v>65</v>
      </c>
      <c r="L10" s="84">
        <v>17.100000000000001</v>
      </c>
      <c r="T10" s="76">
        <v>8</v>
      </c>
      <c r="U10" s="84">
        <v>17.100000000000001</v>
      </c>
      <c r="AC10" s="85">
        <v>0.93700000000000006</v>
      </c>
      <c r="AD10" s="84">
        <v>17.100000000000001</v>
      </c>
      <c r="AL10" s="76">
        <v>215</v>
      </c>
      <c r="AM10" s="84">
        <v>17.100000000000001</v>
      </c>
      <c r="AU10" s="76">
        <v>4</v>
      </c>
      <c r="AV10" s="84">
        <v>17.100000000000001</v>
      </c>
      <c r="BD10" s="76">
        <v>112</v>
      </c>
      <c r="BE10" s="84">
        <v>17.100000000000001</v>
      </c>
      <c r="BM10" s="76">
        <v>0</v>
      </c>
      <c r="BN10" s="84">
        <v>17.100000000000001</v>
      </c>
      <c r="BV10" s="86">
        <v>1</v>
      </c>
      <c r="BW10" s="84">
        <v>17.100000000000001</v>
      </c>
      <c r="CE10" s="76">
        <v>31</v>
      </c>
      <c r="CF10" s="84">
        <v>17.100000000000001</v>
      </c>
      <c r="CN10" s="76">
        <v>12</v>
      </c>
      <c r="CO10" s="84">
        <v>17.100000000000001</v>
      </c>
      <c r="CW10" s="76">
        <v>5</v>
      </c>
      <c r="CX10" s="84">
        <v>17.100000000000001</v>
      </c>
      <c r="DF10" s="78">
        <v>40</v>
      </c>
      <c r="DG10" s="84">
        <v>17.100000000000001</v>
      </c>
      <c r="DO10" s="79">
        <v>42</v>
      </c>
      <c r="DP10" s="84">
        <v>17.100000000000001</v>
      </c>
      <c r="DX10" s="80">
        <v>1</v>
      </c>
      <c r="DY10" s="84">
        <v>17.100000000000001</v>
      </c>
      <c r="EG10" s="81">
        <v>183</v>
      </c>
      <c r="EH10" s="84">
        <v>17.100000000000001</v>
      </c>
      <c r="EP10" s="81">
        <v>192</v>
      </c>
      <c r="EQ10" s="84">
        <v>17.100000000000001</v>
      </c>
      <c r="EY10" s="82">
        <v>4.9180327868852458E-2</v>
      </c>
      <c r="EZ10" s="84">
        <v>17.100000000000001</v>
      </c>
    </row>
    <row r="11" spans="1:156" ht="15.5" x14ac:dyDescent="0.35">
      <c r="A11" s="83">
        <v>2.1</v>
      </c>
      <c r="B11" s="84">
        <v>9.1999999999999993</v>
      </c>
      <c r="K11" s="76">
        <v>55</v>
      </c>
      <c r="L11" s="84">
        <v>9.1999999999999993</v>
      </c>
      <c r="T11" s="76">
        <v>16</v>
      </c>
      <c r="U11" s="84">
        <v>9.1999999999999993</v>
      </c>
      <c r="AC11" s="85">
        <v>6.5000000000000002E-2</v>
      </c>
      <c r="AD11" s="84">
        <v>9.1999999999999993</v>
      </c>
      <c r="AL11" s="76">
        <v>154</v>
      </c>
      <c r="AM11" s="84">
        <v>9.1999999999999993</v>
      </c>
      <c r="AU11" s="76">
        <v>3</v>
      </c>
      <c r="AV11" s="84">
        <v>9.1999999999999993</v>
      </c>
      <c r="BD11" s="76">
        <v>75</v>
      </c>
      <c r="BE11" s="84">
        <v>9.1999999999999993</v>
      </c>
      <c r="BM11" s="76">
        <v>0</v>
      </c>
      <c r="BN11" s="84">
        <v>9.1999999999999993</v>
      </c>
      <c r="BV11" s="86">
        <v>0</v>
      </c>
      <c r="BW11" s="84">
        <v>9.1999999999999993</v>
      </c>
      <c r="CE11" s="76">
        <v>42</v>
      </c>
      <c r="CF11" s="84">
        <v>9.1999999999999993</v>
      </c>
      <c r="CN11" s="76">
        <v>13</v>
      </c>
      <c r="CO11" s="84">
        <v>9.1999999999999993</v>
      </c>
      <c r="CW11" s="76">
        <v>2</v>
      </c>
      <c r="CX11" s="84">
        <v>9.1999999999999993</v>
      </c>
      <c r="DF11" s="78">
        <v>34</v>
      </c>
      <c r="DG11" s="84">
        <v>9.1999999999999993</v>
      </c>
      <c r="DO11" s="79">
        <v>34</v>
      </c>
      <c r="DP11" s="84">
        <v>9.1999999999999993</v>
      </c>
      <c r="DX11" s="80">
        <v>1</v>
      </c>
      <c r="DY11" s="84">
        <v>9.1999999999999993</v>
      </c>
      <c r="EG11" s="81">
        <v>158</v>
      </c>
      <c r="EH11" s="84">
        <v>9.1999999999999993</v>
      </c>
      <c r="EP11" s="81">
        <v>165</v>
      </c>
      <c r="EQ11" s="84">
        <v>9.1999999999999993</v>
      </c>
      <c r="EY11" s="82">
        <v>4.4303797468354431E-2</v>
      </c>
      <c r="EZ11" s="84">
        <v>9.1999999999999993</v>
      </c>
    </row>
    <row r="12" spans="1:156" ht="15.5" x14ac:dyDescent="0.35">
      <c r="A12" s="83">
        <v>2.2000000000000002</v>
      </c>
      <c r="B12" s="84">
        <v>10.3</v>
      </c>
      <c r="K12" s="76">
        <v>65</v>
      </c>
      <c r="L12" s="84">
        <v>10.3</v>
      </c>
      <c r="T12" s="76">
        <v>10</v>
      </c>
      <c r="U12" s="84">
        <v>10.3</v>
      </c>
      <c r="AC12" s="85">
        <v>2.1440000000000001</v>
      </c>
      <c r="AD12" s="84">
        <v>10.3</v>
      </c>
      <c r="AL12" s="76">
        <v>97</v>
      </c>
      <c r="AM12" s="84">
        <v>10.3</v>
      </c>
      <c r="AU12" s="76">
        <v>2</v>
      </c>
      <c r="AV12" s="84">
        <v>10.3</v>
      </c>
      <c r="BD12" s="76">
        <v>100</v>
      </c>
      <c r="BE12" s="84">
        <v>10.3</v>
      </c>
      <c r="BM12" s="76">
        <v>1</v>
      </c>
      <c r="BN12" s="84">
        <v>10.3</v>
      </c>
      <c r="BV12" s="86">
        <v>0</v>
      </c>
      <c r="BW12" s="84">
        <v>10.3</v>
      </c>
      <c r="CE12" s="76">
        <v>32</v>
      </c>
      <c r="CF12" s="84">
        <v>10.3</v>
      </c>
      <c r="CN12" s="76">
        <v>8</v>
      </c>
      <c r="CO12" s="84">
        <v>10.3</v>
      </c>
      <c r="CW12" s="76">
        <v>2</v>
      </c>
      <c r="CX12" s="84">
        <v>10.3</v>
      </c>
      <c r="DF12" s="78">
        <v>40</v>
      </c>
      <c r="DG12" s="84">
        <v>10.3</v>
      </c>
      <c r="DO12" s="79">
        <v>51</v>
      </c>
      <c r="DP12" s="84">
        <v>10.3</v>
      </c>
      <c r="DX12" s="80">
        <v>1</v>
      </c>
      <c r="DY12" s="84">
        <v>10.3</v>
      </c>
      <c r="EG12" s="81">
        <v>174</v>
      </c>
      <c r="EH12" s="84">
        <v>10.3</v>
      </c>
      <c r="EP12" s="81">
        <v>180</v>
      </c>
      <c r="EQ12" s="84">
        <v>10.3</v>
      </c>
      <c r="EY12" s="82">
        <v>3.4482758620689655E-2</v>
      </c>
      <c r="EZ12" s="84">
        <v>10.3</v>
      </c>
    </row>
    <row r="13" spans="1:156" ht="15.5" x14ac:dyDescent="0.35">
      <c r="A13" s="83">
        <v>3.1</v>
      </c>
      <c r="B13" s="84">
        <v>19.3</v>
      </c>
      <c r="K13" s="76">
        <v>74</v>
      </c>
      <c r="L13" s="84">
        <v>19.3</v>
      </c>
      <c r="T13" s="76">
        <v>7</v>
      </c>
      <c r="U13" s="84">
        <v>19.3</v>
      </c>
      <c r="AC13" s="85">
        <v>0.248</v>
      </c>
      <c r="AD13" s="84">
        <v>19.3</v>
      </c>
      <c r="AL13" s="76">
        <v>301</v>
      </c>
      <c r="AM13" s="84">
        <v>19.3</v>
      </c>
      <c r="AU13" s="76">
        <v>1</v>
      </c>
      <c r="AV13" s="84">
        <v>19.3</v>
      </c>
      <c r="BD13" s="76">
        <v>96</v>
      </c>
      <c r="BE13" s="84">
        <v>19.3</v>
      </c>
      <c r="BM13" s="76">
        <v>1</v>
      </c>
      <c r="BN13" s="84">
        <v>19.3</v>
      </c>
      <c r="BV13" s="86">
        <v>1</v>
      </c>
      <c r="BW13" s="84">
        <v>19.3</v>
      </c>
      <c r="CE13" s="76">
        <v>39</v>
      </c>
      <c r="CF13" s="84">
        <v>19.3</v>
      </c>
      <c r="CN13" s="76">
        <v>21</v>
      </c>
      <c r="CO13" s="84">
        <v>19.3</v>
      </c>
      <c r="CW13" s="76">
        <v>5</v>
      </c>
      <c r="CX13" s="84">
        <v>19.3</v>
      </c>
      <c r="DF13" s="78">
        <v>40</v>
      </c>
      <c r="DG13" s="84">
        <v>19.3</v>
      </c>
      <c r="DO13" s="79">
        <v>86</v>
      </c>
      <c r="DP13" s="84">
        <v>19.3</v>
      </c>
      <c r="DX13" s="80">
        <v>1</v>
      </c>
      <c r="DY13" s="84">
        <v>19.3</v>
      </c>
      <c r="EG13" s="81">
        <v>174</v>
      </c>
      <c r="EH13" s="84">
        <v>19.3</v>
      </c>
      <c r="EP13" s="81">
        <v>187</v>
      </c>
      <c r="EQ13" s="84">
        <v>19.3</v>
      </c>
      <c r="EY13" s="82">
        <v>7.4712643678160925E-2</v>
      </c>
      <c r="EZ13" s="84">
        <v>19.3</v>
      </c>
    </row>
    <row r="14" spans="1:156" ht="15.5" x14ac:dyDescent="0.35">
      <c r="A14" s="83">
        <v>1.8</v>
      </c>
      <c r="B14" s="84">
        <v>8.1</v>
      </c>
      <c r="K14" s="76">
        <v>43</v>
      </c>
      <c r="L14" s="84">
        <v>8.1</v>
      </c>
      <c r="T14" s="76">
        <v>23</v>
      </c>
      <c r="U14" s="84">
        <v>8.1</v>
      </c>
      <c r="AC14" s="85">
        <v>1.607</v>
      </c>
      <c r="AD14" s="84">
        <v>8.1</v>
      </c>
      <c r="AL14" s="76">
        <v>123</v>
      </c>
      <c r="AM14" s="84">
        <v>8.1</v>
      </c>
      <c r="AU14" s="76">
        <v>1</v>
      </c>
      <c r="AV14" s="84">
        <v>8.1</v>
      </c>
      <c r="BD14" s="76">
        <v>72</v>
      </c>
      <c r="BE14" s="84">
        <v>8.1</v>
      </c>
      <c r="BM14" s="76">
        <v>0</v>
      </c>
      <c r="BN14" s="84">
        <v>8.1</v>
      </c>
      <c r="BV14" s="86">
        <v>0</v>
      </c>
      <c r="BW14" s="84">
        <v>8.1</v>
      </c>
      <c r="CE14" s="76">
        <v>45</v>
      </c>
      <c r="CF14" s="84">
        <v>8.1</v>
      </c>
      <c r="CN14" s="76">
        <v>8</v>
      </c>
      <c r="CO14" s="84">
        <v>8.1</v>
      </c>
      <c r="CW14" s="76">
        <v>3</v>
      </c>
      <c r="CX14" s="84">
        <v>8.1</v>
      </c>
      <c r="DF14" s="78">
        <v>44</v>
      </c>
      <c r="DG14" s="84">
        <v>8.1</v>
      </c>
      <c r="DO14" s="79">
        <v>19</v>
      </c>
      <c r="DP14" s="84">
        <v>8.1</v>
      </c>
      <c r="DX14" s="80">
        <v>0</v>
      </c>
      <c r="DY14" s="84">
        <v>8.1</v>
      </c>
      <c r="EG14" s="81">
        <v>163</v>
      </c>
      <c r="EH14" s="84">
        <v>8.1</v>
      </c>
      <c r="EP14" s="81">
        <v>170</v>
      </c>
      <c r="EQ14" s="84">
        <v>8.1</v>
      </c>
      <c r="EY14" s="82">
        <v>4.2944785276073622E-2</v>
      </c>
      <c r="EZ14" s="84">
        <v>8.1</v>
      </c>
    </row>
    <row r="15" spans="1:156" ht="15.5" x14ac:dyDescent="0.35">
      <c r="A15" s="83">
        <v>3.3</v>
      </c>
      <c r="B15" s="84">
        <v>9.1</v>
      </c>
      <c r="K15" s="76">
        <v>78</v>
      </c>
      <c r="L15" s="84">
        <v>9.1</v>
      </c>
      <c r="T15" s="76">
        <v>3</v>
      </c>
      <c r="U15" s="84">
        <v>9.1</v>
      </c>
      <c r="AC15" s="85">
        <v>1.6240000000000001</v>
      </c>
      <c r="AD15" s="84">
        <v>9.1</v>
      </c>
      <c r="AL15" s="76">
        <v>148</v>
      </c>
      <c r="AM15" s="84">
        <v>9.1</v>
      </c>
      <c r="AU15" s="76">
        <v>5</v>
      </c>
      <c r="AV15" s="84">
        <v>9.1</v>
      </c>
      <c r="BD15" s="76">
        <v>73</v>
      </c>
      <c r="BE15" s="84">
        <v>9.1</v>
      </c>
      <c r="BM15" s="76">
        <v>1</v>
      </c>
      <c r="BN15" s="84">
        <v>9.1</v>
      </c>
      <c r="BV15" s="86">
        <v>0</v>
      </c>
      <c r="BW15" s="84">
        <v>9.1</v>
      </c>
      <c r="CE15" s="76">
        <v>39</v>
      </c>
      <c r="CF15" s="84">
        <v>9.1</v>
      </c>
      <c r="CN15" s="76">
        <v>11</v>
      </c>
      <c r="CO15" s="84">
        <v>9.1</v>
      </c>
      <c r="CW15" s="76">
        <v>4</v>
      </c>
      <c r="CX15" s="84">
        <v>9.1</v>
      </c>
      <c r="DF15" s="78">
        <v>36</v>
      </c>
      <c r="DG15" s="84">
        <v>9.1</v>
      </c>
      <c r="DO15" s="79">
        <v>59</v>
      </c>
      <c r="DP15" s="84">
        <v>9.1</v>
      </c>
      <c r="DX15" s="80">
        <v>0</v>
      </c>
      <c r="DY15" s="84">
        <v>9.1</v>
      </c>
      <c r="EG15" s="81">
        <v>168</v>
      </c>
      <c r="EH15" s="84">
        <v>9.1</v>
      </c>
      <c r="EP15" s="81">
        <v>175</v>
      </c>
      <c r="EQ15" s="84">
        <v>9.1</v>
      </c>
      <c r="EY15" s="82">
        <v>4.1666666666666664E-2</v>
      </c>
      <c r="EZ15" s="84">
        <v>9.1</v>
      </c>
    </row>
    <row r="16" spans="1:156" ht="15.5" x14ac:dyDescent="0.35">
      <c r="A16" s="83">
        <v>2.8</v>
      </c>
      <c r="B16" s="84">
        <v>15.7</v>
      </c>
      <c r="K16" s="76">
        <v>67</v>
      </c>
      <c r="L16" s="84">
        <v>15.7</v>
      </c>
      <c r="T16" s="76">
        <v>9</v>
      </c>
      <c r="U16" s="84">
        <v>15.7</v>
      </c>
      <c r="AC16" s="85">
        <v>0.05</v>
      </c>
      <c r="AD16" s="84">
        <v>15.7</v>
      </c>
      <c r="AL16" s="76">
        <v>228</v>
      </c>
      <c r="AM16" s="84">
        <v>15.7</v>
      </c>
      <c r="AU16" s="76">
        <v>4</v>
      </c>
      <c r="AV16" s="84">
        <v>15.7</v>
      </c>
      <c r="BD16" s="76">
        <v>86</v>
      </c>
      <c r="BE16" s="84">
        <v>15.7</v>
      </c>
      <c r="BM16" s="76">
        <v>0</v>
      </c>
      <c r="BN16" s="84">
        <v>15.7</v>
      </c>
      <c r="BV16" s="86">
        <v>1</v>
      </c>
      <c r="BW16" s="84">
        <v>15.7</v>
      </c>
      <c r="CE16" s="76">
        <v>31</v>
      </c>
      <c r="CF16" s="84">
        <v>15.7</v>
      </c>
      <c r="CN16" s="76">
        <v>13</v>
      </c>
      <c r="CO16" s="84">
        <v>15.7</v>
      </c>
      <c r="CW16" s="76">
        <v>1</v>
      </c>
      <c r="CX16" s="84">
        <v>15.7</v>
      </c>
      <c r="DF16" s="78">
        <v>38</v>
      </c>
      <c r="DG16" s="84">
        <v>15.7</v>
      </c>
      <c r="DO16" s="79">
        <v>70</v>
      </c>
      <c r="DP16" s="84">
        <v>15.7</v>
      </c>
      <c r="DX16" s="80">
        <v>1</v>
      </c>
      <c r="DY16" s="84">
        <v>15.7</v>
      </c>
      <c r="EG16" s="81">
        <v>173</v>
      </c>
      <c r="EH16" s="84">
        <v>15.7</v>
      </c>
      <c r="EP16" s="81">
        <v>181</v>
      </c>
      <c r="EQ16" s="84">
        <v>15.7</v>
      </c>
      <c r="EY16" s="82">
        <v>4.6242774566473986E-2</v>
      </c>
      <c r="EZ16" s="84">
        <v>15.7</v>
      </c>
    </row>
    <row r="17" spans="1:156" ht="15.5" x14ac:dyDescent="0.35">
      <c r="A17" s="83">
        <v>2.1</v>
      </c>
      <c r="B17" s="84">
        <v>9.8000000000000007</v>
      </c>
      <c r="K17" s="76">
        <v>62</v>
      </c>
      <c r="L17" s="84">
        <v>9.8000000000000007</v>
      </c>
      <c r="T17" s="76">
        <v>16</v>
      </c>
      <c r="U17" s="84">
        <v>9.8000000000000007</v>
      </c>
      <c r="AC17" s="85">
        <v>0.58799999999999997</v>
      </c>
      <c r="AD17" s="84">
        <v>9.8000000000000007</v>
      </c>
      <c r="AL17" s="76">
        <v>136</v>
      </c>
      <c r="AM17" s="84">
        <v>9.8000000000000007</v>
      </c>
      <c r="AU17" s="76">
        <v>4</v>
      </c>
      <c r="AV17" s="84">
        <v>9.8000000000000007</v>
      </c>
      <c r="BD17" s="76">
        <v>121</v>
      </c>
      <c r="BE17" s="84">
        <v>9.8000000000000007</v>
      </c>
      <c r="BM17" s="76">
        <v>1</v>
      </c>
      <c r="BN17" s="84">
        <v>9.8000000000000007</v>
      </c>
      <c r="BV17" s="86">
        <v>1</v>
      </c>
      <c r="BW17" s="84">
        <v>9.8000000000000007</v>
      </c>
      <c r="CE17" s="76">
        <v>41</v>
      </c>
      <c r="CF17" s="84">
        <v>9.8000000000000007</v>
      </c>
      <c r="CN17" s="76">
        <v>10</v>
      </c>
      <c r="CO17" s="84">
        <v>9.8000000000000007</v>
      </c>
      <c r="CW17" s="76">
        <v>3</v>
      </c>
      <c r="CX17" s="84">
        <v>9.8000000000000007</v>
      </c>
      <c r="DF17" s="78">
        <v>41</v>
      </c>
      <c r="DG17" s="84">
        <v>9.8000000000000007</v>
      </c>
      <c r="DO17" s="79">
        <v>44</v>
      </c>
      <c r="DP17" s="84">
        <v>9.8000000000000007</v>
      </c>
      <c r="DX17" s="80">
        <v>1</v>
      </c>
      <c r="DY17" s="84">
        <v>9.8000000000000007</v>
      </c>
      <c r="EG17" s="81">
        <v>159</v>
      </c>
      <c r="EH17" s="84">
        <v>9.8000000000000007</v>
      </c>
      <c r="EP17" s="81">
        <v>167</v>
      </c>
      <c r="EQ17" s="84">
        <v>9.8000000000000007</v>
      </c>
      <c r="EY17" s="82">
        <v>5.0314465408805034E-2</v>
      </c>
      <c r="EZ17" s="84">
        <v>9.8000000000000007</v>
      </c>
    </row>
    <row r="18" spans="1:156" ht="15.5" x14ac:dyDescent="0.35">
      <c r="A18" s="83">
        <v>3.8</v>
      </c>
      <c r="B18" s="84">
        <v>19.5</v>
      </c>
      <c r="K18" s="76">
        <v>99</v>
      </c>
      <c r="L18" s="84">
        <v>19.5</v>
      </c>
      <c r="T18" s="76">
        <v>9</v>
      </c>
      <c r="U18" s="84">
        <v>19.5</v>
      </c>
      <c r="AC18" s="85">
        <v>1.76</v>
      </c>
      <c r="AD18" s="84">
        <v>19.5</v>
      </c>
      <c r="AL18" s="76">
        <v>369</v>
      </c>
      <c r="AM18" s="84">
        <v>19.5</v>
      </c>
      <c r="AU18" s="76">
        <v>4</v>
      </c>
      <c r="AV18" s="84">
        <v>19.5</v>
      </c>
      <c r="BD18" s="76">
        <v>85</v>
      </c>
      <c r="BE18" s="84">
        <v>19.5</v>
      </c>
      <c r="BM18" s="76">
        <v>0</v>
      </c>
      <c r="BN18" s="84">
        <v>19.5</v>
      </c>
      <c r="BV18" s="86">
        <v>1</v>
      </c>
      <c r="BW18" s="84">
        <v>19.5</v>
      </c>
      <c r="CE18" s="76">
        <v>38</v>
      </c>
      <c r="CF18" s="84">
        <v>19.5</v>
      </c>
      <c r="CN18" s="76">
        <v>12</v>
      </c>
      <c r="CO18" s="84">
        <v>19.5</v>
      </c>
      <c r="CW18" s="76">
        <v>2</v>
      </c>
      <c r="CX18" s="84">
        <v>19.5</v>
      </c>
      <c r="DF18" s="78">
        <v>38</v>
      </c>
      <c r="DG18" s="84">
        <v>19.5</v>
      </c>
      <c r="DO18" s="79">
        <v>68</v>
      </c>
      <c r="DP18" s="84">
        <v>19.5</v>
      </c>
      <c r="DX18" s="80">
        <v>1</v>
      </c>
      <c r="DY18" s="84">
        <v>19.5</v>
      </c>
      <c r="EG18" s="81">
        <v>163</v>
      </c>
      <c r="EH18" s="84">
        <v>19.5</v>
      </c>
      <c r="EP18" s="81">
        <v>170</v>
      </c>
      <c r="EQ18" s="84">
        <v>19.5</v>
      </c>
      <c r="EY18" s="82">
        <v>4.2944785276073622E-2</v>
      </c>
      <c r="EZ18" s="84">
        <v>19.5</v>
      </c>
    </row>
    <row r="19" spans="1:156" ht="15.5" x14ac:dyDescent="0.35">
      <c r="A19" s="83">
        <v>2.6</v>
      </c>
      <c r="B19" s="84">
        <v>16.2</v>
      </c>
      <c r="K19" s="76">
        <v>67</v>
      </c>
      <c r="L19" s="84">
        <v>16.2</v>
      </c>
      <c r="T19" s="76">
        <v>8</v>
      </c>
      <c r="U19" s="84">
        <v>16.2</v>
      </c>
      <c r="AC19" s="85">
        <v>4.4999999999999998E-2</v>
      </c>
      <c r="AD19" s="84">
        <v>16.2</v>
      </c>
      <c r="AL19" s="76">
        <v>187</v>
      </c>
      <c r="AM19" s="84">
        <v>16.2</v>
      </c>
      <c r="AU19" s="76">
        <v>0</v>
      </c>
      <c r="AV19" s="84">
        <v>16.2</v>
      </c>
      <c r="BD19" s="76">
        <v>73</v>
      </c>
      <c r="BE19" s="84">
        <v>16.2</v>
      </c>
      <c r="BM19" s="76">
        <v>1</v>
      </c>
      <c r="BN19" s="84">
        <v>16.2</v>
      </c>
      <c r="BV19" s="86">
        <v>1</v>
      </c>
      <c r="BW19" s="84">
        <v>16.2</v>
      </c>
      <c r="CE19" s="76">
        <v>29</v>
      </c>
      <c r="CF19" s="84">
        <v>16.2</v>
      </c>
      <c r="CN19" s="76">
        <v>13</v>
      </c>
      <c r="CO19" s="84">
        <v>16.2</v>
      </c>
      <c r="CW19" s="76">
        <v>1</v>
      </c>
      <c r="CX19" s="84">
        <v>16.2</v>
      </c>
      <c r="DF19" s="78">
        <v>41</v>
      </c>
      <c r="DG19" s="84">
        <v>16.2</v>
      </c>
      <c r="DO19" s="79">
        <v>45</v>
      </c>
      <c r="DP19" s="84">
        <v>16.2</v>
      </c>
      <c r="DX19" s="80">
        <v>1</v>
      </c>
      <c r="DY19" s="84">
        <v>16.2</v>
      </c>
      <c r="EG19" s="81">
        <v>182</v>
      </c>
      <c r="EH19" s="84">
        <v>16.2</v>
      </c>
      <c r="EP19" s="81">
        <v>192</v>
      </c>
      <c r="EQ19" s="84">
        <v>16.2</v>
      </c>
      <c r="EY19" s="82">
        <v>5.4945054945054944E-2</v>
      </c>
      <c r="EZ19" s="84">
        <v>16.2</v>
      </c>
    </row>
    <row r="20" spans="1:156" ht="15.5" x14ac:dyDescent="0.35">
      <c r="A20" s="83">
        <v>1.9</v>
      </c>
      <c r="B20" s="84">
        <v>8</v>
      </c>
      <c r="K20" s="76">
        <v>51</v>
      </c>
      <c r="L20" s="84">
        <v>8</v>
      </c>
      <c r="T20" s="76">
        <v>12</v>
      </c>
      <c r="U20" s="84">
        <v>8</v>
      </c>
      <c r="AC20" s="85">
        <v>1</v>
      </c>
      <c r="AD20" s="84">
        <v>8</v>
      </c>
      <c r="AL20" s="76">
        <v>66</v>
      </c>
      <c r="AM20" s="84">
        <v>8</v>
      </c>
      <c r="AU20" s="76">
        <v>3</v>
      </c>
      <c r="AV20" s="84">
        <v>8</v>
      </c>
      <c r="BD20" s="76">
        <v>90</v>
      </c>
      <c r="BE20" s="84">
        <v>8</v>
      </c>
      <c r="BM20" s="76">
        <v>1</v>
      </c>
      <c r="BN20" s="84">
        <v>8</v>
      </c>
      <c r="BV20" s="86">
        <v>0</v>
      </c>
      <c r="BW20" s="84">
        <v>8</v>
      </c>
      <c r="CE20" s="76">
        <v>34</v>
      </c>
      <c r="CF20" s="84">
        <v>8</v>
      </c>
      <c r="CN20" s="76">
        <v>6</v>
      </c>
      <c r="CO20" s="84">
        <v>8</v>
      </c>
      <c r="CW20" s="76">
        <v>2</v>
      </c>
      <c r="CX20" s="84">
        <v>8</v>
      </c>
      <c r="DF20" s="78">
        <v>40</v>
      </c>
      <c r="DG20" s="84">
        <v>8</v>
      </c>
      <c r="DO20" s="79">
        <v>25</v>
      </c>
      <c r="DP20" s="84">
        <v>8</v>
      </c>
      <c r="DX20" s="80">
        <v>0</v>
      </c>
      <c r="DY20" s="84">
        <v>8</v>
      </c>
      <c r="EG20" s="81">
        <v>178</v>
      </c>
      <c r="EH20" s="84">
        <v>8</v>
      </c>
      <c r="EP20" s="81">
        <v>184</v>
      </c>
      <c r="EQ20" s="84">
        <v>8</v>
      </c>
      <c r="EY20" s="82">
        <v>3.3707865168539325E-2</v>
      </c>
      <c r="EZ20" s="84">
        <v>8</v>
      </c>
    </row>
    <row r="21" spans="1:156" ht="15.5" x14ac:dyDescent="0.35">
      <c r="A21" s="83">
        <v>2.6</v>
      </c>
      <c r="B21" s="84">
        <v>12.2</v>
      </c>
      <c r="K21" s="76">
        <v>71</v>
      </c>
      <c r="L21" s="84">
        <v>12.2</v>
      </c>
      <c r="T21" s="76">
        <v>13</v>
      </c>
      <c r="U21" s="84">
        <v>12.2</v>
      </c>
      <c r="AC21" s="85">
        <v>0.121</v>
      </c>
      <c r="AD21" s="84">
        <v>12.2</v>
      </c>
      <c r="AL21" s="76">
        <v>116</v>
      </c>
      <c r="AM21" s="84">
        <v>12.2</v>
      </c>
      <c r="AU21" s="76">
        <v>0</v>
      </c>
      <c r="AV21" s="84">
        <v>12.2</v>
      </c>
      <c r="BD21" s="76">
        <v>82</v>
      </c>
      <c r="BE21" s="84">
        <v>12.2</v>
      </c>
      <c r="BM21" s="76">
        <v>0</v>
      </c>
      <c r="BN21" s="84">
        <v>12.2</v>
      </c>
      <c r="BV21" s="86">
        <v>1</v>
      </c>
      <c r="BW21" s="84">
        <v>12.2</v>
      </c>
      <c r="CE21" s="76">
        <v>34</v>
      </c>
      <c r="CF21" s="84">
        <v>12.2</v>
      </c>
      <c r="CN21" s="76">
        <v>8</v>
      </c>
      <c r="CO21" s="84">
        <v>12.2</v>
      </c>
      <c r="CW21" s="76">
        <v>2</v>
      </c>
      <c r="CX21" s="84">
        <v>12.2</v>
      </c>
      <c r="DF21" s="78">
        <v>47</v>
      </c>
      <c r="DG21" s="84">
        <v>12.2</v>
      </c>
      <c r="DO21" s="79">
        <v>51</v>
      </c>
      <c r="DP21" s="84">
        <v>12.2</v>
      </c>
      <c r="DX21" s="80">
        <v>1</v>
      </c>
      <c r="DY21" s="84">
        <v>12.2</v>
      </c>
      <c r="EG21" s="81">
        <v>185</v>
      </c>
      <c r="EH21" s="84">
        <v>12.2</v>
      </c>
      <c r="EP21" s="81">
        <v>193</v>
      </c>
      <c r="EQ21" s="84">
        <v>12.2</v>
      </c>
      <c r="EY21" s="82">
        <v>4.3243243243243246E-2</v>
      </c>
      <c r="EZ21" s="84">
        <v>12.2</v>
      </c>
    </row>
    <row r="22" spans="1:156" ht="15.5" x14ac:dyDescent="0.35">
      <c r="A22" s="83">
        <v>2.4</v>
      </c>
      <c r="B22" s="84">
        <v>11.1</v>
      </c>
      <c r="K22" s="76">
        <v>65</v>
      </c>
      <c r="L22" s="84">
        <v>11.1</v>
      </c>
      <c r="T22" s="76">
        <v>3</v>
      </c>
      <c r="U22" s="84">
        <v>11.1</v>
      </c>
      <c r="AC22" s="85">
        <v>0.159</v>
      </c>
      <c r="AD22" s="84">
        <v>11.1</v>
      </c>
      <c r="AL22" s="76">
        <v>144</v>
      </c>
      <c r="AM22" s="84">
        <v>11.1</v>
      </c>
      <c r="AU22" s="76">
        <v>2</v>
      </c>
      <c r="AV22" s="84">
        <v>11.1</v>
      </c>
      <c r="BD22" s="76">
        <v>85</v>
      </c>
      <c r="BE22" s="84">
        <v>11.1</v>
      </c>
      <c r="BM22" s="76">
        <v>0</v>
      </c>
      <c r="BN22" s="84">
        <v>11.1</v>
      </c>
      <c r="BV22" s="86">
        <v>1</v>
      </c>
      <c r="BW22" s="84">
        <v>11.1</v>
      </c>
      <c r="CE22" s="76">
        <v>47</v>
      </c>
      <c r="CF22" s="84">
        <v>11.1</v>
      </c>
      <c r="CN22" s="76">
        <v>14</v>
      </c>
      <c r="CO22" s="84">
        <v>11.1</v>
      </c>
      <c r="CW22" s="76">
        <v>3</v>
      </c>
      <c r="CX22" s="84">
        <v>11.1</v>
      </c>
      <c r="DF22" s="78">
        <v>27</v>
      </c>
      <c r="DG22" s="84">
        <v>11.1</v>
      </c>
      <c r="DO22" s="79">
        <v>59</v>
      </c>
      <c r="DP22" s="84">
        <v>11.1</v>
      </c>
      <c r="DX22" s="80">
        <v>1</v>
      </c>
      <c r="DY22" s="84">
        <v>11.1</v>
      </c>
      <c r="EG22" s="81">
        <v>168</v>
      </c>
      <c r="EH22" s="84">
        <v>11.1</v>
      </c>
      <c r="EP22" s="81">
        <v>174</v>
      </c>
      <c r="EQ22" s="84">
        <v>11.1</v>
      </c>
      <c r="EY22" s="82">
        <v>3.5714285714285712E-2</v>
      </c>
      <c r="EZ22" s="84">
        <v>11.1</v>
      </c>
    </row>
    <row r="23" spans="1:156" ht="15.5" x14ac:dyDescent="0.35">
      <c r="A23" s="83">
        <v>3</v>
      </c>
      <c r="B23" s="84">
        <v>16.8</v>
      </c>
      <c r="K23" s="76">
        <v>86</v>
      </c>
      <c r="L23" s="84">
        <v>16.8</v>
      </c>
      <c r="T23" s="76">
        <v>8</v>
      </c>
      <c r="U23" s="84">
        <v>16.8</v>
      </c>
      <c r="AC23" s="85">
        <v>2.2839999999999998</v>
      </c>
      <c r="AD23" s="84">
        <v>16.8</v>
      </c>
      <c r="AL23" s="76">
        <v>201</v>
      </c>
      <c r="AM23" s="84">
        <v>16.8</v>
      </c>
      <c r="AU23" s="76">
        <v>0</v>
      </c>
      <c r="AV23" s="84">
        <v>16.8</v>
      </c>
      <c r="BD23" s="76">
        <v>80</v>
      </c>
      <c r="BE23" s="84">
        <v>16.8</v>
      </c>
      <c r="BM23" s="76">
        <v>1</v>
      </c>
      <c r="BN23" s="84">
        <v>16.8</v>
      </c>
      <c r="BV23" s="86">
        <v>1</v>
      </c>
      <c r="BW23" s="84">
        <v>16.8</v>
      </c>
      <c r="CE23" s="76">
        <v>38</v>
      </c>
      <c r="CF23" s="84">
        <v>16.8</v>
      </c>
      <c r="CN23" s="76">
        <v>10</v>
      </c>
      <c r="CO23" s="84">
        <v>16.8</v>
      </c>
      <c r="CW23" s="76">
        <v>2</v>
      </c>
      <c r="CX23" s="84">
        <v>16.8</v>
      </c>
      <c r="DF23" s="78">
        <v>32</v>
      </c>
      <c r="DG23" s="84">
        <v>16.8</v>
      </c>
      <c r="DO23" s="79">
        <v>78</v>
      </c>
      <c r="DP23" s="84">
        <v>16.8</v>
      </c>
      <c r="DX23" s="80">
        <v>1</v>
      </c>
      <c r="DY23" s="84">
        <v>16.8</v>
      </c>
      <c r="EG23" s="81">
        <v>183</v>
      </c>
      <c r="EH23" s="84">
        <v>16.8</v>
      </c>
      <c r="EP23" s="81">
        <v>192</v>
      </c>
      <c r="EQ23" s="84">
        <v>16.8</v>
      </c>
      <c r="EY23" s="82">
        <v>4.9180327868852458E-2</v>
      </c>
      <c r="EZ23" s="84">
        <v>16.8</v>
      </c>
    </row>
    <row r="24" spans="1:156" ht="15.5" x14ac:dyDescent="0.35">
      <c r="A24" s="83">
        <v>2</v>
      </c>
      <c r="B24" s="84">
        <v>11.8</v>
      </c>
      <c r="K24" s="76">
        <v>51</v>
      </c>
      <c r="L24" s="84">
        <v>11.8</v>
      </c>
      <c r="T24" s="76">
        <v>8</v>
      </c>
      <c r="U24" s="84">
        <v>11.8</v>
      </c>
      <c r="AC24" s="85">
        <v>0.79900000000000004</v>
      </c>
      <c r="AD24" s="84">
        <v>11.8</v>
      </c>
      <c r="AL24" s="76">
        <v>96</v>
      </c>
      <c r="AM24" s="84">
        <v>11.8</v>
      </c>
      <c r="AU24" s="76">
        <v>6</v>
      </c>
      <c r="AV24" s="84">
        <v>11.8</v>
      </c>
      <c r="BD24" s="76">
        <v>145</v>
      </c>
      <c r="BE24" s="84">
        <v>11.8</v>
      </c>
      <c r="BM24" s="76">
        <v>1</v>
      </c>
      <c r="BN24" s="84">
        <v>11.8</v>
      </c>
      <c r="BV24" s="86">
        <v>1</v>
      </c>
      <c r="BW24" s="84">
        <v>11.8</v>
      </c>
      <c r="CE24" s="76">
        <v>34</v>
      </c>
      <c r="CF24" s="84">
        <v>11.8</v>
      </c>
      <c r="CN24" s="76">
        <v>12</v>
      </c>
      <c r="CO24" s="84">
        <v>11.8</v>
      </c>
      <c r="CW24" s="76">
        <v>2</v>
      </c>
      <c r="CX24" s="84">
        <v>11.8</v>
      </c>
      <c r="DF24" s="78">
        <v>40</v>
      </c>
      <c r="DG24" s="84">
        <v>11.8</v>
      </c>
      <c r="DO24" s="79">
        <v>22</v>
      </c>
      <c r="DP24" s="84">
        <v>11.8</v>
      </c>
      <c r="DX24" s="80">
        <v>0</v>
      </c>
      <c r="DY24" s="84">
        <v>11.8</v>
      </c>
      <c r="EG24" s="81">
        <v>181</v>
      </c>
      <c r="EH24" s="84">
        <v>11.8</v>
      </c>
      <c r="EP24" s="81">
        <v>189</v>
      </c>
      <c r="EQ24" s="84">
        <v>11.8</v>
      </c>
      <c r="EY24" s="82">
        <v>4.4198895027624308E-2</v>
      </c>
      <c r="EZ24" s="84">
        <v>11.8</v>
      </c>
    </row>
    <row r="25" spans="1:156" ht="15.5" x14ac:dyDescent="0.35">
      <c r="A25" s="83">
        <v>2.2999999999999998</v>
      </c>
      <c r="B25" s="84">
        <v>14</v>
      </c>
      <c r="K25" s="76">
        <v>56</v>
      </c>
      <c r="L25" s="84">
        <v>14</v>
      </c>
      <c r="T25" s="76">
        <v>7</v>
      </c>
      <c r="U25" s="84">
        <v>14</v>
      </c>
      <c r="AC25" s="85">
        <v>0.91100000000000003</v>
      </c>
      <c r="AD25" s="84">
        <v>14</v>
      </c>
      <c r="AL25" s="76">
        <v>134</v>
      </c>
      <c r="AM25" s="84">
        <v>14</v>
      </c>
      <c r="AU25" s="76">
        <v>2</v>
      </c>
      <c r="AV25" s="84">
        <v>14</v>
      </c>
      <c r="BD25" s="76">
        <v>112</v>
      </c>
      <c r="BE25" s="84">
        <v>14</v>
      </c>
      <c r="BM25" s="76">
        <v>1</v>
      </c>
      <c r="BN25" s="84">
        <v>14</v>
      </c>
      <c r="BV25" s="86">
        <v>0</v>
      </c>
      <c r="BW25" s="84">
        <v>14</v>
      </c>
      <c r="CE25" s="76">
        <v>30</v>
      </c>
      <c r="CF25" s="84">
        <v>14</v>
      </c>
      <c r="CN25" s="76">
        <v>13</v>
      </c>
      <c r="CO25" s="84">
        <v>14</v>
      </c>
      <c r="CW25" s="76">
        <v>1</v>
      </c>
      <c r="CX25" s="84">
        <v>14</v>
      </c>
      <c r="DF25" s="78">
        <v>38</v>
      </c>
      <c r="DG25" s="84">
        <v>14</v>
      </c>
      <c r="DO25" s="79">
        <v>34</v>
      </c>
      <c r="DP25" s="84">
        <v>14</v>
      </c>
      <c r="DX25" s="80">
        <v>1</v>
      </c>
      <c r="DY25" s="84">
        <v>14</v>
      </c>
      <c r="EG25" s="81">
        <v>178</v>
      </c>
      <c r="EH25" s="84">
        <v>14</v>
      </c>
      <c r="EP25" s="81">
        <v>185</v>
      </c>
      <c r="EQ25" s="84">
        <v>14</v>
      </c>
      <c r="EY25" s="82">
        <v>3.9325842696629212E-2</v>
      </c>
      <c r="EZ25" s="84">
        <v>14</v>
      </c>
    </row>
    <row r="26" spans="1:156" ht="15.5" x14ac:dyDescent="0.35">
      <c r="A26" s="83">
        <v>2.2999999999999998</v>
      </c>
      <c r="B26" s="84">
        <v>10.5</v>
      </c>
      <c r="K26" s="76">
        <v>60</v>
      </c>
      <c r="L26" s="84">
        <v>10.5</v>
      </c>
      <c r="T26" s="76">
        <v>3</v>
      </c>
      <c r="U26" s="84">
        <v>10.5</v>
      </c>
      <c r="AC26" s="85">
        <v>0.81299999999999994</v>
      </c>
      <c r="AD26" s="84">
        <v>10.5</v>
      </c>
      <c r="AL26" s="76">
        <v>101</v>
      </c>
      <c r="AM26" s="84">
        <v>10.5</v>
      </c>
      <c r="AU26" s="76">
        <v>3</v>
      </c>
      <c r="AV26" s="84">
        <v>10.5</v>
      </c>
      <c r="BD26" s="76">
        <v>106</v>
      </c>
      <c r="BE26" s="84">
        <v>10.5</v>
      </c>
      <c r="BM26" s="76">
        <v>1</v>
      </c>
      <c r="BN26" s="84">
        <v>10.5</v>
      </c>
      <c r="BV26" s="86">
        <v>0</v>
      </c>
      <c r="BW26" s="84">
        <v>10.5</v>
      </c>
      <c r="CE26" s="76">
        <v>44</v>
      </c>
      <c r="CF26" s="84">
        <v>10.5</v>
      </c>
      <c r="CN26" s="76">
        <v>8</v>
      </c>
      <c r="CO26" s="84">
        <v>10.5</v>
      </c>
      <c r="CW26" s="76">
        <v>3</v>
      </c>
      <c r="CX26" s="84">
        <v>10.5</v>
      </c>
      <c r="DF26" s="78">
        <v>33</v>
      </c>
      <c r="DG26" s="84">
        <v>10.5</v>
      </c>
      <c r="DO26" s="79">
        <v>45</v>
      </c>
      <c r="DP26" s="84">
        <v>10.5</v>
      </c>
      <c r="DX26" s="80">
        <v>0</v>
      </c>
      <c r="DY26" s="84">
        <v>10.5</v>
      </c>
      <c r="EG26" s="81">
        <v>170</v>
      </c>
      <c r="EH26" s="84">
        <v>10.5</v>
      </c>
      <c r="EP26" s="81">
        <v>177</v>
      </c>
      <c r="EQ26" s="84">
        <v>10.5</v>
      </c>
      <c r="EY26" s="82">
        <v>4.1176470588235294E-2</v>
      </c>
      <c r="EZ26" s="84">
        <v>10.5</v>
      </c>
    </row>
    <row r="27" spans="1:156" ht="15.5" x14ac:dyDescent="0.35">
      <c r="A27" s="83">
        <v>1.6</v>
      </c>
      <c r="B27" s="84">
        <v>6.2</v>
      </c>
      <c r="K27" s="76">
        <v>40</v>
      </c>
      <c r="L27" s="84">
        <v>6.2</v>
      </c>
      <c r="T27" s="76">
        <v>14</v>
      </c>
      <c r="U27" s="84">
        <v>6.2</v>
      </c>
      <c r="AC27" s="85">
        <v>0.97599999999999998</v>
      </c>
      <c r="AD27" s="84">
        <v>6.2</v>
      </c>
      <c r="AL27" s="76">
        <v>82</v>
      </c>
      <c r="AM27" s="84">
        <v>6.2</v>
      </c>
      <c r="AU27" s="76">
        <v>2</v>
      </c>
      <c r="AV27" s="84">
        <v>6.2</v>
      </c>
      <c r="BD27" s="76">
        <v>101</v>
      </c>
      <c r="BE27" s="84">
        <v>6.2</v>
      </c>
      <c r="BM27" s="76">
        <v>0</v>
      </c>
      <c r="BN27" s="84">
        <v>6.2</v>
      </c>
      <c r="BV27" s="86">
        <v>0</v>
      </c>
      <c r="BW27" s="84">
        <v>6.2</v>
      </c>
      <c r="CE27" s="76">
        <v>37</v>
      </c>
      <c r="CF27" s="84">
        <v>6.2</v>
      </c>
      <c r="CN27" s="76">
        <v>5</v>
      </c>
      <c r="CO27" s="84">
        <v>6.2</v>
      </c>
      <c r="CW27" s="76">
        <v>3</v>
      </c>
      <c r="CX27" s="84">
        <v>6.2</v>
      </c>
      <c r="DF27" s="78">
        <v>40</v>
      </c>
      <c r="DG27" s="84">
        <v>6.2</v>
      </c>
      <c r="DO27" s="79">
        <v>9</v>
      </c>
      <c r="DP27" s="84">
        <v>6.2</v>
      </c>
      <c r="DX27" s="80">
        <v>0</v>
      </c>
      <c r="DY27" s="84">
        <v>6.2</v>
      </c>
      <c r="EG27" s="81">
        <v>163</v>
      </c>
      <c r="EH27" s="84">
        <v>6.2</v>
      </c>
      <c r="EP27" s="81">
        <v>168</v>
      </c>
      <c r="EQ27" s="84">
        <v>6.2</v>
      </c>
      <c r="EY27" s="82">
        <v>3.0674846625766871E-2</v>
      </c>
      <c r="EZ27" s="84">
        <v>6.2</v>
      </c>
    </row>
    <row r="28" spans="1:156" ht="15.5" x14ac:dyDescent="0.35">
      <c r="A28" s="83">
        <v>3.4</v>
      </c>
      <c r="B28" s="84">
        <v>16.899999999999999</v>
      </c>
      <c r="K28" s="76">
        <v>85</v>
      </c>
      <c r="L28" s="84">
        <v>16.899999999999999</v>
      </c>
      <c r="T28" s="76">
        <v>12</v>
      </c>
      <c r="U28" s="84">
        <v>16.899999999999999</v>
      </c>
      <c r="AC28" s="85">
        <v>1.86</v>
      </c>
      <c r="AD28" s="84">
        <v>16.899999999999999</v>
      </c>
      <c r="AL28" s="76">
        <v>311</v>
      </c>
      <c r="AM28" s="84">
        <v>16.899999999999999</v>
      </c>
      <c r="AU28" s="76">
        <v>2</v>
      </c>
      <c r="AV28" s="84">
        <v>16.899999999999999</v>
      </c>
      <c r="BD28" s="76">
        <v>124</v>
      </c>
      <c r="BE28" s="84">
        <v>16.899999999999999</v>
      </c>
      <c r="BM28" s="76">
        <v>1</v>
      </c>
      <c r="BN28" s="84">
        <v>16.899999999999999</v>
      </c>
      <c r="BV28" s="86">
        <v>1</v>
      </c>
      <c r="BW28" s="84">
        <v>16.899999999999999</v>
      </c>
      <c r="CE28" s="76">
        <v>37</v>
      </c>
      <c r="CF28" s="84">
        <v>16.899999999999999</v>
      </c>
      <c r="CN28" s="76">
        <v>13</v>
      </c>
      <c r="CO28" s="84">
        <v>16.899999999999999</v>
      </c>
      <c r="CW28" s="76">
        <v>2</v>
      </c>
      <c r="CX28" s="84">
        <v>16.899999999999999</v>
      </c>
      <c r="DF28" s="78">
        <v>42</v>
      </c>
      <c r="DG28" s="84">
        <v>16.899999999999999</v>
      </c>
      <c r="DO28" s="79">
        <v>62</v>
      </c>
      <c r="DP28" s="84">
        <v>16.899999999999999</v>
      </c>
      <c r="DX28" s="80">
        <v>1</v>
      </c>
      <c r="DY28" s="84">
        <v>16.899999999999999</v>
      </c>
      <c r="EG28" s="81">
        <v>164</v>
      </c>
      <c r="EH28" s="84">
        <v>16.899999999999999</v>
      </c>
      <c r="EP28" s="81">
        <v>172</v>
      </c>
      <c r="EQ28" s="84">
        <v>16.899999999999999</v>
      </c>
      <c r="EY28" s="82">
        <v>4.878048780487805E-2</v>
      </c>
      <c r="EZ28" s="84">
        <v>16.899999999999999</v>
      </c>
    </row>
    <row r="29" spans="1:156" ht="15.5" x14ac:dyDescent="0.35">
      <c r="A29" s="83">
        <v>1.5</v>
      </c>
      <c r="B29" s="84">
        <v>7.9</v>
      </c>
      <c r="K29" s="76">
        <v>35</v>
      </c>
      <c r="L29" s="84">
        <v>7.9</v>
      </c>
      <c r="T29" s="76">
        <v>6</v>
      </c>
      <c r="U29" s="84">
        <v>7.9</v>
      </c>
      <c r="AC29" s="85">
        <v>4.7E-2</v>
      </c>
      <c r="AD29" s="84">
        <v>7.9</v>
      </c>
      <c r="AL29" s="76">
        <v>65</v>
      </c>
      <c r="AM29" s="84">
        <v>7.9</v>
      </c>
      <c r="AU29" s="76">
        <v>4</v>
      </c>
      <c r="AV29" s="84">
        <v>7.9</v>
      </c>
      <c r="BD29" s="76">
        <v>88</v>
      </c>
      <c r="BE29" s="84">
        <v>7.9</v>
      </c>
      <c r="BM29" s="76">
        <v>1</v>
      </c>
      <c r="BN29" s="84">
        <v>7.9</v>
      </c>
      <c r="BV29" s="86">
        <v>0</v>
      </c>
      <c r="BW29" s="84">
        <v>7.9</v>
      </c>
      <c r="CE29" s="76">
        <v>27</v>
      </c>
      <c r="CF29" s="84">
        <v>7.9</v>
      </c>
      <c r="CN29" s="76">
        <v>5</v>
      </c>
      <c r="CO29" s="84">
        <v>7.9</v>
      </c>
      <c r="CW29" s="76">
        <v>6</v>
      </c>
      <c r="CX29" s="84">
        <v>7.9</v>
      </c>
      <c r="DF29" s="78">
        <v>37</v>
      </c>
      <c r="DG29" s="84">
        <v>7.9</v>
      </c>
      <c r="DO29" s="79">
        <v>16</v>
      </c>
      <c r="DP29" s="84">
        <v>7.9</v>
      </c>
      <c r="DX29" s="80">
        <v>0</v>
      </c>
      <c r="DY29" s="84">
        <v>7.9</v>
      </c>
      <c r="EG29" s="81">
        <v>180</v>
      </c>
      <c r="EH29" s="84">
        <v>7.9</v>
      </c>
      <c r="EP29" s="81">
        <v>186</v>
      </c>
      <c r="EQ29" s="84">
        <v>7.9</v>
      </c>
      <c r="EY29" s="82">
        <v>3.3333333333333333E-2</v>
      </c>
      <c r="EZ29" s="84">
        <v>7.9</v>
      </c>
    </row>
    <row r="30" spans="1:156" ht="15.5" x14ac:dyDescent="0.35">
      <c r="A30" s="83">
        <v>1.9</v>
      </c>
      <c r="B30" s="84">
        <v>9.6</v>
      </c>
      <c r="K30" s="76">
        <v>51</v>
      </c>
      <c r="L30" s="84">
        <v>9.6</v>
      </c>
      <c r="T30" s="76">
        <v>6</v>
      </c>
      <c r="U30" s="84">
        <v>9.6</v>
      </c>
      <c r="AC30" s="85">
        <v>0.498</v>
      </c>
      <c r="AD30" s="84">
        <v>9.6</v>
      </c>
      <c r="AL30" s="76">
        <v>31</v>
      </c>
      <c r="AM30" s="84">
        <v>9.6</v>
      </c>
      <c r="AU30" s="76">
        <v>4</v>
      </c>
      <c r="AV30" s="84">
        <v>9.6</v>
      </c>
      <c r="BD30" s="76">
        <v>117</v>
      </c>
      <c r="BE30" s="84">
        <v>9.6</v>
      </c>
      <c r="BM30" s="76">
        <v>1</v>
      </c>
      <c r="BN30" s="84">
        <v>9.6</v>
      </c>
      <c r="BV30" s="86">
        <v>0</v>
      </c>
      <c r="BW30" s="84">
        <v>9.6</v>
      </c>
      <c r="CE30" s="76">
        <v>30</v>
      </c>
      <c r="CF30" s="84">
        <v>9.6</v>
      </c>
      <c r="CN30" s="76">
        <v>5</v>
      </c>
      <c r="CO30" s="84">
        <v>9.6</v>
      </c>
      <c r="CW30" s="76">
        <v>2</v>
      </c>
      <c r="CX30" s="84">
        <v>9.6</v>
      </c>
      <c r="DF30" s="78">
        <v>36</v>
      </c>
      <c r="DG30" s="84">
        <v>9.6</v>
      </c>
      <c r="DO30" s="79">
        <v>20</v>
      </c>
      <c r="DP30" s="84">
        <v>9.6</v>
      </c>
      <c r="DX30" s="80">
        <v>0</v>
      </c>
      <c r="DY30" s="84">
        <v>9.6</v>
      </c>
      <c r="EG30" s="81">
        <v>179</v>
      </c>
      <c r="EH30" s="84">
        <v>9.6</v>
      </c>
      <c r="EP30" s="81">
        <v>187</v>
      </c>
      <c r="EQ30" s="84">
        <v>9.6</v>
      </c>
      <c r="EY30" s="82">
        <v>4.4692737430167599E-2</v>
      </c>
      <c r="EZ30" s="84">
        <v>9.6</v>
      </c>
    </row>
    <row r="31" spans="1:156" ht="15.5" x14ac:dyDescent="0.35">
      <c r="A31" s="83">
        <v>3.7</v>
      </c>
      <c r="B31" s="84">
        <v>16.3</v>
      </c>
      <c r="K31" s="76">
        <v>102</v>
      </c>
      <c r="L31" s="84">
        <v>16.3</v>
      </c>
      <c r="T31" s="76">
        <v>12</v>
      </c>
      <c r="U31" s="84">
        <v>16.3</v>
      </c>
      <c r="AC31" s="85">
        <v>8.4000000000000005E-2</v>
      </c>
      <c r="AD31" s="84">
        <v>16.3</v>
      </c>
      <c r="AL31" s="76">
        <v>249</v>
      </c>
      <c r="AM31" s="84">
        <v>16.3</v>
      </c>
      <c r="AU31" s="76">
        <v>2</v>
      </c>
      <c r="AV31" s="84">
        <v>16.3</v>
      </c>
      <c r="BD31" s="76">
        <v>86</v>
      </c>
      <c r="BE31" s="84">
        <v>16.3</v>
      </c>
      <c r="BM31" s="76">
        <v>1</v>
      </c>
      <c r="BN31" s="84">
        <v>16.3</v>
      </c>
      <c r="BV31" s="86">
        <v>1</v>
      </c>
      <c r="BW31" s="84">
        <v>16.3</v>
      </c>
      <c r="CE31" s="76">
        <v>38</v>
      </c>
      <c r="CF31" s="84">
        <v>16.3</v>
      </c>
      <c r="CN31" s="76">
        <v>11</v>
      </c>
      <c r="CO31" s="84">
        <v>16.3</v>
      </c>
      <c r="CW31" s="76">
        <v>2</v>
      </c>
      <c r="CX31" s="84">
        <v>16.3</v>
      </c>
      <c r="DF31" s="78">
        <v>32</v>
      </c>
      <c r="DG31" s="84">
        <v>16.3</v>
      </c>
      <c r="DO31" s="79">
        <v>114</v>
      </c>
      <c r="DP31" s="84">
        <v>16.3</v>
      </c>
      <c r="DX31" s="80">
        <v>1</v>
      </c>
      <c r="DY31" s="84">
        <v>16.3</v>
      </c>
      <c r="EG31" s="81">
        <v>170</v>
      </c>
      <c r="EH31" s="84">
        <v>16.3</v>
      </c>
      <c r="EP31" s="81">
        <v>177</v>
      </c>
      <c r="EQ31" s="84">
        <v>16.3</v>
      </c>
      <c r="EY31" s="82">
        <v>4.1176470588235294E-2</v>
      </c>
      <c r="EZ31" s="84">
        <v>16.3</v>
      </c>
    </row>
    <row r="32" spans="1:156" ht="15.5" x14ac:dyDescent="0.35">
      <c r="A32" s="83">
        <v>2.6</v>
      </c>
      <c r="B32" s="84">
        <v>11.2</v>
      </c>
      <c r="K32" s="76">
        <v>70</v>
      </c>
      <c r="L32" s="84">
        <v>11.2</v>
      </c>
      <c r="T32" s="76">
        <v>14</v>
      </c>
      <c r="U32" s="84">
        <v>11.2</v>
      </c>
      <c r="AC32" s="85">
        <v>4.8000000000000001E-2</v>
      </c>
      <c r="AD32" s="84">
        <v>11.2</v>
      </c>
      <c r="AL32" s="76">
        <v>197</v>
      </c>
      <c r="AM32" s="84">
        <v>11.2</v>
      </c>
      <c r="AU32" s="76">
        <v>4</v>
      </c>
      <c r="AV32" s="84">
        <v>11.2</v>
      </c>
      <c r="BD32" s="76">
        <v>72</v>
      </c>
      <c r="BE32" s="84">
        <v>11.2</v>
      </c>
      <c r="BM32" s="76">
        <v>1</v>
      </c>
      <c r="BN32" s="84">
        <v>11.2</v>
      </c>
      <c r="BV32" s="86">
        <v>1</v>
      </c>
      <c r="BW32" s="84">
        <v>11.2</v>
      </c>
      <c r="CE32" s="76">
        <v>35</v>
      </c>
      <c r="CF32" s="84">
        <v>11.2</v>
      </c>
      <c r="CN32" s="76">
        <v>11</v>
      </c>
      <c r="CO32" s="84">
        <v>11.2</v>
      </c>
      <c r="CW32" s="76">
        <v>3</v>
      </c>
      <c r="CX32" s="84">
        <v>11.2</v>
      </c>
      <c r="DF32" s="78">
        <v>42</v>
      </c>
      <c r="DG32" s="84">
        <v>11.2</v>
      </c>
      <c r="DO32" s="79">
        <v>56</v>
      </c>
      <c r="DP32" s="84">
        <v>11.2</v>
      </c>
      <c r="DX32" s="80">
        <v>0</v>
      </c>
      <c r="DY32" s="84">
        <v>11.2</v>
      </c>
      <c r="EG32" s="81">
        <v>166</v>
      </c>
      <c r="EH32" s="84">
        <v>11.2</v>
      </c>
      <c r="EP32" s="81">
        <v>172</v>
      </c>
      <c r="EQ32" s="84">
        <v>11.2</v>
      </c>
      <c r="EY32" s="82">
        <v>3.614457831325301E-2</v>
      </c>
      <c r="EZ32" s="84">
        <v>11.2</v>
      </c>
    </row>
    <row r="33" spans="1:156" ht="15.5" x14ac:dyDescent="0.35">
      <c r="A33" s="83">
        <v>2.5</v>
      </c>
      <c r="B33" s="84">
        <v>13.1</v>
      </c>
      <c r="K33" s="76">
        <v>61</v>
      </c>
      <c r="L33" s="84">
        <v>13.1</v>
      </c>
      <c r="T33" s="76">
        <v>7</v>
      </c>
      <c r="U33" s="84">
        <v>13.1</v>
      </c>
      <c r="AC33" s="85">
        <v>0.96</v>
      </c>
      <c r="AD33" s="84">
        <v>13.1</v>
      </c>
      <c r="AL33" s="76">
        <v>213</v>
      </c>
      <c r="AM33" s="84">
        <v>13.1</v>
      </c>
      <c r="AU33" s="76">
        <v>2</v>
      </c>
      <c r="AV33" s="84">
        <v>13.1</v>
      </c>
      <c r="BD33" s="76">
        <v>101</v>
      </c>
      <c r="BE33" s="84">
        <v>13.1</v>
      </c>
      <c r="BM33" s="76">
        <v>1</v>
      </c>
      <c r="BN33" s="84">
        <v>13.1</v>
      </c>
      <c r="BV33" s="86">
        <v>1</v>
      </c>
      <c r="BW33" s="84">
        <v>13.1</v>
      </c>
      <c r="CE33" s="76">
        <v>30</v>
      </c>
      <c r="CF33" s="84">
        <v>13.1</v>
      </c>
      <c r="CN33" s="76">
        <v>10</v>
      </c>
      <c r="CO33" s="84">
        <v>13.1</v>
      </c>
      <c r="CW33" s="76">
        <v>5</v>
      </c>
      <c r="CX33" s="84">
        <v>13.1</v>
      </c>
      <c r="DF33" s="78">
        <v>39</v>
      </c>
      <c r="DG33" s="84">
        <v>13.1</v>
      </c>
      <c r="DO33" s="79">
        <v>43</v>
      </c>
      <c r="DP33" s="84">
        <v>13.1</v>
      </c>
      <c r="DX33" s="80">
        <v>1</v>
      </c>
      <c r="DY33" s="84">
        <v>13.1</v>
      </c>
      <c r="EG33" s="81">
        <v>168</v>
      </c>
      <c r="EH33" s="84">
        <v>13.1</v>
      </c>
      <c r="EP33" s="81">
        <v>173</v>
      </c>
      <c r="EQ33" s="84">
        <v>13.1</v>
      </c>
      <c r="EY33" s="82">
        <v>2.976190476190476E-2</v>
      </c>
      <c r="EZ33" s="84">
        <v>13.1</v>
      </c>
    </row>
    <row r="34" spans="1:156" ht="15.5" x14ac:dyDescent="0.35">
      <c r="A34" s="83">
        <v>1.8</v>
      </c>
      <c r="B34" s="84">
        <v>8</v>
      </c>
      <c r="K34" s="76">
        <v>44</v>
      </c>
      <c r="L34" s="84">
        <v>8</v>
      </c>
      <c r="T34" s="76">
        <v>3</v>
      </c>
      <c r="U34" s="84">
        <v>8</v>
      </c>
      <c r="AC34" s="85">
        <v>1.18</v>
      </c>
      <c r="AD34" s="84">
        <v>8</v>
      </c>
      <c r="AL34" s="76">
        <v>69</v>
      </c>
      <c r="AM34" s="84">
        <v>8</v>
      </c>
      <c r="AU34" s="76">
        <v>2</v>
      </c>
      <c r="AV34" s="84">
        <v>8</v>
      </c>
      <c r="BD34" s="76">
        <v>72</v>
      </c>
      <c r="BE34" s="84">
        <v>8</v>
      </c>
      <c r="BM34" s="76">
        <v>0</v>
      </c>
      <c r="BN34" s="84">
        <v>8</v>
      </c>
      <c r="BV34" s="86">
        <v>0</v>
      </c>
      <c r="BW34" s="84">
        <v>8</v>
      </c>
      <c r="CE34" s="76">
        <v>34</v>
      </c>
      <c r="CF34" s="84">
        <v>8</v>
      </c>
      <c r="CN34" s="76">
        <v>6</v>
      </c>
      <c r="CO34" s="84">
        <v>8</v>
      </c>
      <c r="CW34" s="76">
        <v>2</v>
      </c>
      <c r="CX34" s="84">
        <v>8</v>
      </c>
      <c r="DF34" s="78">
        <v>47</v>
      </c>
      <c r="DG34" s="84">
        <v>8</v>
      </c>
      <c r="DO34" s="79">
        <v>20</v>
      </c>
      <c r="DP34" s="84">
        <v>8</v>
      </c>
      <c r="DX34" s="80">
        <v>0</v>
      </c>
      <c r="DY34" s="84">
        <v>8</v>
      </c>
      <c r="EG34" s="81">
        <v>178</v>
      </c>
      <c r="EH34" s="84">
        <v>8</v>
      </c>
      <c r="EP34" s="81">
        <v>183</v>
      </c>
      <c r="EQ34" s="84">
        <v>8</v>
      </c>
      <c r="EY34" s="82">
        <v>2.8089887640449437E-2</v>
      </c>
      <c r="EZ34" s="84">
        <v>8</v>
      </c>
    </row>
    <row r="35" spans="1:156" ht="15.5" x14ac:dyDescent="0.35">
      <c r="A35" s="83">
        <v>3.9</v>
      </c>
      <c r="B35" s="84">
        <v>16.100000000000001</v>
      </c>
      <c r="K35" s="76">
        <v>98</v>
      </c>
      <c r="L35" s="84">
        <v>16.100000000000001</v>
      </c>
      <c r="T35" s="76">
        <v>3</v>
      </c>
      <c r="U35" s="84">
        <v>16.100000000000001</v>
      </c>
      <c r="AC35" s="85">
        <v>0.97399999999999998</v>
      </c>
      <c r="AD35" s="84">
        <v>16.100000000000001</v>
      </c>
      <c r="AL35" s="76">
        <v>201</v>
      </c>
      <c r="AM35" s="84">
        <v>16.100000000000001</v>
      </c>
      <c r="AU35" s="76">
        <v>1</v>
      </c>
      <c r="AV35" s="84">
        <v>16.100000000000001</v>
      </c>
      <c r="BD35" s="76">
        <v>91</v>
      </c>
      <c r="BE35" s="84">
        <v>16.100000000000001</v>
      </c>
      <c r="BM35" s="76">
        <v>1</v>
      </c>
      <c r="BN35" s="84">
        <v>16.100000000000001</v>
      </c>
      <c r="BV35" s="86">
        <v>1</v>
      </c>
      <c r="BW35" s="84">
        <v>16.100000000000001</v>
      </c>
      <c r="CE35" s="76">
        <v>37</v>
      </c>
      <c r="CF35" s="84">
        <v>16.100000000000001</v>
      </c>
      <c r="CN35" s="76">
        <v>6</v>
      </c>
      <c r="CO35" s="84">
        <v>16.100000000000001</v>
      </c>
      <c r="CW35" s="76">
        <v>3</v>
      </c>
      <c r="CX35" s="84">
        <v>16.100000000000001</v>
      </c>
      <c r="DF35" s="78">
        <v>32</v>
      </c>
      <c r="DG35" s="84">
        <v>16.100000000000001</v>
      </c>
      <c r="DO35" s="79">
        <v>106</v>
      </c>
      <c r="DP35" s="84">
        <v>16.100000000000001</v>
      </c>
      <c r="DX35" s="80">
        <v>0</v>
      </c>
      <c r="DY35" s="84">
        <v>16.100000000000001</v>
      </c>
      <c r="EG35" s="81">
        <v>186</v>
      </c>
      <c r="EH35" s="84">
        <v>16.100000000000001</v>
      </c>
      <c r="EP35" s="81">
        <v>194</v>
      </c>
      <c r="EQ35" s="84">
        <v>16.100000000000001</v>
      </c>
      <c r="EY35" s="82">
        <v>4.3010752688172046E-2</v>
      </c>
      <c r="EZ35" s="84">
        <v>16.100000000000001</v>
      </c>
    </row>
    <row r="36" spans="1:156" ht="15.5" x14ac:dyDescent="0.35">
      <c r="A36" s="83">
        <v>2</v>
      </c>
      <c r="B36" s="84">
        <v>10.4</v>
      </c>
      <c r="K36" s="76">
        <v>53</v>
      </c>
      <c r="L36" s="84">
        <v>10.4</v>
      </c>
      <c r="T36" s="76">
        <v>4</v>
      </c>
      <c r="U36" s="84">
        <v>10.4</v>
      </c>
      <c r="AC36" s="85">
        <v>1.3149999999999999</v>
      </c>
      <c r="AD36" s="84">
        <v>10.4</v>
      </c>
      <c r="AL36" s="76">
        <v>69</v>
      </c>
      <c r="AM36" s="84">
        <v>10.4</v>
      </c>
      <c r="AU36" s="76">
        <v>1</v>
      </c>
      <c r="AV36" s="84">
        <v>10.4</v>
      </c>
      <c r="BD36" s="76">
        <v>78</v>
      </c>
      <c r="BE36" s="84">
        <v>10.4</v>
      </c>
      <c r="BM36" s="76">
        <v>1</v>
      </c>
      <c r="BN36" s="84">
        <v>10.4</v>
      </c>
      <c r="BV36" s="86">
        <v>1</v>
      </c>
      <c r="BW36" s="84">
        <v>10.4</v>
      </c>
      <c r="CE36" s="76">
        <v>35</v>
      </c>
      <c r="CF36" s="84">
        <v>10.4</v>
      </c>
      <c r="CN36" s="76">
        <v>9</v>
      </c>
      <c r="CO36" s="84">
        <v>10.4</v>
      </c>
      <c r="CW36" s="76">
        <v>2</v>
      </c>
      <c r="CX36" s="84">
        <v>10.4</v>
      </c>
      <c r="DF36" s="78">
        <v>47</v>
      </c>
      <c r="DG36" s="84">
        <v>10.4</v>
      </c>
      <c r="DO36" s="79">
        <v>25</v>
      </c>
      <c r="DP36" s="84">
        <v>10.4</v>
      </c>
      <c r="DX36" s="80">
        <v>0</v>
      </c>
      <c r="DY36" s="84">
        <v>10.4</v>
      </c>
      <c r="EG36" s="81">
        <v>181</v>
      </c>
      <c r="EH36" s="84">
        <v>10.4</v>
      </c>
      <c r="EP36" s="81">
        <v>189</v>
      </c>
      <c r="EQ36" s="84">
        <v>10.4</v>
      </c>
      <c r="EY36" s="82">
        <v>4.4198895027624308E-2</v>
      </c>
      <c r="EZ36" s="84">
        <v>10.4</v>
      </c>
    </row>
    <row r="37" spans="1:156" ht="15.5" x14ac:dyDescent="0.35">
      <c r="A37" s="83">
        <v>1.8</v>
      </c>
      <c r="B37" s="84">
        <v>7.4</v>
      </c>
      <c r="K37" s="76">
        <v>44</v>
      </c>
      <c r="L37" s="84">
        <v>7.4</v>
      </c>
      <c r="T37" s="76">
        <v>12</v>
      </c>
      <c r="U37" s="84">
        <v>7.4</v>
      </c>
      <c r="AC37" s="85">
        <v>0.97399999999999998</v>
      </c>
      <c r="AD37" s="84">
        <v>7.4</v>
      </c>
      <c r="AL37" s="76">
        <v>117</v>
      </c>
      <c r="AM37" s="84">
        <v>7.4</v>
      </c>
      <c r="AU37" s="76">
        <v>3</v>
      </c>
      <c r="AV37" s="84">
        <v>7.4</v>
      </c>
      <c r="BD37" s="76">
        <v>96</v>
      </c>
      <c r="BE37" s="84">
        <v>7.4</v>
      </c>
      <c r="BM37" s="76">
        <v>0</v>
      </c>
      <c r="BN37" s="84">
        <v>7.4</v>
      </c>
      <c r="BV37" s="86">
        <v>0</v>
      </c>
      <c r="BW37" s="84">
        <v>7.4</v>
      </c>
      <c r="CE37" s="76">
        <v>33</v>
      </c>
      <c r="CF37" s="84">
        <v>7.4</v>
      </c>
      <c r="CN37" s="76">
        <v>6</v>
      </c>
      <c r="CO37" s="84">
        <v>7.4</v>
      </c>
      <c r="CW37" s="76">
        <v>2</v>
      </c>
      <c r="CX37" s="84">
        <v>7.4</v>
      </c>
      <c r="DF37" s="78">
        <v>40</v>
      </c>
      <c r="DG37" s="84">
        <v>7.4</v>
      </c>
      <c r="DO37" s="79">
        <v>22</v>
      </c>
      <c r="DP37" s="84">
        <v>7.4</v>
      </c>
      <c r="DX37" s="80">
        <v>1</v>
      </c>
      <c r="DY37" s="84">
        <v>7.4</v>
      </c>
      <c r="EG37" s="81">
        <v>165</v>
      </c>
      <c r="EH37" s="84">
        <v>7.4</v>
      </c>
      <c r="EP37" s="81">
        <v>170</v>
      </c>
      <c r="EQ37" s="84">
        <v>7.4</v>
      </c>
      <c r="EY37" s="82">
        <v>3.0303030303030304E-2</v>
      </c>
      <c r="EZ37" s="84">
        <v>7.4</v>
      </c>
    </row>
    <row r="38" spans="1:156" ht="15.5" x14ac:dyDescent="0.35">
      <c r="A38" s="83">
        <v>2.2999999999999998</v>
      </c>
      <c r="B38" s="84">
        <v>10.5</v>
      </c>
      <c r="K38" s="76">
        <v>58</v>
      </c>
      <c r="L38" s="84">
        <v>10.5</v>
      </c>
      <c r="T38" s="76">
        <v>15</v>
      </c>
      <c r="U38" s="84">
        <v>10.5</v>
      </c>
      <c r="AC38" s="85">
        <v>0.16700000000000001</v>
      </c>
      <c r="AD38" s="84">
        <v>10.5</v>
      </c>
      <c r="AL38" s="76">
        <v>81</v>
      </c>
      <c r="AM38" s="84">
        <v>10.5</v>
      </c>
      <c r="AU38" s="76">
        <v>1</v>
      </c>
      <c r="AV38" s="84">
        <v>10.5</v>
      </c>
      <c r="BD38" s="76">
        <v>120</v>
      </c>
      <c r="BE38" s="84">
        <v>10.5</v>
      </c>
      <c r="BM38" s="76">
        <v>0</v>
      </c>
      <c r="BN38" s="84">
        <v>10.5</v>
      </c>
      <c r="BV38" s="86">
        <v>0</v>
      </c>
      <c r="BW38" s="84">
        <v>10.5</v>
      </c>
      <c r="CE38" s="76">
        <v>39</v>
      </c>
      <c r="CF38" s="84">
        <v>10.5</v>
      </c>
      <c r="CN38" s="76">
        <v>10</v>
      </c>
      <c r="CO38" s="84">
        <v>10.5</v>
      </c>
      <c r="CW38" s="76">
        <v>2</v>
      </c>
      <c r="CX38" s="84">
        <v>10.5</v>
      </c>
      <c r="DF38" s="78">
        <v>47</v>
      </c>
      <c r="DG38" s="84">
        <v>10.5</v>
      </c>
      <c r="DO38" s="79">
        <v>35</v>
      </c>
      <c r="DP38" s="84">
        <v>10.5</v>
      </c>
      <c r="DX38" s="80">
        <v>0</v>
      </c>
      <c r="DY38" s="84">
        <v>10.5</v>
      </c>
      <c r="EG38" s="81">
        <v>181</v>
      </c>
      <c r="EH38" s="84">
        <v>10.5</v>
      </c>
      <c r="EP38" s="81">
        <v>188</v>
      </c>
      <c r="EQ38" s="84">
        <v>10.5</v>
      </c>
      <c r="EY38" s="82">
        <v>3.8674033149171269E-2</v>
      </c>
      <c r="EZ38" s="84">
        <v>10.5</v>
      </c>
    </row>
    <row r="39" spans="1:156" ht="15.5" x14ac:dyDescent="0.35">
      <c r="A39" s="83">
        <v>2.2999999999999998</v>
      </c>
      <c r="B39" s="84">
        <v>12</v>
      </c>
      <c r="K39" s="76">
        <v>60</v>
      </c>
      <c r="L39" s="84">
        <v>12</v>
      </c>
      <c r="T39" s="76">
        <v>5</v>
      </c>
      <c r="U39" s="84">
        <v>12</v>
      </c>
      <c r="AC39" s="85">
        <v>0.93700000000000006</v>
      </c>
      <c r="AD39" s="84">
        <v>12</v>
      </c>
      <c r="AL39" s="76">
        <v>211</v>
      </c>
      <c r="AM39" s="84">
        <v>12</v>
      </c>
      <c r="AU39" s="76">
        <v>3</v>
      </c>
      <c r="AV39" s="84">
        <v>12</v>
      </c>
      <c r="BD39" s="76">
        <v>112</v>
      </c>
      <c r="BE39" s="84">
        <v>12</v>
      </c>
      <c r="BM39" s="76">
        <v>1</v>
      </c>
      <c r="BN39" s="84">
        <v>12</v>
      </c>
      <c r="BV39" s="86">
        <v>0</v>
      </c>
      <c r="BW39" s="84">
        <v>12</v>
      </c>
      <c r="CE39" s="76">
        <v>59</v>
      </c>
      <c r="CF39" s="84">
        <v>12</v>
      </c>
      <c r="CN39" s="76">
        <v>15</v>
      </c>
      <c r="CO39" s="84">
        <v>12</v>
      </c>
      <c r="CW39" s="76">
        <v>4</v>
      </c>
      <c r="CX39" s="84">
        <v>12</v>
      </c>
      <c r="DF39" s="78">
        <v>37</v>
      </c>
      <c r="DG39" s="84">
        <v>12</v>
      </c>
      <c r="DO39" s="79">
        <v>39</v>
      </c>
      <c r="DP39" s="84">
        <v>12</v>
      </c>
      <c r="DX39" s="80">
        <v>0</v>
      </c>
      <c r="DY39" s="84">
        <v>12</v>
      </c>
      <c r="EG39" s="81">
        <v>166</v>
      </c>
      <c r="EH39" s="84">
        <v>12</v>
      </c>
      <c r="EP39" s="81">
        <v>171</v>
      </c>
      <c r="EQ39" s="84">
        <v>12</v>
      </c>
      <c r="EY39" s="82">
        <v>3.0120481927710843E-2</v>
      </c>
      <c r="EZ39" s="84">
        <v>12</v>
      </c>
    </row>
    <row r="40" spans="1:156" ht="15.5" x14ac:dyDescent="0.35">
      <c r="A40" s="83">
        <v>2.4</v>
      </c>
      <c r="B40" s="84">
        <v>14.5</v>
      </c>
      <c r="K40" s="76">
        <v>54</v>
      </c>
      <c r="L40" s="84">
        <v>14.5</v>
      </c>
      <c r="T40" s="76">
        <v>9</v>
      </c>
      <c r="U40" s="84">
        <v>14.5</v>
      </c>
      <c r="AC40" s="85">
        <v>4.5999999999999999E-2</v>
      </c>
      <c r="AD40" s="84">
        <v>14.5</v>
      </c>
      <c r="AL40" s="76">
        <v>151</v>
      </c>
      <c r="AM40" s="84">
        <v>14.5</v>
      </c>
      <c r="AU40" s="76">
        <v>0</v>
      </c>
      <c r="AV40" s="84">
        <v>14.5</v>
      </c>
      <c r="BD40" s="76">
        <v>72</v>
      </c>
      <c r="BE40" s="84">
        <v>14.5</v>
      </c>
      <c r="BM40" s="76">
        <v>1</v>
      </c>
      <c r="BN40" s="84">
        <v>14.5</v>
      </c>
      <c r="BV40" s="86">
        <v>1</v>
      </c>
      <c r="BW40" s="84">
        <v>14.5</v>
      </c>
      <c r="CE40" s="76">
        <v>30</v>
      </c>
      <c r="CF40" s="84">
        <v>14.5</v>
      </c>
      <c r="CN40" s="76">
        <v>13</v>
      </c>
      <c r="CO40" s="84">
        <v>14.5</v>
      </c>
      <c r="CW40" s="76">
        <v>5</v>
      </c>
      <c r="CX40" s="84">
        <v>14.5</v>
      </c>
      <c r="DF40" s="78">
        <v>39</v>
      </c>
      <c r="DG40" s="84">
        <v>14.5</v>
      </c>
      <c r="DO40" s="79">
        <v>26</v>
      </c>
      <c r="DP40" s="84">
        <v>14.5</v>
      </c>
      <c r="DX40" s="80">
        <v>0</v>
      </c>
      <c r="DY40" s="84">
        <v>14.5</v>
      </c>
      <c r="EG40" s="81">
        <v>201</v>
      </c>
      <c r="EH40" s="84">
        <v>14.5</v>
      </c>
      <c r="EP40" s="81">
        <v>204</v>
      </c>
      <c r="EQ40" s="84">
        <v>14.5</v>
      </c>
      <c r="EY40" s="82">
        <v>1.4925373134328358E-2</v>
      </c>
      <c r="EZ40" s="84">
        <v>14.5</v>
      </c>
    </row>
    <row r="41" spans="1:156" ht="15.5" x14ac:dyDescent="0.35">
      <c r="A41" s="87">
        <v>1.9</v>
      </c>
      <c r="B41" s="88">
        <v>5.9</v>
      </c>
      <c r="K41" s="76">
        <v>48</v>
      </c>
      <c r="L41" s="88">
        <v>5.9</v>
      </c>
      <c r="T41" s="89">
        <v>2</v>
      </c>
      <c r="U41" s="88">
        <v>5.9</v>
      </c>
      <c r="AC41" s="90">
        <v>1.7999999999999999E-2</v>
      </c>
      <c r="AD41" s="88">
        <v>5.9</v>
      </c>
      <c r="AL41" s="89">
        <v>77</v>
      </c>
      <c r="AM41" s="88">
        <v>5.9</v>
      </c>
      <c r="AU41" s="89">
        <v>2</v>
      </c>
      <c r="AV41" s="88">
        <v>5.9</v>
      </c>
      <c r="BD41" s="89">
        <v>150</v>
      </c>
      <c r="BE41" s="88">
        <v>5.9</v>
      </c>
      <c r="BM41" s="76">
        <v>0</v>
      </c>
      <c r="BN41" s="88">
        <v>5.9</v>
      </c>
      <c r="BV41" s="86">
        <v>0</v>
      </c>
      <c r="BW41" s="88">
        <v>5.9</v>
      </c>
      <c r="CE41" s="76">
        <v>28</v>
      </c>
      <c r="CF41" s="88">
        <v>5.9</v>
      </c>
      <c r="CN41" s="76">
        <v>1</v>
      </c>
      <c r="CO41" s="88">
        <v>5.9</v>
      </c>
      <c r="CW41" s="76">
        <v>6</v>
      </c>
      <c r="CX41" s="88">
        <v>5.9</v>
      </c>
      <c r="DF41" s="78">
        <v>30</v>
      </c>
      <c r="DG41" s="88">
        <v>5.9</v>
      </c>
      <c r="DO41" s="79">
        <v>24</v>
      </c>
      <c r="DP41" s="88">
        <v>5.9</v>
      </c>
      <c r="DX41" s="80">
        <v>0</v>
      </c>
      <c r="DY41" s="88">
        <v>5.9</v>
      </c>
      <c r="EG41" s="81">
        <v>157</v>
      </c>
      <c r="EH41" s="88">
        <v>5.9</v>
      </c>
      <c r="EP41" s="81">
        <v>160</v>
      </c>
      <c r="EQ41" s="88">
        <v>5.9</v>
      </c>
      <c r="EY41" s="82">
        <v>1.9108280254777069E-2</v>
      </c>
      <c r="EZ41" s="88">
        <v>5.9</v>
      </c>
    </row>
    <row r="42" spans="1:156" ht="15.5" x14ac:dyDescent="0.35">
      <c r="A42" s="83">
        <v>1.9</v>
      </c>
      <c r="B42" s="84">
        <v>9</v>
      </c>
      <c r="K42" s="76">
        <v>53</v>
      </c>
      <c r="L42" s="84">
        <v>9</v>
      </c>
      <c r="T42" s="76">
        <v>13</v>
      </c>
      <c r="U42" s="84">
        <v>9</v>
      </c>
      <c r="AC42" s="85">
        <v>0.84</v>
      </c>
      <c r="AD42" s="84">
        <v>9</v>
      </c>
      <c r="AL42" s="76">
        <v>99</v>
      </c>
      <c r="AM42" s="84">
        <v>9</v>
      </c>
      <c r="AU42" s="76">
        <v>3</v>
      </c>
      <c r="AV42" s="84">
        <v>9</v>
      </c>
      <c r="BD42" s="76">
        <v>110</v>
      </c>
      <c r="BE42" s="84">
        <v>9</v>
      </c>
      <c r="BM42" s="76">
        <v>1</v>
      </c>
      <c r="BN42" s="84">
        <v>9</v>
      </c>
      <c r="BV42" s="86">
        <v>0</v>
      </c>
      <c r="BW42" s="84">
        <v>9</v>
      </c>
      <c r="CE42" s="76">
        <v>36</v>
      </c>
      <c r="CF42" s="84">
        <v>9</v>
      </c>
      <c r="CN42" s="76">
        <v>9</v>
      </c>
      <c r="CO42" s="84">
        <v>9</v>
      </c>
      <c r="CW42" s="76">
        <v>2</v>
      </c>
      <c r="CX42" s="84">
        <v>9</v>
      </c>
      <c r="DF42" s="78">
        <v>41</v>
      </c>
      <c r="DG42" s="84">
        <v>9</v>
      </c>
      <c r="DO42" s="79">
        <v>30</v>
      </c>
      <c r="DP42" s="84">
        <v>9</v>
      </c>
      <c r="DX42" s="80">
        <v>1</v>
      </c>
      <c r="DY42" s="84">
        <v>9</v>
      </c>
      <c r="EG42" s="81">
        <v>171</v>
      </c>
      <c r="EH42" s="84">
        <v>9</v>
      </c>
      <c r="EP42" s="81">
        <v>176</v>
      </c>
      <c r="EQ42" s="84">
        <v>9</v>
      </c>
      <c r="EY42" s="82">
        <v>2.9239766081871343E-2</v>
      </c>
      <c r="EZ42" s="84">
        <v>9</v>
      </c>
    </row>
    <row r="43" spans="1:156" ht="15.5" x14ac:dyDescent="0.35">
      <c r="A43" s="83">
        <v>3.5</v>
      </c>
      <c r="B43" s="84">
        <v>15.8</v>
      </c>
      <c r="K43" s="76">
        <v>88</v>
      </c>
      <c r="L43" s="84">
        <v>15.8</v>
      </c>
      <c r="T43" s="76">
        <v>18</v>
      </c>
      <c r="U43" s="84">
        <v>15.8</v>
      </c>
      <c r="AC43" s="85">
        <v>1</v>
      </c>
      <c r="AD43" s="84">
        <v>15.8</v>
      </c>
      <c r="AL43" s="76">
        <v>283</v>
      </c>
      <c r="AM43" s="84">
        <v>15.8</v>
      </c>
      <c r="AU43" s="76">
        <v>2</v>
      </c>
      <c r="AV43" s="84">
        <v>15.8</v>
      </c>
      <c r="BD43" s="76">
        <v>104</v>
      </c>
      <c r="BE43" s="84">
        <v>15.8</v>
      </c>
      <c r="BM43" s="76">
        <v>1</v>
      </c>
      <c r="BN43" s="84">
        <v>15.8</v>
      </c>
      <c r="BV43" s="86">
        <v>0</v>
      </c>
      <c r="BW43" s="84">
        <v>15.8</v>
      </c>
      <c r="CE43" s="76">
        <v>40</v>
      </c>
      <c r="CF43" s="84">
        <v>15.8</v>
      </c>
      <c r="CN43" s="76">
        <v>8</v>
      </c>
      <c r="CO43" s="84">
        <v>15.8</v>
      </c>
      <c r="CW43" s="76">
        <v>3</v>
      </c>
      <c r="CX43" s="84">
        <v>15.8</v>
      </c>
      <c r="DF43" s="78">
        <v>43</v>
      </c>
      <c r="DG43" s="84">
        <v>15.8</v>
      </c>
      <c r="DO43" s="79">
        <v>64</v>
      </c>
      <c r="DP43" s="84">
        <v>15.8</v>
      </c>
      <c r="DX43" s="80">
        <v>0</v>
      </c>
      <c r="DY43" s="84">
        <v>15.8</v>
      </c>
      <c r="EG43" s="81">
        <v>167</v>
      </c>
      <c r="EH43" s="84">
        <v>15.8</v>
      </c>
      <c r="EP43" s="81">
        <v>177</v>
      </c>
      <c r="EQ43" s="84">
        <v>15.8</v>
      </c>
      <c r="EY43" s="82">
        <v>5.9880239520958084E-2</v>
      </c>
      <c r="EZ43" s="84">
        <v>15.8</v>
      </c>
    </row>
    <row r="44" spans="1:156" ht="15.5" x14ac:dyDescent="0.35">
      <c r="A44" s="83">
        <v>2.5</v>
      </c>
      <c r="B44" s="84">
        <v>14</v>
      </c>
      <c r="K44" s="76">
        <v>59</v>
      </c>
      <c r="L44" s="84">
        <v>14</v>
      </c>
      <c r="T44" s="76">
        <v>5</v>
      </c>
      <c r="U44" s="84">
        <v>14</v>
      </c>
      <c r="AC44" s="85">
        <v>1.159</v>
      </c>
      <c r="AD44" s="84">
        <v>14</v>
      </c>
      <c r="AL44" s="76">
        <v>196</v>
      </c>
      <c r="AM44" s="84">
        <v>14</v>
      </c>
      <c r="AU44" s="76">
        <v>1</v>
      </c>
      <c r="AV44" s="84">
        <v>14</v>
      </c>
      <c r="BD44" s="76">
        <v>99</v>
      </c>
      <c r="BE44" s="84">
        <v>14</v>
      </c>
      <c r="BM44" s="76">
        <v>1</v>
      </c>
      <c r="BN44" s="84">
        <v>14</v>
      </c>
      <c r="BV44" s="86">
        <v>0</v>
      </c>
      <c r="BW44" s="84">
        <v>14</v>
      </c>
      <c r="CE44" s="76">
        <v>43</v>
      </c>
      <c r="CF44" s="84">
        <v>14</v>
      </c>
      <c r="CN44" s="76">
        <v>15</v>
      </c>
      <c r="CO44" s="84">
        <v>14</v>
      </c>
      <c r="CW44" s="76">
        <v>5</v>
      </c>
      <c r="CX44" s="84">
        <v>14</v>
      </c>
      <c r="DF44" s="78">
        <v>35</v>
      </c>
      <c r="DG44" s="84">
        <v>14</v>
      </c>
      <c r="DO44" s="79">
        <v>45</v>
      </c>
      <c r="DP44" s="84">
        <v>14</v>
      </c>
      <c r="DX44" s="80">
        <v>0</v>
      </c>
      <c r="DY44" s="84">
        <v>14</v>
      </c>
      <c r="EG44" s="81">
        <v>176</v>
      </c>
      <c r="EH44" s="84">
        <v>14</v>
      </c>
      <c r="EP44" s="81">
        <v>184</v>
      </c>
      <c r="EQ44" s="84">
        <v>14</v>
      </c>
      <c r="EY44" s="82">
        <v>4.5454545454545456E-2</v>
      </c>
      <c r="EZ44" s="84">
        <v>14</v>
      </c>
    </row>
    <row r="45" spans="1:156" ht="15.5" x14ac:dyDescent="0.35">
      <c r="A45" s="83">
        <v>3.4</v>
      </c>
      <c r="B45" s="84">
        <v>15.3</v>
      </c>
      <c r="K45" s="76">
        <v>117</v>
      </c>
      <c r="L45" s="84">
        <v>15.3</v>
      </c>
      <c r="T45" s="76">
        <v>2</v>
      </c>
      <c r="U45" s="84">
        <v>15.3</v>
      </c>
      <c r="AC45" s="85">
        <v>0.104</v>
      </c>
      <c r="AD45" s="84">
        <v>15.3</v>
      </c>
      <c r="AL45" s="76">
        <v>253</v>
      </c>
      <c r="AM45" s="84">
        <v>15.3</v>
      </c>
      <c r="AU45" s="76">
        <v>2</v>
      </c>
      <c r="AV45" s="84">
        <v>15.3</v>
      </c>
      <c r="BD45" s="76">
        <v>145</v>
      </c>
      <c r="BE45" s="84">
        <v>15.3</v>
      </c>
      <c r="BM45" s="76">
        <v>1</v>
      </c>
      <c r="BN45" s="84">
        <v>15.3</v>
      </c>
      <c r="BV45" s="86">
        <v>1</v>
      </c>
      <c r="BW45" s="84">
        <v>15.3</v>
      </c>
      <c r="CE45" s="76">
        <v>52</v>
      </c>
      <c r="CF45" s="84">
        <v>15.3</v>
      </c>
      <c r="CN45" s="76">
        <v>15</v>
      </c>
      <c r="CO45" s="84">
        <v>15.3</v>
      </c>
      <c r="CW45" s="76">
        <v>3</v>
      </c>
      <c r="CX45" s="84">
        <v>15.3</v>
      </c>
      <c r="DF45" s="78">
        <v>30</v>
      </c>
      <c r="DG45" s="84">
        <v>15.3</v>
      </c>
      <c r="DO45" s="79">
        <v>59</v>
      </c>
      <c r="DP45" s="84">
        <v>15.3</v>
      </c>
      <c r="DX45" s="80">
        <v>0</v>
      </c>
      <c r="DY45" s="84">
        <v>15.3</v>
      </c>
      <c r="EG45" s="81">
        <v>163</v>
      </c>
      <c r="EH45" s="84">
        <v>15.3</v>
      </c>
      <c r="EP45" s="81">
        <v>169</v>
      </c>
      <c r="EQ45" s="84">
        <v>15.3</v>
      </c>
      <c r="EY45" s="82">
        <v>3.6809815950920248E-2</v>
      </c>
      <c r="EZ45" s="84">
        <v>15.3</v>
      </c>
    </row>
    <row r="46" spans="1:156" ht="15.5" x14ac:dyDescent="0.35">
      <c r="A46" s="83">
        <v>3.1</v>
      </c>
      <c r="B46" s="84">
        <v>14.4</v>
      </c>
      <c r="K46" s="76">
        <v>83</v>
      </c>
      <c r="L46" s="84">
        <v>14.4</v>
      </c>
      <c r="T46" s="76">
        <v>22</v>
      </c>
      <c r="U46" s="84">
        <v>14.4</v>
      </c>
      <c r="AC46" s="85">
        <v>0.93600000000000005</v>
      </c>
      <c r="AD46" s="84">
        <v>14.4</v>
      </c>
      <c r="AL46" s="76">
        <v>203</v>
      </c>
      <c r="AM46" s="84">
        <v>14.4</v>
      </c>
      <c r="AU46" s="76">
        <v>2</v>
      </c>
      <c r="AV46" s="84">
        <v>14.4</v>
      </c>
      <c r="BD46" s="76">
        <v>111</v>
      </c>
      <c r="BE46" s="84">
        <v>14.4</v>
      </c>
      <c r="BM46" s="76">
        <v>1</v>
      </c>
      <c r="BN46" s="84">
        <v>14.4</v>
      </c>
      <c r="BV46" s="86">
        <v>0</v>
      </c>
      <c r="BW46" s="84">
        <v>14.4</v>
      </c>
      <c r="CE46" s="76">
        <v>45</v>
      </c>
      <c r="CF46" s="84">
        <v>14.4</v>
      </c>
      <c r="CN46" s="76">
        <v>9</v>
      </c>
      <c r="CO46" s="84">
        <v>14.4</v>
      </c>
      <c r="CW46" s="76">
        <v>3</v>
      </c>
      <c r="CX46" s="84">
        <v>14.4</v>
      </c>
      <c r="DF46" s="78">
        <v>50</v>
      </c>
      <c r="DG46" s="84">
        <v>14.4</v>
      </c>
      <c r="DO46" s="79">
        <v>87</v>
      </c>
      <c r="DP46" s="84">
        <v>14.4</v>
      </c>
      <c r="DX46" s="80">
        <v>0</v>
      </c>
      <c r="DY46" s="84">
        <v>14.4</v>
      </c>
      <c r="EG46" s="81">
        <v>173</v>
      </c>
      <c r="EH46" s="84">
        <v>14.4</v>
      </c>
      <c r="EP46" s="81">
        <v>178</v>
      </c>
      <c r="EQ46" s="84">
        <v>14.4</v>
      </c>
      <c r="EY46" s="82">
        <v>2.8901734104046242E-2</v>
      </c>
      <c r="EZ46" s="84">
        <v>14.4</v>
      </c>
    </row>
    <row r="47" spans="1:156" ht="15.5" x14ac:dyDescent="0.35">
      <c r="A47" s="83">
        <v>3.6</v>
      </c>
      <c r="B47" s="84">
        <v>14.8</v>
      </c>
      <c r="K47" s="76">
        <v>91</v>
      </c>
      <c r="L47" s="84">
        <v>14.8</v>
      </c>
      <c r="T47" s="76">
        <v>2</v>
      </c>
      <c r="U47" s="84">
        <v>14.8</v>
      </c>
      <c r="AC47" s="85">
        <v>1.968</v>
      </c>
      <c r="AD47" s="84">
        <v>14.8</v>
      </c>
      <c r="AL47" s="76">
        <v>164</v>
      </c>
      <c r="AM47" s="84">
        <v>14.8</v>
      </c>
      <c r="AU47" s="76">
        <v>1</v>
      </c>
      <c r="AV47" s="84">
        <v>14.8</v>
      </c>
      <c r="BD47" s="76">
        <v>86</v>
      </c>
      <c r="BE47" s="84">
        <v>14.8</v>
      </c>
      <c r="BM47" s="76">
        <v>1</v>
      </c>
      <c r="BN47" s="84">
        <v>14.8</v>
      </c>
      <c r="BV47" s="86">
        <v>0</v>
      </c>
      <c r="BW47" s="84">
        <v>14.8</v>
      </c>
      <c r="CE47" s="76">
        <v>33</v>
      </c>
      <c r="CF47" s="84">
        <v>14.8</v>
      </c>
      <c r="CN47" s="76">
        <v>5</v>
      </c>
      <c r="CO47" s="84">
        <v>14.8</v>
      </c>
      <c r="CW47" s="76">
        <v>2</v>
      </c>
      <c r="CX47" s="84">
        <v>14.8</v>
      </c>
      <c r="DF47" s="78">
        <v>37</v>
      </c>
      <c r="DG47" s="84">
        <v>14.8</v>
      </c>
      <c r="DO47" s="79">
        <v>98</v>
      </c>
      <c r="DP47" s="84">
        <v>14.8</v>
      </c>
      <c r="DX47" s="80">
        <v>0</v>
      </c>
      <c r="DY47" s="84">
        <v>14.8</v>
      </c>
      <c r="EG47" s="81">
        <v>183</v>
      </c>
      <c r="EH47" s="84">
        <v>14.8</v>
      </c>
      <c r="EP47" s="81">
        <v>194</v>
      </c>
      <c r="EQ47" s="84">
        <v>14.8</v>
      </c>
      <c r="EY47" s="82">
        <v>6.0109289617486336E-2</v>
      </c>
      <c r="EZ47" s="84">
        <v>14.8</v>
      </c>
    </row>
    <row r="48" spans="1:156" ht="15.5" x14ac:dyDescent="0.35">
      <c r="A48" s="83">
        <v>2.5</v>
      </c>
      <c r="B48" s="84">
        <v>12.1</v>
      </c>
      <c r="K48" s="76">
        <v>56</v>
      </c>
      <c r="L48" s="84">
        <v>12.1</v>
      </c>
      <c r="T48" s="76">
        <v>4</v>
      </c>
      <c r="U48" s="84">
        <v>12.1</v>
      </c>
      <c r="AC48" s="85">
        <v>2.536</v>
      </c>
      <c r="AD48" s="84">
        <v>12.1</v>
      </c>
      <c r="AL48" s="76">
        <v>146</v>
      </c>
      <c r="AM48" s="84">
        <v>12.1</v>
      </c>
      <c r="AU48" s="76">
        <v>1</v>
      </c>
      <c r="AV48" s="84">
        <v>12.1</v>
      </c>
      <c r="BD48" s="76">
        <v>84</v>
      </c>
      <c r="BE48" s="84">
        <v>12.1</v>
      </c>
      <c r="BM48" s="76">
        <v>1</v>
      </c>
      <c r="BN48" s="84">
        <v>12.1</v>
      </c>
      <c r="BV48" s="86">
        <v>1</v>
      </c>
      <c r="BW48" s="84">
        <v>12.1</v>
      </c>
      <c r="CE48" s="76">
        <v>36</v>
      </c>
      <c r="CF48" s="84">
        <v>12.1</v>
      </c>
      <c r="CN48" s="76">
        <v>8</v>
      </c>
      <c r="CO48" s="84">
        <v>12.1</v>
      </c>
      <c r="CW48" s="76">
        <v>2</v>
      </c>
      <c r="CX48" s="84">
        <v>12.1</v>
      </c>
      <c r="DF48" s="78">
        <v>50</v>
      </c>
      <c r="DG48" s="84">
        <v>12.1</v>
      </c>
      <c r="DO48" s="79">
        <v>40</v>
      </c>
      <c r="DP48" s="84">
        <v>12.1</v>
      </c>
      <c r="DX48" s="80">
        <v>0</v>
      </c>
      <c r="DY48" s="84">
        <v>12.1</v>
      </c>
      <c r="EG48" s="81">
        <v>173</v>
      </c>
      <c r="EH48" s="84">
        <v>12.1</v>
      </c>
      <c r="EP48" s="81">
        <v>179</v>
      </c>
      <c r="EQ48" s="84">
        <v>12.1</v>
      </c>
      <c r="EY48" s="82">
        <v>3.4682080924855488E-2</v>
      </c>
      <c r="EZ48" s="84">
        <v>12.1</v>
      </c>
    </row>
    <row r="49" spans="1:156" ht="15.5" x14ac:dyDescent="0.35">
      <c r="A49" s="83">
        <v>1.9</v>
      </c>
      <c r="B49" s="84">
        <v>8</v>
      </c>
      <c r="K49" s="76">
        <v>51</v>
      </c>
      <c r="L49" s="84">
        <v>8</v>
      </c>
      <c r="T49" s="76">
        <v>2</v>
      </c>
      <c r="U49" s="84">
        <v>8</v>
      </c>
      <c r="AC49" s="85">
        <v>0.41699999999999998</v>
      </c>
      <c r="AD49" s="84">
        <v>8</v>
      </c>
      <c r="AL49" s="76">
        <v>121</v>
      </c>
      <c r="AM49" s="84">
        <v>8</v>
      </c>
      <c r="AU49" s="76">
        <v>3</v>
      </c>
      <c r="AV49" s="84">
        <v>8</v>
      </c>
      <c r="BD49" s="76">
        <v>123</v>
      </c>
      <c r="BE49" s="84">
        <v>8</v>
      </c>
      <c r="BM49" s="76">
        <v>0</v>
      </c>
      <c r="BN49" s="84">
        <v>8</v>
      </c>
      <c r="BV49" s="86">
        <v>0</v>
      </c>
      <c r="BW49" s="84">
        <v>8</v>
      </c>
      <c r="CE49" s="76">
        <v>36</v>
      </c>
      <c r="CF49" s="84">
        <v>8</v>
      </c>
      <c r="CN49" s="76">
        <v>8</v>
      </c>
      <c r="CO49" s="84">
        <v>8</v>
      </c>
      <c r="CW49" s="76">
        <v>2</v>
      </c>
      <c r="CX49" s="84">
        <v>8</v>
      </c>
      <c r="DF49" s="78">
        <v>33</v>
      </c>
      <c r="DG49" s="84">
        <v>8</v>
      </c>
      <c r="DO49" s="79">
        <v>32</v>
      </c>
      <c r="DP49" s="84">
        <v>8</v>
      </c>
      <c r="DX49" s="80">
        <v>1</v>
      </c>
      <c r="DY49" s="84">
        <v>8</v>
      </c>
      <c r="EG49" s="81">
        <v>161</v>
      </c>
      <c r="EH49" s="84">
        <v>8</v>
      </c>
      <c r="EP49" s="81">
        <v>167</v>
      </c>
      <c r="EQ49" s="84">
        <v>8</v>
      </c>
      <c r="EY49" s="82">
        <v>3.7267080745341616E-2</v>
      </c>
      <c r="EZ49" s="84">
        <v>8</v>
      </c>
    </row>
    <row r="50" spans="1:156" ht="15.5" x14ac:dyDescent="0.35">
      <c r="A50" s="83">
        <v>2</v>
      </c>
      <c r="B50" s="84">
        <v>8.4</v>
      </c>
      <c r="K50" s="76">
        <v>56</v>
      </c>
      <c r="L50" s="84">
        <v>8.4</v>
      </c>
      <c r="T50" s="76">
        <v>14</v>
      </c>
      <c r="U50" s="84">
        <v>8.4</v>
      </c>
      <c r="AC50" s="85">
        <v>3.9E-2</v>
      </c>
      <c r="AD50" s="84">
        <v>8.4</v>
      </c>
      <c r="AL50" s="76">
        <v>128</v>
      </c>
      <c r="AM50" s="84">
        <v>8.4</v>
      </c>
      <c r="AU50" s="76">
        <v>1</v>
      </c>
      <c r="AV50" s="84">
        <v>8.4</v>
      </c>
      <c r="BD50" s="76">
        <v>97</v>
      </c>
      <c r="BE50" s="84">
        <v>8.4</v>
      </c>
      <c r="BM50" s="76">
        <v>0</v>
      </c>
      <c r="BN50" s="84">
        <v>8.4</v>
      </c>
      <c r="BV50" s="86">
        <v>1</v>
      </c>
      <c r="BW50" s="84">
        <v>8.4</v>
      </c>
      <c r="CE50" s="76">
        <v>43</v>
      </c>
      <c r="CF50" s="84">
        <v>8.4</v>
      </c>
      <c r="CN50" s="76">
        <v>6</v>
      </c>
      <c r="CO50" s="84">
        <v>8.4</v>
      </c>
      <c r="CW50" s="76">
        <v>3</v>
      </c>
      <c r="CX50" s="84">
        <v>8.4</v>
      </c>
      <c r="DF50" s="78">
        <v>41</v>
      </c>
      <c r="DG50" s="84">
        <v>8.4</v>
      </c>
      <c r="DO50" s="79">
        <v>37</v>
      </c>
      <c r="DP50" s="84">
        <v>8.4</v>
      </c>
      <c r="DX50" s="80">
        <v>0</v>
      </c>
      <c r="DY50" s="84">
        <v>8.4</v>
      </c>
      <c r="EG50" s="81">
        <v>165</v>
      </c>
      <c r="EH50" s="84">
        <v>8.4</v>
      </c>
      <c r="EP50" s="81">
        <v>172</v>
      </c>
      <c r="EQ50" s="84">
        <v>8.4</v>
      </c>
      <c r="EY50" s="82">
        <v>4.2424242424242427E-2</v>
      </c>
      <c r="EZ50" s="84">
        <v>8.4</v>
      </c>
    </row>
    <row r="51" spans="1:156" ht="15.5" x14ac:dyDescent="0.35">
      <c r="A51" s="83">
        <v>2</v>
      </c>
      <c r="B51" s="84">
        <v>10.6</v>
      </c>
      <c r="K51" s="76">
        <v>51</v>
      </c>
      <c r="L51" s="84">
        <v>10.6</v>
      </c>
      <c r="T51" s="76">
        <v>3</v>
      </c>
      <c r="U51" s="84">
        <v>10.6</v>
      </c>
      <c r="AC51" s="85">
        <v>1.155</v>
      </c>
      <c r="AD51" s="84">
        <v>10.6</v>
      </c>
      <c r="AL51" s="76">
        <v>132</v>
      </c>
      <c r="AM51" s="84">
        <v>10.6</v>
      </c>
      <c r="AU51" s="76">
        <v>2</v>
      </c>
      <c r="AV51" s="84">
        <v>10.6</v>
      </c>
      <c r="BD51" s="76">
        <v>98</v>
      </c>
      <c r="BE51" s="84">
        <v>10.6</v>
      </c>
      <c r="BM51" s="76">
        <v>0</v>
      </c>
      <c r="BN51" s="84">
        <v>10.6</v>
      </c>
      <c r="BV51" s="86">
        <v>1</v>
      </c>
      <c r="BW51" s="84">
        <v>10.6</v>
      </c>
      <c r="CE51" s="76">
        <v>35</v>
      </c>
      <c r="CF51" s="84">
        <v>10.6</v>
      </c>
      <c r="CN51" s="76">
        <v>1</v>
      </c>
      <c r="CO51" s="84">
        <v>10.6</v>
      </c>
      <c r="CW51" s="76">
        <v>3</v>
      </c>
      <c r="CX51" s="84">
        <v>10.6</v>
      </c>
      <c r="DF51" s="78">
        <v>35</v>
      </c>
      <c r="DG51" s="84">
        <v>10.6</v>
      </c>
      <c r="DO51" s="79">
        <v>26</v>
      </c>
      <c r="DP51" s="84">
        <v>10.6</v>
      </c>
      <c r="DX51" s="80">
        <v>0</v>
      </c>
      <c r="DY51" s="84">
        <v>10.6</v>
      </c>
      <c r="EG51" s="81">
        <v>173</v>
      </c>
      <c r="EH51" s="84">
        <v>10.6</v>
      </c>
      <c r="EP51" s="81">
        <v>181</v>
      </c>
      <c r="EQ51" s="84">
        <v>10.6</v>
      </c>
      <c r="EY51" s="82">
        <v>4.6242774566473986E-2</v>
      </c>
      <c r="EZ51" s="84">
        <v>10.6</v>
      </c>
    </row>
    <row r="52" spans="1:156" ht="15.5" x14ac:dyDescent="0.35">
      <c r="A52" s="83">
        <v>2.2999999999999998</v>
      </c>
      <c r="B52" s="84">
        <v>10.9</v>
      </c>
      <c r="K52" s="76">
        <v>56</v>
      </c>
      <c r="L52" s="84">
        <v>10.9</v>
      </c>
      <c r="T52" s="76">
        <v>9</v>
      </c>
      <c r="U52" s="84">
        <v>10.9</v>
      </c>
      <c r="AC52" s="85">
        <v>1.9990000000000001</v>
      </c>
      <c r="AD52" s="84">
        <v>10.9</v>
      </c>
      <c r="AL52" s="76">
        <v>75</v>
      </c>
      <c r="AM52" s="84">
        <v>10.9</v>
      </c>
      <c r="AU52" s="76">
        <v>0</v>
      </c>
      <c r="AV52" s="84">
        <v>10.9</v>
      </c>
      <c r="BD52" s="76">
        <v>72</v>
      </c>
      <c r="BE52" s="84">
        <v>10.9</v>
      </c>
      <c r="BM52" s="76">
        <v>0</v>
      </c>
      <c r="BN52" s="84">
        <v>10.9</v>
      </c>
      <c r="BV52" s="86">
        <v>1</v>
      </c>
      <c r="BW52" s="84">
        <v>10.9</v>
      </c>
      <c r="CE52" s="76">
        <v>49</v>
      </c>
      <c r="CF52" s="84">
        <v>10.9</v>
      </c>
      <c r="CN52" s="76">
        <v>7</v>
      </c>
      <c r="CO52" s="84">
        <v>10.9</v>
      </c>
      <c r="CW52" s="76">
        <v>4</v>
      </c>
      <c r="CX52" s="84">
        <v>10.9</v>
      </c>
      <c r="DF52" s="78">
        <v>41</v>
      </c>
      <c r="DG52" s="84">
        <v>10.9</v>
      </c>
      <c r="DO52" s="79">
        <v>33</v>
      </c>
      <c r="DP52" s="84">
        <v>10.9</v>
      </c>
      <c r="DX52" s="80">
        <v>0</v>
      </c>
      <c r="DY52" s="84">
        <v>10.9</v>
      </c>
      <c r="EG52" s="81">
        <v>182</v>
      </c>
      <c r="EH52" s="84">
        <v>10.9</v>
      </c>
      <c r="EP52" s="81">
        <v>189</v>
      </c>
      <c r="EQ52" s="84">
        <v>10.9</v>
      </c>
      <c r="EY52" s="82">
        <v>3.8461538461538464E-2</v>
      </c>
      <c r="EZ52" s="84">
        <v>10.9</v>
      </c>
    </row>
    <row r="53" spans="1:156" ht="15.5" x14ac:dyDescent="0.35">
      <c r="A53" s="83">
        <v>2.1</v>
      </c>
      <c r="B53" s="84">
        <v>8.6999999999999993</v>
      </c>
      <c r="K53" s="76">
        <v>53</v>
      </c>
      <c r="L53" s="84">
        <v>8.6999999999999993</v>
      </c>
      <c r="T53" s="76">
        <v>2</v>
      </c>
      <c r="U53" s="84">
        <v>8.6999999999999993</v>
      </c>
      <c r="AC53" s="85">
        <v>2.8719999999999999</v>
      </c>
      <c r="AD53" s="84">
        <v>8.6999999999999993</v>
      </c>
      <c r="AL53" s="76">
        <v>144</v>
      </c>
      <c r="AM53" s="84">
        <v>8.6999999999999993</v>
      </c>
      <c r="AU53" s="76">
        <v>6</v>
      </c>
      <c r="AV53" s="84">
        <v>8.6999999999999993</v>
      </c>
      <c r="BD53" s="76">
        <v>73</v>
      </c>
      <c r="BE53" s="84">
        <v>8.6999999999999993</v>
      </c>
      <c r="BM53" s="76">
        <v>1</v>
      </c>
      <c r="BN53" s="84">
        <v>8.6999999999999993</v>
      </c>
      <c r="BV53" s="86">
        <v>1</v>
      </c>
      <c r="BW53" s="84">
        <v>8.6999999999999993</v>
      </c>
      <c r="CE53" s="76">
        <v>35</v>
      </c>
      <c r="CF53" s="84">
        <v>8.6999999999999993</v>
      </c>
      <c r="CN53" s="76">
        <v>4</v>
      </c>
      <c r="CO53" s="84">
        <v>8.6999999999999993</v>
      </c>
      <c r="CW53" s="76">
        <v>3</v>
      </c>
      <c r="CX53" s="84">
        <v>8.6999999999999993</v>
      </c>
      <c r="DF53" s="78">
        <v>50</v>
      </c>
      <c r="DG53" s="84">
        <v>8.6999999999999993</v>
      </c>
      <c r="DO53" s="79">
        <v>34</v>
      </c>
      <c r="DP53" s="84">
        <v>8.6999999999999993</v>
      </c>
      <c r="DX53" s="80">
        <v>0</v>
      </c>
      <c r="DY53" s="84">
        <v>8.6999999999999993</v>
      </c>
      <c r="EG53" s="81">
        <v>165</v>
      </c>
      <c r="EH53" s="84">
        <v>8.6999999999999993</v>
      </c>
      <c r="EP53" s="81">
        <v>171</v>
      </c>
      <c r="EQ53" s="84">
        <v>8.6999999999999993</v>
      </c>
      <c r="EY53" s="82">
        <v>3.6363636363636362E-2</v>
      </c>
      <c r="EZ53" s="84">
        <v>8.6999999999999993</v>
      </c>
    </row>
    <row r="54" spans="1:156" ht="15.5" x14ac:dyDescent="0.35">
      <c r="A54" s="83">
        <v>2.5</v>
      </c>
      <c r="B54" s="84">
        <v>9.5</v>
      </c>
      <c r="K54" s="76">
        <v>62</v>
      </c>
      <c r="L54" s="84">
        <v>9.5</v>
      </c>
      <c r="T54" s="76">
        <v>21</v>
      </c>
      <c r="U54" s="84">
        <v>9.5</v>
      </c>
      <c r="AC54" s="85">
        <v>0.73399999999999999</v>
      </c>
      <c r="AD54" s="84">
        <v>9.5</v>
      </c>
      <c r="AL54" s="76">
        <v>152</v>
      </c>
      <c r="AM54" s="84">
        <v>9.5</v>
      </c>
      <c r="AU54" s="76">
        <v>3</v>
      </c>
      <c r="AV54" s="84">
        <v>9.5</v>
      </c>
      <c r="BD54" s="76">
        <v>111</v>
      </c>
      <c r="BE54" s="84">
        <v>9.5</v>
      </c>
      <c r="BM54" s="76">
        <v>1</v>
      </c>
      <c r="BN54" s="84">
        <v>9.5</v>
      </c>
      <c r="BV54" s="86">
        <v>0</v>
      </c>
      <c r="BW54" s="84">
        <v>9.5</v>
      </c>
      <c r="CE54" s="76">
        <v>44</v>
      </c>
      <c r="CF54" s="84">
        <v>9.5</v>
      </c>
      <c r="CN54" s="76">
        <v>5</v>
      </c>
      <c r="CO54" s="84">
        <v>9.5</v>
      </c>
      <c r="CW54" s="76">
        <v>3</v>
      </c>
      <c r="CX54" s="84">
        <v>9.5</v>
      </c>
      <c r="DF54" s="78">
        <v>47</v>
      </c>
      <c r="DG54" s="84">
        <v>9.5</v>
      </c>
      <c r="DO54" s="79">
        <v>43</v>
      </c>
      <c r="DP54" s="84">
        <v>9.5</v>
      </c>
      <c r="DX54" s="80">
        <v>0</v>
      </c>
      <c r="DY54" s="84">
        <v>9.5</v>
      </c>
      <c r="EG54" s="81">
        <v>164</v>
      </c>
      <c r="EH54" s="84">
        <v>9.5</v>
      </c>
      <c r="EP54" s="81">
        <v>169</v>
      </c>
      <c r="EQ54" s="84">
        <v>9.5</v>
      </c>
      <c r="EY54" s="82">
        <v>3.048780487804878E-2</v>
      </c>
      <c r="EZ54" s="84">
        <v>9.5</v>
      </c>
    </row>
    <row r="55" spans="1:156" ht="15.5" x14ac:dyDescent="0.35">
      <c r="A55" s="83">
        <v>1.7</v>
      </c>
      <c r="B55" s="84">
        <v>6.8</v>
      </c>
      <c r="K55" s="76">
        <v>44</v>
      </c>
      <c r="L55" s="84">
        <v>6.8</v>
      </c>
      <c r="T55" s="76">
        <v>4</v>
      </c>
      <c r="U55" s="84">
        <v>6.8</v>
      </c>
      <c r="AC55" s="85">
        <v>4.5900000000000003E-2</v>
      </c>
      <c r="AD55" s="84">
        <v>6.8</v>
      </c>
      <c r="AL55" s="76">
        <v>104</v>
      </c>
      <c r="AM55" s="84">
        <v>6.8</v>
      </c>
      <c r="AU55" s="76">
        <v>6</v>
      </c>
      <c r="AV55" s="84">
        <v>6.8</v>
      </c>
      <c r="BD55" s="76">
        <v>86</v>
      </c>
      <c r="BE55" s="84">
        <v>6.8</v>
      </c>
      <c r="BM55" s="76">
        <v>1</v>
      </c>
      <c r="BN55" s="84">
        <v>6.8</v>
      </c>
      <c r="BV55" s="86">
        <v>0</v>
      </c>
      <c r="BW55" s="84">
        <v>6.8</v>
      </c>
      <c r="CE55" s="76">
        <v>29</v>
      </c>
      <c r="CF55" s="84">
        <v>6.8</v>
      </c>
      <c r="CN55" s="76">
        <v>2</v>
      </c>
      <c r="CO55" s="84">
        <v>6.8</v>
      </c>
      <c r="CW55" s="76">
        <v>2</v>
      </c>
      <c r="CX55" s="84">
        <v>6.8</v>
      </c>
      <c r="DF55" s="78">
        <v>36</v>
      </c>
      <c r="DG55" s="84">
        <v>6.8</v>
      </c>
      <c r="DO55" s="79">
        <v>21</v>
      </c>
      <c r="DP55" s="84">
        <v>6.8</v>
      </c>
      <c r="DX55" s="80">
        <v>0</v>
      </c>
      <c r="DY55" s="84">
        <v>6.8</v>
      </c>
      <c r="EG55" s="81">
        <v>164</v>
      </c>
      <c r="EH55" s="84">
        <v>6.8</v>
      </c>
      <c r="EP55" s="81">
        <v>168</v>
      </c>
      <c r="EQ55" s="84">
        <v>6.8</v>
      </c>
      <c r="EY55" s="82">
        <v>2.4390243902439025E-2</v>
      </c>
      <c r="EZ55" s="84">
        <v>6.8</v>
      </c>
    </row>
    <row r="56" spans="1:156" ht="15.5" x14ac:dyDescent="0.35">
      <c r="A56" s="83">
        <v>1.6</v>
      </c>
      <c r="B56" s="84">
        <v>7.2</v>
      </c>
      <c r="K56" s="76">
        <v>41</v>
      </c>
      <c r="L56" s="84">
        <v>7.2</v>
      </c>
      <c r="T56" s="76">
        <v>12</v>
      </c>
      <c r="U56" s="84">
        <v>7.2</v>
      </c>
      <c r="AC56" s="85">
        <v>0.879</v>
      </c>
      <c r="AD56" s="84">
        <v>7.2</v>
      </c>
      <c r="AL56" s="76">
        <v>112</v>
      </c>
      <c r="AM56" s="84">
        <v>7.2</v>
      </c>
      <c r="AU56" s="76">
        <v>2</v>
      </c>
      <c r="AV56" s="84">
        <v>7.2</v>
      </c>
      <c r="BD56" s="76">
        <v>120</v>
      </c>
      <c r="BE56" s="84">
        <v>7.2</v>
      </c>
      <c r="BM56" s="76">
        <v>0</v>
      </c>
      <c r="BN56" s="84">
        <v>7.2</v>
      </c>
      <c r="BV56" s="86">
        <v>0</v>
      </c>
      <c r="BW56" s="84">
        <v>7.2</v>
      </c>
      <c r="CE56" s="76">
        <v>39</v>
      </c>
      <c r="CF56" s="84">
        <v>7.2</v>
      </c>
      <c r="CN56" s="76">
        <v>5</v>
      </c>
      <c r="CO56" s="84">
        <v>7.2</v>
      </c>
      <c r="CW56" s="76">
        <v>3</v>
      </c>
      <c r="CX56" s="84">
        <v>7.2</v>
      </c>
      <c r="DF56" s="78">
        <v>40</v>
      </c>
      <c r="DG56" s="84">
        <v>7.2</v>
      </c>
      <c r="DO56" s="79">
        <v>14</v>
      </c>
      <c r="DP56" s="84">
        <v>7.2</v>
      </c>
      <c r="DX56" s="80">
        <v>0</v>
      </c>
      <c r="DY56" s="84">
        <v>7.2</v>
      </c>
      <c r="EG56" s="81">
        <v>162</v>
      </c>
      <c r="EH56" s="84">
        <v>7.2</v>
      </c>
      <c r="EP56" s="81">
        <v>167</v>
      </c>
      <c r="EQ56" s="84">
        <v>7.2</v>
      </c>
      <c r="EY56" s="82">
        <v>3.0864197530864196E-2</v>
      </c>
      <c r="EZ56" s="84">
        <v>7.2</v>
      </c>
    </row>
    <row r="57" spans="1:156" ht="15.5" x14ac:dyDescent="0.35">
      <c r="A57" s="83">
        <v>2.6</v>
      </c>
      <c r="B57" s="84">
        <v>11.3</v>
      </c>
      <c r="K57" s="76">
        <v>72</v>
      </c>
      <c r="L57" s="84">
        <v>11.3</v>
      </c>
      <c r="T57" s="76">
        <v>4</v>
      </c>
      <c r="U57" s="84">
        <v>11.3</v>
      </c>
      <c r="AC57" s="85">
        <v>1.496</v>
      </c>
      <c r="AD57" s="84">
        <v>11.3</v>
      </c>
      <c r="AL57" s="76">
        <v>139</v>
      </c>
      <c r="AM57" s="84">
        <v>11.3</v>
      </c>
      <c r="AU57" s="76">
        <v>2</v>
      </c>
      <c r="AV57" s="84">
        <v>11.3</v>
      </c>
      <c r="BD57" s="76">
        <v>84</v>
      </c>
      <c r="BE57" s="84">
        <v>11.3</v>
      </c>
      <c r="BM57" s="76">
        <v>1</v>
      </c>
      <c r="BN57" s="84">
        <v>11.3</v>
      </c>
      <c r="BV57" s="86">
        <v>1</v>
      </c>
      <c r="BW57" s="84">
        <v>11.3</v>
      </c>
      <c r="CE57" s="76">
        <v>36</v>
      </c>
      <c r="CF57" s="84">
        <v>11.3</v>
      </c>
      <c r="CN57" s="76">
        <v>6</v>
      </c>
      <c r="CO57" s="84">
        <v>11.3</v>
      </c>
      <c r="CW57" s="76">
        <v>3</v>
      </c>
      <c r="CX57" s="84">
        <v>11.3</v>
      </c>
      <c r="DF57" s="78">
        <v>34</v>
      </c>
      <c r="DG57" s="84">
        <v>11.3</v>
      </c>
      <c r="DO57" s="79">
        <v>77</v>
      </c>
      <c r="DP57" s="84">
        <v>11.3</v>
      </c>
      <c r="DX57" s="80">
        <v>0</v>
      </c>
      <c r="DY57" s="84">
        <v>11.3</v>
      </c>
      <c r="EG57" s="81">
        <v>177</v>
      </c>
      <c r="EH57" s="84">
        <v>11.3</v>
      </c>
      <c r="EP57" s="81">
        <v>184</v>
      </c>
      <c r="EQ57" s="84">
        <v>11.3</v>
      </c>
      <c r="EY57" s="82">
        <v>3.954802259887006E-2</v>
      </c>
      <c r="EZ57" s="84">
        <v>11.3</v>
      </c>
    </row>
    <row r="58" spans="1:156" ht="15.5" x14ac:dyDescent="0.35">
      <c r="A58" s="83">
        <v>2</v>
      </c>
      <c r="B58" s="84">
        <v>9.4</v>
      </c>
      <c r="K58" s="76">
        <v>55</v>
      </c>
      <c r="L58" s="84">
        <v>9.4</v>
      </c>
      <c r="T58" s="76">
        <v>14</v>
      </c>
      <c r="U58" s="84">
        <v>9.4</v>
      </c>
      <c r="AC58" s="85">
        <v>0.65500000000000003</v>
      </c>
      <c r="AD58" s="84">
        <v>9.4</v>
      </c>
      <c r="AL58" s="76">
        <v>150</v>
      </c>
      <c r="AM58" s="84">
        <v>9.4</v>
      </c>
      <c r="AU58" s="76">
        <v>3</v>
      </c>
      <c r="AV58" s="84">
        <v>9.4</v>
      </c>
      <c r="BD58" s="76">
        <v>108</v>
      </c>
      <c r="BE58" s="84">
        <v>9.4</v>
      </c>
      <c r="BM58" s="76">
        <v>1</v>
      </c>
      <c r="BN58" s="84">
        <v>9.4</v>
      </c>
      <c r="BV58" s="86">
        <v>0</v>
      </c>
      <c r="BW58" s="84">
        <v>9.4</v>
      </c>
      <c r="CE58" s="76">
        <v>37</v>
      </c>
      <c r="CF58" s="84">
        <v>9.4</v>
      </c>
      <c r="CN58" s="76">
        <v>9</v>
      </c>
      <c r="CO58" s="84">
        <v>9.4</v>
      </c>
      <c r="CW58" s="76">
        <v>2</v>
      </c>
      <c r="CX58" s="84">
        <v>9.4</v>
      </c>
      <c r="DF58" s="78">
        <v>40</v>
      </c>
      <c r="DG58" s="84">
        <v>9.4</v>
      </c>
      <c r="DO58" s="79">
        <v>35</v>
      </c>
      <c r="DP58" s="84">
        <v>9.4</v>
      </c>
      <c r="DX58" s="80">
        <v>0</v>
      </c>
      <c r="DY58" s="84">
        <v>9.4</v>
      </c>
      <c r="EG58" s="81">
        <v>163</v>
      </c>
      <c r="EH58" s="84">
        <v>9.4</v>
      </c>
      <c r="EP58" s="81">
        <v>168</v>
      </c>
      <c r="EQ58" s="84">
        <v>9.4</v>
      </c>
      <c r="EY58" s="82">
        <v>3.0674846625766871E-2</v>
      </c>
      <c r="EZ58" s="84">
        <v>9.4</v>
      </c>
    </row>
    <row r="59" spans="1:156" ht="15.5" x14ac:dyDescent="0.35">
      <c r="A59" s="83">
        <v>1.8</v>
      </c>
      <c r="B59" s="84">
        <v>8.6</v>
      </c>
      <c r="K59" s="76">
        <v>48</v>
      </c>
      <c r="L59" s="84">
        <v>8.6</v>
      </c>
      <c r="T59" s="76">
        <v>10</v>
      </c>
      <c r="U59" s="84">
        <v>8.6</v>
      </c>
      <c r="AC59" s="85">
        <v>1.6439999999999999</v>
      </c>
      <c r="AD59" s="84">
        <v>8.6</v>
      </c>
      <c r="AL59" s="76">
        <v>60</v>
      </c>
      <c r="AM59" s="84">
        <v>8.6</v>
      </c>
      <c r="AU59" s="76">
        <v>3</v>
      </c>
      <c r="AV59" s="84">
        <v>8.6</v>
      </c>
      <c r="BD59" s="76">
        <v>118</v>
      </c>
      <c r="BE59" s="84">
        <v>8.6</v>
      </c>
      <c r="BM59" s="76">
        <v>0</v>
      </c>
      <c r="BN59" s="84">
        <v>8.6</v>
      </c>
      <c r="BV59" s="86">
        <v>1</v>
      </c>
      <c r="BW59" s="84">
        <v>8.6</v>
      </c>
      <c r="CE59" s="76">
        <v>34</v>
      </c>
      <c r="CF59" s="84">
        <v>8.6</v>
      </c>
      <c r="CN59" s="76">
        <v>19</v>
      </c>
      <c r="CO59" s="84">
        <v>8.6</v>
      </c>
      <c r="CW59" s="76">
        <v>1</v>
      </c>
      <c r="CX59" s="84">
        <v>8.6</v>
      </c>
      <c r="DF59" s="78">
        <v>39</v>
      </c>
      <c r="DG59" s="84">
        <v>8.6</v>
      </c>
      <c r="DO59" s="79">
        <v>22</v>
      </c>
      <c r="DP59" s="84">
        <v>8.6</v>
      </c>
      <c r="DX59" s="80">
        <v>1</v>
      </c>
      <c r="DY59" s="84">
        <v>8.6</v>
      </c>
      <c r="EG59" s="81">
        <v>172</v>
      </c>
      <c r="EH59" s="84">
        <v>8.6</v>
      </c>
      <c r="EP59" s="81">
        <v>180</v>
      </c>
      <c r="EQ59" s="84">
        <v>8.6</v>
      </c>
      <c r="EY59" s="82">
        <v>4.6511627906976744E-2</v>
      </c>
      <c r="EZ59" s="84">
        <v>8.6</v>
      </c>
    </row>
    <row r="60" spans="1:156" ht="15.5" x14ac:dyDescent="0.35">
      <c r="A60" s="83">
        <v>2.9</v>
      </c>
      <c r="B60" s="84">
        <v>17.100000000000001</v>
      </c>
      <c r="K60" s="76">
        <v>76</v>
      </c>
      <c r="L60" s="84">
        <v>17.100000000000001</v>
      </c>
      <c r="T60" s="76">
        <v>5</v>
      </c>
      <c r="U60" s="84">
        <v>17.100000000000001</v>
      </c>
      <c r="AC60" s="85">
        <v>0.81899999999999995</v>
      </c>
      <c r="AD60" s="84">
        <v>17.100000000000001</v>
      </c>
      <c r="AL60" s="76">
        <v>266</v>
      </c>
      <c r="AM60" s="84">
        <v>17.100000000000001</v>
      </c>
      <c r="AU60" s="76">
        <v>4</v>
      </c>
      <c r="AV60" s="84">
        <v>17.100000000000001</v>
      </c>
      <c r="BD60" s="76">
        <v>92</v>
      </c>
      <c r="BE60" s="84">
        <v>17.100000000000001</v>
      </c>
      <c r="BM60" s="76">
        <v>0</v>
      </c>
      <c r="BN60" s="84">
        <v>17.100000000000001</v>
      </c>
      <c r="BV60" s="86">
        <v>1</v>
      </c>
      <c r="BW60" s="84">
        <v>17.100000000000001</v>
      </c>
      <c r="CE60" s="76">
        <v>52</v>
      </c>
      <c r="CF60" s="84">
        <v>17.100000000000001</v>
      </c>
      <c r="CN60" s="76">
        <v>18</v>
      </c>
      <c r="CO60" s="84">
        <v>17.100000000000001</v>
      </c>
      <c r="CW60" s="76">
        <v>5</v>
      </c>
      <c r="CX60" s="84">
        <v>17.100000000000001</v>
      </c>
      <c r="DF60" s="78">
        <v>34</v>
      </c>
      <c r="DG60" s="84">
        <v>17.100000000000001</v>
      </c>
      <c r="DO60" s="79">
        <v>87</v>
      </c>
      <c r="DP60" s="84">
        <v>17.100000000000001</v>
      </c>
      <c r="DX60" s="80">
        <v>1</v>
      </c>
      <c r="DY60" s="84">
        <v>17.100000000000001</v>
      </c>
      <c r="EG60" s="81">
        <v>178</v>
      </c>
      <c r="EH60" s="84">
        <v>17.100000000000001</v>
      </c>
      <c r="EP60" s="81">
        <v>186</v>
      </c>
      <c r="EQ60" s="84">
        <v>17.100000000000001</v>
      </c>
      <c r="EY60" s="82">
        <v>4.49438202247191E-2</v>
      </c>
      <c r="EZ60" s="84">
        <v>17.100000000000001</v>
      </c>
    </row>
    <row r="61" spans="1:156" ht="15.5" x14ac:dyDescent="0.35">
      <c r="A61" s="83">
        <v>2.4</v>
      </c>
      <c r="B61" s="84">
        <v>15.4</v>
      </c>
      <c r="K61" s="76">
        <v>58</v>
      </c>
      <c r="L61" s="84">
        <v>15.4</v>
      </c>
      <c r="T61" s="76">
        <v>6</v>
      </c>
      <c r="U61" s="84">
        <v>15.4</v>
      </c>
      <c r="AC61" s="85">
        <v>1.623</v>
      </c>
      <c r="AD61" s="84">
        <v>15.4</v>
      </c>
      <c r="AL61" s="76">
        <v>209</v>
      </c>
      <c r="AM61" s="84">
        <v>15.4</v>
      </c>
      <c r="AU61" s="76">
        <v>1</v>
      </c>
      <c r="AV61" s="84">
        <v>15.4</v>
      </c>
      <c r="BD61" s="76">
        <v>88</v>
      </c>
      <c r="BE61" s="84">
        <v>15.4</v>
      </c>
      <c r="BM61" s="76">
        <v>0</v>
      </c>
      <c r="BN61" s="84">
        <v>15.4</v>
      </c>
      <c r="BV61" s="86">
        <v>1</v>
      </c>
      <c r="BW61" s="84">
        <v>15.4</v>
      </c>
      <c r="CE61" s="76">
        <v>45</v>
      </c>
      <c r="CF61" s="84">
        <v>15.4</v>
      </c>
      <c r="CN61" s="76">
        <v>10</v>
      </c>
      <c r="CO61" s="84">
        <v>15.4</v>
      </c>
      <c r="CW61" s="76">
        <v>3</v>
      </c>
      <c r="CX61" s="84">
        <v>15.4</v>
      </c>
      <c r="DF61" s="78">
        <v>38</v>
      </c>
      <c r="DG61" s="84">
        <v>15.4</v>
      </c>
      <c r="DO61" s="79">
        <v>45</v>
      </c>
      <c r="DP61" s="84">
        <v>15.4</v>
      </c>
      <c r="DX61" s="80">
        <v>1</v>
      </c>
      <c r="DY61" s="84">
        <v>15.4</v>
      </c>
      <c r="EG61" s="81">
        <v>179</v>
      </c>
      <c r="EH61" s="84">
        <v>15.4</v>
      </c>
      <c r="EP61" s="81">
        <v>187</v>
      </c>
      <c r="EQ61" s="84">
        <v>15.4</v>
      </c>
      <c r="EY61" s="82">
        <v>4.4692737430167599E-2</v>
      </c>
      <c r="EZ61" s="84">
        <v>15.4</v>
      </c>
    </row>
    <row r="62" spans="1:156" ht="15.5" x14ac:dyDescent="0.35">
      <c r="A62" s="83">
        <v>2.2000000000000002</v>
      </c>
      <c r="B62" s="84">
        <v>11</v>
      </c>
      <c r="K62" s="76">
        <v>51</v>
      </c>
      <c r="L62" s="84">
        <v>11</v>
      </c>
      <c r="T62" s="76">
        <v>6</v>
      </c>
      <c r="U62" s="84">
        <v>11</v>
      </c>
      <c r="AC62" s="85">
        <v>1.0840000000000001</v>
      </c>
      <c r="AD62" s="84">
        <v>11</v>
      </c>
      <c r="AL62" s="76">
        <v>181</v>
      </c>
      <c r="AM62" s="84">
        <v>11</v>
      </c>
      <c r="AU62" s="76">
        <v>2</v>
      </c>
      <c r="AV62" s="84">
        <v>11</v>
      </c>
      <c r="BD62" s="76">
        <v>101</v>
      </c>
      <c r="BE62" s="84">
        <v>11</v>
      </c>
      <c r="BM62" s="76">
        <v>0</v>
      </c>
      <c r="BN62" s="84">
        <v>11</v>
      </c>
      <c r="BV62" s="86">
        <v>1</v>
      </c>
      <c r="BW62" s="84">
        <v>11</v>
      </c>
      <c r="CE62" s="76">
        <v>53</v>
      </c>
      <c r="CF62" s="84">
        <v>11</v>
      </c>
      <c r="CN62" s="76">
        <v>9</v>
      </c>
      <c r="CO62" s="84">
        <v>11</v>
      </c>
      <c r="CW62" s="76">
        <v>4</v>
      </c>
      <c r="CX62" s="84">
        <v>11</v>
      </c>
      <c r="DF62" s="78">
        <v>37</v>
      </c>
      <c r="DG62" s="84">
        <v>11</v>
      </c>
      <c r="DO62" s="79">
        <v>33</v>
      </c>
      <c r="DP62" s="84">
        <v>11</v>
      </c>
      <c r="DX62" s="80">
        <v>0</v>
      </c>
      <c r="DY62" s="84">
        <v>11</v>
      </c>
      <c r="EG62" s="81">
        <v>164</v>
      </c>
      <c r="EH62" s="84">
        <v>11</v>
      </c>
      <c r="EP62" s="81">
        <v>170</v>
      </c>
      <c r="EQ62" s="84">
        <v>11</v>
      </c>
      <c r="EY62" s="82">
        <v>3.6585365853658534E-2</v>
      </c>
      <c r="EZ62" s="84">
        <v>11</v>
      </c>
    </row>
    <row r="63" spans="1:156" ht="15.5" x14ac:dyDescent="0.35">
      <c r="A63" s="83">
        <v>3</v>
      </c>
      <c r="B63" s="84">
        <v>15.6</v>
      </c>
      <c r="K63" s="76">
        <v>67</v>
      </c>
      <c r="L63" s="84">
        <v>15.6</v>
      </c>
      <c r="T63" s="76">
        <v>13</v>
      </c>
      <c r="U63" s="84">
        <v>15.6</v>
      </c>
      <c r="AC63" s="85">
        <v>1.4610000000000001</v>
      </c>
      <c r="AD63" s="84">
        <v>15.6</v>
      </c>
      <c r="AL63" s="76">
        <v>180</v>
      </c>
      <c r="AM63" s="84">
        <v>15.6</v>
      </c>
      <c r="AU63" s="76">
        <v>4</v>
      </c>
      <c r="AV63" s="84">
        <v>15.6</v>
      </c>
      <c r="BD63" s="76">
        <v>91</v>
      </c>
      <c r="BE63" s="84">
        <v>15.6</v>
      </c>
      <c r="BM63" s="76">
        <v>0</v>
      </c>
      <c r="BN63" s="84">
        <v>15.6</v>
      </c>
      <c r="BV63" s="86">
        <v>0</v>
      </c>
      <c r="BW63" s="84">
        <v>15.6</v>
      </c>
      <c r="CE63" s="76">
        <v>44</v>
      </c>
      <c r="CF63" s="84">
        <v>15.6</v>
      </c>
      <c r="CN63" s="76">
        <v>10</v>
      </c>
      <c r="CO63" s="84">
        <v>15.6</v>
      </c>
      <c r="CW63" s="76">
        <v>3</v>
      </c>
      <c r="CX63" s="84">
        <v>15.6</v>
      </c>
      <c r="DF63" s="78">
        <v>40</v>
      </c>
      <c r="DG63" s="84">
        <v>15.6</v>
      </c>
      <c r="DO63" s="79">
        <v>44</v>
      </c>
      <c r="DP63" s="84">
        <v>15.6</v>
      </c>
      <c r="DX63" s="80">
        <v>0</v>
      </c>
      <c r="DY63" s="84">
        <v>15.6</v>
      </c>
      <c r="EG63" s="81">
        <v>181</v>
      </c>
      <c r="EH63" s="84">
        <v>15.6</v>
      </c>
      <c r="EP63" s="81">
        <v>187</v>
      </c>
      <c r="EQ63" s="84">
        <v>15.6</v>
      </c>
      <c r="EY63" s="82">
        <v>3.3149171270718231E-2</v>
      </c>
      <c r="EZ63" s="84">
        <v>15.6</v>
      </c>
    </row>
    <row r="64" spans="1:156" ht="15.5" x14ac:dyDescent="0.35">
      <c r="A64" s="83">
        <v>1.8</v>
      </c>
      <c r="B64" s="84">
        <v>7.6</v>
      </c>
      <c r="K64" s="76">
        <v>50</v>
      </c>
      <c r="L64" s="84">
        <v>7.6</v>
      </c>
      <c r="T64" s="76">
        <v>3</v>
      </c>
      <c r="U64" s="84">
        <v>7.6</v>
      </c>
      <c r="AC64" s="85">
        <v>0.53200000000000003</v>
      </c>
      <c r="AD64" s="84">
        <v>7.6</v>
      </c>
      <c r="AL64" s="76">
        <v>111</v>
      </c>
      <c r="AM64" s="84">
        <v>7.6</v>
      </c>
      <c r="AU64" s="76">
        <v>2</v>
      </c>
      <c r="AV64" s="84">
        <v>7.6</v>
      </c>
      <c r="BD64" s="76">
        <v>120</v>
      </c>
      <c r="BE64" s="84">
        <v>7.6</v>
      </c>
      <c r="BM64" s="76">
        <v>0</v>
      </c>
      <c r="BN64" s="84">
        <v>7.6</v>
      </c>
      <c r="BV64" s="86">
        <v>0</v>
      </c>
      <c r="BW64" s="84">
        <v>7.6</v>
      </c>
      <c r="CE64" s="76">
        <v>46</v>
      </c>
      <c r="CF64" s="84">
        <v>7.6</v>
      </c>
      <c r="CN64" s="76">
        <v>3</v>
      </c>
      <c r="CO64" s="84">
        <v>7.6</v>
      </c>
      <c r="CW64" s="76">
        <v>4</v>
      </c>
      <c r="CX64" s="84">
        <v>7.6</v>
      </c>
      <c r="DF64" s="78">
        <v>32</v>
      </c>
      <c r="DG64" s="84">
        <v>7.6</v>
      </c>
      <c r="DO64" s="79">
        <v>26</v>
      </c>
      <c r="DP64" s="84">
        <v>7.6</v>
      </c>
      <c r="DX64" s="80">
        <v>0</v>
      </c>
      <c r="DY64" s="84">
        <v>7.6</v>
      </c>
      <c r="EG64" s="81">
        <v>164</v>
      </c>
      <c r="EH64" s="84">
        <v>7.6</v>
      </c>
      <c r="EP64" s="81">
        <v>172</v>
      </c>
      <c r="EQ64" s="84">
        <v>7.6</v>
      </c>
      <c r="EY64" s="82">
        <v>4.878048780487805E-2</v>
      </c>
      <c r="EZ64" s="84">
        <v>7.6</v>
      </c>
    </row>
    <row r="65" spans="1:156" ht="15.5" x14ac:dyDescent="0.35">
      <c r="A65" s="83">
        <v>2.4</v>
      </c>
      <c r="B65" s="84">
        <v>11.4</v>
      </c>
      <c r="K65" s="76">
        <v>58</v>
      </c>
      <c r="L65" s="84">
        <v>11.4</v>
      </c>
      <c r="T65" s="76">
        <v>2</v>
      </c>
      <c r="U65" s="84">
        <v>11.4</v>
      </c>
      <c r="AC65" s="85">
        <v>1.3360000000000001</v>
      </c>
      <c r="AD65" s="84">
        <v>11.4</v>
      </c>
      <c r="AL65" s="76">
        <v>150</v>
      </c>
      <c r="AM65" s="84">
        <v>11.4</v>
      </c>
      <c r="AU65" s="76">
        <v>2</v>
      </c>
      <c r="AV65" s="84">
        <v>11.4</v>
      </c>
      <c r="BD65" s="76">
        <v>98</v>
      </c>
      <c r="BE65" s="84">
        <v>11.4</v>
      </c>
      <c r="BM65" s="76">
        <v>0</v>
      </c>
      <c r="BN65" s="84">
        <v>11.4</v>
      </c>
      <c r="BV65" s="86">
        <v>1</v>
      </c>
      <c r="BW65" s="84">
        <v>11.4</v>
      </c>
      <c r="CE65" s="76">
        <v>38</v>
      </c>
      <c r="CF65" s="84">
        <v>11.4</v>
      </c>
      <c r="CN65" s="76">
        <v>9</v>
      </c>
      <c r="CO65" s="84">
        <v>11.4</v>
      </c>
      <c r="CW65" s="76">
        <v>2</v>
      </c>
      <c r="CX65" s="84">
        <v>11.4</v>
      </c>
      <c r="DF65" s="78">
        <v>47</v>
      </c>
      <c r="DG65" s="84">
        <v>11.4</v>
      </c>
      <c r="DO65" s="79">
        <v>41</v>
      </c>
      <c r="DP65" s="84">
        <v>11.4</v>
      </c>
      <c r="DX65" s="80">
        <v>1</v>
      </c>
      <c r="DY65" s="84">
        <v>11.4</v>
      </c>
      <c r="EG65" s="81">
        <v>177</v>
      </c>
      <c r="EH65" s="84">
        <v>11.4</v>
      </c>
      <c r="EP65" s="81">
        <v>183</v>
      </c>
      <c r="EQ65" s="84">
        <v>11.4</v>
      </c>
      <c r="EY65" s="82">
        <v>3.3898305084745763E-2</v>
      </c>
      <c r="EZ65" s="84">
        <v>11.4</v>
      </c>
    </row>
    <row r="66" spans="1:156" ht="15.5" x14ac:dyDescent="0.35">
      <c r="A66" s="83">
        <v>3.6</v>
      </c>
      <c r="B66" s="84">
        <v>23.5</v>
      </c>
      <c r="K66" s="76">
        <v>89</v>
      </c>
      <c r="L66" s="84">
        <v>23.5</v>
      </c>
      <c r="T66" s="76">
        <v>8</v>
      </c>
      <c r="U66" s="84">
        <v>23.5</v>
      </c>
      <c r="AC66" s="85">
        <v>1.018</v>
      </c>
      <c r="AD66" s="84">
        <v>23.5</v>
      </c>
      <c r="AL66" s="76">
        <v>348</v>
      </c>
      <c r="AM66" s="84">
        <v>23.5</v>
      </c>
      <c r="AU66" s="76">
        <v>0</v>
      </c>
      <c r="AV66" s="84">
        <v>23.5</v>
      </c>
      <c r="BD66" s="76">
        <v>98</v>
      </c>
      <c r="BE66" s="84">
        <v>23.5</v>
      </c>
      <c r="BM66" s="76">
        <v>1</v>
      </c>
      <c r="BN66" s="84">
        <v>23.5</v>
      </c>
      <c r="BV66" s="86">
        <v>1</v>
      </c>
      <c r="BW66" s="84">
        <v>23.5</v>
      </c>
      <c r="CE66" s="76">
        <v>36</v>
      </c>
      <c r="CF66" s="84">
        <v>23.5</v>
      </c>
      <c r="CN66" s="76">
        <v>12</v>
      </c>
      <c r="CO66" s="84">
        <v>23.5</v>
      </c>
      <c r="CW66" s="76">
        <v>1</v>
      </c>
      <c r="CX66" s="84">
        <v>23.5</v>
      </c>
      <c r="DF66" s="78">
        <v>40</v>
      </c>
      <c r="DG66" s="84">
        <v>23.5</v>
      </c>
      <c r="DO66" s="79">
        <v>57</v>
      </c>
      <c r="DP66" s="84">
        <v>23.5</v>
      </c>
      <c r="DX66" s="80">
        <v>1</v>
      </c>
      <c r="DY66" s="84">
        <v>23.5</v>
      </c>
      <c r="EG66" s="81">
        <v>184</v>
      </c>
      <c r="EH66" s="84">
        <v>23.5</v>
      </c>
      <c r="EP66" s="81">
        <v>195</v>
      </c>
      <c r="EQ66" s="84">
        <v>23.5</v>
      </c>
      <c r="EY66" s="82">
        <v>5.9782608695652176E-2</v>
      </c>
      <c r="EZ66" s="84">
        <v>23.5</v>
      </c>
    </row>
    <row r="67" spans="1:156" ht="15.5" x14ac:dyDescent="0.35">
      <c r="A67" s="83">
        <v>3.2</v>
      </c>
      <c r="B67" s="84">
        <v>12.4</v>
      </c>
      <c r="K67" s="76">
        <v>76</v>
      </c>
      <c r="L67" s="84">
        <v>12.4</v>
      </c>
      <c r="T67" s="76">
        <v>19</v>
      </c>
      <c r="U67" s="84">
        <v>12.4</v>
      </c>
      <c r="AC67" s="85">
        <v>4.2999999999999997E-2</v>
      </c>
      <c r="AD67" s="84">
        <v>12.4</v>
      </c>
      <c r="AL67" s="76">
        <v>214</v>
      </c>
      <c r="AM67" s="84">
        <v>12.4</v>
      </c>
      <c r="AU67" s="76">
        <v>2</v>
      </c>
      <c r="AV67" s="84">
        <v>12.4</v>
      </c>
      <c r="BD67" s="76">
        <v>98</v>
      </c>
      <c r="BE67" s="84">
        <v>12.4</v>
      </c>
      <c r="BM67" s="76">
        <v>1</v>
      </c>
      <c r="BN67" s="84">
        <v>12.4</v>
      </c>
      <c r="BV67" s="86">
        <v>1</v>
      </c>
      <c r="BW67" s="84">
        <v>12.4</v>
      </c>
      <c r="CE67" s="76">
        <v>42</v>
      </c>
      <c r="CF67" s="84">
        <v>12.4</v>
      </c>
      <c r="CN67" s="76">
        <v>3</v>
      </c>
      <c r="CO67" s="84">
        <v>12.4</v>
      </c>
      <c r="CW67" s="76">
        <v>3</v>
      </c>
      <c r="CX67" s="84">
        <v>12.4</v>
      </c>
      <c r="DF67" s="78">
        <v>43</v>
      </c>
      <c r="DG67" s="84">
        <v>12.4</v>
      </c>
      <c r="DO67" s="79">
        <v>59</v>
      </c>
      <c r="DP67" s="84">
        <v>12.4</v>
      </c>
      <c r="DX67" s="80">
        <v>0</v>
      </c>
      <c r="DY67" s="84">
        <v>12.4</v>
      </c>
      <c r="EG67" s="81">
        <v>160</v>
      </c>
      <c r="EH67" s="84">
        <v>12.4</v>
      </c>
      <c r="EP67" s="81">
        <v>166</v>
      </c>
      <c r="EQ67" s="84">
        <v>12.4</v>
      </c>
      <c r="EY67" s="82">
        <v>3.7499999999999999E-2</v>
      </c>
      <c r="EZ67" s="84">
        <v>12.4</v>
      </c>
    </row>
    <row r="68" spans="1:156" ht="15.5" x14ac:dyDescent="0.35">
      <c r="A68" s="83">
        <v>2.7</v>
      </c>
      <c r="B68" s="84">
        <v>13.4</v>
      </c>
      <c r="K68" s="76">
        <v>71</v>
      </c>
      <c r="L68" s="84">
        <v>13.4</v>
      </c>
      <c r="T68" s="76">
        <v>5</v>
      </c>
      <c r="U68" s="84">
        <v>13.4</v>
      </c>
      <c r="AC68" s="85">
        <v>1.28</v>
      </c>
      <c r="AD68" s="84">
        <v>13.4</v>
      </c>
      <c r="AL68" s="76">
        <v>141</v>
      </c>
      <c r="AM68" s="84">
        <v>13.4</v>
      </c>
      <c r="AU68" s="76">
        <v>2</v>
      </c>
      <c r="AV68" s="84">
        <v>13.4</v>
      </c>
      <c r="BD68" s="76">
        <v>96</v>
      </c>
      <c r="BE68" s="84">
        <v>13.4</v>
      </c>
      <c r="BM68" s="76">
        <v>0</v>
      </c>
      <c r="BN68" s="84">
        <v>13.4</v>
      </c>
      <c r="BV68" s="86">
        <v>1</v>
      </c>
      <c r="BW68" s="84">
        <v>13.4</v>
      </c>
      <c r="CE68" s="76">
        <v>28</v>
      </c>
      <c r="CF68" s="84">
        <v>13.4</v>
      </c>
      <c r="CN68" s="76">
        <v>9</v>
      </c>
      <c r="CO68" s="84">
        <v>13.4</v>
      </c>
      <c r="CW68" s="76">
        <v>1</v>
      </c>
      <c r="CX68" s="84">
        <v>13.4</v>
      </c>
      <c r="DF68" s="78">
        <v>37</v>
      </c>
      <c r="DG68" s="84">
        <v>13.4</v>
      </c>
      <c r="DO68" s="79">
        <v>54</v>
      </c>
      <c r="DP68" s="84">
        <v>13.4</v>
      </c>
      <c r="DX68" s="80">
        <v>1</v>
      </c>
      <c r="DY68" s="84">
        <v>13.4</v>
      </c>
      <c r="EG68" s="81">
        <v>180</v>
      </c>
      <c r="EH68" s="84">
        <v>13.4</v>
      </c>
      <c r="EP68" s="81">
        <v>186</v>
      </c>
      <c r="EQ68" s="84">
        <v>13.4</v>
      </c>
      <c r="EY68" s="82">
        <v>3.3333333333333333E-2</v>
      </c>
      <c r="EZ68" s="84">
        <v>13.4</v>
      </c>
    </row>
    <row r="69" spans="1:156" ht="15.5" x14ac:dyDescent="0.35">
      <c r="A69" s="83">
        <v>2.5</v>
      </c>
      <c r="B69" s="84">
        <v>13.8</v>
      </c>
      <c r="K69" s="76">
        <v>63</v>
      </c>
      <c r="L69" s="84">
        <v>13.8</v>
      </c>
      <c r="T69" s="76">
        <v>12</v>
      </c>
      <c r="U69" s="84">
        <v>13.8</v>
      </c>
      <c r="AC69" s="85">
        <v>0.61199999999999999</v>
      </c>
      <c r="AD69" s="84">
        <v>13.8</v>
      </c>
      <c r="AL69" s="76">
        <v>148</v>
      </c>
      <c r="AM69" s="84">
        <v>13.8</v>
      </c>
      <c r="AU69" s="76">
        <v>3</v>
      </c>
      <c r="AV69" s="84">
        <v>13.8</v>
      </c>
      <c r="BD69" s="76">
        <v>116</v>
      </c>
      <c r="BE69" s="84">
        <v>13.8</v>
      </c>
      <c r="BM69" s="76">
        <v>1</v>
      </c>
      <c r="BN69" s="84">
        <v>13.8</v>
      </c>
      <c r="BV69" s="86">
        <v>0</v>
      </c>
      <c r="BW69" s="84">
        <v>13.8</v>
      </c>
      <c r="CE69" s="76">
        <v>35</v>
      </c>
      <c r="CF69" s="84">
        <v>13.8</v>
      </c>
      <c r="CN69" s="76">
        <v>10</v>
      </c>
      <c r="CO69" s="84">
        <v>13.8</v>
      </c>
      <c r="CW69" s="76">
        <v>2</v>
      </c>
      <c r="CX69" s="84">
        <v>13.8</v>
      </c>
      <c r="DF69" s="78">
        <v>39</v>
      </c>
      <c r="DG69" s="84">
        <v>13.8</v>
      </c>
      <c r="DO69" s="79">
        <v>42</v>
      </c>
      <c r="DP69" s="84">
        <v>13.8</v>
      </c>
      <c r="DX69" s="80">
        <v>0</v>
      </c>
      <c r="DY69" s="84">
        <v>13.8</v>
      </c>
      <c r="EG69" s="81">
        <v>178</v>
      </c>
      <c r="EH69" s="84">
        <v>13.8</v>
      </c>
      <c r="EP69" s="81">
        <v>185</v>
      </c>
      <c r="EQ69" s="84">
        <v>13.8</v>
      </c>
      <c r="EY69" s="82">
        <v>3.9325842696629212E-2</v>
      </c>
      <c r="EZ69" s="84">
        <v>13.8</v>
      </c>
    </row>
    <row r="70" spans="1:156" ht="15.5" x14ac:dyDescent="0.35">
      <c r="A70" s="83">
        <v>2.2999999999999998</v>
      </c>
      <c r="B70" s="84">
        <v>11.6</v>
      </c>
      <c r="K70" s="76">
        <v>55</v>
      </c>
      <c r="L70" s="84">
        <v>11.6</v>
      </c>
      <c r="T70" s="76">
        <v>3</v>
      </c>
      <c r="U70" s="84">
        <v>11.6</v>
      </c>
      <c r="AC70" s="85">
        <v>0.73899999999999999</v>
      </c>
      <c r="AD70" s="84">
        <v>11.6</v>
      </c>
      <c r="AL70" s="76">
        <v>146</v>
      </c>
      <c r="AM70" s="84">
        <v>11.6</v>
      </c>
      <c r="AU70" s="76">
        <v>3</v>
      </c>
      <c r="AV70" s="84">
        <v>11.6</v>
      </c>
      <c r="BD70" s="76">
        <v>114</v>
      </c>
      <c r="BE70" s="84">
        <v>11.6</v>
      </c>
      <c r="BM70" s="76">
        <v>1</v>
      </c>
      <c r="BN70" s="84">
        <v>11.6</v>
      </c>
      <c r="BV70" s="86">
        <v>1</v>
      </c>
      <c r="BW70" s="84">
        <v>11.6</v>
      </c>
      <c r="CE70" s="76">
        <v>43</v>
      </c>
      <c r="CF70" s="84">
        <v>11.6</v>
      </c>
      <c r="CN70" s="76">
        <v>11</v>
      </c>
      <c r="CO70" s="84">
        <v>11.6</v>
      </c>
      <c r="CW70" s="76">
        <v>3</v>
      </c>
      <c r="CX70" s="84">
        <v>11.6</v>
      </c>
      <c r="DF70" s="78">
        <v>28</v>
      </c>
      <c r="DG70" s="84">
        <v>11.6</v>
      </c>
      <c r="DO70" s="79">
        <v>35</v>
      </c>
      <c r="DP70" s="84">
        <v>11.6</v>
      </c>
      <c r="DX70" s="80">
        <v>0</v>
      </c>
      <c r="DY70" s="84">
        <v>11.6</v>
      </c>
      <c r="EG70" s="81">
        <v>170</v>
      </c>
      <c r="EH70" s="84">
        <v>11.6</v>
      </c>
      <c r="EP70" s="81">
        <v>175</v>
      </c>
      <c r="EQ70" s="84">
        <v>11.6</v>
      </c>
      <c r="EY70" s="82">
        <v>2.9411764705882353E-2</v>
      </c>
      <c r="EZ70" s="84">
        <v>11.6</v>
      </c>
    </row>
    <row r="71" spans="1:156" ht="15.5" x14ac:dyDescent="0.35">
      <c r="A71" s="83">
        <v>2.6</v>
      </c>
      <c r="B71" s="84">
        <v>11.8</v>
      </c>
      <c r="K71" s="76">
        <v>56</v>
      </c>
      <c r="L71" s="84">
        <v>11.8</v>
      </c>
      <c r="T71" s="76">
        <v>2</v>
      </c>
      <c r="U71" s="84">
        <v>11.8</v>
      </c>
      <c r="AC71" s="85">
        <v>1.1419999999999999</v>
      </c>
      <c r="AD71" s="84">
        <v>11.8</v>
      </c>
      <c r="AL71" s="76">
        <v>199</v>
      </c>
      <c r="AM71" s="84">
        <v>11.8</v>
      </c>
      <c r="AU71" s="76">
        <v>2</v>
      </c>
      <c r="AV71" s="84">
        <v>11.8</v>
      </c>
      <c r="BD71" s="76">
        <v>98</v>
      </c>
      <c r="BE71" s="84">
        <v>11.8</v>
      </c>
      <c r="BM71" s="76">
        <v>1</v>
      </c>
      <c r="BN71" s="84">
        <v>11.8</v>
      </c>
      <c r="BV71" s="86">
        <v>1</v>
      </c>
      <c r="BW71" s="84">
        <v>11.8</v>
      </c>
      <c r="CE71" s="76">
        <v>35</v>
      </c>
      <c r="CF71" s="84">
        <v>11.8</v>
      </c>
      <c r="CN71" s="76">
        <v>8</v>
      </c>
      <c r="CO71" s="84">
        <v>11.8</v>
      </c>
      <c r="CW71" s="76">
        <v>2</v>
      </c>
      <c r="CX71" s="84">
        <v>11.8</v>
      </c>
      <c r="DF71" s="78">
        <v>30</v>
      </c>
      <c r="DG71" s="84">
        <v>11.8</v>
      </c>
      <c r="DO71" s="79">
        <v>37</v>
      </c>
      <c r="DP71" s="84">
        <v>11.8</v>
      </c>
      <c r="DX71" s="80">
        <v>0</v>
      </c>
      <c r="DY71" s="84">
        <v>11.8</v>
      </c>
      <c r="EG71" s="81">
        <v>164</v>
      </c>
      <c r="EH71" s="84">
        <v>11.8</v>
      </c>
      <c r="EP71" s="81">
        <v>170</v>
      </c>
      <c r="EQ71" s="84">
        <v>11.8</v>
      </c>
      <c r="EY71" s="82">
        <v>3.6585365853658534E-2</v>
      </c>
      <c r="EZ71" s="84">
        <v>11.8</v>
      </c>
    </row>
    <row r="72" spans="1:156" ht="15.5" x14ac:dyDescent="0.35">
      <c r="A72" s="83">
        <v>2.6</v>
      </c>
      <c r="B72" s="84">
        <v>12.4</v>
      </c>
      <c r="K72" s="76">
        <v>57</v>
      </c>
      <c r="L72" s="84">
        <v>12.4</v>
      </c>
      <c r="T72" s="76">
        <v>7</v>
      </c>
      <c r="U72" s="84">
        <v>12.4</v>
      </c>
      <c r="AC72" s="85">
        <v>1.476</v>
      </c>
      <c r="AD72" s="84">
        <v>12.4</v>
      </c>
      <c r="AL72" s="76">
        <v>171</v>
      </c>
      <c r="AM72" s="84">
        <v>12.4</v>
      </c>
      <c r="AU72" s="76">
        <v>1</v>
      </c>
      <c r="AV72" s="84">
        <v>12.4</v>
      </c>
      <c r="BD72" s="76">
        <v>91</v>
      </c>
      <c r="BE72" s="84">
        <v>12.4</v>
      </c>
      <c r="BM72" s="76">
        <v>1</v>
      </c>
      <c r="BN72" s="84">
        <v>12.4</v>
      </c>
      <c r="BV72" s="86">
        <v>0</v>
      </c>
      <c r="BW72" s="84">
        <v>12.4</v>
      </c>
      <c r="CE72" s="76">
        <v>28</v>
      </c>
      <c r="CF72" s="84">
        <v>12.4</v>
      </c>
      <c r="CN72" s="76">
        <v>8</v>
      </c>
      <c r="CO72" s="84">
        <v>12.4</v>
      </c>
      <c r="CW72" s="76">
        <v>2</v>
      </c>
      <c r="CX72" s="84">
        <v>12.4</v>
      </c>
      <c r="DF72" s="78">
        <v>47</v>
      </c>
      <c r="DG72" s="84">
        <v>12.4</v>
      </c>
      <c r="DO72" s="79">
        <v>41</v>
      </c>
      <c r="DP72" s="84">
        <v>12.4</v>
      </c>
      <c r="DX72" s="80">
        <v>1</v>
      </c>
      <c r="DY72" s="84">
        <v>12.4</v>
      </c>
      <c r="EG72" s="81">
        <v>174</v>
      </c>
      <c r="EH72" s="84">
        <v>12.4</v>
      </c>
      <c r="EP72" s="81">
        <v>181</v>
      </c>
      <c r="EQ72" s="84">
        <v>12.4</v>
      </c>
      <c r="EY72" s="82">
        <v>4.0229885057471264E-2</v>
      </c>
      <c r="EZ72" s="84">
        <v>12.4</v>
      </c>
    </row>
    <row r="73" spans="1:156" ht="15.5" x14ac:dyDescent="0.35">
      <c r="A73" s="83">
        <v>3.3</v>
      </c>
      <c r="B73" s="84">
        <v>8.1</v>
      </c>
      <c r="K73" s="76">
        <v>79</v>
      </c>
      <c r="L73" s="84">
        <v>8.1</v>
      </c>
      <c r="T73" s="76">
        <v>2</v>
      </c>
      <c r="U73" s="84">
        <v>8.1</v>
      </c>
      <c r="AC73" s="85">
        <v>0.54600000000000004</v>
      </c>
      <c r="AD73" s="84">
        <v>8.1</v>
      </c>
      <c r="AL73" s="76">
        <v>122</v>
      </c>
      <c r="AM73" s="84">
        <v>8.1</v>
      </c>
      <c r="AU73" s="76">
        <v>4</v>
      </c>
      <c r="AV73" s="84">
        <v>8.1</v>
      </c>
      <c r="BD73" s="76">
        <v>129</v>
      </c>
      <c r="BE73" s="84">
        <v>8.1</v>
      </c>
      <c r="BM73" s="76">
        <v>1</v>
      </c>
      <c r="BN73" s="84">
        <v>8.1</v>
      </c>
      <c r="BV73" s="86">
        <v>0</v>
      </c>
      <c r="BW73" s="84">
        <v>8.1</v>
      </c>
      <c r="CE73" s="76">
        <v>56</v>
      </c>
      <c r="CF73" s="84">
        <v>8.1</v>
      </c>
      <c r="CN73" s="76">
        <v>3</v>
      </c>
      <c r="CO73" s="84">
        <v>8.1</v>
      </c>
      <c r="CW73" s="76">
        <v>5</v>
      </c>
      <c r="CX73" s="84">
        <v>8.1</v>
      </c>
      <c r="DF73" s="78">
        <v>33</v>
      </c>
      <c r="DG73" s="84">
        <v>8.1</v>
      </c>
      <c r="DO73" s="79">
        <v>74</v>
      </c>
      <c r="DP73" s="84">
        <v>8.1</v>
      </c>
      <c r="DX73" s="80">
        <v>0</v>
      </c>
      <c r="DY73" s="84">
        <v>8.1</v>
      </c>
      <c r="EG73" s="81">
        <v>163</v>
      </c>
      <c r="EH73" s="84">
        <v>8.1</v>
      </c>
      <c r="EP73" s="81">
        <v>170</v>
      </c>
      <c r="EQ73" s="84">
        <v>8.1</v>
      </c>
      <c r="EY73" s="82">
        <v>4.2944785276073622E-2</v>
      </c>
      <c r="EZ73" s="84">
        <v>8.1</v>
      </c>
    </row>
    <row r="74" spans="1:156" ht="15.5" x14ac:dyDescent="0.35">
      <c r="A74" s="83">
        <v>2</v>
      </c>
      <c r="B74" s="84">
        <v>9.5</v>
      </c>
      <c r="K74" s="76">
        <v>53</v>
      </c>
      <c r="L74" s="84">
        <v>9.5</v>
      </c>
      <c r="T74" s="76">
        <v>19</v>
      </c>
      <c r="U74" s="84">
        <v>9.5</v>
      </c>
      <c r="AC74" s="85">
        <v>1.2949999999999999</v>
      </c>
      <c r="AD74" s="84">
        <v>9.5</v>
      </c>
      <c r="AL74" s="76">
        <v>110</v>
      </c>
      <c r="AM74" s="84">
        <v>9.5</v>
      </c>
      <c r="AU74" s="76">
        <v>1</v>
      </c>
      <c r="AV74" s="84">
        <v>9.5</v>
      </c>
      <c r="BD74" s="76">
        <v>88</v>
      </c>
      <c r="BE74" s="84">
        <v>9.5</v>
      </c>
      <c r="BM74" s="76">
        <v>1</v>
      </c>
      <c r="BN74" s="84">
        <v>9.5</v>
      </c>
      <c r="BV74" s="86">
        <v>0</v>
      </c>
      <c r="BW74" s="84">
        <v>9.5</v>
      </c>
      <c r="CE74" s="76">
        <v>40</v>
      </c>
      <c r="CF74" s="84">
        <v>9.5</v>
      </c>
      <c r="CN74" s="76">
        <v>8</v>
      </c>
      <c r="CO74" s="84">
        <v>9.5</v>
      </c>
      <c r="CW74" s="76">
        <v>3</v>
      </c>
      <c r="CX74" s="84">
        <v>9.5</v>
      </c>
      <c r="DF74" s="78">
        <v>49</v>
      </c>
      <c r="DG74" s="84">
        <v>9.5</v>
      </c>
      <c r="DO74" s="79">
        <v>31</v>
      </c>
      <c r="DP74" s="84">
        <v>9.5</v>
      </c>
      <c r="DX74" s="80">
        <v>1</v>
      </c>
      <c r="DY74" s="84">
        <v>9.5</v>
      </c>
      <c r="EG74" s="81">
        <v>175</v>
      </c>
      <c r="EH74" s="84">
        <v>9.5</v>
      </c>
      <c r="EP74" s="81">
        <v>182</v>
      </c>
      <c r="EQ74" s="84">
        <v>9.5</v>
      </c>
      <c r="EY74" s="82">
        <v>0.04</v>
      </c>
      <c r="EZ74" s="84">
        <v>9.5</v>
      </c>
    </row>
    <row r="75" spans="1:156" ht="15.5" x14ac:dyDescent="0.35">
      <c r="A75" s="83">
        <v>1.8</v>
      </c>
      <c r="B75" s="84">
        <v>8.4</v>
      </c>
      <c r="K75" s="76">
        <v>47</v>
      </c>
      <c r="L75" s="84">
        <v>8.4</v>
      </c>
      <c r="T75" s="76">
        <v>10</v>
      </c>
      <c r="U75" s="84">
        <v>8.4</v>
      </c>
      <c r="AC75" s="85">
        <v>1.512</v>
      </c>
      <c r="AD75" s="84">
        <v>8.4</v>
      </c>
      <c r="AL75" s="76">
        <v>73</v>
      </c>
      <c r="AM75" s="84">
        <v>8.4</v>
      </c>
      <c r="AU75" s="76">
        <v>0</v>
      </c>
      <c r="AV75" s="84">
        <v>8.4</v>
      </c>
      <c r="BD75" s="76">
        <v>82</v>
      </c>
      <c r="BE75" s="84">
        <v>8.4</v>
      </c>
      <c r="BM75" s="76">
        <v>0</v>
      </c>
      <c r="BN75" s="84">
        <v>8.4</v>
      </c>
      <c r="BV75" s="86">
        <v>1</v>
      </c>
      <c r="BW75" s="84">
        <v>8.4</v>
      </c>
      <c r="CE75" s="76">
        <v>31</v>
      </c>
      <c r="CF75" s="84">
        <v>8.4</v>
      </c>
      <c r="CN75" s="76">
        <v>7</v>
      </c>
      <c r="CO75" s="84">
        <v>8.4</v>
      </c>
      <c r="CW75" s="76">
        <v>2</v>
      </c>
      <c r="CX75" s="84">
        <v>8.4</v>
      </c>
      <c r="DF75" s="78">
        <v>41</v>
      </c>
      <c r="DG75" s="84">
        <v>8.4</v>
      </c>
      <c r="DO75" s="79">
        <v>22</v>
      </c>
      <c r="DP75" s="84">
        <v>8.4</v>
      </c>
      <c r="DX75" s="80">
        <v>1</v>
      </c>
      <c r="DY75" s="84">
        <v>8.4</v>
      </c>
      <c r="EG75" s="81">
        <v>174</v>
      </c>
      <c r="EH75" s="84">
        <v>8.4</v>
      </c>
      <c r="EP75" s="81">
        <v>180</v>
      </c>
      <c r="EQ75" s="84">
        <v>8.4</v>
      </c>
      <c r="EY75" s="82">
        <v>3.4482758620689655E-2</v>
      </c>
      <c r="EZ75" s="84">
        <v>8.4</v>
      </c>
    </row>
    <row r="76" spans="1:156" ht="15.5" x14ac:dyDescent="0.35">
      <c r="A76" s="83">
        <v>1.8</v>
      </c>
      <c r="B76" s="84">
        <v>9</v>
      </c>
      <c r="K76" s="76">
        <v>39</v>
      </c>
      <c r="L76" s="84">
        <v>9</v>
      </c>
      <c r="T76" s="76">
        <v>9</v>
      </c>
      <c r="U76" s="84">
        <v>9</v>
      </c>
      <c r="AC76" s="85">
        <v>0.10299999999999999</v>
      </c>
      <c r="AD76" s="84">
        <v>9</v>
      </c>
      <c r="AL76" s="76">
        <v>89</v>
      </c>
      <c r="AM76" s="84">
        <v>9</v>
      </c>
      <c r="AU76" s="76">
        <v>5</v>
      </c>
      <c r="AV76" s="84">
        <v>9</v>
      </c>
      <c r="BD76" s="76">
        <v>135</v>
      </c>
      <c r="BE76" s="84">
        <v>9</v>
      </c>
      <c r="BM76" s="76">
        <v>1</v>
      </c>
      <c r="BN76" s="84">
        <v>9</v>
      </c>
      <c r="BV76" s="86">
        <v>0</v>
      </c>
      <c r="BW76" s="84">
        <v>9</v>
      </c>
      <c r="CE76" s="76">
        <v>40</v>
      </c>
      <c r="CF76" s="84">
        <v>9</v>
      </c>
      <c r="CN76" s="76">
        <v>20</v>
      </c>
      <c r="CO76" s="84">
        <v>9</v>
      </c>
      <c r="CW76" s="76">
        <v>2</v>
      </c>
      <c r="CX76" s="84">
        <v>9</v>
      </c>
      <c r="DF76" s="78">
        <v>47</v>
      </c>
      <c r="DG76" s="84">
        <v>9</v>
      </c>
      <c r="DO76" s="79">
        <v>16</v>
      </c>
      <c r="DP76" s="84">
        <v>9</v>
      </c>
      <c r="DX76" s="80">
        <v>1</v>
      </c>
      <c r="DY76" s="84">
        <v>9</v>
      </c>
      <c r="EG76" s="81">
        <v>170</v>
      </c>
      <c r="EH76" s="84">
        <v>9</v>
      </c>
      <c r="EP76" s="81">
        <v>176</v>
      </c>
      <c r="EQ76" s="84">
        <v>9</v>
      </c>
      <c r="EY76" s="82">
        <v>3.5294117647058823E-2</v>
      </c>
      <c r="EZ76" s="84">
        <v>9</v>
      </c>
    </row>
    <row r="77" spans="1:156" ht="15.5" x14ac:dyDescent="0.35">
      <c r="A77" s="83">
        <v>3.1</v>
      </c>
      <c r="B77" s="84">
        <v>15.5</v>
      </c>
      <c r="K77" s="76">
        <v>75</v>
      </c>
      <c r="L77" s="84">
        <v>15.5</v>
      </c>
      <c r="T77" s="76">
        <v>4</v>
      </c>
      <c r="U77" s="84">
        <v>15.5</v>
      </c>
      <c r="AC77" s="85">
        <v>0.185</v>
      </c>
      <c r="AD77" s="84">
        <v>15.5</v>
      </c>
      <c r="AL77" s="76">
        <v>166</v>
      </c>
      <c r="AM77" s="84">
        <v>15.5</v>
      </c>
      <c r="AU77" s="76">
        <v>5</v>
      </c>
      <c r="AV77" s="84">
        <v>15.5</v>
      </c>
      <c r="BD77" s="76">
        <v>133</v>
      </c>
      <c r="BE77" s="84">
        <v>15.5</v>
      </c>
      <c r="BM77" s="76">
        <v>0</v>
      </c>
      <c r="BN77" s="84">
        <v>15.5</v>
      </c>
      <c r="BV77" s="86">
        <v>0</v>
      </c>
      <c r="BW77" s="84">
        <v>15.5</v>
      </c>
      <c r="CE77" s="76">
        <v>29</v>
      </c>
      <c r="CF77" s="84">
        <v>15.5</v>
      </c>
      <c r="CN77" s="76">
        <v>15</v>
      </c>
      <c r="CO77" s="84">
        <v>15.5</v>
      </c>
      <c r="CW77" s="76">
        <v>1</v>
      </c>
      <c r="CX77" s="84">
        <v>15.5</v>
      </c>
      <c r="DF77" s="78">
        <v>32</v>
      </c>
      <c r="DG77" s="84">
        <v>15.5</v>
      </c>
      <c r="DO77" s="79">
        <v>97</v>
      </c>
      <c r="DP77" s="84">
        <v>15.5</v>
      </c>
      <c r="DX77" s="80">
        <v>1</v>
      </c>
      <c r="DY77" s="84">
        <v>15.5</v>
      </c>
      <c r="EG77" s="81">
        <v>178</v>
      </c>
      <c r="EH77" s="84">
        <v>15.5</v>
      </c>
      <c r="EP77" s="81">
        <v>187</v>
      </c>
      <c r="EQ77" s="84">
        <v>15.5</v>
      </c>
      <c r="EY77" s="82">
        <v>5.0561797752808987E-2</v>
      </c>
      <c r="EZ77" s="84">
        <v>15.5</v>
      </c>
    </row>
    <row r="78" spans="1:156" ht="15.5" x14ac:dyDescent="0.35">
      <c r="A78" s="83">
        <v>2.1</v>
      </c>
      <c r="B78" s="84">
        <v>10.4</v>
      </c>
      <c r="K78" s="76">
        <v>51</v>
      </c>
      <c r="L78" s="84">
        <v>10.4</v>
      </c>
      <c r="T78" s="76">
        <v>5</v>
      </c>
      <c r="U78" s="84">
        <v>10.4</v>
      </c>
      <c r="AC78" s="85">
        <v>0.63600000000000001</v>
      </c>
      <c r="AD78" s="84">
        <v>10.4</v>
      </c>
      <c r="AL78" s="76">
        <v>118</v>
      </c>
      <c r="AM78" s="84">
        <v>10.4</v>
      </c>
      <c r="AU78" s="76">
        <v>3</v>
      </c>
      <c r="AV78" s="84">
        <v>10.4</v>
      </c>
      <c r="BD78" s="76">
        <v>112</v>
      </c>
      <c r="BE78" s="84">
        <v>10.4</v>
      </c>
      <c r="BM78" s="76">
        <v>1</v>
      </c>
      <c r="BN78" s="84">
        <v>10.4</v>
      </c>
      <c r="BV78" s="86">
        <v>0</v>
      </c>
      <c r="BW78" s="84">
        <v>10.4</v>
      </c>
      <c r="CE78" s="76">
        <v>32</v>
      </c>
      <c r="CF78" s="84">
        <v>10.4</v>
      </c>
      <c r="CN78" s="76">
        <v>10</v>
      </c>
      <c r="CO78" s="84">
        <v>10.4</v>
      </c>
      <c r="CW78" s="76">
        <v>2</v>
      </c>
      <c r="CX78" s="84">
        <v>10.4</v>
      </c>
      <c r="DF78" s="78">
        <v>35</v>
      </c>
      <c r="DG78" s="84">
        <v>10.4</v>
      </c>
      <c r="DO78" s="79">
        <v>26</v>
      </c>
      <c r="DP78" s="84">
        <v>10.4</v>
      </c>
      <c r="DX78" s="80">
        <v>1</v>
      </c>
      <c r="DY78" s="84">
        <v>10.4</v>
      </c>
      <c r="EG78" s="81">
        <v>173</v>
      </c>
      <c r="EH78" s="84">
        <v>10.4</v>
      </c>
      <c r="EP78" s="81">
        <v>180</v>
      </c>
      <c r="EQ78" s="84">
        <v>10.4</v>
      </c>
      <c r="EY78" s="82">
        <v>4.046242774566474E-2</v>
      </c>
      <c r="EZ78" s="84">
        <v>10.4</v>
      </c>
    </row>
    <row r="79" spans="1:156" ht="15.5" x14ac:dyDescent="0.35">
      <c r="A79" s="83">
        <v>2.2000000000000002</v>
      </c>
      <c r="B79" s="84">
        <v>12.7</v>
      </c>
      <c r="K79" s="76">
        <v>51</v>
      </c>
      <c r="L79" s="84">
        <v>12.7</v>
      </c>
      <c r="T79" s="76">
        <v>7</v>
      </c>
      <c r="U79" s="84">
        <v>12.7</v>
      </c>
      <c r="AC79" s="85">
        <v>0.17199999999999999</v>
      </c>
      <c r="AD79" s="84">
        <v>12.7</v>
      </c>
      <c r="AL79" s="76">
        <v>117</v>
      </c>
      <c r="AM79" s="84">
        <v>12.7</v>
      </c>
      <c r="AU79" s="76">
        <v>5</v>
      </c>
      <c r="AV79" s="84">
        <v>12.7</v>
      </c>
      <c r="BD79" s="76">
        <v>168</v>
      </c>
      <c r="BE79" s="84">
        <v>12.7</v>
      </c>
      <c r="BM79" s="76">
        <v>1</v>
      </c>
      <c r="BN79" s="84">
        <v>12.7</v>
      </c>
      <c r="BV79" s="86">
        <v>1</v>
      </c>
      <c r="BW79" s="84">
        <v>12.7</v>
      </c>
      <c r="CE79" s="76">
        <v>33</v>
      </c>
      <c r="CF79" s="84">
        <v>12.7</v>
      </c>
      <c r="CN79" s="76">
        <v>11</v>
      </c>
      <c r="CO79" s="84">
        <v>12.7</v>
      </c>
      <c r="CW79" s="76">
        <v>5</v>
      </c>
      <c r="CX79" s="84">
        <v>12.7</v>
      </c>
      <c r="DF79" s="78">
        <v>36</v>
      </c>
      <c r="DG79" s="84">
        <v>12.7</v>
      </c>
      <c r="DO79" s="79">
        <v>23</v>
      </c>
      <c r="DP79" s="84">
        <v>12.7</v>
      </c>
      <c r="DX79" s="80">
        <v>0</v>
      </c>
      <c r="DY79" s="84">
        <v>12.7</v>
      </c>
      <c r="EG79" s="81">
        <v>176</v>
      </c>
      <c r="EH79" s="84">
        <v>12.7</v>
      </c>
      <c r="EP79" s="81">
        <v>184</v>
      </c>
      <c r="EQ79" s="84">
        <v>12.7</v>
      </c>
      <c r="EY79" s="82">
        <v>4.5454545454545456E-2</v>
      </c>
      <c r="EZ79" s="84">
        <v>12.7</v>
      </c>
    </row>
    <row r="80" spans="1:156" ht="15.5" x14ac:dyDescent="0.35">
      <c r="A80" s="83">
        <v>3</v>
      </c>
      <c r="B80" s="84">
        <v>14</v>
      </c>
      <c r="K80" s="76">
        <v>74</v>
      </c>
      <c r="L80" s="84">
        <v>14</v>
      </c>
      <c r="T80" s="76">
        <v>18</v>
      </c>
      <c r="U80" s="84">
        <v>14</v>
      </c>
      <c r="AC80" s="85">
        <v>4.3999999999999997E-2</v>
      </c>
      <c r="AD80" s="84">
        <v>14</v>
      </c>
      <c r="AL80" s="76">
        <v>175</v>
      </c>
      <c r="AM80" s="84">
        <v>14</v>
      </c>
      <c r="AU80" s="76">
        <v>3</v>
      </c>
      <c r="AV80" s="84">
        <v>14</v>
      </c>
      <c r="BD80" s="76">
        <v>78</v>
      </c>
      <c r="BE80" s="84">
        <v>14</v>
      </c>
      <c r="BM80" s="76">
        <v>1</v>
      </c>
      <c r="BN80" s="84">
        <v>14</v>
      </c>
      <c r="BV80" s="86">
        <v>1</v>
      </c>
      <c r="BW80" s="84">
        <v>14</v>
      </c>
      <c r="CE80" s="76">
        <v>39</v>
      </c>
      <c r="CF80" s="84">
        <v>14</v>
      </c>
      <c r="CN80" s="76">
        <v>7</v>
      </c>
      <c r="CO80" s="84">
        <v>14</v>
      </c>
      <c r="CW80" s="76">
        <v>3</v>
      </c>
      <c r="CX80" s="84">
        <v>14</v>
      </c>
      <c r="DF80" s="78">
        <v>45</v>
      </c>
      <c r="DG80" s="84">
        <v>14</v>
      </c>
      <c r="DO80" s="79">
        <v>84</v>
      </c>
      <c r="DP80" s="84">
        <v>14</v>
      </c>
      <c r="DX80" s="80">
        <v>0</v>
      </c>
      <c r="DY80" s="84">
        <v>14</v>
      </c>
      <c r="EG80" s="81">
        <v>179</v>
      </c>
      <c r="EH80" s="84">
        <v>14</v>
      </c>
      <c r="EP80" s="81">
        <v>187</v>
      </c>
      <c r="EQ80" s="84">
        <v>14</v>
      </c>
      <c r="EY80" s="82">
        <v>4.4692737430167599E-2</v>
      </c>
      <c r="EZ80" s="84">
        <v>14</v>
      </c>
    </row>
    <row r="81" spans="1:156" ht="15.5" x14ac:dyDescent="0.35">
      <c r="A81" s="83">
        <v>2</v>
      </c>
      <c r="B81" s="84">
        <v>9.4</v>
      </c>
      <c r="K81" s="76">
        <v>50</v>
      </c>
      <c r="L81" s="84">
        <v>9.4</v>
      </c>
      <c r="T81" s="76">
        <v>11</v>
      </c>
      <c r="U81" s="84">
        <v>9.4</v>
      </c>
      <c r="AC81" s="85">
        <v>1.5449999999999999</v>
      </c>
      <c r="AD81" s="84">
        <v>9.4</v>
      </c>
      <c r="AL81" s="76">
        <v>102</v>
      </c>
      <c r="AM81" s="84">
        <v>9.4</v>
      </c>
      <c r="AU81" s="76">
        <v>3</v>
      </c>
      <c r="AV81" s="84">
        <v>9.4</v>
      </c>
      <c r="BD81" s="76">
        <v>110</v>
      </c>
      <c r="BE81" s="84">
        <v>9.4</v>
      </c>
      <c r="BM81" s="76">
        <v>1</v>
      </c>
      <c r="BN81" s="84">
        <v>9.4</v>
      </c>
      <c r="BV81" s="86">
        <v>0</v>
      </c>
      <c r="BW81" s="84">
        <v>9.4</v>
      </c>
      <c r="CE81" s="76">
        <v>41</v>
      </c>
      <c r="CF81" s="84">
        <v>9.4</v>
      </c>
      <c r="CN81" s="76">
        <v>10</v>
      </c>
      <c r="CO81" s="84">
        <v>9.4</v>
      </c>
      <c r="CW81" s="76">
        <v>3</v>
      </c>
      <c r="CX81" s="84">
        <v>9.4</v>
      </c>
      <c r="DF81" s="78">
        <v>41</v>
      </c>
      <c r="DG81" s="84">
        <v>9.4</v>
      </c>
      <c r="DO81" s="79">
        <v>28</v>
      </c>
      <c r="DP81" s="84">
        <v>9.4</v>
      </c>
      <c r="DX81" s="80">
        <v>1</v>
      </c>
      <c r="DY81" s="84">
        <v>9.4</v>
      </c>
      <c r="EG81" s="81">
        <v>162</v>
      </c>
      <c r="EH81" s="84">
        <v>9.4</v>
      </c>
      <c r="EP81" s="81">
        <v>169</v>
      </c>
      <c r="EQ81" s="84">
        <v>9.4</v>
      </c>
      <c r="EY81" s="82">
        <v>4.3209876543209874E-2</v>
      </c>
      <c r="EZ81" s="84">
        <v>9.4</v>
      </c>
    </row>
    <row r="82" spans="1:156" ht="15.5" x14ac:dyDescent="0.35">
      <c r="A82" s="83">
        <v>2.5</v>
      </c>
      <c r="B82" s="84">
        <v>14</v>
      </c>
      <c r="K82" s="76">
        <v>70</v>
      </c>
      <c r="L82" s="84">
        <v>14</v>
      </c>
      <c r="T82" s="76">
        <v>5</v>
      </c>
      <c r="U82" s="84">
        <v>14</v>
      </c>
      <c r="AC82" s="85">
        <v>0.29099999999999998</v>
      </c>
      <c r="AD82" s="84">
        <v>14</v>
      </c>
      <c r="AL82" s="76">
        <v>182</v>
      </c>
      <c r="AM82" s="84">
        <v>14</v>
      </c>
      <c r="AU82" s="76">
        <v>3</v>
      </c>
      <c r="AV82" s="84">
        <v>14</v>
      </c>
      <c r="BD82" s="76">
        <v>132</v>
      </c>
      <c r="BE82" s="84">
        <v>14</v>
      </c>
      <c r="BM82" s="76">
        <v>1</v>
      </c>
      <c r="BN82" s="84">
        <v>14</v>
      </c>
      <c r="BV82" s="86">
        <v>1</v>
      </c>
      <c r="BW82" s="84">
        <v>14</v>
      </c>
      <c r="CE82" s="76">
        <v>31</v>
      </c>
      <c r="CF82" s="84">
        <v>14</v>
      </c>
      <c r="CN82" s="76">
        <v>6</v>
      </c>
      <c r="CO82" s="84">
        <v>14</v>
      </c>
      <c r="CW82" s="76">
        <v>2</v>
      </c>
      <c r="CX82" s="84">
        <v>14</v>
      </c>
      <c r="DF82" s="78">
        <v>35</v>
      </c>
      <c r="DG82" s="84">
        <v>14</v>
      </c>
      <c r="DO82" s="79">
        <v>74</v>
      </c>
      <c r="DP82" s="84">
        <v>14</v>
      </c>
      <c r="DX82" s="80">
        <v>1</v>
      </c>
      <c r="DY82" s="84">
        <v>14</v>
      </c>
      <c r="EG82" s="81">
        <v>168</v>
      </c>
      <c r="EH82" s="84">
        <v>14</v>
      </c>
      <c r="EP82" s="81">
        <v>173</v>
      </c>
      <c r="EQ82" s="84">
        <v>14</v>
      </c>
      <c r="EY82" s="82">
        <v>2.976190476190476E-2</v>
      </c>
      <c r="EZ82" s="84">
        <v>14</v>
      </c>
    </row>
    <row r="83" spans="1:156" ht="15.5" x14ac:dyDescent="0.35">
      <c r="A83" s="83">
        <v>2.5</v>
      </c>
      <c r="B83" s="84">
        <v>15.9</v>
      </c>
      <c r="K83" s="76">
        <v>66</v>
      </c>
      <c r="L83" s="84">
        <v>15.9</v>
      </c>
      <c r="T83" s="76">
        <v>9</v>
      </c>
      <c r="U83" s="84">
        <v>15.9</v>
      </c>
      <c r="AC83" s="85">
        <v>9.1999999999999998E-2</v>
      </c>
      <c r="AD83" s="84">
        <v>15.9</v>
      </c>
      <c r="AL83" s="76">
        <v>230</v>
      </c>
      <c r="AM83" s="84">
        <v>15.9</v>
      </c>
      <c r="AU83" s="76">
        <v>4</v>
      </c>
      <c r="AV83" s="84">
        <v>15.9</v>
      </c>
      <c r="BD83" s="76">
        <v>137</v>
      </c>
      <c r="BE83" s="84">
        <v>15.9</v>
      </c>
      <c r="BM83" s="76">
        <v>0</v>
      </c>
      <c r="BN83" s="84">
        <v>15.9</v>
      </c>
      <c r="BV83" s="86">
        <v>0</v>
      </c>
      <c r="BW83" s="84">
        <v>15.9</v>
      </c>
      <c r="CE83" s="76">
        <v>43</v>
      </c>
      <c r="CF83" s="84">
        <v>15.9</v>
      </c>
      <c r="CN83" s="76">
        <v>12</v>
      </c>
      <c r="CO83" s="84">
        <v>15.9</v>
      </c>
      <c r="CW83" s="76">
        <v>3</v>
      </c>
      <c r="CX83" s="84">
        <v>15.9</v>
      </c>
      <c r="DF83" s="78">
        <v>36</v>
      </c>
      <c r="DG83" s="84">
        <v>15.9</v>
      </c>
      <c r="DO83" s="79">
        <v>65</v>
      </c>
      <c r="DP83" s="84">
        <v>15.9</v>
      </c>
      <c r="DX83" s="80">
        <v>0</v>
      </c>
      <c r="DY83" s="84">
        <v>15.9</v>
      </c>
      <c r="EG83" s="81">
        <v>165</v>
      </c>
      <c r="EH83" s="84">
        <v>15.9</v>
      </c>
      <c r="EP83" s="81">
        <v>174</v>
      </c>
      <c r="EQ83" s="84">
        <v>15.9</v>
      </c>
      <c r="EY83" s="82">
        <v>5.4545454545454543E-2</v>
      </c>
      <c r="EZ83" s="84">
        <v>15.9</v>
      </c>
    </row>
    <row r="84" spans="1:156" ht="15.5" x14ac:dyDescent="0.35">
      <c r="A84" s="83">
        <v>1.6</v>
      </c>
      <c r="B84" s="84">
        <v>7.5</v>
      </c>
      <c r="K84" s="76">
        <v>43</v>
      </c>
      <c r="L84" s="84">
        <v>7.5</v>
      </c>
      <c r="T84" s="76">
        <v>5</v>
      </c>
      <c r="U84" s="84">
        <v>7.5</v>
      </c>
      <c r="AC84" s="85">
        <v>0.48</v>
      </c>
      <c r="AD84" s="84">
        <v>7.5</v>
      </c>
      <c r="AL84" s="76">
        <v>59</v>
      </c>
      <c r="AM84" s="84">
        <v>7.5</v>
      </c>
      <c r="AU84" s="76">
        <v>3</v>
      </c>
      <c r="AV84" s="84">
        <v>7.5</v>
      </c>
      <c r="BD84" s="76">
        <v>127</v>
      </c>
      <c r="BE84" s="84">
        <v>7.5</v>
      </c>
      <c r="BM84" s="76">
        <v>0</v>
      </c>
      <c r="BN84" s="84">
        <v>7.5</v>
      </c>
      <c r="BV84" s="86">
        <v>0</v>
      </c>
      <c r="BW84" s="84">
        <v>7.5</v>
      </c>
      <c r="CE84" s="76">
        <v>30</v>
      </c>
      <c r="CF84" s="84">
        <v>7.5</v>
      </c>
      <c r="CN84" s="76">
        <v>4</v>
      </c>
      <c r="CO84" s="84">
        <v>7.5</v>
      </c>
      <c r="CW84" s="76">
        <v>2</v>
      </c>
      <c r="CX84" s="84">
        <v>7.5</v>
      </c>
      <c r="DF84" s="78">
        <v>35</v>
      </c>
      <c r="DG84" s="84">
        <v>7.5</v>
      </c>
      <c r="DO84" s="79">
        <v>17</v>
      </c>
      <c r="DP84" s="84">
        <v>7.5</v>
      </c>
      <c r="DX84" s="80">
        <v>0</v>
      </c>
      <c r="DY84" s="84">
        <v>7.5</v>
      </c>
      <c r="EG84" s="81">
        <v>170</v>
      </c>
      <c r="EH84" s="84">
        <v>7.5</v>
      </c>
      <c r="EP84" s="81">
        <v>175</v>
      </c>
      <c r="EQ84" s="84">
        <v>7.5</v>
      </c>
      <c r="EY84" s="82">
        <v>2.9411764705882353E-2</v>
      </c>
      <c r="EZ84" s="84">
        <v>7.5</v>
      </c>
    </row>
    <row r="85" spans="1:156" ht="15.5" x14ac:dyDescent="0.35">
      <c r="A85" s="83">
        <v>1.9</v>
      </c>
      <c r="B85" s="84">
        <v>8.1</v>
      </c>
      <c r="K85" s="76">
        <v>49</v>
      </c>
      <c r="L85" s="84">
        <v>8.1</v>
      </c>
      <c r="T85" s="76">
        <v>16</v>
      </c>
      <c r="U85" s="84">
        <v>8.1</v>
      </c>
      <c r="AC85" s="85">
        <v>0.98299999999999998</v>
      </c>
      <c r="AD85" s="84">
        <v>8.1</v>
      </c>
      <c r="AL85" s="76">
        <v>71</v>
      </c>
      <c r="AM85" s="84">
        <v>8.1</v>
      </c>
      <c r="AU85" s="76">
        <v>4</v>
      </c>
      <c r="AV85" s="84">
        <v>8.1</v>
      </c>
      <c r="BD85" s="76">
        <v>112</v>
      </c>
      <c r="BE85" s="84">
        <v>8.1</v>
      </c>
      <c r="BM85" s="76">
        <v>1</v>
      </c>
      <c r="BN85" s="84">
        <v>8.1</v>
      </c>
      <c r="BV85" s="86">
        <v>0</v>
      </c>
      <c r="BW85" s="84">
        <v>8.1</v>
      </c>
      <c r="CE85" s="76">
        <v>39</v>
      </c>
      <c r="CF85" s="84">
        <v>8.1</v>
      </c>
      <c r="CN85" s="76">
        <v>7</v>
      </c>
      <c r="CO85" s="84">
        <v>8.1</v>
      </c>
      <c r="CW85" s="76">
        <v>3</v>
      </c>
      <c r="CX85" s="84">
        <v>8.1</v>
      </c>
      <c r="DF85" s="78">
        <v>45</v>
      </c>
      <c r="DG85" s="84">
        <v>8.1</v>
      </c>
      <c r="DO85" s="79">
        <v>23</v>
      </c>
      <c r="DP85" s="84">
        <v>8.1</v>
      </c>
      <c r="DX85" s="80">
        <v>0</v>
      </c>
      <c r="DY85" s="84">
        <v>8.1</v>
      </c>
      <c r="EG85" s="81">
        <v>175</v>
      </c>
      <c r="EH85" s="84">
        <v>8.1</v>
      </c>
      <c r="EP85" s="81">
        <v>180</v>
      </c>
      <c r="EQ85" s="84">
        <v>8.1</v>
      </c>
      <c r="EY85" s="82">
        <v>2.8571428571428571E-2</v>
      </c>
      <c r="EZ85" s="84">
        <v>8.1</v>
      </c>
    </row>
    <row r="86" spans="1:156" ht="15.5" x14ac:dyDescent="0.35">
      <c r="A86" s="83">
        <v>2.1</v>
      </c>
      <c r="B86" s="84">
        <v>10.3</v>
      </c>
      <c r="K86" s="76">
        <v>49</v>
      </c>
      <c r="L86" s="84">
        <v>10.3</v>
      </c>
      <c r="T86" s="76">
        <v>3</v>
      </c>
      <c r="U86" s="84">
        <v>10.3</v>
      </c>
      <c r="AC86" s="85">
        <v>1.881</v>
      </c>
      <c r="AD86" s="84">
        <v>10.3</v>
      </c>
      <c r="AL86" s="76">
        <v>46</v>
      </c>
      <c r="AM86" s="84">
        <v>10.3</v>
      </c>
      <c r="AU86" s="76">
        <v>1</v>
      </c>
      <c r="AV86" s="84">
        <v>10.3</v>
      </c>
      <c r="BD86" s="76">
        <v>85</v>
      </c>
      <c r="BE86" s="84">
        <v>10.3</v>
      </c>
      <c r="BM86" s="76">
        <v>0</v>
      </c>
      <c r="BN86" s="84">
        <v>10.3</v>
      </c>
      <c r="BV86" s="86">
        <v>1</v>
      </c>
      <c r="BW86" s="84">
        <v>10.3</v>
      </c>
      <c r="CE86" s="76">
        <v>46</v>
      </c>
      <c r="CF86" s="84">
        <v>10.3</v>
      </c>
      <c r="CN86" s="76">
        <v>9</v>
      </c>
      <c r="CO86" s="84">
        <v>10.3</v>
      </c>
      <c r="CW86" s="76">
        <v>3</v>
      </c>
      <c r="CX86" s="84">
        <v>10.3</v>
      </c>
      <c r="DF86" s="78">
        <v>36</v>
      </c>
      <c r="DG86" s="84">
        <v>10.3</v>
      </c>
      <c r="DO86" s="79">
        <v>17</v>
      </c>
      <c r="DP86" s="84">
        <v>10.3</v>
      </c>
      <c r="DX86" s="80">
        <v>0</v>
      </c>
      <c r="DY86" s="84">
        <v>10.3</v>
      </c>
      <c r="EG86" s="81">
        <v>184</v>
      </c>
      <c r="EH86" s="84">
        <v>10.3</v>
      </c>
      <c r="EP86" s="81">
        <v>194</v>
      </c>
      <c r="EQ86" s="84">
        <v>10.3</v>
      </c>
      <c r="EY86" s="82">
        <v>5.434782608695652E-2</v>
      </c>
      <c r="EZ86" s="84">
        <v>10.3</v>
      </c>
    </row>
    <row r="87" spans="1:156" ht="15.5" x14ac:dyDescent="0.35">
      <c r="A87" s="83">
        <v>1.9</v>
      </c>
      <c r="B87" s="84">
        <v>7.7</v>
      </c>
      <c r="K87" s="76">
        <v>46</v>
      </c>
      <c r="L87" s="84">
        <v>7.7</v>
      </c>
      <c r="T87" s="76">
        <v>3</v>
      </c>
      <c r="U87" s="84">
        <v>7.7</v>
      </c>
      <c r="AC87" s="85">
        <v>2.6259999999999999</v>
      </c>
      <c r="AD87" s="84">
        <v>7.7</v>
      </c>
      <c r="AL87" s="76">
        <v>43</v>
      </c>
      <c r="AM87" s="84">
        <v>7.7</v>
      </c>
      <c r="AU87" s="76">
        <v>2</v>
      </c>
      <c r="AV87" s="84">
        <v>7.7</v>
      </c>
      <c r="BD87" s="76">
        <v>74</v>
      </c>
      <c r="BE87" s="84">
        <v>7.7</v>
      </c>
      <c r="BM87" s="76">
        <v>0</v>
      </c>
      <c r="BN87" s="84">
        <v>7.7</v>
      </c>
      <c r="BV87" s="86">
        <v>0</v>
      </c>
      <c r="BW87" s="84">
        <v>7.7</v>
      </c>
      <c r="CE87" s="76">
        <v>50</v>
      </c>
      <c r="CF87" s="84">
        <v>7.7</v>
      </c>
      <c r="CN87" s="76">
        <v>4</v>
      </c>
      <c r="CO87" s="84">
        <v>7.7</v>
      </c>
      <c r="CW87" s="76">
        <v>4</v>
      </c>
      <c r="CX87" s="84">
        <v>7.7</v>
      </c>
      <c r="DF87" s="78">
        <v>50</v>
      </c>
      <c r="DG87" s="84">
        <v>7.7</v>
      </c>
      <c r="DO87" s="79">
        <v>21</v>
      </c>
      <c r="DP87" s="84">
        <v>7.7</v>
      </c>
      <c r="DX87" s="80">
        <v>0</v>
      </c>
      <c r="DY87" s="84">
        <v>7.7</v>
      </c>
      <c r="EG87" s="81">
        <v>176</v>
      </c>
      <c r="EH87" s="84">
        <v>7.7</v>
      </c>
      <c r="EP87" s="81">
        <v>180</v>
      </c>
      <c r="EQ87" s="84">
        <v>7.7</v>
      </c>
      <c r="EY87" s="82">
        <v>2.2727272727272728E-2</v>
      </c>
      <c r="EZ87" s="84">
        <v>7.7</v>
      </c>
    </row>
    <row r="88" spans="1:156" ht="15.5" x14ac:dyDescent="0.35">
      <c r="A88" s="83">
        <v>1.9</v>
      </c>
      <c r="B88" s="84">
        <v>8.5</v>
      </c>
      <c r="K88" s="76">
        <v>53</v>
      </c>
      <c r="L88" s="84">
        <v>8.5</v>
      </c>
      <c r="T88" s="76">
        <v>21</v>
      </c>
      <c r="U88" s="84">
        <v>8.5</v>
      </c>
      <c r="AC88" s="85">
        <v>0.56799999999999995</v>
      </c>
      <c r="AD88" s="84">
        <v>8.5</v>
      </c>
      <c r="AL88" s="76">
        <v>125</v>
      </c>
      <c r="AM88" s="84">
        <v>8.5</v>
      </c>
      <c r="AU88" s="76">
        <v>3</v>
      </c>
      <c r="AV88" s="84">
        <v>8.5</v>
      </c>
      <c r="BD88" s="76">
        <v>109</v>
      </c>
      <c r="BE88" s="84">
        <v>8.5</v>
      </c>
      <c r="BM88" s="76">
        <v>0</v>
      </c>
      <c r="BN88" s="84">
        <v>8.5</v>
      </c>
      <c r="BV88" s="86">
        <v>0</v>
      </c>
      <c r="BW88" s="84">
        <v>8.5</v>
      </c>
      <c r="CE88" s="76">
        <v>44</v>
      </c>
      <c r="CF88" s="84">
        <v>8.5</v>
      </c>
      <c r="CN88" s="76">
        <v>8</v>
      </c>
      <c r="CO88" s="84">
        <v>8.5</v>
      </c>
      <c r="CW88" s="76">
        <v>3</v>
      </c>
      <c r="CX88" s="84">
        <v>8.5</v>
      </c>
      <c r="DF88" s="78">
        <v>45</v>
      </c>
      <c r="DG88" s="84">
        <v>8.5</v>
      </c>
      <c r="DO88" s="79">
        <v>34</v>
      </c>
      <c r="DP88" s="84">
        <v>8.5</v>
      </c>
      <c r="DX88" s="80">
        <v>0</v>
      </c>
      <c r="DY88" s="84">
        <v>8.5</v>
      </c>
      <c r="EG88" s="81">
        <v>160</v>
      </c>
      <c r="EH88" s="84">
        <v>8.5</v>
      </c>
      <c r="EP88" s="81">
        <v>167</v>
      </c>
      <c r="EQ88" s="84">
        <v>8.5</v>
      </c>
      <c r="EY88" s="82">
        <v>4.3749999999999997E-2</v>
      </c>
      <c r="EZ88" s="84">
        <v>8.5</v>
      </c>
    </row>
    <row r="89" spans="1:156" ht="15.5" x14ac:dyDescent="0.35">
      <c r="A89" s="83">
        <v>2.2000000000000002</v>
      </c>
      <c r="B89" s="84">
        <v>10.7</v>
      </c>
      <c r="K89" s="76">
        <v>62</v>
      </c>
      <c r="L89" s="84">
        <v>10.7</v>
      </c>
      <c r="T89" s="76">
        <v>8</v>
      </c>
      <c r="U89" s="84">
        <v>10.7</v>
      </c>
      <c r="AC89" s="85">
        <v>0.879</v>
      </c>
      <c r="AD89" s="84">
        <v>10.7</v>
      </c>
      <c r="AL89" s="76">
        <v>118</v>
      </c>
      <c r="AM89" s="84">
        <v>10.7</v>
      </c>
      <c r="AU89" s="76">
        <v>3</v>
      </c>
      <c r="AV89" s="84">
        <v>10.7</v>
      </c>
      <c r="BD89" s="76">
        <v>108</v>
      </c>
      <c r="BE89" s="84">
        <v>10.7</v>
      </c>
      <c r="BM89" s="76">
        <v>0</v>
      </c>
      <c r="BN89" s="84">
        <v>10.7</v>
      </c>
      <c r="BV89" s="86">
        <v>1</v>
      </c>
      <c r="BW89" s="84">
        <v>10.7</v>
      </c>
      <c r="CE89" s="76">
        <v>31</v>
      </c>
      <c r="CF89" s="84">
        <v>10.7</v>
      </c>
      <c r="CN89" s="76">
        <v>10</v>
      </c>
      <c r="CO89" s="84">
        <v>10.7</v>
      </c>
      <c r="CW89" s="76">
        <v>2</v>
      </c>
      <c r="CX89" s="84">
        <v>10.7</v>
      </c>
      <c r="DF89" s="78">
        <v>37</v>
      </c>
      <c r="DG89" s="84">
        <v>10.7</v>
      </c>
      <c r="DO89" s="79">
        <v>50</v>
      </c>
      <c r="DP89" s="84">
        <v>10.7</v>
      </c>
      <c r="DX89" s="80">
        <v>1</v>
      </c>
      <c r="DY89" s="84">
        <v>10.7</v>
      </c>
      <c r="EG89" s="81">
        <v>173</v>
      </c>
      <c r="EH89" s="84">
        <v>10.7</v>
      </c>
      <c r="EP89" s="81">
        <v>180</v>
      </c>
      <c r="EQ89" s="84">
        <v>10.7</v>
      </c>
      <c r="EY89" s="82">
        <v>4.046242774566474E-2</v>
      </c>
      <c r="EZ89" s="84">
        <v>10.7</v>
      </c>
    </row>
    <row r="90" spans="1:156" ht="15.5" x14ac:dyDescent="0.35">
      <c r="A90" s="83">
        <v>1.8</v>
      </c>
      <c r="B90" s="84">
        <v>7.4</v>
      </c>
      <c r="K90" s="76">
        <v>51</v>
      </c>
      <c r="L90" s="84">
        <v>7.4</v>
      </c>
      <c r="T90" s="76">
        <v>4</v>
      </c>
      <c r="U90" s="84">
        <v>7.4</v>
      </c>
      <c r="AC90" s="85">
        <v>1.083</v>
      </c>
      <c r="AD90" s="84">
        <v>7.4</v>
      </c>
      <c r="AL90" s="76">
        <v>101</v>
      </c>
      <c r="AM90" s="84">
        <v>7.4</v>
      </c>
      <c r="AU90" s="76">
        <v>2</v>
      </c>
      <c r="AV90" s="84">
        <v>7.4</v>
      </c>
      <c r="BD90" s="76">
        <v>100</v>
      </c>
      <c r="BE90" s="84">
        <v>7.4</v>
      </c>
      <c r="BM90" s="76">
        <v>0</v>
      </c>
      <c r="BN90" s="84">
        <v>7.4</v>
      </c>
      <c r="BV90" s="86">
        <v>0</v>
      </c>
      <c r="BW90" s="84">
        <v>7.4</v>
      </c>
      <c r="CE90" s="76">
        <v>53</v>
      </c>
      <c r="CF90" s="84">
        <v>7.4</v>
      </c>
      <c r="CN90" s="76">
        <v>7</v>
      </c>
      <c r="CO90" s="84">
        <v>7.4</v>
      </c>
      <c r="CW90" s="76">
        <v>4</v>
      </c>
      <c r="CX90" s="84">
        <v>7.4</v>
      </c>
      <c r="DF90" s="78">
        <v>34</v>
      </c>
      <c r="DG90" s="84">
        <v>7.4</v>
      </c>
      <c r="DO90" s="79">
        <v>28</v>
      </c>
      <c r="DP90" s="84">
        <v>7.4</v>
      </c>
      <c r="DX90" s="80">
        <v>0</v>
      </c>
      <c r="DY90" s="84">
        <v>7.4</v>
      </c>
      <c r="EG90" s="81">
        <v>163</v>
      </c>
      <c r="EH90" s="84">
        <v>7.4</v>
      </c>
      <c r="EP90" s="81">
        <v>167</v>
      </c>
      <c r="EQ90" s="84">
        <v>7.4</v>
      </c>
      <c r="EY90" s="82">
        <v>2.4539877300613498E-2</v>
      </c>
      <c r="EZ90" s="84">
        <v>7.4</v>
      </c>
    </row>
    <row r="91" spans="1:156" ht="15.5" x14ac:dyDescent="0.35">
      <c r="A91" s="83">
        <v>2.6</v>
      </c>
      <c r="B91" s="84">
        <v>14.8</v>
      </c>
      <c r="K91" s="76">
        <v>70</v>
      </c>
      <c r="L91" s="84">
        <v>14.8</v>
      </c>
      <c r="T91" s="76">
        <v>6</v>
      </c>
      <c r="U91" s="84">
        <v>14.8</v>
      </c>
      <c r="AC91" s="85">
        <v>0.82799999999999996</v>
      </c>
      <c r="AD91" s="84">
        <v>14.8</v>
      </c>
      <c r="AL91" s="76">
        <v>213</v>
      </c>
      <c r="AM91" s="84">
        <v>14.8</v>
      </c>
      <c r="AU91" s="76">
        <v>3</v>
      </c>
      <c r="AV91" s="84">
        <v>14.8</v>
      </c>
      <c r="BD91" s="76">
        <v>105</v>
      </c>
      <c r="BE91" s="84">
        <v>14.8</v>
      </c>
      <c r="BM91" s="76">
        <v>1</v>
      </c>
      <c r="BN91" s="84">
        <v>14.8</v>
      </c>
      <c r="BV91" s="86">
        <v>1</v>
      </c>
      <c r="BW91" s="84">
        <v>14.8</v>
      </c>
      <c r="CE91" s="76">
        <v>37</v>
      </c>
      <c r="CF91" s="84">
        <v>14.8</v>
      </c>
      <c r="CN91" s="76">
        <v>15</v>
      </c>
      <c r="CO91" s="84">
        <v>14.8</v>
      </c>
      <c r="CW91" s="76">
        <v>2</v>
      </c>
      <c r="CX91" s="84">
        <v>14.8</v>
      </c>
      <c r="DF91" s="78">
        <v>37</v>
      </c>
      <c r="DG91" s="84">
        <v>14.8</v>
      </c>
      <c r="DO91" s="79">
        <v>75</v>
      </c>
      <c r="DP91" s="84">
        <v>14.8</v>
      </c>
      <c r="DX91" s="80">
        <v>1</v>
      </c>
      <c r="DY91" s="84">
        <v>14.8</v>
      </c>
      <c r="EG91" s="81">
        <v>168</v>
      </c>
      <c r="EH91" s="84">
        <v>14.8</v>
      </c>
      <c r="EP91" s="81">
        <v>176</v>
      </c>
      <c r="EQ91" s="84">
        <v>14.8</v>
      </c>
      <c r="EY91" s="82">
        <v>4.7619047619047616E-2</v>
      </c>
      <c r="EZ91" s="84">
        <v>14.8</v>
      </c>
    </row>
    <row r="92" spans="1:156" ht="15.5" x14ac:dyDescent="0.35">
      <c r="A92" s="83">
        <v>1.9</v>
      </c>
      <c r="B92" s="84">
        <v>7.3</v>
      </c>
      <c r="K92" s="76">
        <v>56</v>
      </c>
      <c r="L92" s="84">
        <v>7.3</v>
      </c>
      <c r="T92" s="76">
        <v>24</v>
      </c>
      <c r="U92" s="84">
        <v>7.3</v>
      </c>
      <c r="AC92" s="85">
        <v>1.56</v>
      </c>
      <c r="AD92" s="84">
        <v>7.3</v>
      </c>
      <c r="AL92" s="76">
        <v>115</v>
      </c>
      <c r="AM92" s="84">
        <v>7.3</v>
      </c>
      <c r="AU92" s="76">
        <v>5</v>
      </c>
      <c r="AV92" s="84">
        <v>7.3</v>
      </c>
      <c r="BD92" s="76">
        <v>87</v>
      </c>
      <c r="BE92" s="84">
        <v>7.3</v>
      </c>
      <c r="BM92" s="76">
        <v>1</v>
      </c>
      <c r="BN92" s="84">
        <v>7.3</v>
      </c>
      <c r="BV92" s="86">
        <v>0</v>
      </c>
      <c r="BW92" s="84">
        <v>7.3</v>
      </c>
      <c r="CE92" s="76">
        <v>46</v>
      </c>
      <c r="CF92" s="84">
        <v>7.3</v>
      </c>
      <c r="CN92" s="76">
        <v>1</v>
      </c>
      <c r="CO92" s="84">
        <v>7.3</v>
      </c>
      <c r="CW92" s="76">
        <v>4</v>
      </c>
      <c r="CX92" s="84">
        <v>7.3</v>
      </c>
      <c r="DF92" s="78">
        <v>45</v>
      </c>
      <c r="DG92" s="84">
        <v>7.3</v>
      </c>
      <c r="DO92" s="79">
        <v>37</v>
      </c>
      <c r="DP92" s="84">
        <v>7.3</v>
      </c>
      <c r="DX92" s="80">
        <v>0</v>
      </c>
      <c r="DY92" s="84">
        <v>7.3</v>
      </c>
      <c r="EG92" s="81">
        <v>162</v>
      </c>
      <c r="EH92" s="84">
        <v>7.3</v>
      </c>
      <c r="EP92" s="81">
        <v>166</v>
      </c>
      <c r="EQ92" s="84">
        <v>7.3</v>
      </c>
      <c r="EY92" s="82">
        <v>2.4691358024691357E-2</v>
      </c>
      <c r="EZ92" s="84">
        <v>7.3</v>
      </c>
    </row>
    <row r="93" spans="1:156" ht="15.5" x14ac:dyDescent="0.35">
      <c r="A93" s="83">
        <v>1.8</v>
      </c>
      <c r="B93" s="84">
        <v>7.6</v>
      </c>
      <c r="K93" s="76">
        <v>42</v>
      </c>
      <c r="L93" s="84">
        <v>7.6</v>
      </c>
      <c r="T93" s="76">
        <v>1</v>
      </c>
      <c r="U93" s="84">
        <v>7.6</v>
      </c>
      <c r="AC93" s="85">
        <v>1.4279999999999999</v>
      </c>
      <c r="AD93" s="84">
        <v>7.6</v>
      </c>
      <c r="AL93" s="76">
        <v>121</v>
      </c>
      <c r="AM93" s="84">
        <v>7.6</v>
      </c>
      <c r="AU93" s="76">
        <v>4</v>
      </c>
      <c r="AV93" s="84">
        <v>7.6</v>
      </c>
      <c r="BD93" s="76">
        <v>84</v>
      </c>
      <c r="BE93" s="84">
        <v>7.6</v>
      </c>
      <c r="BM93" s="76">
        <v>1</v>
      </c>
      <c r="BN93" s="84">
        <v>7.6</v>
      </c>
      <c r="BV93" s="86">
        <v>0</v>
      </c>
      <c r="BW93" s="84">
        <v>7.6</v>
      </c>
      <c r="CE93" s="76">
        <v>45</v>
      </c>
      <c r="CF93" s="84">
        <v>7.6</v>
      </c>
      <c r="CN93" s="76">
        <v>5</v>
      </c>
      <c r="CO93" s="84">
        <v>7.6</v>
      </c>
      <c r="CW93" s="76">
        <v>4</v>
      </c>
      <c r="CX93" s="84">
        <v>7.6</v>
      </c>
      <c r="DF93" s="78">
        <v>24</v>
      </c>
      <c r="DG93" s="84">
        <v>7.6</v>
      </c>
      <c r="DO93" s="79">
        <v>14</v>
      </c>
      <c r="DP93" s="84">
        <v>7.6</v>
      </c>
      <c r="DX93" s="80">
        <v>0</v>
      </c>
      <c r="DY93" s="84">
        <v>7.6</v>
      </c>
      <c r="EG93" s="81">
        <v>160</v>
      </c>
      <c r="EH93" s="84">
        <v>7.6</v>
      </c>
      <c r="EP93" s="81">
        <v>165</v>
      </c>
      <c r="EQ93" s="84">
        <v>7.6</v>
      </c>
      <c r="EY93" s="82">
        <v>3.125E-2</v>
      </c>
      <c r="EZ93" s="84">
        <v>7.6</v>
      </c>
    </row>
    <row r="94" spans="1:156" ht="15.5" x14ac:dyDescent="0.35">
      <c r="A94" s="83">
        <v>1.9</v>
      </c>
      <c r="B94" s="84">
        <v>9</v>
      </c>
      <c r="K94" s="76">
        <v>56</v>
      </c>
      <c r="L94" s="84">
        <v>9</v>
      </c>
      <c r="T94" s="76">
        <v>3</v>
      </c>
      <c r="U94" s="84">
        <v>9</v>
      </c>
      <c r="AC94" s="85">
        <v>1.4039999999999999</v>
      </c>
      <c r="AD94" s="84">
        <v>9</v>
      </c>
      <c r="AL94" s="76">
        <v>69</v>
      </c>
      <c r="AM94" s="84">
        <v>9</v>
      </c>
      <c r="AU94" s="76">
        <v>1</v>
      </c>
      <c r="AV94" s="84">
        <v>9</v>
      </c>
      <c r="BD94" s="76">
        <v>87</v>
      </c>
      <c r="BE94" s="84">
        <v>9</v>
      </c>
      <c r="BM94" s="76">
        <v>1</v>
      </c>
      <c r="BN94" s="84">
        <v>9</v>
      </c>
      <c r="BV94" s="86">
        <v>0</v>
      </c>
      <c r="BW94" s="84">
        <v>9</v>
      </c>
      <c r="CE94" s="76">
        <v>34</v>
      </c>
      <c r="CF94" s="84">
        <v>9</v>
      </c>
      <c r="CN94" s="76">
        <v>8</v>
      </c>
      <c r="CO94" s="84">
        <v>9</v>
      </c>
      <c r="CW94" s="76">
        <v>2</v>
      </c>
      <c r="CX94" s="84">
        <v>9</v>
      </c>
      <c r="DF94" s="78">
        <v>32</v>
      </c>
      <c r="DG94" s="84">
        <v>9</v>
      </c>
      <c r="DO94" s="79">
        <v>38</v>
      </c>
      <c r="DP94" s="84">
        <v>9</v>
      </c>
      <c r="DX94" s="80">
        <v>0</v>
      </c>
      <c r="DY94" s="84">
        <v>9</v>
      </c>
      <c r="EG94" s="81">
        <v>174</v>
      </c>
      <c r="EH94" s="84">
        <v>9</v>
      </c>
      <c r="EP94" s="81">
        <v>181</v>
      </c>
      <c r="EQ94" s="84">
        <v>9</v>
      </c>
      <c r="EY94" s="82">
        <v>4.0229885057471264E-2</v>
      </c>
      <c r="EZ94" s="84">
        <v>9</v>
      </c>
    </row>
    <row r="95" spans="1:156" ht="15.5" x14ac:dyDescent="0.35">
      <c r="A95" s="83">
        <v>2.1</v>
      </c>
      <c r="B95" s="84">
        <v>12.9</v>
      </c>
      <c r="K95" s="76">
        <v>60</v>
      </c>
      <c r="L95" s="84">
        <v>12.9</v>
      </c>
      <c r="T95" s="76">
        <v>5</v>
      </c>
      <c r="U95" s="84">
        <v>12.9</v>
      </c>
      <c r="AC95" s="85">
        <v>1.0720000000000001</v>
      </c>
      <c r="AD95" s="84">
        <v>12.9</v>
      </c>
      <c r="AL95" s="76">
        <v>178</v>
      </c>
      <c r="AM95" s="84">
        <v>12.9</v>
      </c>
      <c r="AU95" s="76">
        <v>2</v>
      </c>
      <c r="AV95" s="84">
        <v>12.9</v>
      </c>
      <c r="BD95" s="76">
        <v>101</v>
      </c>
      <c r="BE95" s="84">
        <v>12.9</v>
      </c>
      <c r="BM95" s="76">
        <v>1</v>
      </c>
      <c r="BN95" s="84">
        <v>12.9</v>
      </c>
      <c r="BV95" s="86">
        <v>1</v>
      </c>
      <c r="BW95" s="84">
        <v>12.9</v>
      </c>
      <c r="CE95" s="76">
        <v>38</v>
      </c>
      <c r="CF95" s="84">
        <v>12.9</v>
      </c>
      <c r="CN95" s="76">
        <v>13</v>
      </c>
      <c r="CO95" s="84">
        <v>12.9</v>
      </c>
      <c r="CW95" s="76">
        <v>2</v>
      </c>
      <c r="CX95" s="84">
        <v>12.9</v>
      </c>
      <c r="DF95" s="78">
        <v>36</v>
      </c>
      <c r="DG95" s="84">
        <v>12.9</v>
      </c>
      <c r="DO95" s="79">
        <v>49</v>
      </c>
      <c r="DP95" s="84">
        <v>12.9</v>
      </c>
      <c r="DX95" s="80">
        <v>1</v>
      </c>
      <c r="DY95" s="84">
        <v>12.9</v>
      </c>
      <c r="EG95" s="81">
        <v>175</v>
      </c>
      <c r="EH95" s="84">
        <v>12.9</v>
      </c>
      <c r="EP95" s="81">
        <v>183</v>
      </c>
      <c r="EQ95" s="84">
        <v>12.9</v>
      </c>
      <c r="EY95" s="82">
        <v>4.5714285714285714E-2</v>
      </c>
      <c r="EZ95" s="84">
        <v>12.9</v>
      </c>
    </row>
    <row r="96" spans="1:156" ht="15.5" x14ac:dyDescent="0.35">
      <c r="A96" s="83">
        <v>1.9</v>
      </c>
      <c r="B96" s="84">
        <v>9</v>
      </c>
      <c r="K96" s="76">
        <v>48</v>
      </c>
      <c r="L96" s="84">
        <v>9</v>
      </c>
      <c r="T96" s="76">
        <v>12</v>
      </c>
      <c r="U96" s="84">
        <v>9</v>
      </c>
      <c r="AC96" s="85">
        <v>0.183</v>
      </c>
      <c r="AD96" s="84">
        <v>9</v>
      </c>
      <c r="AL96" s="76">
        <v>85</v>
      </c>
      <c r="AM96" s="84">
        <v>9</v>
      </c>
      <c r="AU96" s="76">
        <v>4</v>
      </c>
      <c r="AV96" s="84">
        <v>9</v>
      </c>
      <c r="BD96" s="76">
        <v>130</v>
      </c>
      <c r="BE96" s="84">
        <v>9</v>
      </c>
      <c r="BM96" s="76">
        <v>1</v>
      </c>
      <c r="BN96" s="84">
        <v>9</v>
      </c>
      <c r="BV96" s="86">
        <v>0</v>
      </c>
      <c r="BW96" s="84">
        <v>9</v>
      </c>
      <c r="CE96" s="76">
        <v>37</v>
      </c>
      <c r="CF96" s="84">
        <v>9</v>
      </c>
      <c r="CN96" s="76">
        <v>11</v>
      </c>
      <c r="CO96" s="84">
        <v>9</v>
      </c>
      <c r="CW96" s="76">
        <v>2</v>
      </c>
      <c r="CX96" s="84">
        <v>9</v>
      </c>
      <c r="DF96" s="78">
        <v>38</v>
      </c>
      <c r="DG96" s="84">
        <v>9</v>
      </c>
      <c r="DO96" s="79">
        <v>22</v>
      </c>
      <c r="DP96" s="84">
        <v>9</v>
      </c>
      <c r="DX96" s="80">
        <v>0</v>
      </c>
      <c r="DY96" s="84">
        <v>9</v>
      </c>
      <c r="EG96" s="81">
        <v>171</v>
      </c>
      <c r="EH96" s="84">
        <v>9</v>
      </c>
      <c r="EP96" s="81">
        <v>178</v>
      </c>
      <c r="EQ96" s="84">
        <v>9</v>
      </c>
      <c r="EY96" s="82">
        <v>4.0935672514619881E-2</v>
      </c>
      <c r="EZ96" s="84">
        <v>9</v>
      </c>
    </row>
    <row r="97" spans="1:156" ht="15.5" x14ac:dyDescent="0.35">
      <c r="A97" s="83">
        <v>3.6</v>
      </c>
      <c r="B97" s="84">
        <v>18.2</v>
      </c>
      <c r="K97" s="76">
        <v>88</v>
      </c>
      <c r="L97" s="84">
        <v>18.2</v>
      </c>
      <c r="T97" s="76">
        <v>12</v>
      </c>
      <c r="U97" s="84">
        <v>18.2</v>
      </c>
      <c r="AC97" s="85">
        <v>1.6</v>
      </c>
      <c r="AD97" s="84">
        <v>18.2</v>
      </c>
      <c r="AL97" s="76">
        <v>282</v>
      </c>
      <c r="AM97" s="84">
        <v>18.2</v>
      </c>
      <c r="AU97" s="76">
        <v>0</v>
      </c>
      <c r="AV97" s="84">
        <v>18.2</v>
      </c>
      <c r="BD97" s="76">
        <v>72</v>
      </c>
      <c r="BE97" s="84">
        <v>18.2</v>
      </c>
      <c r="BM97" s="76">
        <v>1</v>
      </c>
      <c r="BN97" s="84">
        <v>18.2</v>
      </c>
      <c r="BV97" s="86">
        <v>1</v>
      </c>
      <c r="BW97" s="84">
        <v>18.2</v>
      </c>
      <c r="CE97" s="76">
        <v>39</v>
      </c>
      <c r="CF97" s="84">
        <v>18.2</v>
      </c>
      <c r="CN97" s="76">
        <v>18</v>
      </c>
      <c r="CO97" s="84">
        <v>18.2</v>
      </c>
      <c r="CW97" s="76">
        <v>1</v>
      </c>
      <c r="CX97" s="84">
        <v>18.2</v>
      </c>
      <c r="DF97" s="78">
        <v>41</v>
      </c>
      <c r="DG97" s="84">
        <v>18.2</v>
      </c>
      <c r="DO97" s="79">
        <v>29</v>
      </c>
      <c r="DP97" s="84">
        <v>18.2</v>
      </c>
      <c r="DX97" s="80">
        <v>1</v>
      </c>
      <c r="DY97" s="84">
        <v>18.2</v>
      </c>
      <c r="EG97" s="81">
        <v>175</v>
      </c>
      <c r="EH97" s="84">
        <v>18.2</v>
      </c>
      <c r="EP97" s="81">
        <v>185</v>
      </c>
      <c r="EQ97" s="84">
        <v>18.2</v>
      </c>
      <c r="EY97" s="82">
        <v>5.7142857142857141E-2</v>
      </c>
      <c r="EZ97" s="84">
        <v>18.2</v>
      </c>
    </row>
    <row r="98" spans="1:156" ht="15.5" x14ac:dyDescent="0.35">
      <c r="A98" s="83">
        <v>3</v>
      </c>
      <c r="B98" s="84">
        <v>14.4</v>
      </c>
      <c r="K98" s="76">
        <v>75</v>
      </c>
      <c r="L98" s="84">
        <v>14.4</v>
      </c>
      <c r="T98" s="76">
        <v>5</v>
      </c>
      <c r="U98" s="84">
        <v>14.4</v>
      </c>
      <c r="AC98" s="85">
        <v>0.61199999999999999</v>
      </c>
      <c r="AD98" s="84">
        <v>14.4</v>
      </c>
      <c r="AL98" s="76">
        <v>156</v>
      </c>
      <c r="AM98" s="84">
        <v>14.4</v>
      </c>
      <c r="AU98" s="76">
        <v>5</v>
      </c>
      <c r="AV98" s="84">
        <v>14.4</v>
      </c>
      <c r="BD98" s="76">
        <v>129</v>
      </c>
      <c r="BE98" s="84">
        <v>14.4</v>
      </c>
      <c r="BM98" s="76">
        <v>0</v>
      </c>
      <c r="BN98" s="84">
        <v>14.4</v>
      </c>
      <c r="BV98" s="86">
        <v>1</v>
      </c>
      <c r="BW98" s="84">
        <v>14.4</v>
      </c>
      <c r="CE98" s="76">
        <v>42</v>
      </c>
      <c r="CF98" s="84">
        <v>14.4</v>
      </c>
      <c r="CN98" s="76">
        <v>15</v>
      </c>
      <c r="CO98" s="84">
        <v>14.4</v>
      </c>
      <c r="CW98" s="76">
        <v>4</v>
      </c>
      <c r="CX98" s="84">
        <v>14.4</v>
      </c>
      <c r="DF98" s="78">
        <v>36</v>
      </c>
      <c r="DG98" s="84">
        <v>14.4</v>
      </c>
      <c r="DO98" s="79">
        <v>55</v>
      </c>
      <c r="DP98" s="84">
        <v>14.4</v>
      </c>
      <c r="DX98" s="80">
        <v>1</v>
      </c>
      <c r="DY98" s="84">
        <v>14.4</v>
      </c>
      <c r="EG98" s="81">
        <v>186</v>
      </c>
      <c r="EH98" s="84">
        <v>14.4</v>
      </c>
      <c r="EP98" s="81">
        <v>193</v>
      </c>
      <c r="EQ98" s="84">
        <v>14.4</v>
      </c>
      <c r="EY98" s="82">
        <v>3.7634408602150539E-2</v>
      </c>
      <c r="EZ98" s="84">
        <v>14.4</v>
      </c>
    </row>
    <row r="99" spans="1:156" ht="15.5" x14ac:dyDescent="0.35">
      <c r="A99" s="83">
        <v>2</v>
      </c>
      <c r="B99" s="84">
        <v>8.8000000000000007</v>
      </c>
      <c r="K99" s="76">
        <v>56</v>
      </c>
      <c r="L99" s="84">
        <v>8.8000000000000007</v>
      </c>
      <c r="T99" s="76">
        <v>3</v>
      </c>
      <c r="U99" s="84">
        <v>8.8000000000000007</v>
      </c>
      <c r="AC99" s="85">
        <v>0.496</v>
      </c>
      <c r="AD99" s="84">
        <v>8.8000000000000007</v>
      </c>
      <c r="AL99" s="76">
        <v>86</v>
      </c>
      <c r="AM99" s="84">
        <v>8.8000000000000007</v>
      </c>
      <c r="AU99" s="76">
        <v>3</v>
      </c>
      <c r="AV99" s="84">
        <v>8.8000000000000007</v>
      </c>
      <c r="BD99" s="76">
        <v>100</v>
      </c>
      <c r="BE99" s="84">
        <v>8.8000000000000007</v>
      </c>
      <c r="BM99" s="76">
        <v>0</v>
      </c>
      <c r="BN99" s="84">
        <v>8.8000000000000007</v>
      </c>
      <c r="BV99" s="86">
        <v>0</v>
      </c>
      <c r="BW99" s="84">
        <v>8.8000000000000007</v>
      </c>
      <c r="CE99" s="76">
        <v>54</v>
      </c>
      <c r="CF99" s="84">
        <v>8.8000000000000007</v>
      </c>
      <c r="CN99" s="76">
        <v>8</v>
      </c>
      <c r="CO99" s="84">
        <v>8.8000000000000007</v>
      </c>
      <c r="CW99" s="76">
        <v>4</v>
      </c>
      <c r="CX99" s="84">
        <v>8.8000000000000007</v>
      </c>
      <c r="DF99" s="78">
        <v>31</v>
      </c>
      <c r="DG99" s="84">
        <v>8.8000000000000007</v>
      </c>
      <c r="DO99" s="79">
        <v>37</v>
      </c>
      <c r="DP99" s="84">
        <v>8.8000000000000007</v>
      </c>
      <c r="DX99" s="80">
        <v>0</v>
      </c>
      <c r="DY99" s="84">
        <v>8.8000000000000007</v>
      </c>
      <c r="EG99" s="81">
        <v>172</v>
      </c>
      <c r="EH99" s="84">
        <v>8.8000000000000007</v>
      </c>
      <c r="EP99" s="81">
        <v>179</v>
      </c>
      <c r="EQ99" s="84">
        <v>8.8000000000000007</v>
      </c>
      <c r="EY99" s="82">
        <v>4.0697674418604654E-2</v>
      </c>
      <c r="EZ99" s="84">
        <v>8.8000000000000007</v>
      </c>
    </row>
    <row r="100" spans="1:156" ht="15.5" x14ac:dyDescent="0.35">
      <c r="A100" s="83">
        <v>2.5</v>
      </c>
      <c r="B100" s="84">
        <v>12.5</v>
      </c>
      <c r="K100" s="76">
        <v>60</v>
      </c>
      <c r="L100" s="84">
        <v>12.5</v>
      </c>
      <c r="T100" s="76">
        <v>17</v>
      </c>
      <c r="U100" s="84">
        <v>12.5</v>
      </c>
      <c r="AC100" s="85">
        <v>1.8</v>
      </c>
      <c r="AD100" s="84">
        <v>12.5</v>
      </c>
      <c r="AL100" s="76">
        <v>212</v>
      </c>
      <c r="AM100" s="84">
        <v>12.5</v>
      </c>
      <c r="AU100" s="76">
        <v>2</v>
      </c>
      <c r="AV100" s="84">
        <v>12.5</v>
      </c>
      <c r="BD100" s="76">
        <v>86</v>
      </c>
      <c r="BE100" s="84">
        <v>12.5</v>
      </c>
      <c r="BM100" s="76">
        <v>1</v>
      </c>
      <c r="BN100" s="84">
        <v>12.5</v>
      </c>
      <c r="BV100" s="86">
        <v>1</v>
      </c>
      <c r="BW100" s="84">
        <v>12.5</v>
      </c>
      <c r="CE100" s="76">
        <v>39</v>
      </c>
      <c r="CF100" s="84">
        <v>12.5</v>
      </c>
      <c r="CN100" s="76">
        <v>9</v>
      </c>
      <c r="CO100" s="84">
        <v>12.5</v>
      </c>
      <c r="CW100" s="76">
        <v>3</v>
      </c>
      <c r="CX100" s="84">
        <v>12.5</v>
      </c>
      <c r="DF100" s="78">
        <v>44</v>
      </c>
      <c r="DG100" s="84">
        <v>12.5</v>
      </c>
      <c r="DO100" s="79">
        <v>40</v>
      </c>
      <c r="DP100" s="84">
        <v>12.5</v>
      </c>
      <c r="DX100" s="80">
        <v>0</v>
      </c>
      <c r="DY100" s="84">
        <v>12.5</v>
      </c>
      <c r="EG100" s="81">
        <v>165</v>
      </c>
      <c r="EH100" s="84">
        <v>12.5</v>
      </c>
      <c r="EP100" s="81">
        <v>171</v>
      </c>
      <c r="EQ100" s="84">
        <v>12.5</v>
      </c>
      <c r="EY100" s="82">
        <v>3.6363636363636362E-2</v>
      </c>
      <c r="EZ100" s="84">
        <v>12.5</v>
      </c>
    </row>
    <row r="101" spans="1:156" ht="15.5" x14ac:dyDescent="0.35">
      <c r="A101" s="83">
        <v>2.2000000000000002</v>
      </c>
      <c r="B101" s="84">
        <v>13.3</v>
      </c>
      <c r="K101" s="76">
        <v>58</v>
      </c>
      <c r="L101" s="84">
        <v>13.3</v>
      </c>
      <c r="T101" s="76">
        <v>6</v>
      </c>
      <c r="U101" s="84">
        <v>13.3</v>
      </c>
      <c r="AC101" s="85">
        <v>0.40300000000000002</v>
      </c>
      <c r="AD101" s="84">
        <v>13.3</v>
      </c>
      <c r="AL101" s="76">
        <v>157</v>
      </c>
      <c r="AM101" s="84">
        <v>13.3</v>
      </c>
      <c r="AU101" s="76">
        <v>2</v>
      </c>
      <c r="AV101" s="84">
        <v>13.3</v>
      </c>
      <c r="BD101" s="76">
        <v>98</v>
      </c>
      <c r="BE101" s="84">
        <v>13.3</v>
      </c>
      <c r="BM101" s="76">
        <v>0</v>
      </c>
      <c r="BN101" s="84">
        <v>13.3</v>
      </c>
      <c r="BV101" s="86">
        <v>1</v>
      </c>
      <c r="BW101" s="84">
        <v>13.3</v>
      </c>
      <c r="CE101" s="76">
        <v>35</v>
      </c>
      <c r="CF101" s="84">
        <v>13.3</v>
      </c>
      <c r="CN101" s="76">
        <v>16</v>
      </c>
      <c r="CO101" s="84">
        <v>13.3</v>
      </c>
      <c r="CW101" s="76">
        <v>1</v>
      </c>
      <c r="CX101" s="84">
        <v>13.3</v>
      </c>
      <c r="DF101" s="78">
        <v>36</v>
      </c>
      <c r="DG101" s="84">
        <v>13.3</v>
      </c>
      <c r="DO101" s="79">
        <v>45</v>
      </c>
      <c r="DP101" s="84">
        <v>13.3</v>
      </c>
      <c r="DX101" s="80">
        <v>1</v>
      </c>
      <c r="DY101" s="84">
        <v>13.3</v>
      </c>
      <c r="EG101" s="81">
        <v>174</v>
      </c>
      <c r="EH101" s="84">
        <v>13.3</v>
      </c>
      <c r="EP101" s="81">
        <v>180</v>
      </c>
      <c r="EQ101" s="84">
        <v>13.3</v>
      </c>
      <c r="EY101" s="82">
        <v>3.4482758620689655E-2</v>
      </c>
      <c r="EZ101" s="84">
        <v>13.3</v>
      </c>
    </row>
    <row r="102" spans="1:156" ht="15.5" x14ac:dyDescent="0.35">
      <c r="A102" s="83">
        <v>2.4</v>
      </c>
      <c r="B102" s="84">
        <v>12.5</v>
      </c>
      <c r="K102" s="76">
        <v>67</v>
      </c>
      <c r="L102" s="84">
        <v>12.5</v>
      </c>
      <c r="T102" s="76">
        <v>10</v>
      </c>
      <c r="U102" s="84">
        <v>12.5</v>
      </c>
      <c r="AC102" s="85">
        <v>0.85599999999999998</v>
      </c>
      <c r="AD102" s="84">
        <v>12.5</v>
      </c>
      <c r="AL102" s="76">
        <v>91</v>
      </c>
      <c r="AM102" s="84">
        <v>12.5</v>
      </c>
      <c r="AU102" s="76">
        <v>3</v>
      </c>
      <c r="AV102" s="84">
        <v>12.5</v>
      </c>
      <c r="BD102" s="76">
        <v>112</v>
      </c>
      <c r="BE102" s="84">
        <v>12.5</v>
      </c>
      <c r="BM102" s="76">
        <v>1</v>
      </c>
      <c r="BN102" s="84">
        <v>12.5</v>
      </c>
      <c r="BV102" s="86">
        <v>0</v>
      </c>
      <c r="BW102" s="84">
        <v>12.5</v>
      </c>
      <c r="CE102" s="76">
        <v>33</v>
      </c>
      <c r="CF102" s="84">
        <v>12.5</v>
      </c>
      <c r="CN102" s="76">
        <v>1</v>
      </c>
      <c r="CO102" s="84">
        <v>12.5</v>
      </c>
      <c r="CW102" s="76">
        <v>3</v>
      </c>
      <c r="CX102" s="84">
        <v>12.5</v>
      </c>
      <c r="DF102" s="78">
        <v>38</v>
      </c>
      <c r="DG102" s="84">
        <v>12.5</v>
      </c>
      <c r="DO102" s="79">
        <v>43</v>
      </c>
      <c r="DP102" s="84">
        <v>12.5</v>
      </c>
      <c r="DX102" s="80">
        <v>0</v>
      </c>
      <c r="DY102" s="84">
        <v>12.5</v>
      </c>
      <c r="EG102" s="81">
        <v>178</v>
      </c>
      <c r="EH102" s="84">
        <v>12.5</v>
      </c>
      <c r="EP102" s="81">
        <v>188</v>
      </c>
      <c r="EQ102" s="84">
        <v>12.5</v>
      </c>
      <c r="EY102" s="82">
        <v>5.6179775280898875E-2</v>
      </c>
      <c r="EZ102" s="84">
        <v>12.5</v>
      </c>
    </row>
    <row r="103" spans="1:156" ht="15.5" x14ac:dyDescent="0.35">
      <c r="A103" s="83">
        <v>2.8</v>
      </c>
      <c r="B103" s="84">
        <v>13.2</v>
      </c>
      <c r="K103" s="76">
        <v>73</v>
      </c>
      <c r="L103" s="84">
        <v>13.2</v>
      </c>
      <c r="T103" s="76">
        <v>15</v>
      </c>
      <c r="U103" s="84">
        <v>13.2</v>
      </c>
      <c r="AC103" s="85">
        <v>1.8360000000000001</v>
      </c>
      <c r="AD103" s="84">
        <v>13.2</v>
      </c>
      <c r="AL103" s="76">
        <v>169</v>
      </c>
      <c r="AM103" s="84">
        <v>13.2</v>
      </c>
      <c r="AU103" s="76">
        <v>0</v>
      </c>
      <c r="AV103" s="84">
        <v>13.2</v>
      </c>
      <c r="BD103" s="76">
        <v>85</v>
      </c>
      <c r="BE103" s="84">
        <v>13.2</v>
      </c>
      <c r="BM103" s="76">
        <v>0</v>
      </c>
      <c r="BN103" s="84">
        <v>13.2</v>
      </c>
      <c r="BV103" s="86">
        <v>1</v>
      </c>
      <c r="BW103" s="84">
        <v>13.2</v>
      </c>
      <c r="CE103" s="76">
        <v>36</v>
      </c>
      <c r="CF103" s="84">
        <v>13.2</v>
      </c>
      <c r="CN103" s="76">
        <v>7</v>
      </c>
      <c r="CO103" s="84">
        <v>13.2</v>
      </c>
      <c r="CW103" s="76">
        <v>2</v>
      </c>
      <c r="CX103" s="84">
        <v>13.2</v>
      </c>
      <c r="DF103" s="78">
        <v>42</v>
      </c>
      <c r="DG103" s="84">
        <v>13.2</v>
      </c>
      <c r="DO103" s="79">
        <v>83</v>
      </c>
      <c r="DP103" s="84">
        <v>13.2</v>
      </c>
      <c r="DX103" s="80">
        <v>1</v>
      </c>
      <c r="DY103" s="84">
        <v>13.2</v>
      </c>
      <c r="EG103" s="81">
        <v>179</v>
      </c>
      <c r="EH103" s="84">
        <v>13.2</v>
      </c>
      <c r="EP103" s="81">
        <v>187</v>
      </c>
      <c r="EQ103" s="84">
        <v>13.2</v>
      </c>
      <c r="EY103" s="82">
        <v>4.4692737430167599E-2</v>
      </c>
      <c r="EZ103" s="84">
        <v>13.2</v>
      </c>
    </row>
    <row r="104" spans="1:156" ht="15.5" x14ac:dyDescent="0.35">
      <c r="A104" s="83">
        <v>2.5</v>
      </c>
      <c r="B104" s="84">
        <v>11.1</v>
      </c>
      <c r="K104" s="76">
        <v>70</v>
      </c>
      <c r="L104" s="84">
        <v>11.1</v>
      </c>
      <c r="T104" s="76">
        <v>20</v>
      </c>
      <c r="U104" s="84">
        <v>11.1</v>
      </c>
      <c r="AC104" s="85">
        <v>0.40799999999999997</v>
      </c>
      <c r="AD104" s="84">
        <v>11.1</v>
      </c>
      <c r="AL104" s="76">
        <v>175</v>
      </c>
      <c r="AM104" s="84">
        <v>11.1</v>
      </c>
      <c r="AU104" s="76">
        <v>2</v>
      </c>
      <c r="AV104" s="84">
        <v>11.1</v>
      </c>
      <c r="BD104" s="76">
        <v>96</v>
      </c>
      <c r="BE104" s="84">
        <v>11.1</v>
      </c>
      <c r="BM104" s="76">
        <v>0</v>
      </c>
      <c r="BN104" s="84">
        <v>11.1</v>
      </c>
      <c r="BV104" s="86">
        <v>0</v>
      </c>
      <c r="BW104" s="84">
        <v>11.1</v>
      </c>
      <c r="CE104" s="76">
        <v>42</v>
      </c>
      <c r="CF104" s="84">
        <v>11.1</v>
      </c>
      <c r="CN104" s="76">
        <v>7</v>
      </c>
      <c r="CO104" s="84">
        <v>11.1</v>
      </c>
      <c r="CW104" s="76">
        <v>6</v>
      </c>
      <c r="CX104" s="84">
        <v>11.1</v>
      </c>
      <c r="DF104" s="78">
        <v>47</v>
      </c>
      <c r="DG104" s="84">
        <v>11.1</v>
      </c>
      <c r="DO104" s="79">
        <v>49</v>
      </c>
      <c r="DP104" s="84">
        <v>11.1</v>
      </c>
      <c r="DX104" s="80">
        <v>0</v>
      </c>
      <c r="DY104" s="84">
        <v>11.1</v>
      </c>
      <c r="EG104" s="81">
        <v>161</v>
      </c>
      <c r="EH104" s="84">
        <v>11.1</v>
      </c>
      <c r="EP104" s="81">
        <v>168</v>
      </c>
      <c r="EQ104" s="84">
        <v>11.1</v>
      </c>
      <c r="EY104" s="82">
        <v>4.3478260869565216E-2</v>
      </c>
      <c r="EZ104" s="84">
        <v>11.1</v>
      </c>
    </row>
    <row r="105" spans="1:156" ht="15.5" x14ac:dyDescent="0.35">
      <c r="A105" s="83">
        <v>1.9</v>
      </c>
      <c r="B105" s="84">
        <v>8.3000000000000007</v>
      </c>
      <c r="K105" s="76">
        <v>49</v>
      </c>
      <c r="L105" s="84">
        <v>8.3000000000000007</v>
      </c>
      <c r="T105" s="76">
        <v>4</v>
      </c>
      <c r="U105" s="84">
        <v>8.3000000000000007</v>
      </c>
      <c r="AC105" s="85">
        <v>0.124</v>
      </c>
      <c r="AD105" s="84">
        <v>8.3000000000000007</v>
      </c>
      <c r="AL105" s="76">
        <v>77</v>
      </c>
      <c r="AM105" s="84">
        <v>8.3000000000000007</v>
      </c>
      <c r="AU105" s="76">
        <v>3</v>
      </c>
      <c r="AV105" s="84">
        <v>8.3000000000000007</v>
      </c>
      <c r="BD105" s="76">
        <v>150</v>
      </c>
      <c r="BE105" s="84">
        <v>8.3000000000000007</v>
      </c>
      <c r="BM105" s="76">
        <v>0</v>
      </c>
      <c r="BN105" s="84">
        <v>8.3000000000000007</v>
      </c>
      <c r="BV105" s="86">
        <v>0</v>
      </c>
      <c r="BW105" s="84">
        <v>8.3000000000000007</v>
      </c>
      <c r="CE105" s="76">
        <v>29</v>
      </c>
      <c r="CF105" s="84">
        <v>8.3000000000000007</v>
      </c>
      <c r="CN105" s="76">
        <v>10</v>
      </c>
      <c r="CO105" s="84">
        <v>8.3000000000000007</v>
      </c>
      <c r="CW105" s="76">
        <v>1</v>
      </c>
      <c r="CX105" s="84">
        <v>8.3000000000000007</v>
      </c>
      <c r="DF105" s="78">
        <v>32</v>
      </c>
      <c r="DG105" s="84">
        <v>8.3000000000000007</v>
      </c>
      <c r="DO105" s="79">
        <v>24</v>
      </c>
      <c r="DP105" s="84">
        <v>8.3000000000000007</v>
      </c>
      <c r="DX105" s="80">
        <v>1</v>
      </c>
      <c r="DY105" s="84">
        <v>8.3000000000000007</v>
      </c>
      <c r="EG105" s="81">
        <v>168</v>
      </c>
      <c r="EH105" s="84">
        <v>8.3000000000000007</v>
      </c>
      <c r="EP105" s="81">
        <v>175</v>
      </c>
      <c r="EQ105" s="84">
        <v>8.3000000000000007</v>
      </c>
      <c r="EY105" s="82">
        <v>4.1666666666666664E-2</v>
      </c>
      <c r="EZ105" s="84">
        <v>8.3000000000000007</v>
      </c>
    </row>
    <row r="106" spans="1:156" ht="15.5" x14ac:dyDescent="0.35">
      <c r="A106" s="83">
        <v>1.9</v>
      </c>
      <c r="B106" s="84">
        <v>9.3000000000000007</v>
      </c>
      <c r="K106" s="76">
        <v>55</v>
      </c>
      <c r="L106" s="84">
        <v>9.3000000000000007</v>
      </c>
      <c r="T106" s="76">
        <v>11</v>
      </c>
      <c r="U106" s="84">
        <v>9.3000000000000007</v>
      </c>
      <c r="AC106" s="85">
        <v>8.5000000000000006E-2</v>
      </c>
      <c r="AD106" s="84">
        <v>9.3000000000000007</v>
      </c>
      <c r="AL106" s="76">
        <v>125</v>
      </c>
      <c r="AM106" s="84">
        <v>9.3000000000000007</v>
      </c>
      <c r="AU106" s="76">
        <v>7</v>
      </c>
      <c r="AV106" s="84">
        <v>9.3000000000000007</v>
      </c>
      <c r="BD106" s="76">
        <v>107</v>
      </c>
      <c r="BE106" s="84">
        <v>9.3000000000000007</v>
      </c>
      <c r="BM106" s="76">
        <v>1</v>
      </c>
      <c r="BN106" s="84">
        <v>9.3000000000000007</v>
      </c>
      <c r="BV106" s="86">
        <v>0</v>
      </c>
      <c r="BW106" s="84">
        <v>9.3000000000000007</v>
      </c>
      <c r="CE106" s="76">
        <v>38</v>
      </c>
      <c r="CF106" s="84">
        <v>9.3000000000000007</v>
      </c>
      <c r="CN106" s="76">
        <v>4</v>
      </c>
      <c r="CO106" s="84">
        <v>9.3000000000000007</v>
      </c>
      <c r="CW106" s="76">
        <v>5</v>
      </c>
      <c r="CX106" s="84">
        <v>9.3000000000000007</v>
      </c>
      <c r="DF106" s="78">
        <v>32</v>
      </c>
      <c r="DG106" s="84">
        <v>9.3000000000000007</v>
      </c>
      <c r="DO106" s="79">
        <v>35</v>
      </c>
      <c r="DP106" s="84">
        <v>9.3000000000000007</v>
      </c>
      <c r="DX106" s="80">
        <v>0</v>
      </c>
      <c r="DY106" s="84">
        <v>9.3000000000000007</v>
      </c>
      <c r="EG106" s="81">
        <v>162</v>
      </c>
      <c r="EH106" s="84">
        <v>9.3000000000000007</v>
      </c>
      <c r="EP106" s="81">
        <v>169</v>
      </c>
      <c r="EQ106" s="84">
        <v>9.3000000000000007</v>
      </c>
      <c r="EY106" s="82">
        <v>4.3209876543209874E-2</v>
      </c>
      <c r="EZ106" s="84">
        <v>9.3000000000000007</v>
      </c>
    </row>
    <row r="107" spans="1:156" ht="15.5" x14ac:dyDescent="0.35">
      <c r="A107" s="83">
        <v>1.7</v>
      </c>
      <c r="B107" s="84">
        <v>8.1999999999999993</v>
      </c>
      <c r="K107" s="76">
        <v>49</v>
      </c>
      <c r="L107" s="84">
        <v>8.1999999999999993</v>
      </c>
      <c r="T107" s="76">
        <v>13</v>
      </c>
      <c r="U107" s="84">
        <v>8.1999999999999993</v>
      </c>
      <c r="AC107" s="85">
        <v>0.85199999999999998</v>
      </c>
      <c r="AD107" s="84">
        <v>8.1999999999999993</v>
      </c>
      <c r="AL107" s="76">
        <v>102</v>
      </c>
      <c r="AM107" s="84">
        <v>8.1999999999999993</v>
      </c>
      <c r="AU107" s="76">
        <v>3</v>
      </c>
      <c r="AV107" s="84">
        <v>8.1999999999999993</v>
      </c>
      <c r="BD107" s="76">
        <v>108</v>
      </c>
      <c r="BE107" s="84">
        <v>8.1999999999999993</v>
      </c>
      <c r="BM107" s="76">
        <v>1</v>
      </c>
      <c r="BN107" s="84">
        <v>8.1999999999999993</v>
      </c>
      <c r="BV107" s="86">
        <v>0</v>
      </c>
      <c r="BW107" s="84">
        <v>8.1999999999999993</v>
      </c>
      <c r="CE107" s="76">
        <v>37</v>
      </c>
      <c r="CF107" s="84">
        <v>8.1999999999999993</v>
      </c>
      <c r="CN107" s="76">
        <v>9</v>
      </c>
      <c r="CO107" s="84">
        <v>8.1999999999999993</v>
      </c>
      <c r="CW107" s="76">
        <v>4</v>
      </c>
      <c r="CX107" s="84">
        <v>8.1999999999999993</v>
      </c>
      <c r="DF107" s="78">
        <v>41</v>
      </c>
      <c r="DG107" s="84">
        <v>8.1999999999999993</v>
      </c>
      <c r="DO107" s="79">
        <v>25</v>
      </c>
      <c r="DP107" s="84">
        <v>8.1999999999999993</v>
      </c>
      <c r="DX107" s="80">
        <v>0</v>
      </c>
      <c r="DY107" s="84">
        <v>8.1999999999999993</v>
      </c>
      <c r="EG107" s="81">
        <v>162</v>
      </c>
      <c r="EH107" s="84">
        <v>8.1999999999999993</v>
      </c>
      <c r="EP107" s="81">
        <v>168</v>
      </c>
      <c r="EQ107" s="84">
        <v>8.1999999999999993</v>
      </c>
      <c r="EY107" s="82">
        <v>3.7037037037037035E-2</v>
      </c>
      <c r="EZ107" s="84">
        <v>8.1999999999999993</v>
      </c>
    </row>
    <row r="108" spans="1:156" ht="15.5" x14ac:dyDescent="0.35">
      <c r="A108" s="83">
        <v>3.3</v>
      </c>
      <c r="B108" s="84">
        <v>14.8</v>
      </c>
      <c r="K108" s="76">
        <v>74</v>
      </c>
      <c r="L108" s="84">
        <v>14.8</v>
      </c>
      <c r="T108" s="76">
        <v>6</v>
      </c>
      <c r="U108" s="84">
        <v>14.8</v>
      </c>
      <c r="AC108" s="85">
        <v>1.927</v>
      </c>
      <c r="AD108" s="84">
        <v>14.8</v>
      </c>
      <c r="AL108" s="76">
        <v>249</v>
      </c>
      <c r="AM108" s="84">
        <v>14.8</v>
      </c>
      <c r="AU108" s="76">
        <v>2</v>
      </c>
      <c r="AV108" s="84">
        <v>14.8</v>
      </c>
      <c r="BD108" s="76">
        <v>78</v>
      </c>
      <c r="BE108" s="84">
        <v>14.8</v>
      </c>
      <c r="BM108" s="76">
        <v>1</v>
      </c>
      <c r="BN108" s="84">
        <v>14.8</v>
      </c>
      <c r="BV108" s="86">
        <v>1</v>
      </c>
      <c r="BW108" s="84">
        <v>14.8</v>
      </c>
      <c r="CE108" s="76">
        <v>29</v>
      </c>
      <c r="CF108" s="84">
        <v>14.8</v>
      </c>
      <c r="CN108" s="76">
        <v>7</v>
      </c>
      <c r="CO108" s="84">
        <v>14.8</v>
      </c>
      <c r="CW108" s="76">
        <v>2</v>
      </c>
      <c r="CX108" s="84">
        <v>14.8</v>
      </c>
      <c r="DF108" s="78">
        <v>38</v>
      </c>
      <c r="DG108" s="84">
        <v>14.8</v>
      </c>
      <c r="DO108" s="79">
        <v>58</v>
      </c>
      <c r="DP108" s="84">
        <v>14.8</v>
      </c>
      <c r="DX108" s="80">
        <v>0</v>
      </c>
      <c r="DY108" s="84">
        <v>14.8</v>
      </c>
      <c r="EG108" s="81">
        <v>164</v>
      </c>
      <c r="EH108" s="84">
        <v>14.8</v>
      </c>
      <c r="EP108" s="81">
        <v>171</v>
      </c>
      <c r="EQ108" s="84">
        <v>14.8</v>
      </c>
      <c r="EY108" s="82">
        <v>4.2682926829268296E-2</v>
      </c>
      <c r="EZ108" s="84">
        <v>14.8</v>
      </c>
    </row>
    <row r="109" spans="1:156" ht="15.5" x14ac:dyDescent="0.35">
      <c r="A109" s="83">
        <v>2</v>
      </c>
      <c r="B109" s="84">
        <v>10.7</v>
      </c>
      <c r="K109" s="76">
        <v>53</v>
      </c>
      <c r="L109" s="84">
        <v>10.7</v>
      </c>
      <c r="T109" s="76">
        <v>4</v>
      </c>
      <c r="U109" s="84">
        <v>10.7</v>
      </c>
      <c r="AC109" s="85">
        <v>1.018</v>
      </c>
      <c r="AD109" s="84">
        <v>10.7</v>
      </c>
      <c r="AL109" s="76">
        <v>134</v>
      </c>
      <c r="AM109" s="84">
        <v>10.7</v>
      </c>
      <c r="AU109" s="76">
        <v>1</v>
      </c>
      <c r="AV109" s="84">
        <v>10.7</v>
      </c>
      <c r="BD109" s="76">
        <v>86</v>
      </c>
      <c r="BE109" s="84">
        <v>10.7</v>
      </c>
      <c r="BM109" s="76">
        <v>0</v>
      </c>
      <c r="BN109" s="84">
        <v>10.7</v>
      </c>
      <c r="BV109" s="86">
        <v>1</v>
      </c>
      <c r="BW109" s="84">
        <v>10.7</v>
      </c>
      <c r="CE109" s="76">
        <v>36</v>
      </c>
      <c r="CF109" s="84">
        <v>10.7</v>
      </c>
      <c r="CN109" s="76">
        <v>10</v>
      </c>
      <c r="CO109" s="84">
        <v>10.7</v>
      </c>
      <c r="CW109" s="76">
        <v>4</v>
      </c>
      <c r="CX109" s="84">
        <v>10.7</v>
      </c>
      <c r="DF109" s="78">
        <v>35</v>
      </c>
      <c r="DG109" s="84">
        <v>10.7</v>
      </c>
      <c r="DO109" s="79">
        <v>31</v>
      </c>
      <c r="DP109" s="84">
        <v>10.7</v>
      </c>
      <c r="DX109" s="80">
        <v>0</v>
      </c>
      <c r="DY109" s="84">
        <v>10.7</v>
      </c>
      <c r="EG109" s="81">
        <v>176</v>
      </c>
      <c r="EH109" s="84">
        <v>10.7</v>
      </c>
      <c r="EP109" s="81">
        <v>182</v>
      </c>
      <c r="EQ109" s="84">
        <v>10.7</v>
      </c>
      <c r="EY109" s="82">
        <v>3.4090909090909088E-2</v>
      </c>
      <c r="EZ109" s="84">
        <v>10.7</v>
      </c>
    </row>
    <row r="110" spans="1:156" ht="15.5" x14ac:dyDescent="0.35">
      <c r="A110" s="83">
        <v>2.1</v>
      </c>
      <c r="B110" s="84">
        <v>8.8000000000000007</v>
      </c>
      <c r="K110" s="76">
        <v>58</v>
      </c>
      <c r="L110" s="84">
        <v>8.8000000000000007</v>
      </c>
      <c r="T110" s="76">
        <v>13</v>
      </c>
      <c r="U110" s="84">
        <v>8.8000000000000007</v>
      </c>
      <c r="AC110" s="85">
        <v>0.86399999999999999</v>
      </c>
      <c r="AD110" s="84">
        <v>8.8000000000000007</v>
      </c>
      <c r="AL110" s="76">
        <v>129</v>
      </c>
      <c r="AM110" s="84">
        <v>8.8000000000000007</v>
      </c>
      <c r="AU110" s="76">
        <v>4</v>
      </c>
      <c r="AV110" s="84">
        <v>8.8000000000000007</v>
      </c>
      <c r="BD110" s="76">
        <v>133</v>
      </c>
      <c r="BE110" s="84">
        <v>8.8000000000000007</v>
      </c>
      <c r="BM110" s="76">
        <v>1</v>
      </c>
      <c r="BN110" s="84">
        <v>8.8000000000000007</v>
      </c>
      <c r="BV110" s="86">
        <v>0</v>
      </c>
      <c r="BW110" s="84">
        <v>8.8000000000000007</v>
      </c>
      <c r="CE110" s="76">
        <v>61</v>
      </c>
      <c r="CF110" s="84">
        <v>8.8000000000000007</v>
      </c>
      <c r="CN110" s="76">
        <v>8</v>
      </c>
      <c r="CO110" s="84">
        <v>8.8000000000000007</v>
      </c>
      <c r="CW110" s="76">
        <v>5</v>
      </c>
      <c r="CX110" s="84">
        <v>8.8000000000000007</v>
      </c>
      <c r="DF110" s="78">
        <v>44</v>
      </c>
      <c r="DG110" s="84">
        <v>8.8000000000000007</v>
      </c>
      <c r="DO110" s="79">
        <v>39</v>
      </c>
      <c r="DP110" s="84">
        <v>8.8000000000000007</v>
      </c>
      <c r="DX110" s="80">
        <v>0</v>
      </c>
      <c r="DY110" s="84">
        <v>8.8000000000000007</v>
      </c>
      <c r="EG110" s="81">
        <v>162</v>
      </c>
      <c r="EH110" s="84">
        <v>8.8000000000000007</v>
      </c>
      <c r="EP110" s="81">
        <v>168</v>
      </c>
      <c r="EQ110" s="84">
        <v>8.8000000000000007</v>
      </c>
      <c r="EY110" s="82">
        <v>3.7037037037037035E-2</v>
      </c>
      <c r="EZ110" s="84">
        <v>8.8000000000000007</v>
      </c>
    </row>
    <row r="111" spans="1:156" ht="15.5" x14ac:dyDescent="0.35">
      <c r="A111" s="83">
        <v>2</v>
      </c>
      <c r="B111" s="84">
        <v>9.6999999999999993</v>
      </c>
      <c r="K111" s="76">
        <v>54</v>
      </c>
      <c r="L111" s="84">
        <v>9.6999999999999993</v>
      </c>
      <c r="T111" s="76">
        <v>2</v>
      </c>
      <c r="U111" s="84">
        <v>9.6999999999999993</v>
      </c>
      <c r="AC111" s="85">
        <v>0.626</v>
      </c>
      <c r="AD111" s="84">
        <v>9.6999999999999993</v>
      </c>
      <c r="AL111" s="76">
        <v>51</v>
      </c>
      <c r="AM111" s="84">
        <v>9.6999999999999993</v>
      </c>
      <c r="AU111" s="76">
        <v>2</v>
      </c>
      <c r="AV111" s="84">
        <v>9.6999999999999993</v>
      </c>
      <c r="BD111" s="76">
        <v>107</v>
      </c>
      <c r="BE111" s="84">
        <v>9.6999999999999993</v>
      </c>
      <c r="BM111" s="76">
        <v>1</v>
      </c>
      <c r="BN111" s="84">
        <v>9.6999999999999993</v>
      </c>
      <c r="BV111" s="86">
        <v>0</v>
      </c>
      <c r="BW111" s="84">
        <v>9.6999999999999993</v>
      </c>
      <c r="CE111" s="76">
        <v>38</v>
      </c>
      <c r="CF111" s="84">
        <v>9.6999999999999993</v>
      </c>
      <c r="CN111" s="76">
        <v>8</v>
      </c>
      <c r="CO111" s="84">
        <v>9.6999999999999993</v>
      </c>
      <c r="CW111" s="76">
        <v>3</v>
      </c>
      <c r="CX111" s="84">
        <v>9.6999999999999993</v>
      </c>
      <c r="DF111" s="78">
        <v>28</v>
      </c>
      <c r="DG111" s="84">
        <v>9.6999999999999993</v>
      </c>
      <c r="DO111" s="79">
        <v>26</v>
      </c>
      <c r="DP111" s="84">
        <v>9.6999999999999993</v>
      </c>
      <c r="DX111" s="80">
        <v>0</v>
      </c>
      <c r="DY111" s="84">
        <v>9.6999999999999993</v>
      </c>
      <c r="EG111" s="81">
        <v>185</v>
      </c>
      <c r="EH111" s="84">
        <v>9.6999999999999993</v>
      </c>
      <c r="EP111" s="81">
        <v>193</v>
      </c>
      <c r="EQ111" s="84">
        <v>9.6999999999999993</v>
      </c>
      <c r="EY111" s="82">
        <v>4.3243243243243246E-2</v>
      </c>
      <c r="EZ111" s="84">
        <v>9.6999999999999993</v>
      </c>
    </row>
    <row r="112" spans="1:156" ht="15.5" x14ac:dyDescent="0.35">
      <c r="A112" s="83">
        <v>1.9</v>
      </c>
      <c r="B112" s="84">
        <v>9.6999999999999993</v>
      </c>
      <c r="K112" s="76">
        <v>55</v>
      </c>
      <c r="L112" s="84">
        <v>9.6999999999999993</v>
      </c>
      <c r="T112" s="76">
        <v>4</v>
      </c>
      <c r="U112" s="84">
        <v>9.6999999999999993</v>
      </c>
      <c r="AC112" s="85">
        <v>1.3839999999999999</v>
      </c>
      <c r="AD112" s="84">
        <v>9.6999999999999993</v>
      </c>
      <c r="AL112" s="76">
        <v>33</v>
      </c>
      <c r="AM112" s="84">
        <v>9.6999999999999993</v>
      </c>
      <c r="AU112" s="76">
        <v>2</v>
      </c>
      <c r="AV112" s="84">
        <v>9.6999999999999993</v>
      </c>
      <c r="BD112" s="76">
        <v>100</v>
      </c>
      <c r="BE112" s="84">
        <v>9.6999999999999993</v>
      </c>
      <c r="BM112" s="76">
        <v>1</v>
      </c>
      <c r="BN112" s="84">
        <v>9.6999999999999993</v>
      </c>
      <c r="BV112" s="86">
        <v>0</v>
      </c>
      <c r="BW112" s="84">
        <v>9.6999999999999993</v>
      </c>
      <c r="CE112" s="76">
        <v>27</v>
      </c>
      <c r="CF112" s="84">
        <v>9.6999999999999993</v>
      </c>
      <c r="CN112" s="76">
        <v>10</v>
      </c>
      <c r="CO112" s="84">
        <v>9.6999999999999993</v>
      </c>
      <c r="CW112" s="76">
        <v>1</v>
      </c>
      <c r="CX112" s="84">
        <v>9.6999999999999993</v>
      </c>
      <c r="DF112" s="78">
        <v>34</v>
      </c>
      <c r="DG112" s="84">
        <v>9.6999999999999993</v>
      </c>
      <c r="DO112" s="79">
        <v>94</v>
      </c>
      <c r="DP112" s="84">
        <v>9.6999999999999993</v>
      </c>
      <c r="DX112" s="80">
        <v>1</v>
      </c>
      <c r="DY112" s="84">
        <v>9.6999999999999993</v>
      </c>
      <c r="EG112" s="81">
        <v>182</v>
      </c>
      <c r="EH112" s="84">
        <v>9.6999999999999993</v>
      </c>
      <c r="EP112" s="81">
        <v>192</v>
      </c>
      <c r="EQ112" s="84">
        <v>9.6999999999999993</v>
      </c>
      <c r="EY112" s="82">
        <v>5.4945054945054944E-2</v>
      </c>
      <c r="EZ112" s="84">
        <v>9.6999999999999993</v>
      </c>
    </row>
    <row r="113" spans="1:156" ht="15.5" x14ac:dyDescent="0.35">
      <c r="A113" s="83">
        <v>2.2000000000000002</v>
      </c>
      <c r="B113" s="84">
        <v>10.5</v>
      </c>
      <c r="K113" s="76">
        <v>65</v>
      </c>
      <c r="L113" s="84">
        <v>10.5</v>
      </c>
      <c r="T113" s="76">
        <v>3</v>
      </c>
      <c r="U113" s="84">
        <v>10.5</v>
      </c>
      <c r="AC113" s="85">
        <v>0.59</v>
      </c>
      <c r="AD113" s="84">
        <v>10.5</v>
      </c>
      <c r="AL113" s="76">
        <v>121</v>
      </c>
      <c r="AM113" s="84">
        <v>10.5</v>
      </c>
      <c r="AU113" s="76">
        <v>3</v>
      </c>
      <c r="AV113" s="84">
        <v>10.5</v>
      </c>
      <c r="BD113" s="76">
        <v>108</v>
      </c>
      <c r="BE113" s="84">
        <v>10.5</v>
      </c>
      <c r="BM113" s="76">
        <v>1</v>
      </c>
      <c r="BN113" s="84">
        <v>10.5</v>
      </c>
      <c r="BV113" s="86">
        <v>1</v>
      </c>
      <c r="BW113" s="84">
        <v>10.5</v>
      </c>
      <c r="CE113" s="76">
        <v>32</v>
      </c>
      <c r="CF113" s="84">
        <v>10.5</v>
      </c>
      <c r="CN113" s="76">
        <v>10</v>
      </c>
      <c r="CO113" s="84">
        <v>10.5</v>
      </c>
      <c r="CW113" s="76">
        <v>2</v>
      </c>
      <c r="CX113" s="84">
        <v>10.5</v>
      </c>
      <c r="DF113" s="78">
        <v>29</v>
      </c>
      <c r="DG113" s="84">
        <v>10.5</v>
      </c>
      <c r="DO113" s="79">
        <v>54</v>
      </c>
      <c r="DP113" s="84">
        <v>10.5</v>
      </c>
      <c r="DX113" s="80">
        <v>0</v>
      </c>
      <c r="DY113" s="84">
        <v>10.5</v>
      </c>
      <c r="EG113" s="81">
        <v>173</v>
      </c>
      <c r="EH113" s="84">
        <v>10.5</v>
      </c>
      <c r="EP113" s="81">
        <v>181</v>
      </c>
      <c r="EQ113" s="84">
        <v>10.5</v>
      </c>
      <c r="EY113" s="82">
        <v>4.6242774566473986E-2</v>
      </c>
      <c r="EZ113" s="84">
        <v>10.5</v>
      </c>
    </row>
    <row r="114" spans="1:156" ht="15.5" x14ac:dyDescent="0.35">
      <c r="A114" s="83">
        <v>1.7</v>
      </c>
      <c r="B114" s="84">
        <v>8.9</v>
      </c>
      <c r="K114" s="76">
        <v>39</v>
      </c>
      <c r="L114" s="84">
        <v>8.9</v>
      </c>
      <c r="T114" s="76">
        <v>7</v>
      </c>
      <c r="U114" s="84">
        <v>8.9</v>
      </c>
      <c r="AC114" s="85">
        <v>7.1999999999999995E-2</v>
      </c>
      <c r="AD114" s="84">
        <v>8.9</v>
      </c>
      <c r="AL114" s="76">
        <v>116</v>
      </c>
      <c r="AM114" s="84">
        <v>8.9</v>
      </c>
      <c r="AU114" s="76">
        <v>7</v>
      </c>
      <c r="AV114" s="84">
        <v>8.9</v>
      </c>
      <c r="BD114" s="76">
        <v>155</v>
      </c>
      <c r="BE114" s="84">
        <v>8.9</v>
      </c>
      <c r="BM114" s="76">
        <v>1</v>
      </c>
      <c r="BN114" s="84">
        <v>8.9</v>
      </c>
      <c r="BV114" s="86">
        <v>1</v>
      </c>
      <c r="BW114" s="84">
        <v>8.9</v>
      </c>
      <c r="CE114" s="76">
        <v>44</v>
      </c>
      <c r="CF114" s="84">
        <v>8.9</v>
      </c>
      <c r="CN114" s="76">
        <v>16</v>
      </c>
      <c r="CO114" s="84">
        <v>8.9</v>
      </c>
      <c r="CW114" s="76">
        <v>2</v>
      </c>
      <c r="CX114" s="84">
        <v>8.9</v>
      </c>
      <c r="DF114" s="78">
        <v>35</v>
      </c>
      <c r="DG114" s="84">
        <v>8.9</v>
      </c>
      <c r="DO114" s="79">
        <v>8</v>
      </c>
      <c r="DP114" s="84">
        <v>8.9</v>
      </c>
      <c r="DX114" s="80">
        <v>1</v>
      </c>
      <c r="DY114" s="84">
        <v>8.9</v>
      </c>
      <c r="EG114" s="81">
        <v>164</v>
      </c>
      <c r="EH114" s="84">
        <v>8.9</v>
      </c>
      <c r="EP114" s="81">
        <v>170</v>
      </c>
      <c r="EQ114" s="84">
        <v>8.9</v>
      </c>
      <c r="EY114" s="82">
        <v>3.6585365853658534E-2</v>
      </c>
      <c r="EZ114" s="84">
        <v>8.9</v>
      </c>
    </row>
    <row r="115" spans="1:156" ht="15.5" x14ac:dyDescent="0.35">
      <c r="A115" s="83">
        <v>1.8</v>
      </c>
      <c r="B115" s="84">
        <v>7.9</v>
      </c>
      <c r="K115" s="76">
        <v>42</v>
      </c>
      <c r="L115" s="84">
        <v>7.9</v>
      </c>
      <c r="T115" s="76">
        <v>4</v>
      </c>
      <c r="U115" s="84">
        <v>7.9</v>
      </c>
      <c r="AC115" s="85">
        <v>1.2829999999999999</v>
      </c>
      <c r="AD115" s="84">
        <v>7.9</v>
      </c>
      <c r="AL115" s="76">
        <v>68</v>
      </c>
      <c r="AM115" s="84">
        <v>7.9</v>
      </c>
      <c r="AU115" s="76">
        <v>4</v>
      </c>
      <c r="AV115" s="84">
        <v>7.9</v>
      </c>
      <c r="BD115" s="76">
        <v>90</v>
      </c>
      <c r="BE115" s="84">
        <v>7.9</v>
      </c>
      <c r="BM115" s="76">
        <v>1</v>
      </c>
      <c r="BN115" s="84">
        <v>7.9</v>
      </c>
      <c r="BV115" s="86">
        <v>0</v>
      </c>
      <c r="BW115" s="84">
        <v>7.9</v>
      </c>
      <c r="CE115" s="76">
        <v>37</v>
      </c>
      <c r="CF115" s="84">
        <v>7.9</v>
      </c>
      <c r="CN115" s="76">
        <v>6</v>
      </c>
      <c r="CO115" s="84">
        <v>7.9</v>
      </c>
      <c r="CW115" s="76">
        <v>3</v>
      </c>
      <c r="CX115" s="84">
        <v>7.9</v>
      </c>
      <c r="DF115" s="78">
        <v>36</v>
      </c>
      <c r="DG115" s="84">
        <v>7.9</v>
      </c>
      <c r="DO115" s="79">
        <v>17</v>
      </c>
      <c r="DP115" s="84">
        <v>7.9</v>
      </c>
      <c r="DX115" s="80">
        <v>0</v>
      </c>
      <c r="DY115" s="84">
        <v>7.9</v>
      </c>
      <c r="EG115" s="81">
        <v>170</v>
      </c>
      <c r="EH115" s="84">
        <v>7.9</v>
      </c>
      <c r="EP115" s="81">
        <v>175</v>
      </c>
      <c r="EQ115" s="84">
        <v>7.9</v>
      </c>
      <c r="EY115" s="82">
        <v>2.9411764705882353E-2</v>
      </c>
      <c r="EZ115" s="84">
        <v>7.9</v>
      </c>
    </row>
    <row r="116" spans="1:156" ht="15.5" x14ac:dyDescent="0.35">
      <c r="A116" s="83">
        <v>3.3</v>
      </c>
      <c r="B116" s="84">
        <v>21</v>
      </c>
      <c r="K116" s="76">
        <v>89</v>
      </c>
      <c r="L116" s="84">
        <v>21</v>
      </c>
      <c r="T116" s="76">
        <v>6</v>
      </c>
      <c r="U116" s="84">
        <v>21</v>
      </c>
      <c r="AC116" s="85">
        <v>7.4999999999999997E-2</v>
      </c>
      <c r="AD116" s="84">
        <v>21</v>
      </c>
      <c r="AL116" s="76">
        <v>296</v>
      </c>
      <c r="AM116" s="84">
        <v>21</v>
      </c>
      <c r="AU116" s="76">
        <v>0</v>
      </c>
      <c r="AV116" s="84">
        <v>21</v>
      </c>
      <c r="BD116" s="76">
        <v>137</v>
      </c>
      <c r="BE116" s="84">
        <v>21</v>
      </c>
      <c r="BM116" s="76">
        <v>1</v>
      </c>
      <c r="BN116" s="84">
        <v>21</v>
      </c>
      <c r="BV116" s="86">
        <v>1</v>
      </c>
      <c r="BW116" s="84">
        <v>21</v>
      </c>
      <c r="CE116" s="76">
        <v>37</v>
      </c>
      <c r="CF116" s="84">
        <v>21</v>
      </c>
      <c r="CN116" s="76">
        <v>13</v>
      </c>
      <c r="CO116" s="84">
        <v>21</v>
      </c>
      <c r="CW116" s="76">
        <v>1</v>
      </c>
      <c r="CX116" s="84">
        <v>21</v>
      </c>
      <c r="DF116" s="78">
        <v>36</v>
      </c>
      <c r="DG116" s="84">
        <v>21</v>
      </c>
      <c r="DO116" s="79">
        <v>27</v>
      </c>
      <c r="DP116" s="84">
        <v>21</v>
      </c>
      <c r="DX116" s="80">
        <v>1</v>
      </c>
      <c r="DY116" s="84">
        <v>21</v>
      </c>
      <c r="EG116" s="81">
        <v>184</v>
      </c>
      <c r="EH116" s="84">
        <v>21</v>
      </c>
      <c r="EP116" s="81">
        <v>196</v>
      </c>
      <c r="EQ116" s="84">
        <v>21</v>
      </c>
      <c r="EY116" s="82">
        <v>6.5217391304347824E-2</v>
      </c>
      <c r="EZ116" s="84">
        <v>21</v>
      </c>
    </row>
    <row r="117" spans="1:156" ht="15.5" x14ac:dyDescent="0.35">
      <c r="A117" s="83">
        <v>2.2000000000000002</v>
      </c>
      <c r="B117" s="84">
        <v>12.7</v>
      </c>
      <c r="K117" s="76">
        <v>65</v>
      </c>
      <c r="L117" s="84">
        <v>12.7</v>
      </c>
      <c r="T117" s="76">
        <v>6</v>
      </c>
      <c r="U117" s="84">
        <v>12.7</v>
      </c>
      <c r="AC117" s="85">
        <v>0.89900000000000002</v>
      </c>
      <c r="AD117" s="84">
        <v>12.7</v>
      </c>
      <c r="AL117" s="76">
        <v>165</v>
      </c>
      <c r="AM117" s="84">
        <v>12.7</v>
      </c>
      <c r="AU117" s="76">
        <v>1</v>
      </c>
      <c r="AV117" s="84">
        <v>12.7</v>
      </c>
      <c r="BD117" s="76">
        <v>140</v>
      </c>
      <c r="BE117" s="84">
        <v>12.7</v>
      </c>
      <c r="BM117" s="76">
        <v>0</v>
      </c>
      <c r="BN117" s="84">
        <v>12.7</v>
      </c>
      <c r="BV117" s="86">
        <v>1</v>
      </c>
      <c r="BW117" s="84">
        <v>12.7</v>
      </c>
      <c r="CE117" s="76">
        <v>60</v>
      </c>
      <c r="CF117" s="84">
        <v>12.7</v>
      </c>
      <c r="CN117" s="76">
        <v>9</v>
      </c>
      <c r="CO117" s="84">
        <v>12.7</v>
      </c>
      <c r="CW117" s="76">
        <v>5</v>
      </c>
      <c r="CX117" s="84">
        <v>12.7</v>
      </c>
      <c r="DF117" s="78">
        <v>35</v>
      </c>
      <c r="DG117" s="84">
        <v>12.7</v>
      </c>
      <c r="DO117" s="79">
        <v>62</v>
      </c>
      <c r="DP117" s="84">
        <v>12.7</v>
      </c>
      <c r="DX117" s="80">
        <v>0</v>
      </c>
      <c r="DY117" s="84">
        <v>12.7</v>
      </c>
      <c r="EG117" s="81">
        <v>169</v>
      </c>
      <c r="EH117" s="84">
        <v>12.7</v>
      </c>
      <c r="EP117" s="81">
        <v>174</v>
      </c>
      <c r="EQ117" s="84">
        <v>12.7</v>
      </c>
      <c r="EY117" s="82">
        <v>2.9585798816568046E-2</v>
      </c>
      <c r="EZ117" s="84">
        <v>12.7</v>
      </c>
    </row>
    <row r="118" spans="1:156" ht="15.5" x14ac:dyDescent="0.35">
      <c r="A118" s="83">
        <v>1.9</v>
      </c>
      <c r="B118" s="84">
        <v>9.4</v>
      </c>
      <c r="K118" s="76">
        <v>49</v>
      </c>
      <c r="L118" s="84">
        <v>9.4</v>
      </c>
      <c r="T118" s="76">
        <v>10</v>
      </c>
      <c r="U118" s="84">
        <v>9.4</v>
      </c>
      <c r="AC118" s="85">
        <v>1.248</v>
      </c>
      <c r="AD118" s="84">
        <v>9.4</v>
      </c>
      <c r="AL118" s="76">
        <v>92</v>
      </c>
      <c r="AM118" s="84">
        <v>9.4</v>
      </c>
      <c r="AU118" s="76">
        <v>2</v>
      </c>
      <c r="AV118" s="84">
        <v>9.4</v>
      </c>
      <c r="BD118" s="76">
        <v>98</v>
      </c>
      <c r="BE118" s="84">
        <v>9.4</v>
      </c>
      <c r="BM118" s="76">
        <v>0</v>
      </c>
      <c r="BN118" s="84">
        <v>9.4</v>
      </c>
      <c r="BV118" s="86">
        <v>0</v>
      </c>
      <c r="BW118" s="84">
        <v>9.4</v>
      </c>
      <c r="CE118" s="76">
        <v>53</v>
      </c>
      <c r="CF118" s="84">
        <v>9.4</v>
      </c>
      <c r="CN118" s="76">
        <v>12</v>
      </c>
      <c r="CO118" s="84">
        <v>9.4</v>
      </c>
      <c r="CW118" s="76">
        <v>4</v>
      </c>
      <c r="CX118" s="84">
        <v>9.4</v>
      </c>
      <c r="DF118" s="78">
        <v>42</v>
      </c>
      <c r="DG118" s="84">
        <v>9.4</v>
      </c>
      <c r="DO118" s="79">
        <v>25</v>
      </c>
      <c r="DP118" s="84">
        <v>9.4</v>
      </c>
      <c r="DX118" s="80">
        <v>0</v>
      </c>
      <c r="DY118" s="84">
        <v>9.4</v>
      </c>
      <c r="EG118" s="81">
        <v>175</v>
      </c>
      <c r="EH118" s="84">
        <v>9.4</v>
      </c>
      <c r="EP118" s="81">
        <v>182</v>
      </c>
      <c r="EQ118" s="84">
        <v>9.4</v>
      </c>
      <c r="EY118" s="82">
        <v>0.04</v>
      </c>
      <c r="EZ118" s="84">
        <v>9.4</v>
      </c>
    </row>
    <row r="119" spans="1:156" ht="15.5" x14ac:dyDescent="0.35">
      <c r="A119" s="83">
        <v>1.8</v>
      </c>
      <c r="B119" s="84">
        <v>7.5</v>
      </c>
      <c r="K119" s="76">
        <v>51</v>
      </c>
      <c r="L119" s="84">
        <v>7.5</v>
      </c>
      <c r="T119" s="76">
        <v>18</v>
      </c>
      <c r="U119" s="84">
        <v>7.5</v>
      </c>
      <c r="AC119" s="85">
        <v>0.23100000000000001</v>
      </c>
      <c r="AD119" s="84">
        <v>7.5</v>
      </c>
      <c r="AL119" s="76">
        <v>109</v>
      </c>
      <c r="AM119" s="84">
        <v>7.5</v>
      </c>
      <c r="AU119" s="76">
        <v>5</v>
      </c>
      <c r="AV119" s="84">
        <v>7.5</v>
      </c>
      <c r="BD119" s="76">
        <v>111</v>
      </c>
      <c r="BE119" s="84">
        <v>7.5</v>
      </c>
      <c r="BM119" s="76">
        <v>1</v>
      </c>
      <c r="BN119" s="84">
        <v>7.5</v>
      </c>
      <c r="BV119" s="86">
        <v>0</v>
      </c>
      <c r="BW119" s="84">
        <v>7.5</v>
      </c>
      <c r="CE119" s="76">
        <v>41</v>
      </c>
      <c r="CF119" s="84">
        <v>7.5</v>
      </c>
      <c r="CN119" s="76">
        <v>7</v>
      </c>
      <c r="CO119" s="84">
        <v>7.5</v>
      </c>
      <c r="CW119" s="76">
        <v>3</v>
      </c>
      <c r="CX119" s="84">
        <v>7.5</v>
      </c>
      <c r="DF119" s="78">
        <v>49</v>
      </c>
      <c r="DG119" s="84">
        <v>7.5</v>
      </c>
      <c r="DO119" s="79">
        <v>29</v>
      </c>
      <c r="DP119" s="84">
        <v>7.5</v>
      </c>
      <c r="DX119" s="80">
        <v>1</v>
      </c>
      <c r="DY119" s="84">
        <v>7.5</v>
      </c>
      <c r="EG119" s="81">
        <v>162</v>
      </c>
      <c r="EH119" s="84">
        <v>7.5</v>
      </c>
      <c r="EP119" s="81">
        <v>165</v>
      </c>
      <c r="EQ119" s="84">
        <v>7.5</v>
      </c>
      <c r="EY119" s="82">
        <v>1.8518518518518517E-2</v>
      </c>
      <c r="EZ119" s="84">
        <v>7.5</v>
      </c>
    </row>
    <row r="120" spans="1:156" ht="15.5" x14ac:dyDescent="0.35">
      <c r="A120" s="83">
        <v>1.8</v>
      </c>
      <c r="B120" s="84">
        <v>11.8</v>
      </c>
      <c r="K120" s="76">
        <v>53</v>
      </c>
      <c r="L120" s="84">
        <v>11.8</v>
      </c>
      <c r="T120" s="76">
        <v>7</v>
      </c>
      <c r="U120" s="84">
        <v>11.8</v>
      </c>
      <c r="AC120" s="85">
        <v>1.512</v>
      </c>
      <c r="AD120" s="84">
        <v>11.8</v>
      </c>
      <c r="AL120" s="76">
        <v>125</v>
      </c>
      <c r="AM120" s="84">
        <v>11.8</v>
      </c>
      <c r="AU120" s="76">
        <v>2</v>
      </c>
      <c r="AV120" s="84">
        <v>11.8</v>
      </c>
      <c r="BD120" s="76">
        <v>101</v>
      </c>
      <c r="BE120" s="84">
        <v>11.8</v>
      </c>
      <c r="BM120" s="76">
        <v>1</v>
      </c>
      <c r="BN120" s="84">
        <v>11.8</v>
      </c>
      <c r="BV120" s="86">
        <v>0</v>
      </c>
      <c r="BW120" s="84">
        <v>11.8</v>
      </c>
      <c r="CE120" s="76">
        <v>39</v>
      </c>
      <c r="CF120" s="84">
        <v>11.8</v>
      </c>
      <c r="CN120" s="76">
        <v>13</v>
      </c>
      <c r="CO120" s="84">
        <v>11.8</v>
      </c>
      <c r="CW120" s="76">
        <v>2</v>
      </c>
      <c r="CX120" s="84">
        <v>11.8</v>
      </c>
      <c r="DF120" s="78">
        <v>36</v>
      </c>
      <c r="DG120" s="84">
        <v>11.8</v>
      </c>
      <c r="DO120" s="79">
        <v>32</v>
      </c>
      <c r="DP120" s="84">
        <v>11.8</v>
      </c>
      <c r="DX120" s="80">
        <v>0</v>
      </c>
      <c r="DY120" s="84">
        <v>11.8</v>
      </c>
      <c r="EG120" s="81">
        <v>172</v>
      </c>
      <c r="EH120" s="84">
        <v>11.8</v>
      </c>
      <c r="EP120" s="81">
        <v>179</v>
      </c>
      <c r="EQ120" s="84">
        <v>11.8</v>
      </c>
      <c r="EY120" s="82">
        <v>4.0697674418604654E-2</v>
      </c>
      <c r="EZ120" s="84">
        <v>11.8</v>
      </c>
    </row>
    <row r="121" spans="1:156" ht="15.5" x14ac:dyDescent="0.35">
      <c r="A121" s="83">
        <v>3.6</v>
      </c>
      <c r="B121" s="84">
        <v>11.4</v>
      </c>
      <c r="K121" s="76">
        <v>96</v>
      </c>
      <c r="L121" s="84">
        <v>11.4</v>
      </c>
      <c r="T121" s="76">
        <v>1</v>
      </c>
      <c r="U121" s="84">
        <v>11.4</v>
      </c>
      <c r="AC121" s="85">
        <v>0.83099999999999996</v>
      </c>
      <c r="AD121" s="84">
        <v>11.4</v>
      </c>
      <c r="AL121" s="76">
        <v>199</v>
      </c>
      <c r="AM121" s="84">
        <v>11.4</v>
      </c>
      <c r="AU121" s="76">
        <v>3</v>
      </c>
      <c r="AV121" s="84">
        <v>11.4</v>
      </c>
      <c r="BD121" s="76">
        <v>109</v>
      </c>
      <c r="BE121" s="84">
        <v>11.4</v>
      </c>
      <c r="BM121" s="76">
        <v>1</v>
      </c>
      <c r="BN121" s="84">
        <v>11.4</v>
      </c>
      <c r="BV121" s="86">
        <v>0</v>
      </c>
      <c r="BW121" s="84">
        <v>11.4</v>
      </c>
      <c r="CE121" s="76">
        <v>44</v>
      </c>
      <c r="CF121" s="84">
        <v>11.4</v>
      </c>
      <c r="CN121" s="76">
        <v>10</v>
      </c>
      <c r="CO121" s="84">
        <v>11.4</v>
      </c>
      <c r="CW121" s="76">
        <v>4</v>
      </c>
      <c r="CX121" s="84">
        <v>11.4</v>
      </c>
      <c r="DF121" s="78">
        <v>24</v>
      </c>
      <c r="DG121" s="84">
        <v>11.4</v>
      </c>
      <c r="DO121" s="79">
        <v>65</v>
      </c>
      <c r="DP121" s="84">
        <v>11.4</v>
      </c>
      <c r="DX121" s="80">
        <v>0</v>
      </c>
      <c r="DY121" s="84">
        <v>11.4</v>
      </c>
      <c r="EG121" s="81">
        <v>162</v>
      </c>
      <c r="EH121" s="84">
        <v>11.4</v>
      </c>
      <c r="EP121" s="81">
        <v>168</v>
      </c>
      <c r="EQ121" s="84">
        <v>11.4</v>
      </c>
      <c r="EY121" s="82">
        <v>3.7037037037037035E-2</v>
      </c>
      <c r="EZ121" s="84">
        <v>11.4</v>
      </c>
    </row>
    <row r="122" spans="1:156" ht="15.5" x14ac:dyDescent="0.35">
      <c r="A122" s="83">
        <v>1.9</v>
      </c>
      <c r="B122" s="84">
        <v>7.2</v>
      </c>
      <c r="K122" s="76">
        <v>56</v>
      </c>
      <c r="L122" s="84">
        <v>7.2</v>
      </c>
      <c r="T122" s="76">
        <v>4</v>
      </c>
      <c r="U122" s="84">
        <v>7.2</v>
      </c>
      <c r="AC122" s="85">
        <v>0.123</v>
      </c>
      <c r="AD122" s="84">
        <v>7.2</v>
      </c>
      <c r="AL122" s="76">
        <v>113</v>
      </c>
      <c r="AM122" s="84">
        <v>7.2</v>
      </c>
      <c r="AU122" s="76">
        <v>3</v>
      </c>
      <c r="AV122" s="84">
        <v>7.2</v>
      </c>
      <c r="BD122" s="76">
        <v>132</v>
      </c>
      <c r="BE122" s="84">
        <v>7.2</v>
      </c>
      <c r="BM122" s="76">
        <v>0</v>
      </c>
      <c r="BN122" s="84">
        <v>7.2</v>
      </c>
      <c r="BV122" s="86">
        <v>0</v>
      </c>
      <c r="BW122" s="84">
        <v>7.2</v>
      </c>
      <c r="CE122" s="76">
        <v>45</v>
      </c>
      <c r="CF122" s="84">
        <v>7.2</v>
      </c>
      <c r="CN122" s="76">
        <v>6</v>
      </c>
      <c r="CO122" s="84">
        <v>7.2</v>
      </c>
      <c r="CW122" s="76">
        <v>3</v>
      </c>
      <c r="CX122" s="84">
        <v>7.2</v>
      </c>
      <c r="DF122" s="78">
        <v>31</v>
      </c>
      <c r="DG122" s="84">
        <v>7.2</v>
      </c>
      <c r="DO122" s="79">
        <v>36</v>
      </c>
      <c r="DP122" s="84">
        <v>7.2</v>
      </c>
      <c r="DX122" s="80">
        <v>0</v>
      </c>
      <c r="DY122" s="84">
        <v>7.2</v>
      </c>
      <c r="EG122" s="81">
        <v>161</v>
      </c>
      <c r="EH122" s="84">
        <v>7.2</v>
      </c>
      <c r="EP122" s="81">
        <v>167</v>
      </c>
      <c r="EQ122" s="84">
        <v>7.2</v>
      </c>
      <c r="EY122" s="82">
        <v>3.7267080745341616E-2</v>
      </c>
      <c r="EZ122" s="84">
        <v>7.2</v>
      </c>
    </row>
    <row r="123" spans="1:156" ht="15.5" x14ac:dyDescent="0.35">
      <c r="A123" s="83">
        <v>3.3</v>
      </c>
      <c r="B123" s="84">
        <v>20.399999999999999</v>
      </c>
      <c r="K123" s="76">
        <v>79</v>
      </c>
      <c r="L123" s="84">
        <v>20.399999999999999</v>
      </c>
      <c r="T123" s="76">
        <v>7</v>
      </c>
      <c r="U123" s="84">
        <v>20.399999999999999</v>
      </c>
      <c r="AC123" s="85">
        <v>0.13100000000000001</v>
      </c>
      <c r="AD123" s="84">
        <v>20.399999999999999</v>
      </c>
      <c r="AL123" s="76">
        <v>284</v>
      </c>
      <c r="AM123" s="84">
        <v>20.399999999999999</v>
      </c>
      <c r="AU123" s="76">
        <v>4</v>
      </c>
      <c r="AV123" s="84">
        <v>20.399999999999999</v>
      </c>
      <c r="BD123" s="76">
        <v>137</v>
      </c>
      <c r="BE123" s="84">
        <v>20.399999999999999</v>
      </c>
      <c r="BM123" s="76">
        <v>0</v>
      </c>
      <c r="BN123" s="84">
        <v>20.399999999999999</v>
      </c>
      <c r="BV123" s="86">
        <v>1</v>
      </c>
      <c r="BW123" s="84">
        <v>20.399999999999999</v>
      </c>
      <c r="CE123" s="76">
        <v>38</v>
      </c>
      <c r="CF123" s="84">
        <v>20.399999999999999</v>
      </c>
      <c r="CN123" s="76">
        <v>15</v>
      </c>
      <c r="CO123" s="84">
        <v>20.399999999999999</v>
      </c>
      <c r="CW123" s="76">
        <v>5</v>
      </c>
      <c r="CX123" s="84">
        <v>20.399999999999999</v>
      </c>
      <c r="DF123" s="78">
        <v>39</v>
      </c>
      <c r="DG123" s="84">
        <v>20.399999999999999</v>
      </c>
      <c r="DO123" s="79">
        <v>39</v>
      </c>
      <c r="DP123" s="84">
        <v>20.399999999999999</v>
      </c>
      <c r="DX123" s="80">
        <v>1</v>
      </c>
      <c r="DY123" s="84">
        <v>20.399999999999999</v>
      </c>
      <c r="EG123" s="81">
        <v>175</v>
      </c>
      <c r="EH123" s="84">
        <v>20.399999999999999</v>
      </c>
      <c r="EP123" s="81">
        <v>185</v>
      </c>
      <c r="EQ123" s="84">
        <v>20.399999999999999</v>
      </c>
      <c r="EY123" s="82">
        <v>5.7142857142857141E-2</v>
      </c>
      <c r="EZ123" s="84">
        <v>20.399999999999999</v>
      </c>
    </row>
    <row r="124" spans="1:156" ht="15.5" x14ac:dyDescent="0.35">
      <c r="A124" s="83">
        <v>1.9</v>
      </c>
      <c r="B124" s="84">
        <v>9.8000000000000007</v>
      </c>
      <c r="K124" s="76">
        <v>64</v>
      </c>
      <c r="L124" s="84">
        <v>9.8000000000000007</v>
      </c>
      <c r="T124" s="76">
        <v>5</v>
      </c>
      <c r="U124" s="84">
        <v>9.8000000000000007</v>
      </c>
      <c r="AC124" s="85">
        <v>1.5389999999999999</v>
      </c>
      <c r="AD124" s="84">
        <v>9.8000000000000007</v>
      </c>
      <c r="AL124" s="76">
        <v>115</v>
      </c>
      <c r="AM124" s="84">
        <v>9.8000000000000007</v>
      </c>
      <c r="AU124" s="76">
        <v>4</v>
      </c>
      <c r="AV124" s="84">
        <v>9.8000000000000007</v>
      </c>
      <c r="BD124" s="76">
        <v>72</v>
      </c>
      <c r="BE124" s="84">
        <v>9.8000000000000007</v>
      </c>
      <c r="BM124" s="76">
        <v>1</v>
      </c>
      <c r="BN124" s="84">
        <v>9.8000000000000007</v>
      </c>
      <c r="BV124" s="86">
        <v>1</v>
      </c>
      <c r="BW124" s="84">
        <v>9.8000000000000007</v>
      </c>
      <c r="CE124" s="76">
        <v>36</v>
      </c>
      <c r="CF124" s="84">
        <v>9.8000000000000007</v>
      </c>
      <c r="CN124" s="76">
        <v>8</v>
      </c>
      <c r="CO124" s="84">
        <v>9.8000000000000007</v>
      </c>
      <c r="CW124" s="76">
        <v>2</v>
      </c>
      <c r="CX124" s="84">
        <v>9.8000000000000007</v>
      </c>
      <c r="DF124" s="78">
        <v>35</v>
      </c>
      <c r="DG124" s="84">
        <v>9.8000000000000007</v>
      </c>
      <c r="DO124" s="79">
        <v>50</v>
      </c>
      <c r="DP124" s="84">
        <v>9.8000000000000007</v>
      </c>
      <c r="DX124" s="80">
        <v>1</v>
      </c>
      <c r="DY124" s="84">
        <v>9.8000000000000007</v>
      </c>
      <c r="EG124" s="81">
        <v>175</v>
      </c>
      <c r="EH124" s="84">
        <v>9.8000000000000007</v>
      </c>
      <c r="EP124" s="81">
        <v>183</v>
      </c>
      <c r="EQ124" s="84">
        <v>9.8000000000000007</v>
      </c>
      <c r="EY124" s="82">
        <v>4.5714285714285714E-2</v>
      </c>
      <c r="EZ124" s="84">
        <v>9.8000000000000007</v>
      </c>
    </row>
    <row r="125" spans="1:156" ht="15.5" x14ac:dyDescent="0.35">
      <c r="A125" s="83">
        <v>2.9</v>
      </c>
      <c r="B125" s="84">
        <v>16.2</v>
      </c>
      <c r="K125" s="76">
        <v>67</v>
      </c>
      <c r="L125" s="84">
        <v>16.2</v>
      </c>
      <c r="T125" s="76">
        <v>9</v>
      </c>
      <c r="U125" s="84">
        <v>16.2</v>
      </c>
      <c r="AC125" s="85">
        <v>0.63700000000000001</v>
      </c>
      <c r="AD125" s="84">
        <v>16.2</v>
      </c>
      <c r="AL125" s="76">
        <v>188</v>
      </c>
      <c r="AM125" s="84">
        <v>16.2</v>
      </c>
      <c r="AU125" s="76">
        <v>4</v>
      </c>
      <c r="AV125" s="84">
        <v>16.2</v>
      </c>
      <c r="BD125" s="76">
        <v>76</v>
      </c>
      <c r="BE125" s="84">
        <v>16.2</v>
      </c>
      <c r="BM125" s="76">
        <v>0</v>
      </c>
      <c r="BN125" s="84">
        <v>16.2</v>
      </c>
      <c r="BV125" s="86">
        <v>1</v>
      </c>
      <c r="BW125" s="84">
        <v>16.2</v>
      </c>
      <c r="CE125" s="76">
        <v>30</v>
      </c>
      <c r="CF125" s="84">
        <v>16.2</v>
      </c>
      <c r="CN125" s="76">
        <v>12</v>
      </c>
      <c r="CO125" s="84">
        <v>16.2</v>
      </c>
      <c r="CW125" s="76">
        <v>1</v>
      </c>
      <c r="CX125" s="84">
        <v>16.2</v>
      </c>
      <c r="DF125" s="78">
        <v>37</v>
      </c>
      <c r="DG125" s="84">
        <v>16.2</v>
      </c>
      <c r="DO125" s="79">
        <v>49</v>
      </c>
      <c r="DP125" s="84">
        <v>16.2</v>
      </c>
      <c r="DX125" s="80">
        <v>1</v>
      </c>
      <c r="DY125" s="84">
        <v>16.2</v>
      </c>
      <c r="EG125" s="81">
        <v>181</v>
      </c>
      <c r="EH125" s="84">
        <v>16.2</v>
      </c>
      <c r="EP125" s="81">
        <v>190</v>
      </c>
      <c r="EQ125" s="84">
        <v>16.2</v>
      </c>
      <c r="EY125" s="82">
        <v>4.9723756906077346E-2</v>
      </c>
      <c r="EZ125" s="84">
        <v>16.2</v>
      </c>
    </row>
    <row r="126" spans="1:156" ht="15.5" x14ac:dyDescent="0.35">
      <c r="A126" s="83">
        <v>2.2999999999999998</v>
      </c>
      <c r="B126" s="84">
        <v>11.4</v>
      </c>
      <c r="K126" s="76">
        <v>65</v>
      </c>
      <c r="L126" s="84">
        <v>11.4</v>
      </c>
      <c r="T126" s="76">
        <v>9</v>
      </c>
      <c r="U126" s="84">
        <v>11.4</v>
      </c>
      <c r="AC126" s="85">
        <v>0.27500000000000002</v>
      </c>
      <c r="AD126" s="84">
        <v>11.4</v>
      </c>
      <c r="AL126" s="76">
        <v>139</v>
      </c>
      <c r="AM126" s="84">
        <v>11.4</v>
      </c>
      <c r="AU126" s="76">
        <v>1</v>
      </c>
      <c r="AV126" s="84">
        <v>11.4</v>
      </c>
      <c r="BD126" s="76">
        <v>124</v>
      </c>
      <c r="BE126" s="84">
        <v>11.4</v>
      </c>
      <c r="BM126" s="76">
        <v>0</v>
      </c>
      <c r="BN126" s="84">
        <v>11.4</v>
      </c>
      <c r="BV126" s="86">
        <v>1</v>
      </c>
      <c r="BW126" s="84">
        <v>11.4</v>
      </c>
      <c r="CE126" s="76">
        <v>34</v>
      </c>
      <c r="CF126" s="84">
        <v>11.4</v>
      </c>
      <c r="CN126" s="76">
        <v>11</v>
      </c>
      <c r="CO126" s="84">
        <v>11.4</v>
      </c>
      <c r="CW126" s="76">
        <v>2</v>
      </c>
      <c r="CX126" s="84">
        <v>11.4</v>
      </c>
      <c r="DF126" s="78">
        <v>40</v>
      </c>
      <c r="DG126" s="84">
        <v>11.4</v>
      </c>
      <c r="DO126" s="79">
        <v>59</v>
      </c>
      <c r="DP126" s="84">
        <v>11.4</v>
      </c>
      <c r="DX126" s="80">
        <v>1</v>
      </c>
      <c r="DY126" s="84">
        <v>11.4</v>
      </c>
      <c r="EG126" s="81">
        <v>169</v>
      </c>
      <c r="EH126" s="84">
        <v>11.4</v>
      </c>
      <c r="EP126" s="81">
        <v>174</v>
      </c>
      <c r="EQ126" s="84">
        <v>11.4</v>
      </c>
      <c r="EY126" s="82">
        <v>2.9585798816568046E-2</v>
      </c>
      <c r="EZ126" s="84">
        <v>11.4</v>
      </c>
    </row>
    <row r="127" spans="1:156" ht="15.5" x14ac:dyDescent="0.35">
      <c r="A127" s="83">
        <v>3.2</v>
      </c>
      <c r="B127" s="84">
        <v>18.3</v>
      </c>
      <c r="K127" s="76">
        <v>89</v>
      </c>
      <c r="L127" s="84">
        <v>18.3</v>
      </c>
      <c r="T127" s="76">
        <v>6</v>
      </c>
      <c r="U127" s="84">
        <v>18.3</v>
      </c>
      <c r="AC127" s="85">
        <v>0.71099999999999997</v>
      </c>
      <c r="AD127" s="84">
        <v>18.3</v>
      </c>
      <c r="AL127" s="76">
        <v>232</v>
      </c>
      <c r="AM127" s="84">
        <v>18.3</v>
      </c>
      <c r="AU127" s="76">
        <v>4</v>
      </c>
      <c r="AV127" s="84">
        <v>18.3</v>
      </c>
      <c r="BD127" s="76">
        <v>99</v>
      </c>
      <c r="BE127" s="84">
        <v>18.3</v>
      </c>
      <c r="BM127" s="76">
        <v>0</v>
      </c>
      <c r="BN127" s="84">
        <v>18.3</v>
      </c>
      <c r="BV127" s="86">
        <v>1</v>
      </c>
      <c r="BW127" s="84">
        <v>18.3</v>
      </c>
      <c r="CE127" s="76">
        <v>47</v>
      </c>
      <c r="CF127" s="84">
        <v>18.3</v>
      </c>
      <c r="CN127" s="76">
        <v>13</v>
      </c>
      <c r="CO127" s="84">
        <v>18.3</v>
      </c>
      <c r="CW127" s="76">
        <v>3</v>
      </c>
      <c r="CX127" s="84">
        <v>18.3</v>
      </c>
      <c r="DF127" s="78">
        <v>37</v>
      </c>
      <c r="DG127" s="84">
        <v>18.3</v>
      </c>
      <c r="DO127" s="79">
        <v>89</v>
      </c>
      <c r="DP127" s="84">
        <v>18.3</v>
      </c>
      <c r="DX127" s="80">
        <v>1</v>
      </c>
      <c r="DY127" s="84">
        <v>18.3</v>
      </c>
      <c r="EG127" s="81">
        <v>183</v>
      </c>
      <c r="EH127" s="84">
        <v>18.3</v>
      </c>
      <c r="EP127" s="81">
        <v>193</v>
      </c>
      <c r="EQ127" s="84">
        <v>18.3</v>
      </c>
      <c r="EY127" s="82">
        <v>5.4644808743169397E-2</v>
      </c>
      <c r="EZ127" s="84">
        <v>18.3</v>
      </c>
    </row>
    <row r="128" spans="1:156" ht="15.5" x14ac:dyDescent="0.35">
      <c r="A128" s="83">
        <v>1.8</v>
      </c>
      <c r="B128" s="84">
        <v>8.6999999999999993</v>
      </c>
      <c r="K128" s="76">
        <v>53</v>
      </c>
      <c r="L128" s="84">
        <v>8.6999999999999993</v>
      </c>
      <c r="T128" s="76">
        <v>10</v>
      </c>
      <c r="U128" s="84">
        <v>8.6999999999999993</v>
      </c>
      <c r="AC128" s="85">
        <v>1.2</v>
      </c>
      <c r="AD128" s="84">
        <v>8.6999999999999993</v>
      </c>
      <c r="AL128" s="76">
        <v>83</v>
      </c>
      <c r="AM128" s="84">
        <v>8.6999999999999993</v>
      </c>
      <c r="AU128" s="76">
        <v>2</v>
      </c>
      <c r="AV128" s="84">
        <v>8.6999999999999993</v>
      </c>
      <c r="BD128" s="76">
        <v>90</v>
      </c>
      <c r="BE128" s="84">
        <v>8.6999999999999993</v>
      </c>
      <c r="BM128" s="76">
        <v>1</v>
      </c>
      <c r="BN128" s="84">
        <v>8.6999999999999993</v>
      </c>
      <c r="BV128" s="86">
        <v>1</v>
      </c>
      <c r="BW128" s="84">
        <v>8.6999999999999993</v>
      </c>
      <c r="CE128" s="76">
        <v>33</v>
      </c>
      <c r="CF128" s="84">
        <v>8.6999999999999993</v>
      </c>
      <c r="CN128" s="76">
        <v>8</v>
      </c>
      <c r="CO128" s="84">
        <v>8.6999999999999993</v>
      </c>
      <c r="CW128" s="76">
        <v>2</v>
      </c>
      <c r="CX128" s="84">
        <v>8.6999999999999993</v>
      </c>
      <c r="DF128" s="78">
        <v>39</v>
      </c>
      <c r="DG128" s="84">
        <v>8.6999999999999993</v>
      </c>
      <c r="DO128" s="79">
        <v>109</v>
      </c>
      <c r="DP128" s="84">
        <v>8.6999999999999993</v>
      </c>
      <c r="DX128" s="80">
        <v>1</v>
      </c>
      <c r="DY128" s="84">
        <v>8.6999999999999993</v>
      </c>
      <c r="EG128" s="81">
        <v>172</v>
      </c>
      <c r="EH128" s="84">
        <v>8.6999999999999993</v>
      </c>
      <c r="EP128" s="81">
        <v>179</v>
      </c>
      <c r="EQ128" s="84">
        <v>8.6999999999999993</v>
      </c>
      <c r="EY128" s="82">
        <v>4.0697674418604654E-2</v>
      </c>
      <c r="EZ128" s="84">
        <v>8.6999999999999993</v>
      </c>
    </row>
    <row r="129" spans="1:156" ht="15.5" x14ac:dyDescent="0.35">
      <c r="A129" s="83">
        <v>1.8</v>
      </c>
      <c r="B129" s="84">
        <v>9.1</v>
      </c>
      <c r="K129" s="76">
        <v>44</v>
      </c>
      <c r="L129" s="84">
        <v>9.1</v>
      </c>
      <c r="T129" s="76">
        <v>14</v>
      </c>
      <c r="U129" s="84">
        <v>9.1</v>
      </c>
      <c r="AC129" s="85">
        <v>1.2270000000000001</v>
      </c>
      <c r="AD129" s="84">
        <v>9.1</v>
      </c>
      <c r="AL129" s="76">
        <v>100</v>
      </c>
      <c r="AM129" s="84">
        <v>9.1</v>
      </c>
      <c r="AU129" s="76">
        <v>5</v>
      </c>
      <c r="AV129" s="84">
        <v>9.1</v>
      </c>
      <c r="BD129" s="76">
        <v>98</v>
      </c>
      <c r="BE129" s="84">
        <v>9.1</v>
      </c>
      <c r="BM129" s="76">
        <v>1</v>
      </c>
      <c r="BN129" s="84">
        <v>9.1</v>
      </c>
      <c r="BV129" s="86">
        <v>0</v>
      </c>
      <c r="BW129" s="84">
        <v>9.1</v>
      </c>
      <c r="CE129" s="76">
        <v>37</v>
      </c>
      <c r="CF129" s="84">
        <v>9.1</v>
      </c>
      <c r="CN129" s="76">
        <v>10</v>
      </c>
      <c r="CO129" s="84">
        <v>9.1</v>
      </c>
      <c r="CW129" s="76">
        <v>4</v>
      </c>
      <c r="CX129" s="84">
        <v>9.1</v>
      </c>
      <c r="DF129" s="78">
        <v>41</v>
      </c>
      <c r="DG129" s="84">
        <v>9.1</v>
      </c>
      <c r="DO129" s="79">
        <v>20</v>
      </c>
      <c r="DP129" s="84">
        <v>9.1</v>
      </c>
      <c r="DX129" s="80">
        <v>0</v>
      </c>
      <c r="DY129" s="84">
        <v>9.1</v>
      </c>
      <c r="EG129" s="81">
        <v>173</v>
      </c>
      <c r="EH129" s="84">
        <v>9.1</v>
      </c>
      <c r="EP129" s="81">
        <v>180</v>
      </c>
      <c r="EQ129" s="84">
        <v>9.1</v>
      </c>
      <c r="EY129" s="82">
        <v>4.046242774566474E-2</v>
      </c>
      <c r="EZ129" s="84">
        <v>9.1</v>
      </c>
    </row>
    <row r="130" spans="1:156" ht="15.5" x14ac:dyDescent="0.35">
      <c r="A130" s="83">
        <v>1.8</v>
      </c>
      <c r="B130" s="84">
        <v>9.6999999999999993</v>
      </c>
      <c r="K130" s="76">
        <v>46</v>
      </c>
      <c r="L130" s="84">
        <v>9.6999999999999993</v>
      </c>
      <c r="T130" s="76">
        <v>7</v>
      </c>
      <c r="U130" s="84">
        <v>9.6999999999999993</v>
      </c>
      <c r="AC130" s="85">
        <v>1.9630000000000001</v>
      </c>
      <c r="AD130" s="84">
        <v>9.6999999999999993</v>
      </c>
      <c r="AL130" s="76">
        <v>113</v>
      </c>
      <c r="AM130" s="84">
        <v>9.6999999999999993</v>
      </c>
      <c r="AU130" s="76">
        <v>4</v>
      </c>
      <c r="AV130" s="84">
        <v>9.6999999999999993</v>
      </c>
      <c r="BD130" s="76">
        <v>85</v>
      </c>
      <c r="BE130" s="84">
        <v>9.6999999999999993</v>
      </c>
      <c r="BM130" s="76">
        <v>1</v>
      </c>
      <c r="BN130" s="84">
        <v>9.6999999999999993</v>
      </c>
      <c r="BV130" s="86">
        <v>0</v>
      </c>
      <c r="BW130" s="84">
        <v>9.6999999999999993</v>
      </c>
      <c r="CE130" s="76">
        <v>28</v>
      </c>
      <c r="CF130" s="84">
        <v>9.6999999999999993</v>
      </c>
      <c r="CN130" s="76">
        <v>10</v>
      </c>
      <c r="CO130" s="84">
        <v>9.6999999999999993</v>
      </c>
      <c r="CW130" s="76">
        <v>1</v>
      </c>
      <c r="CX130" s="84">
        <v>9.6999999999999993</v>
      </c>
      <c r="DF130" s="78">
        <v>39</v>
      </c>
      <c r="DG130" s="84">
        <v>9.6999999999999993</v>
      </c>
      <c r="DO130" s="79">
        <v>22</v>
      </c>
      <c r="DP130" s="84">
        <v>9.6999999999999993</v>
      </c>
      <c r="DX130" s="80">
        <v>0</v>
      </c>
      <c r="DY130" s="84">
        <v>9.6999999999999993</v>
      </c>
      <c r="EG130" s="81">
        <v>176</v>
      </c>
      <c r="EH130" s="84">
        <v>9.6999999999999993</v>
      </c>
      <c r="EP130" s="81">
        <v>181</v>
      </c>
      <c r="EQ130" s="84">
        <v>9.6999999999999993</v>
      </c>
      <c r="EY130" s="82">
        <v>2.8409090909090908E-2</v>
      </c>
      <c r="EZ130" s="84">
        <v>9.6999999999999993</v>
      </c>
    </row>
    <row r="131" spans="1:156" ht="15.5" x14ac:dyDescent="0.35">
      <c r="A131" s="83">
        <v>1.6</v>
      </c>
      <c r="B131" s="84">
        <v>6.6</v>
      </c>
      <c r="K131" s="76">
        <v>58</v>
      </c>
      <c r="L131" s="84">
        <v>6.6</v>
      </c>
      <c r="T131" s="76">
        <v>17</v>
      </c>
      <c r="U131" s="84">
        <v>6.6</v>
      </c>
      <c r="AC131" s="85">
        <v>0.496</v>
      </c>
      <c r="AD131" s="84">
        <v>6.6</v>
      </c>
      <c r="AL131" s="76">
        <v>100</v>
      </c>
      <c r="AM131" s="84">
        <v>6.6</v>
      </c>
      <c r="AU131" s="76">
        <v>2</v>
      </c>
      <c r="AV131" s="84">
        <v>6.6</v>
      </c>
      <c r="BD131" s="76">
        <v>136</v>
      </c>
      <c r="BE131" s="84">
        <v>6.6</v>
      </c>
      <c r="BM131" s="76">
        <v>0</v>
      </c>
      <c r="BN131" s="84">
        <v>6.6</v>
      </c>
      <c r="BV131" s="86">
        <v>0</v>
      </c>
      <c r="BW131" s="84">
        <v>6.6</v>
      </c>
      <c r="CE131" s="76">
        <v>42</v>
      </c>
      <c r="CF131" s="84">
        <v>6.6</v>
      </c>
      <c r="CN131" s="76">
        <v>5</v>
      </c>
      <c r="CO131" s="84">
        <v>6.6</v>
      </c>
      <c r="CW131" s="76">
        <v>3</v>
      </c>
      <c r="CX131" s="84">
        <v>6.6</v>
      </c>
      <c r="DF131" s="78">
        <v>43</v>
      </c>
      <c r="DG131" s="84">
        <v>6.6</v>
      </c>
      <c r="DO131" s="79">
        <v>39</v>
      </c>
      <c r="DP131" s="84">
        <v>6.6</v>
      </c>
      <c r="DX131" s="80">
        <v>0</v>
      </c>
      <c r="DY131" s="84">
        <v>6.6</v>
      </c>
      <c r="EG131" s="81">
        <v>161</v>
      </c>
      <c r="EH131" s="84">
        <v>6.6</v>
      </c>
      <c r="EP131" s="81">
        <v>165</v>
      </c>
      <c r="EQ131" s="84">
        <v>6.6</v>
      </c>
      <c r="EY131" s="82">
        <v>2.4844720496894408E-2</v>
      </c>
      <c r="EZ131" s="84">
        <v>6.6</v>
      </c>
    </row>
    <row r="132" spans="1:156" ht="15.5" x14ac:dyDescent="0.35">
      <c r="A132" s="83">
        <v>2.2000000000000002</v>
      </c>
      <c r="B132" s="84">
        <v>9.1</v>
      </c>
      <c r="K132" s="76">
        <v>62</v>
      </c>
      <c r="L132" s="84">
        <v>9.1</v>
      </c>
      <c r="T132" s="76">
        <v>23</v>
      </c>
      <c r="U132" s="84">
        <v>9.1</v>
      </c>
      <c r="AC132" s="85">
        <v>0.42399999999999999</v>
      </c>
      <c r="AD132" s="84">
        <v>9.1</v>
      </c>
      <c r="AL132" s="76">
        <v>123</v>
      </c>
      <c r="AM132" s="84">
        <v>9.1</v>
      </c>
      <c r="AU132" s="76">
        <v>2</v>
      </c>
      <c r="AV132" s="84">
        <v>9.1</v>
      </c>
      <c r="BD132" s="76">
        <v>75</v>
      </c>
      <c r="BE132" s="84">
        <v>9.1</v>
      </c>
      <c r="BM132" s="76">
        <v>0</v>
      </c>
      <c r="BN132" s="84">
        <v>9.1</v>
      </c>
      <c r="BV132" s="86">
        <v>0</v>
      </c>
      <c r="BW132" s="84">
        <v>9.1</v>
      </c>
      <c r="CE132" s="76">
        <v>49</v>
      </c>
      <c r="CF132" s="84">
        <v>9.1</v>
      </c>
      <c r="CN132" s="76">
        <v>12</v>
      </c>
      <c r="CO132" s="84">
        <v>9.1</v>
      </c>
      <c r="CW132" s="76">
        <v>3</v>
      </c>
      <c r="CX132" s="84">
        <v>9.1</v>
      </c>
      <c r="DF132" s="78">
        <v>48</v>
      </c>
      <c r="DG132" s="84">
        <v>9.1</v>
      </c>
      <c r="DO132" s="79">
        <v>43</v>
      </c>
      <c r="DP132" s="84">
        <v>9.1</v>
      </c>
      <c r="DX132" s="80">
        <v>1</v>
      </c>
      <c r="DY132" s="84">
        <v>9.1</v>
      </c>
      <c r="EG132" s="81">
        <v>157</v>
      </c>
      <c r="EH132" s="84">
        <v>9.1</v>
      </c>
      <c r="EP132" s="81">
        <v>162</v>
      </c>
      <c r="EQ132" s="84">
        <v>9.1</v>
      </c>
      <c r="EY132" s="82">
        <v>3.1847133757961783E-2</v>
      </c>
      <c r="EZ132" s="84">
        <v>9.1</v>
      </c>
    </row>
    <row r="133" spans="1:156" ht="15.5" x14ac:dyDescent="0.35">
      <c r="A133" s="83">
        <v>2.1</v>
      </c>
      <c r="B133" s="84">
        <v>9.6999999999999993</v>
      </c>
      <c r="K133" s="76">
        <v>62</v>
      </c>
      <c r="L133" s="84">
        <v>9.6999999999999993</v>
      </c>
      <c r="T133" s="76">
        <v>11</v>
      </c>
      <c r="U133" s="84">
        <v>9.6999999999999993</v>
      </c>
      <c r="AC133" s="85">
        <v>1.1519999999999999</v>
      </c>
      <c r="AD133" s="84">
        <v>9.6999999999999993</v>
      </c>
      <c r="AL133" s="76">
        <v>106</v>
      </c>
      <c r="AM133" s="84">
        <v>9.6999999999999993</v>
      </c>
      <c r="AU133" s="76">
        <v>2</v>
      </c>
      <c r="AV133" s="84">
        <v>9.6999999999999993</v>
      </c>
      <c r="BD133" s="76">
        <v>96</v>
      </c>
      <c r="BE133" s="84">
        <v>9.6999999999999993</v>
      </c>
      <c r="BM133" s="76">
        <v>1</v>
      </c>
      <c r="BN133" s="84">
        <v>9.6999999999999993</v>
      </c>
      <c r="BV133" s="86">
        <v>1</v>
      </c>
      <c r="BW133" s="84">
        <v>9.6999999999999993</v>
      </c>
      <c r="CE133" s="76">
        <v>42</v>
      </c>
      <c r="CF133" s="84">
        <v>9.6999999999999993</v>
      </c>
      <c r="CN133" s="76">
        <v>8</v>
      </c>
      <c r="CO133" s="84">
        <v>9.6999999999999993</v>
      </c>
      <c r="CW133" s="76">
        <v>3</v>
      </c>
      <c r="CX133" s="84">
        <v>9.6999999999999993</v>
      </c>
      <c r="DF133" s="78">
        <v>42</v>
      </c>
      <c r="DG133" s="84">
        <v>9.6999999999999993</v>
      </c>
      <c r="DO133" s="79">
        <v>49</v>
      </c>
      <c r="DP133" s="84">
        <v>9.6999999999999993</v>
      </c>
      <c r="DX133" s="80">
        <v>0</v>
      </c>
      <c r="DY133" s="84">
        <v>9.6999999999999993</v>
      </c>
      <c r="EG133" s="81">
        <v>171</v>
      </c>
      <c r="EH133" s="84">
        <v>9.6999999999999993</v>
      </c>
      <c r="EP133" s="81">
        <v>178</v>
      </c>
      <c r="EQ133" s="84">
        <v>9.6999999999999993</v>
      </c>
      <c r="EY133" s="82">
        <v>4.0935672514619881E-2</v>
      </c>
      <c r="EZ133" s="84">
        <v>9.6999999999999993</v>
      </c>
    </row>
    <row r="134" spans="1:156" ht="15.5" x14ac:dyDescent="0.35">
      <c r="A134" s="83">
        <v>2.1</v>
      </c>
      <c r="B134" s="84">
        <v>7.8</v>
      </c>
      <c r="K134" s="76">
        <v>46</v>
      </c>
      <c r="L134" s="84">
        <v>7.8</v>
      </c>
      <c r="T134" s="76">
        <v>17</v>
      </c>
      <c r="U134" s="84">
        <v>7.8</v>
      </c>
      <c r="AC134" s="85">
        <v>1.4810000000000001</v>
      </c>
      <c r="AD134" s="84">
        <v>7.8</v>
      </c>
      <c r="AL134" s="76">
        <v>126</v>
      </c>
      <c r="AM134" s="84">
        <v>7.8</v>
      </c>
      <c r="AU134" s="76">
        <v>3</v>
      </c>
      <c r="AV134" s="84">
        <v>7.8</v>
      </c>
      <c r="BD134" s="76">
        <v>97</v>
      </c>
      <c r="BE134" s="84">
        <v>7.8</v>
      </c>
      <c r="BM134" s="76">
        <v>0</v>
      </c>
      <c r="BN134" s="84">
        <v>7.8</v>
      </c>
      <c r="BV134" s="86">
        <v>0</v>
      </c>
      <c r="BW134" s="84">
        <v>7.8</v>
      </c>
      <c r="CE134" s="76">
        <v>40</v>
      </c>
      <c r="CF134" s="84">
        <v>7.8</v>
      </c>
      <c r="CN134" s="76">
        <v>1</v>
      </c>
      <c r="CO134" s="84">
        <v>7.8</v>
      </c>
      <c r="CW134" s="76">
        <v>6</v>
      </c>
      <c r="CX134" s="84">
        <v>7.8</v>
      </c>
      <c r="DF134" s="78">
        <v>47</v>
      </c>
      <c r="DG134" s="84">
        <v>7.8</v>
      </c>
      <c r="DO134" s="79">
        <v>24</v>
      </c>
      <c r="DP134" s="84">
        <v>7.8</v>
      </c>
      <c r="DX134" s="80">
        <v>0</v>
      </c>
      <c r="DY134" s="84">
        <v>7.8</v>
      </c>
      <c r="EG134" s="81">
        <v>160</v>
      </c>
      <c r="EH134" s="84">
        <v>7.8</v>
      </c>
      <c r="EP134" s="81">
        <v>165</v>
      </c>
      <c r="EQ134" s="84">
        <v>7.8</v>
      </c>
      <c r="EY134" s="82">
        <v>3.125E-2</v>
      </c>
      <c r="EZ134" s="84">
        <v>7.8</v>
      </c>
    </row>
    <row r="135" spans="1:156" ht="15.5" x14ac:dyDescent="0.35">
      <c r="A135" s="83">
        <v>2.4</v>
      </c>
      <c r="B135" s="84">
        <v>13.9</v>
      </c>
      <c r="K135" s="76">
        <v>66</v>
      </c>
      <c r="L135" s="84">
        <v>13.9</v>
      </c>
      <c r="T135" s="76">
        <v>7</v>
      </c>
      <c r="U135" s="84">
        <v>13.9</v>
      </c>
      <c r="AC135" s="85">
        <v>2.2850000000000001</v>
      </c>
      <c r="AD135" s="84">
        <v>13.9</v>
      </c>
      <c r="AL135" s="76">
        <v>200</v>
      </c>
      <c r="AM135" s="84">
        <v>13.9</v>
      </c>
      <c r="AU135" s="76">
        <v>3</v>
      </c>
      <c r="AV135" s="84">
        <v>13.9</v>
      </c>
      <c r="BD135" s="76">
        <v>124</v>
      </c>
      <c r="BE135" s="84">
        <v>13.9</v>
      </c>
      <c r="BM135" s="76">
        <v>1</v>
      </c>
      <c r="BN135" s="84">
        <v>13.9</v>
      </c>
      <c r="BV135" s="86">
        <v>1</v>
      </c>
      <c r="BW135" s="84">
        <v>13.9</v>
      </c>
      <c r="CE135" s="76">
        <v>32</v>
      </c>
      <c r="CF135" s="84">
        <v>13.9</v>
      </c>
      <c r="CN135" s="76">
        <v>9</v>
      </c>
      <c r="CO135" s="84">
        <v>13.9</v>
      </c>
      <c r="CW135" s="76">
        <v>2</v>
      </c>
      <c r="CX135" s="84">
        <v>13.9</v>
      </c>
      <c r="DF135" s="78">
        <v>32</v>
      </c>
      <c r="DG135" s="84">
        <v>13.9</v>
      </c>
      <c r="DO135" s="79">
        <v>62</v>
      </c>
      <c r="DP135" s="84">
        <v>13.9</v>
      </c>
      <c r="DX135" s="80">
        <v>0</v>
      </c>
      <c r="DY135" s="84">
        <v>13.9</v>
      </c>
      <c r="EG135" s="81">
        <v>171</v>
      </c>
      <c r="EH135" s="84">
        <v>13.9</v>
      </c>
      <c r="EP135" s="81">
        <v>177</v>
      </c>
      <c r="EQ135" s="84">
        <v>13.9</v>
      </c>
      <c r="EY135" s="82">
        <v>3.5087719298245612E-2</v>
      </c>
      <c r="EZ135" s="84">
        <v>13.9</v>
      </c>
    </row>
    <row r="136" spans="1:156" ht="15.5" x14ac:dyDescent="0.35">
      <c r="A136" s="83">
        <v>2.2000000000000002</v>
      </c>
      <c r="B136" s="84">
        <v>10.3</v>
      </c>
      <c r="K136" s="76">
        <v>56</v>
      </c>
      <c r="L136" s="84">
        <v>10.3</v>
      </c>
      <c r="T136" s="76">
        <v>11</v>
      </c>
      <c r="U136" s="84">
        <v>10.3</v>
      </c>
      <c r="AC136" s="85">
        <v>0.29199999999999998</v>
      </c>
      <c r="AD136" s="84">
        <v>10.3</v>
      </c>
      <c r="AL136" s="76">
        <v>47</v>
      </c>
      <c r="AM136" s="84">
        <v>10.3</v>
      </c>
      <c r="AU136" s="76">
        <v>3</v>
      </c>
      <c r="AV136" s="84">
        <v>10.3</v>
      </c>
      <c r="BD136" s="76">
        <v>111</v>
      </c>
      <c r="BE136" s="84">
        <v>10.3</v>
      </c>
      <c r="BM136" s="76">
        <v>1</v>
      </c>
      <c r="BN136" s="84">
        <v>10.3</v>
      </c>
      <c r="BV136" s="86">
        <v>0</v>
      </c>
      <c r="BW136" s="84">
        <v>10.3</v>
      </c>
      <c r="CE136" s="76">
        <v>34</v>
      </c>
      <c r="CF136" s="84">
        <v>10.3</v>
      </c>
      <c r="CN136" s="76">
        <v>9</v>
      </c>
      <c r="CO136" s="84">
        <v>10.3</v>
      </c>
      <c r="CW136" s="76">
        <v>2</v>
      </c>
      <c r="CX136" s="84">
        <v>10.3</v>
      </c>
      <c r="DF136" s="78">
        <v>38</v>
      </c>
      <c r="DG136" s="84">
        <v>10.3</v>
      </c>
      <c r="DO136" s="79">
        <v>30</v>
      </c>
      <c r="DP136" s="84">
        <v>10.3</v>
      </c>
      <c r="DX136" s="80">
        <v>0</v>
      </c>
      <c r="DY136" s="84">
        <v>10.3</v>
      </c>
      <c r="EG136" s="81">
        <v>179</v>
      </c>
      <c r="EH136" s="84">
        <v>10.3</v>
      </c>
      <c r="EP136" s="81">
        <v>186</v>
      </c>
      <c r="EQ136" s="84">
        <v>10.3</v>
      </c>
      <c r="EY136" s="82">
        <v>3.9106145251396648E-2</v>
      </c>
      <c r="EZ136" s="84">
        <v>10.3</v>
      </c>
    </row>
    <row r="137" spans="1:156" ht="15.5" x14ac:dyDescent="0.35">
      <c r="A137" s="83">
        <v>3</v>
      </c>
      <c r="B137" s="84">
        <v>11.7</v>
      </c>
      <c r="K137" s="76">
        <v>82</v>
      </c>
      <c r="L137" s="84">
        <v>11.7</v>
      </c>
      <c r="T137" s="76">
        <v>15</v>
      </c>
      <c r="U137" s="84">
        <v>11.7</v>
      </c>
      <c r="AC137" s="85">
        <v>0.88800000000000001</v>
      </c>
      <c r="AD137" s="84">
        <v>11.7</v>
      </c>
      <c r="AL137" s="76">
        <v>202</v>
      </c>
      <c r="AM137" s="84">
        <v>11.7</v>
      </c>
      <c r="AU137" s="76">
        <v>5</v>
      </c>
      <c r="AV137" s="84">
        <v>11.7</v>
      </c>
      <c r="BD137" s="76">
        <v>147</v>
      </c>
      <c r="BE137" s="84">
        <v>11.7</v>
      </c>
      <c r="BM137" s="76">
        <v>1</v>
      </c>
      <c r="BN137" s="84">
        <v>11.7</v>
      </c>
      <c r="BV137" s="86">
        <v>1</v>
      </c>
      <c r="BW137" s="84">
        <v>11.7</v>
      </c>
      <c r="CE137" s="76">
        <v>40</v>
      </c>
      <c r="CF137" s="84">
        <v>11.7</v>
      </c>
      <c r="CN137" s="76">
        <v>7</v>
      </c>
      <c r="CO137" s="84">
        <v>11.7</v>
      </c>
      <c r="CW137" s="76">
        <v>3</v>
      </c>
      <c r="CX137" s="84">
        <v>11.7</v>
      </c>
      <c r="DF137" s="78">
        <v>42</v>
      </c>
      <c r="DG137" s="84">
        <v>11.7</v>
      </c>
      <c r="DO137" s="79">
        <v>61</v>
      </c>
      <c r="DP137" s="84">
        <v>11.7</v>
      </c>
      <c r="DX137" s="80">
        <v>1</v>
      </c>
      <c r="DY137" s="84">
        <v>11.7</v>
      </c>
      <c r="EG137" s="81">
        <v>156</v>
      </c>
      <c r="EH137" s="84">
        <v>11.7</v>
      </c>
      <c r="EP137" s="81">
        <v>163</v>
      </c>
      <c r="EQ137" s="84">
        <v>11.7</v>
      </c>
      <c r="EY137" s="82">
        <v>4.4871794871794872E-2</v>
      </c>
      <c r="EZ137" s="84">
        <v>11.7</v>
      </c>
    </row>
    <row r="138" spans="1:156" ht="15.5" x14ac:dyDescent="0.35">
      <c r="A138" s="83">
        <v>1.8</v>
      </c>
      <c r="B138" s="84">
        <v>9.4</v>
      </c>
      <c r="K138" s="76">
        <v>44</v>
      </c>
      <c r="L138" s="84">
        <v>9.4</v>
      </c>
      <c r="T138" s="76">
        <v>12</v>
      </c>
      <c r="U138" s="84">
        <v>9.4</v>
      </c>
      <c r="AC138" s="85">
        <v>2.3239999999999998</v>
      </c>
      <c r="AD138" s="84">
        <v>9.4</v>
      </c>
      <c r="AL138" s="76">
        <v>97</v>
      </c>
      <c r="AM138" s="84">
        <v>9.4</v>
      </c>
      <c r="AU138" s="76">
        <v>2</v>
      </c>
      <c r="AV138" s="84">
        <v>9.4</v>
      </c>
      <c r="BD138" s="76">
        <v>101</v>
      </c>
      <c r="BE138" s="84">
        <v>9.4</v>
      </c>
      <c r="BM138" s="76">
        <v>1</v>
      </c>
      <c r="BN138" s="84">
        <v>9.4</v>
      </c>
      <c r="BV138" s="86">
        <v>0</v>
      </c>
      <c r="BW138" s="84">
        <v>9.4</v>
      </c>
      <c r="CE138" s="76">
        <v>49</v>
      </c>
      <c r="CF138" s="84">
        <v>9.4</v>
      </c>
      <c r="CN138" s="76">
        <v>19</v>
      </c>
      <c r="CO138" s="84">
        <v>9.4</v>
      </c>
      <c r="CW138" s="76">
        <v>3</v>
      </c>
      <c r="CX138" s="84">
        <v>9.4</v>
      </c>
      <c r="DF138" s="78">
        <v>32</v>
      </c>
      <c r="DG138" s="84">
        <v>9.4</v>
      </c>
      <c r="DO138" s="79">
        <v>21</v>
      </c>
      <c r="DP138" s="84">
        <v>9.4</v>
      </c>
      <c r="DX138" s="80">
        <v>1</v>
      </c>
      <c r="DY138" s="84">
        <v>9.4</v>
      </c>
      <c r="EG138" s="81">
        <v>172</v>
      </c>
      <c r="EH138" s="84">
        <v>9.4</v>
      </c>
      <c r="EP138" s="81">
        <v>179</v>
      </c>
      <c r="EQ138" s="84">
        <v>9.4</v>
      </c>
      <c r="EY138" s="82">
        <v>4.0697674418604654E-2</v>
      </c>
      <c r="EZ138" s="84">
        <v>9.4</v>
      </c>
    </row>
    <row r="139" spans="1:156" ht="15.5" x14ac:dyDescent="0.35">
      <c r="A139" s="83">
        <v>1.9</v>
      </c>
      <c r="B139" s="84">
        <v>9.5</v>
      </c>
      <c r="K139" s="76">
        <v>44</v>
      </c>
      <c r="L139" s="84">
        <v>9.5</v>
      </c>
      <c r="T139" s="76">
        <v>10</v>
      </c>
      <c r="U139" s="84">
        <v>9.5</v>
      </c>
      <c r="AC139" s="85">
        <v>0.19600000000000001</v>
      </c>
      <c r="AD139" s="84">
        <v>9.5</v>
      </c>
      <c r="AL139" s="76">
        <v>49</v>
      </c>
      <c r="AM139" s="84">
        <v>9.5</v>
      </c>
      <c r="AU139" s="76">
        <v>3</v>
      </c>
      <c r="AV139" s="84">
        <v>9.5</v>
      </c>
      <c r="BD139" s="76">
        <v>111</v>
      </c>
      <c r="BE139" s="84">
        <v>9.5</v>
      </c>
      <c r="BM139" s="76">
        <v>1</v>
      </c>
      <c r="BN139" s="84">
        <v>9.5</v>
      </c>
      <c r="BV139" s="86">
        <v>0</v>
      </c>
      <c r="BW139" s="84">
        <v>9.5</v>
      </c>
      <c r="CE139" s="76">
        <v>33</v>
      </c>
      <c r="CF139" s="84">
        <v>9.5</v>
      </c>
      <c r="CN139" s="76">
        <v>12</v>
      </c>
      <c r="CO139" s="84">
        <v>9.5</v>
      </c>
      <c r="CW139" s="76">
        <v>2</v>
      </c>
      <c r="CX139" s="84">
        <v>9.5</v>
      </c>
      <c r="DF139" s="78">
        <v>40</v>
      </c>
      <c r="DG139" s="84">
        <v>9.5</v>
      </c>
      <c r="DO139" s="79">
        <v>15</v>
      </c>
      <c r="DP139" s="84">
        <v>9.5</v>
      </c>
      <c r="DX139" s="80">
        <v>0</v>
      </c>
      <c r="DY139" s="84">
        <v>9.5</v>
      </c>
      <c r="EG139" s="81">
        <v>181</v>
      </c>
      <c r="EH139" s="84">
        <v>9.5</v>
      </c>
      <c r="EP139" s="81">
        <v>189</v>
      </c>
      <c r="EQ139" s="84">
        <v>9.5</v>
      </c>
      <c r="EY139" s="82">
        <v>4.4198895027624308E-2</v>
      </c>
      <c r="EZ139" s="84">
        <v>9.5</v>
      </c>
    </row>
    <row r="140" spans="1:156" ht="15.5" x14ac:dyDescent="0.35">
      <c r="A140" s="83">
        <v>2.1</v>
      </c>
      <c r="B140" s="84">
        <v>8.6999999999999993</v>
      </c>
      <c r="K140" s="76">
        <v>51</v>
      </c>
      <c r="L140" s="84">
        <v>8.6999999999999993</v>
      </c>
      <c r="T140" s="76">
        <v>15</v>
      </c>
      <c r="U140" s="84">
        <v>8.6999999999999993</v>
      </c>
      <c r="AC140" s="85">
        <v>0.18</v>
      </c>
      <c r="AD140" s="84">
        <v>8.6999999999999993</v>
      </c>
      <c r="AL140" s="76">
        <v>84</v>
      </c>
      <c r="AM140" s="84">
        <v>8.6999999999999993</v>
      </c>
      <c r="AU140" s="76">
        <v>4</v>
      </c>
      <c r="AV140" s="84">
        <v>8.6999999999999993</v>
      </c>
      <c r="BD140" s="76">
        <v>122</v>
      </c>
      <c r="BE140" s="84">
        <v>8.6999999999999993</v>
      </c>
      <c r="BM140" s="76">
        <v>1</v>
      </c>
      <c r="BN140" s="84">
        <v>8.6999999999999993</v>
      </c>
      <c r="BV140" s="86">
        <v>1</v>
      </c>
      <c r="BW140" s="84">
        <v>8.6999999999999993</v>
      </c>
      <c r="CE140" s="76">
        <v>40</v>
      </c>
      <c r="CF140" s="84">
        <v>8.6999999999999993</v>
      </c>
      <c r="CN140" s="76">
        <v>8</v>
      </c>
      <c r="CO140" s="84">
        <v>8.6999999999999993</v>
      </c>
      <c r="CW140" s="76">
        <v>3</v>
      </c>
      <c r="CX140" s="84">
        <v>8.6999999999999993</v>
      </c>
      <c r="DF140" s="78">
        <v>43</v>
      </c>
      <c r="DG140" s="84">
        <v>8.6999999999999993</v>
      </c>
      <c r="DO140" s="79">
        <v>26</v>
      </c>
      <c r="DP140" s="84">
        <v>8.6999999999999993</v>
      </c>
      <c r="DX140" s="80">
        <v>1</v>
      </c>
      <c r="DY140" s="84">
        <v>8.6999999999999993</v>
      </c>
      <c r="EG140" s="81">
        <v>171</v>
      </c>
      <c r="EH140" s="84">
        <v>8.6999999999999993</v>
      </c>
      <c r="EP140" s="81">
        <v>180</v>
      </c>
      <c r="EQ140" s="84">
        <v>8.6999999999999993</v>
      </c>
      <c r="EY140" s="82">
        <v>5.2631578947368418E-2</v>
      </c>
      <c r="EZ140" s="84">
        <v>8.6999999999999993</v>
      </c>
    </row>
    <row r="141" spans="1:156" ht="15.5" x14ac:dyDescent="0.35">
      <c r="A141" s="83">
        <v>2.9</v>
      </c>
      <c r="B141" s="84">
        <v>12.8</v>
      </c>
      <c r="K141" s="76">
        <v>70</v>
      </c>
      <c r="L141" s="84">
        <v>12.8</v>
      </c>
      <c r="T141" s="76">
        <v>13</v>
      </c>
      <c r="U141" s="84">
        <v>12.8</v>
      </c>
      <c r="AC141" s="85">
        <v>1.4159999999999999</v>
      </c>
      <c r="AD141" s="84">
        <v>12.8</v>
      </c>
      <c r="AL141" s="76">
        <v>209</v>
      </c>
      <c r="AM141" s="84">
        <v>12.8</v>
      </c>
      <c r="AU141" s="76">
        <v>2</v>
      </c>
      <c r="AV141" s="84">
        <v>12.8</v>
      </c>
      <c r="BD141" s="76">
        <v>85</v>
      </c>
      <c r="BE141" s="84">
        <v>12.8</v>
      </c>
      <c r="BM141" s="76">
        <v>1</v>
      </c>
      <c r="BN141" s="84">
        <v>12.8</v>
      </c>
      <c r="BV141" s="86">
        <v>1</v>
      </c>
      <c r="BW141" s="84">
        <v>12.8</v>
      </c>
      <c r="CE141" s="76">
        <v>45</v>
      </c>
      <c r="CF141" s="84">
        <v>12.8</v>
      </c>
      <c r="CN141" s="76">
        <v>6</v>
      </c>
      <c r="CO141" s="84">
        <v>12.8</v>
      </c>
      <c r="CW141" s="76">
        <v>3</v>
      </c>
      <c r="CX141" s="84">
        <v>12.8</v>
      </c>
      <c r="DF141" s="78">
        <v>40</v>
      </c>
      <c r="DG141" s="84">
        <v>12.8</v>
      </c>
      <c r="DO141" s="79">
        <v>57</v>
      </c>
      <c r="DP141" s="84">
        <v>12.8</v>
      </c>
      <c r="DX141" s="80">
        <v>0</v>
      </c>
      <c r="DY141" s="84">
        <v>12.8</v>
      </c>
      <c r="EG141" s="81">
        <v>169</v>
      </c>
      <c r="EH141" s="84">
        <v>12.8</v>
      </c>
      <c r="EP141" s="81">
        <v>175</v>
      </c>
      <c r="EQ141" s="84">
        <v>12.8</v>
      </c>
      <c r="EY141" s="82">
        <v>3.5502958579881658E-2</v>
      </c>
      <c r="EZ141" s="84">
        <v>12.8</v>
      </c>
    </row>
    <row r="142" spans="1:156" ht="15.5" x14ac:dyDescent="0.35">
      <c r="A142" s="83">
        <v>1.7</v>
      </c>
      <c r="B142" s="84">
        <v>6.6</v>
      </c>
      <c r="K142" s="76">
        <v>44</v>
      </c>
      <c r="L142" s="84">
        <v>6.6</v>
      </c>
      <c r="T142" s="76">
        <v>2</v>
      </c>
      <c r="U142" s="84">
        <v>6.6</v>
      </c>
      <c r="AC142" s="85">
        <v>0.115</v>
      </c>
      <c r="AD142" s="84">
        <v>6.6</v>
      </c>
      <c r="AL142" s="76">
        <v>70</v>
      </c>
      <c r="AM142" s="84">
        <v>6.6</v>
      </c>
      <c r="AU142" s="76">
        <v>3</v>
      </c>
      <c r="AV142" s="84">
        <v>6.6</v>
      </c>
      <c r="BD142" s="76">
        <v>137</v>
      </c>
      <c r="BE142" s="84">
        <v>6.6</v>
      </c>
      <c r="BM142" s="76">
        <v>0</v>
      </c>
      <c r="BN142" s="84">
        <v>6.6</v>
      </c>
      <c r="BV142" s="86">
        <v>0</v>
      </c>
      <c r="BW142" s="84">
        <v>6.6</v>
      </c>
      <c r="CE142" s="76">
        <v>46</v>
      </c>
      <c r="CF142" s="84">
        <v>6.6</v>
      </c>
      <c r="CN142" s="76">
        <v>6</v>
      </c>
      <c r="CO142" s="84">
        <v>6.6</v>
      </c>
      <c r="CW142" s="76">
        <v>3</v>
      </c>
      <c r="CX142" s="84">
        <v>6.6</v>
      </c>
      <c r="DF142" s="78">
        <v>29</v>
      </c>
      <c r="DG142" s="84">
        <v>6.6</v>
      </c>
      <c r="DO142" s="79">
        <v>19</v>
      </c>
      <c r="DP142" s="84">
        <v>6.6</v>
      </c>
      <c r="DX142" s="80">
        <v>0</v>
      </c>
      <c r="DY142" s="84">
        <v>6.6</v>
      </c>
      <c r="EG142" s="81">
        <v>161</v>
      </c>
      <c r="EH142" s="84">
        <v>6.6</v>
      </c>
      <c r="EP142" s="81">
        <v>167</v>
      </c>
      <c r="EQ142" s="84">
        <v>6.6</v>
      </c>
      <c r="EY142" s="82">
        <v>3.7267080745341616E-2</v>
      </c>
      <c r="EZ142" s="84">
        <v>6.6</v>
      </c>
    </row>
    <row r="143" spans="1:156" ht="15.5" x14ac:dyDescent="0.35">
      <c r="A143" s="83">
        <v>3</v>
      </c>
      <c r="B143" s="84">
        <v>17</v>
      </c>
      <c r="K143" s="76">
        <v>75</v>
      </c>
      <c r="L143" s="84">
        <v>17</v>
      </c>
      <c r="T143" s="76">
        <v>7</v>
      </c>
      <c r="U143" s="84">
        <v>17</v>
      </c>
      <c r="AC143" s="85">
        <v>0.995</v>
      </c>
      <c r="AD143" s="84">
        <v>17</v>
      </c>
      <c r="AL143" s="76">
        <v>185</v>
      </c>
      <c r="AM143" s="84">
        <v>17</v>
      </c>
      <c r="AU143" s="76">
        <v>2</v>
      </c>
      <c r="AV143" s="84">
        <v>17</v>
      </c>
      <c r="BD143" s="76">
        <v>99</v>
      </c>
      <c r="BE143" s="84">
        <v>17</v>
      </c>
      <c r="BM143" s="76">
        <v>1</v>
      </c>
      <c r="BN143" s="84">
        <v>17</v>
      </c>
      <c r="BV143" s="86">
        <v>1</v>
      </c>
      <c r="BW143" s="84">
        <v>17</v>
      </c>
      <c r="CE143" s="76">
        <v>30</v>
      </c>
      <c r="CF143" s="84">
        <v>17</v>
      </c>
      <c r="CN143" s="76">
        <v>10</v>
      </c>
      <c r="CO143" s="84">
        <v>17</v>
      </c>
      <c r="CW143" s="76">
        <v>2</v>
      </c>
      <c r="CX143" s="84">
        <v>17</v>
      </c>
      <c r="DF143" s="78">
        <v>39</v>
      </c>
      <c r="DG143" s="84">
        <v>17</v>
      </c>
      <c r="DO143" s="79">
        <v>58</v>
      </c>
      <c r="DP143" s="84">
        <v>17</v>
      </c>
      <c r="DX143" s="80">
        <v>1</v>
      </c>
      <c r="DY143" s="84">
        <v>17</v>
      </c>
      <c r="EG143" s="81">
        <v>180</v>
      </c>
      <c r="EH143" s="84">
        <v>17</v>
      </c>
      <c r="EP143" s="81">
        <v>189</v>
      </c>
      <c r="EQ143" s="84">
        <v>17</v>
      </c>
      <c r="EY143" s="82">
        <v>0.05</v>
      </c>
      <c r="EZ143" s="84">
        <v>17</v>
      </c>
    </row>
    <row r="144" spans="1:156" ht="15.5" x14ac:dyDescent="0.35">
      <c r="A144" s="83">
        <v>3</v>
      </c>
      <c r="B144" s="84">
        <v>16.7</v>
      </c>
      <c r="K144" s="76">
        <v>68</v>
      </c>
      <c r="L144" s="84">
        <v>16.7</v>
      </c>
      <c r="T144" s="76">
        <v>4</v>
      </c>
      <c r="U144" s="84">
        <v>16.7</v>
      </c>
      <c r="AC144" s="85">
        <v>2.3519999999999999</v>
      </c>
      <c r="AD144" s="84">
        <v>16.7</v>
      </c>
      <c r="AL144" s="76">
        <v>209</v>
      </c>
      <c r="AM144" s="84">
        <v>16.7</v>
      </c>
      <c r="AU144" s="76">
        <v>0</v>
      </c>
      <c r="AV144" s="84">
        <v>16.7</v>
      </c>
      <c r="BD144" s="76">
        <v>85</v>
      </c>
      <c r="BE144" s="84">
        <v>16.7</v>
      </c>
      <c r="BM144" s="76">
        <v>1</v>
      </c>
      <c r="BN144" s="84">
        <v>16.7</v>
      </c>
      <c r="BV144" s="86">
        <v>1</v>
      </c>
      <c r="BW144" s="84">
        <v>16.7</v>
      </c>
      <c r="CE144" s="76">
        <v>30</v>
      </c>
      <c r="CF144" s="84">
        <v>16.7</v>
      </c>
      <c r="CN144" s="76">
        <v>12</v>
      </c>
      <c r="CO144" s="84">
        <v>16.7</v>
      </c>
      <c r="CW144" s="76">
        <v>2</v>
      </c>
      <c r="CX144" s="84">
        <v>16.7</v>
      </c>
      <c r="DF144" s="78">
        <v>50</v>
      </c>
      <c r="DG144" s="84">
        <v>16.7</v>
      </c>
      <c r="DO144" s="79">
        <v>51</v>
      </c>
      <c r="DP144" s="84">
        <v>16.7</v>
      </c>
      <c r="DX144" s="80">
        <v>1</v>
      </c>
      <c r="DY144" s="84">
        <v>16.7</v>
      </c>
      <c r="EG144" s="81">
        <v>182</v>
      </c>
      <c r="EH144" s="84">
        <v>16.7</v>
      </c>
      <c r="EP144" s="81">
        <v>189</v>
      </c>
      <c r="EQ144" s="84">
        <v>16.7</v>
      </c>
      <c r="EY144" s="82">
        <v>3.8461538461538464E-2</v>
      </c>
      <c r="EZ144" s="84">
        <v>16.7</v>
      </c>
    </row>
    <row r="145" spans="1:156" ht="15.5" x14ac:dyDescent="0.35">
      <c r="A145" s="83">
        <v>3.4</v>
      </c>
      <c r="B145" s="84">
        <v>15.9</v>
      </c>
      <c r="K145" s="76">
        <v>84</v>
      </c>
      <c r="L145" s="84">
        <v>15.9</v>
      </c>
      <c r="T145" s="76">
        <v>9</v>
      </c>
      <c r="U145" s="84">
        <v>15.9</v>
      </c>
      <c r="AC145" s="85">
        <v>1.2589999999999999</v>
      </c>
      <c r="AD145" s="84">
        <v>15.9</v>
      </c>
      <c r="AL145" s="76">
        <v>175</v>
      </c>
      <c r="AM145" s="84">
        <v>15.9</v>
      </c>
      <c r="AU145" s="76">
        <v>1</v>
      </c>
      <c r="AV145" s="84">
        <v>15.9</v>
      </c>
      <c r="BD145" s="76">
        <v>84</v>
      </c>
      <c r="BE145" s="84">
        <v>15.9</v>
      </c>
      <c r="BM145" s="76">
        <v>1</v>
      </c>
      <c r="BN145" s="84">
        <v>15.9</v>
      </c>
      <c r="BV145" s="86">
        <v>1</v>
      </c>
      <c r="BW145" s="84">
        <v>15.9</v>
      </c>
      <c r="CE145" s="76">
        <v>31</v>
      </c>
      <c r="CF145" s="84">
        <v>15.9</v>
      </c>
      <c r="CN145" s="76">
        <v>8</v>
      </c>
      <c r="CO145" s="84">
        <v>15.9</v>
      </c>
      <c r="CW145" s="76">
        <v>2</v>
      </c>
      <c r="CX145" s="84">
        <v>15.9</v>
      </c>
      <c r="DF145" s="78">
        <v>37</v>
      </c>
      <c r="DG145" s="84">
        <v>15.9</v>
      </c>
      <c r="DO145" s="79">
        <v>76</v>
      </c>
      <c r="DP145" s="84">
        <v>15.9</v>
      </c>
      <c r="DX145" s="80">
        <v>1</v>
      </c>
      <c r="DY145" s="84">
        <v>15.9</v>
      </c>
      <c r="EG145" s="81">
        <v>183</v>
      </c>
      <c r="EH145" s="84">
        <v>15.9</v>
      </c>
      <c r="EP145" s="81">
        <v>190</v>
      </c>
      <c r="EQ145" s="84">
        <v>15.9</v>
      </c>
      <c r="EY145" s="82">
        <v>3.825136612021858E-2</v>
      </c>
      <c r="EZ145" s="84">
        <v>15.9</v>
      </c>
    </row>
    <row r="146" spans="1:156" ht="15.5" x14ac:dyDescent="0.35">
      <c r="A146" s="83">
        <v>2</v>
      </c>
      <c r="B146" s="84">
        <v>7.9</v>
      </c>
      <c r="K146" s="76">
        <v>51</v>
      </c>
      <c r="L146" s="84">
        <v>7.9</v>
      </c>
      <c r="T146" s="76">
        <v>3</v>
      </c>
      <c r="U146" s="84">
        <v>7.9</v>
      </c>
      <c r="AC146" s="85">
        <v>1.464</v>
      </c>
      <c r="AD146" s="84">
        <v>7.9</v>
      </c>
      <c r="AL146" s="76">
        <v>118</v>
      </c>
      <c r="AM146" s="84">
        <v>7.9</v>
      </c>
      <c r="AU146" s="76">
        <v>4</v>
      </c>
      <c r="AV146" s="84">
        <v>7.9</v>
      </c>
      <c r="BD146" s="76">
        <v>115</v>
      </c>
      <c r="BE146" s="84">
        <v>7.9</v>
      </c>
      <c r="BM146" s="76">
        <v>1</v>
      </c>
      <c r="BN146" s="84">
        <v>7.9</v>
      </c>
      <c r="BV146" s="86">
        <v>0</v>
      </c>
      <c r="BW146" s="84">
        <v>7.9</v>
      </c>
      <c r="CE146" s="76">
        <v>46</v>
      </c>
      <c r="CF146" s="84">
        <v>7.9</v>
      </c>
      <c r="CN146" s="76">
        <v>6</v>
      </c>
      <c r="CO146" s="84">
        <v>7.9</v>
      </c>
      <c r="CW146" s="76">
        <v>4</v>
      </c>
      <c r="CX146" s="84">
        <v>7.9</v>
      </c>
      <c r="DF146" s="78">
        <v>33</v>
      </c>
      <c r="DG146" s="84">
        <v>7.9</v>
      </c>
      <c r="DO146" s="79">
        <v>31</v>
      </c>
      <c r="DP146" s="84">
        <v>7.9</v>
      </c>
      <c r="DX146" s="80">
        <v>0</v>
      </c>
      <c r="DY146" s="84">
        <v>7.9</v>
      </c>
      <c r="EG146" s="81">
        <v>162</v>
      </c>
      <c r="EH146" s="84">
        <v>7.9</v>
      </c>
      <c r="EP146" s="81">
        <v>167</v>
      </c>
      <c r="EQ146" s="84">
        <v>7.9</v>
      </c>
      <c r="EY146" s="82">
        <v>3.0864197530864196E-2</v>
      </c>
      <c r="EZ146" s="84">
        <v>7.9</v>
      </c>
    </row>
    <row r="147" spans="1:156" ht="15.5" x14ac:dyDescent="0.35">
      <c r="A147" s="83">
        <v>3.3</v>
      </c>
      <c r="B147" s="84">
        <v>14.1</v>
      </c>
      <c r="K147" s="76">
        <v>88</v>
      </c>
      <c r="L147" s="84">
        <v>14.1</v>
      </c>
      <c r="T147" s="76">
        <v>5</v>
      </c>
      <c r="U147" s="84">
        <v>14.1</v>
      </c>
      <c r="AC147" s="85">
        <v>0.504</v>
      </c>
      <c r="AD147" s="84">
        <v>14.1</v>
      </c>
      <c r="AL147" s="76">
        <v>253</v>
      </c>
      <c r="AM147" s="84">
        <v>14.1</v>
      </c>
      <c r="AU147" s="76">
        <v>3</v>
      </c>
      <c r="AV147" s="84">
        <v>14.1</v>
      </c>
      <c r="BD147" s="76">
        <v>124</v>
      </c>
      <c r="BE147" s="84">
        <v>14.1</v>
      </c>
      <c r="BM147" s="76">
        <v>0</v>
      </c>
      <c r="BN147" s="84">
        <v>14.1</v>
      </c>
      <c r="BV147" s="86">
        <v>1</v>
      </c>
      <c r="BW147" s="84">
        <v>14.1</v>
      </c>
      <c r="CE147" s="76">
        <v>42</v>
      </c>
      <c r="CF147" s="84">
        <v>14.1</v>
      </c>
      <c r="CN147" s="76">
        <v>9</v>
      </c>
      <c r="CO147" s="84">
        <v>14.1</v>
      </c>
      <c r="CW147" s="76">
        <v>3</v>
      </c>
      <c r="CX147" s="84">
        <v>14.1</v>
      </c>
      <c r="DF147" s="78">
        <v>35</v>
      </c>
      <c r="DG147" s="84">
        <v>14.1</v>
      </c>
      <c r="DO147" s="79">
        <v>63</v>
      </c>
      <c r="DP147" s="84">
        <v>14.1</v>
      </c>
      <c r="DX147" s="80">
        <v>1</v>
      </c>
      <c r="DY147" s="84">
        <v>14.1</v>
      </c>
      <c r="EG147" s="81">
        <v>163</v>
      </c>
      <c r="EH147" s="84">
        <v>14.1</v>
      </c>
      <c r="EP147" s="81">
        <v>172</v>
      </c>
      <c r="EQ147" s="84">
        <v>14.1</v>
      </c>
      <c r="EY147" s="82">
        <v>5.5214723926380369E-2</v>
      </c>
      <c r="EZ147" s="84">
        <v>14.1</v>
      </c>
    </row>
    <row r="148" spans="1:156" ht="15.5" x14ac:dyDescent="0.35">
      <c r="A148" s="83">
        <v>1.7</v>
      </c>
      <c r="B148" s="84">
        <v>8.1</v>
      </c>
      <c r="K148" s="76">
        <v>58</v>
      </c>
      <c r="L148" s="84">
        <v>8.1</v>
      </c>
      <c r="T148" s="76">
        <v>19</v>
      </c>
      <c r="U148" s="84">
        <v>8.1</v>
      </c>
      <c r="AC148" s="85">
        <v>0.44700000000000001</v>
      </c>
      <c r="AD148" s="84">
        <v>8.1</v>
      </c>
      <c r="AL148" s="76">
        <v>20</v>
      </c>
      <c r="AM148" s="84">
        <v>8.1</v>
      </c>
      <c r="AU148" s="76">
        <v>4</v>
      </c>
      <c r="AV148" s="84">
        <v>8.1</v>
      </c>
      <c r="BD148" s="76">
        <v>129</v>
      </c>
      <c r="BE148" s="84">
        <v>8.1</v>
      </c>
      <c r="BM148" s="76">
        <v>1</v>
      </c>
      <c r="BN148" s="84">
        <v>8.1</v>
      </c>
      <c r="BV148" s="86">
        <v>0</v>
      </c>
      <c r="BW148" s="84">
        <v>8.1</v>
      </c>
      <c r="CE148" s="76">
        <v>43</v>
      </c>
      <c r="CF148" s="84">
        <v>8.1</v>
      </c>
      <c r="CN148" s="76">
        <v>10</v>
      </c>
      <c r="CO148" s="84">
        <v>8.1</v>
      </c>
      <c r="CW148" s="76">
        <v>3</v>
      </c>
      <c r="CX148" s="84">
        <v>8.1</v>
      </c>
      <c r="DF148" s="78">
        <v>42</v>
      </c>
      <c r="DG148" s="84">
        <v>8.1</v>
      </c>
      <c r="DO148" s="79">
        <v>35</v>
      </c>
      <c r="DP148" s="84">
        <v>8.1</v>
      </c>
      <c r="DX148" s="80">
        <v>0</v>
      </c>
      <c r="DY148" s="84">
        <v>8.1</v>
      </c>
      <c r="EG148" s="81">
        <v>178</v>
      </c>
      <c r="EH148" s="84">
        <v>8.1</v>
      </c>
      <c r="EP148" s="81">
        <v>184</v>
      </c>
      <c r="EQ148" s="84">
        <v>8.1</v>
      </c>
      <c r="EY148" s="82">
        <v>3.3707865168539325E-2</v>
      </c>
      <c r="EZ148" s="84">
        <v>8.1</v>
      </c>
    </row>
    <row r="149" spans="1:156" ht="15.5" x14ac:dyDescent="0.35">
      <c r="A149" s="83">
        <v>2.9</v>
      </c>
      <c r="B149" s="84">
        <v>13.6</v>
      </c>
      <c r="K149" s="76">
        <v>66</v>
      </c>
      <c r="L149" s="84">
        <v>13.6</v>
      </c>
      <c r="T149" s="76">
        <v>17</v>
      </c>
      <c r="U149" s="84">
        <v>13.6</v>
      </c>
      <c r="AC149" s="85">
        <v>2.62</v>
      </c>
      <c r="AD149" s="84">
        <v>13.6</v>
      </c>
      <c r="AL149" s="76">
        <v>103</v>
      </c>
      <c r="AM149" s="84">
        <v>13.6</v>
      </c>
      <c r="AU149" s="76">
        <v>2</v>
      </c>
      <c r="AV149" s="84">
        <v>13.6</v>
      </c>
      <c r="BD149" s="76">
        <v>102</v>
      </c>
      <c r="BE149" s="84">
        <v>13.6</v>
      </c>
      <c r="BM149" s="76">
        <v>0</v>
      </c>
      <c r="BN149" s="84">
        <v>13.6</v>
      </c>
      <c r="BV149" s="86">
        <v>1</v>
      </c>
      <c r="BW149" s="84">
        <v>13.6</v>
      </c>
      <c r="CE149" s="76">
        <v>39</v>
      </c>
      <c r="CF149" s="84">
        <v>13.6</v>
      </c>
      <c r="CN149" s="76">
        <v>8</v>
      </c>
      <c r="CO149" s="84">
        <v>13.6</v>
      </c>
      <c r="CW149" s="76">
        <v>3</v>
      </c>
      <c r="CX149" s="84">
        <v>13.6</v>
      </c>
      <c r="DF149" s="78">
        <v>50</v>
      </c>
      <c r="DG149" s="84">
        <v>13.6</v>
      </c>
      <c r="DO149" s="79">
        <v>48</v>
      </c>
      <c r="DP149" s="84">
        <v>13.6</v>
      </c>
      <c r="DX149" s="80">
        <v>0</v>
      </c>
      <c r="DY149" s="84">
        <v>13.6</v>
      </c>
      <c r="EG149" s="81">
        <v>166</v>
      </c>
      <c r="EH149" s="84">
        <v>13.6</v>
      </c>
      <c r="EP149" s="81">
        <v>172</v>
      </c>
      <c r="EQ149" s="84">
        <v>13.6</v>
      </c>
      <c r="EY149" s="82">
        <v>3.614457831325301E-2</v>
      </c>
      <c r="EZ149" s="84">
        <v>13.6</v>
      </c>
    </row>
    <row r="150" spans="1:156" ht="15.5" x14ac:dyDescent="0.35">
      <c r="A150" s="83">
        <v>2</v>
      </c>
      <c r="B150" s="84">
        <v>10</v>
      </c>
      <c r="K150" s="76">
        <v>55</v>
      </c>
      <c r="L150" s="84">
        <v>10</v>
      </c>
      <c r="T150" s="76">
        <v>8</v>
      </c>
      <c r="U150" s="84">
        <v>10</v>
      </c>
      <c r="AC150" s="85">
        <v>1.1679999999999999</v>
      </c>
      <c r="AD150" s="84">
        <v>10</v>
      </c>
      <c r="AL150" s="76">
        <v>120</v>
      </c>
      <c r="AM150" s="84">
        <v>10</v>
      </c>
      <c r="AU150" s="76">
        <v>3</v>
      </c>
      <c r="AV150" s="84">
        <v>10</v>
      </c>
      <c r="BD150" s="76">
        <v>114</v>
      </c>
      <c r="BE150" s="84">
        <v>10</v>
      </c>
      <c r="BM150" s="76">
        <v>1</v>
      </c>
      <c r="BN150" s="84">
        <v>10</v>
      </c>
      <c r="BV150" s="86">
        <v>0</v>
      </c>
      <c r="BW150" s="84">
        <v>10</v>
      </c>
      <c r="CE150" s="76">
        <v>52</v>
      </c>
      <c r="CF150" s="84">
        <v>10</v>
      </c>
      <c r="CN150" s="76">
        <v>10</v>
      </c>
      <c r="CO150" s="84">
        <v>10</v>
      </c>
      <c r="CW150" s="76">
        <v>3</v>
      </c>
      <c r="CX150" s="84">
        <v>10</v>
      </c>
      <c r="DF150" s="78">
        <v>40</v>
      </c>
      <c r="DG150" s="84">
        <v>10</v>
      </c>
      <c r="DO150" s="79">
        <v>34</v>
      </c>
      <c r="DP150" s="84">
        <v>10</v>
      </c>
      <c r="DX150" s="80">
        <v>0</v>
      </c>
      <c r="DY150" s="84">
        <v>10</v>
      </c>
      <c r="EG150" s="81">
        <v>174</v>
      </c>
      <c r="EH150" s="84">
        <v>10</v>
      </c>
      <c r="EP150" s="81">
        <v>182</v>
      </c>
      <c r="EQ150" s="84">
        <v>10</v>
      </c>
      <c r="EY150" s="82">
        <v>4.5977011494252873E-2</v>
      </c>
      <c r="EZ150" s="84">
        <v>10</v>
      </c>
    </row>
    <row r="151" spans="1:156" ht="16" thickBot="1" x14ac:dyDescent="0.4">
      <c r="A151" s="91">
        <v>2.2000000000000002</v>
      </c>
      <c r="B151" s="92">
        <v>11.6</v>
      </c>
      <c r="K151" s="93">
        <v>60</v>
      </c>
      <c r="L151" s="92">
        <v>11.6</v>
      </c>
      <c r="T151" s="93">
        <v>9</v>
      </c>
      <c r="U151" s="92">
        <v>11.6</v>
      </c>
      <c r="AC151" s="94">
        <v>3.2000000000000001E-2</v>
      </c>
      <c r="AD151" s="92">
        <v>11.6</v>
      </c>
      <c r="AL151" s="93">
        <v>102</v>
      </c>
      <c r="AM151" s="92">
        <v>11.6</v>
      </c>
      <c r="AU151" s="93">
        <v>5</v>
      </c>
      <c r="AV151" s="92">
        <v>11.6</v>
      </c>
      <c r="BD151" s="93">
        <v>135</v>
      </c>
      <c r="BE151" s="92">
        <v>11.6</v>
      </c>
      <c r="BM151" s="93">
        <v>1</v>
      </c>
      <c r="BN151" s="92">
        <v>11.6</v>
      </c>
      <c r="BV151" s="95">
        <v>1</v>
      </c>
      <c r="BW151" s="92">
        <v>11.6</v>
      </c>
      <c r="CE151" s="93">
        <v>35</v>
      </c>
      <c r="CF151" s="92">
        <v>11.6</v>
      </c>
      <c r="CN151" s="93">
        <v>8</v>
      </c>
      <c r="CO151" s="92">
        <v>11.6</v>
      </c>
      <c r="CW151" s="93">
        <v>2</v>
      </c>
      <c r="CX151" s="92">
        <v>11.6</v>
      </c>
      <c r="DF151" s="96">
        <v>32</v>
      </c>
      <c r="DG151" s="92">
        <v>11.6</v>
      </c>
      <c r="DO151" s="97">
        <v>37</v>
      </c>
      <c r="DP151" s="92">
        <v>11.6</v>
      </c>
      <c r="DX151" s="98">
        <v>0</v>
      </c>
      <c r="DY151" s="92">
        <v>11.6</v>
      </c>
      <c r="EG151" s="99">
        <v>178</v>
      </c>
      <c r="EH151" s="92">
        <v>11.6</v>
      </c>
      <c r="EP151" s="99">
        <v>185</v>
      </c>
      <c r="EQ151" s="92">
        <v>11.6</v>
      </c>
      <c r="EY151" s="100">
        <v>3.9325842696629212E-2</v>
      </c>
      <c r="EZ151" s="92">
        <v>11.6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8CD0-5F17-46BD-BE27-DF87CCD412CA}">
  <dimension ref="A1:AN151"/>
  <sheetViews>
    <sheetView topLeftCell="P1" zoomScale="70" zoomScaleNormal="70" workbookViewId="0">
      <selection activeCell="Y27" sqref="Y27"/>
    </sheetView>
  </sheetViews>
  <sheetFormatPr defaultRowHeight="14.5" x14ac:dyDescent="0.35"/>
  <cols>
    <col min="1" max="1" width="9.453125" bestFit="1" customWidth="1"/>
    <col min="2" max="2" width="11" bestFit="1" customWidth="1"/>
    <col min="3" max="4" width="9.54296875" bestFit="1" customWidth="1"/>
    <col min="5" max="5" width="15.54296875" bestFit="1" customWidth="1"/>
    <col min="6" max="6" width="10.54296875" bestFit="1" customWidth="1"/>
    <col min="7" max="7" width="13.1796875" bestFit="1" customWidth="1"/>
    <col min="8" max="8" width="11.54296875" bestFit="1" customWidth="1"/>
    <col min="10" max="10" width="13.453125" bestFit="1" customWidth="1"/>
    <col min="11" max="11" width="9.81640625" bestFit="1" customWidth="1"/>
    <col min="12" max="12" width="9.54296875" bestFit="1" customWidth="1"/>
    <col min="13" max="13" width="11.1796875" bestFit="1" customWidth="1"/>
    <col min="14" max="14" width="8.54296875" bestFit="1" customWidth="1"/>
    <col min="15" max="15" width="10.7265625" bestFit="1" customWidth="1"/>
    <col min="16" max="16" width="15.453125" bestFit="1" customWidth="1"/>
    <col min="17" max="18" width="12.54296875" bestFit="1" customWidth="1"/>
    <col min="19" max="19" width="16.453125" bestFit="1" customWidth="1"/>
    <col min="21" max="21" width="15.1796875" bestFit="1" customWidth="1"/>
    <col min="22" max="22" width="20.453125" bestFit="1" customWidth="1"/>
    <col min="23" max="25" width="12.7265625" bestFit="1" customWidth="1"/>
    <col min="26" max="26" width="14.54296875" bestFit="1" customWidth="1"/>
    <col min="27" max="35" width="12.7265625" bestFit="1" customWidth="1"/>
    <col min="36" max="36" width="12" bestFit="1" customWidth="1"/>
    <col min="37" max="37" width="14.453125" bestFit="1" customWidth="1"/>
    <col min="38" max="39" width="12" bestFit="1" customWidth="1"/>
    <col min="40" max="40" width="15.81640625" bestFit="1" customWidth="1"/>
  </cols>
  <sheetData>
    <row r="1" spans="1:40" ht="15.5" x14ac:dyDescent="0.35">
      <c r="A1" s="26" t="s">
        <v>45</v>
      </c>
      <c r="B1" s="26" t="s">
        <v>46</v>
      </c>
      <c r="C1" s="101" t="s">
        <v>47</v>
      </c>
      <c r="D1" s="26" t="s">
        <v>48</v>
      </c>
      <c r="E1" s="26" t="s">
        <v>49</v>
      </c>
      <c r="F1" s="26" t="s">
        <v>50</v>
      </c>
      <c r="G1" s="26" t="s">
        <v>51</v>
      </c>
      <c r="H1" s="26" t="s">
        <v>52</v>
      </c>
      <c r="I1" s="28" t="s">
        <v>53</v>
      </c>
      <c r="J1" s="28" t="s">
        <v>54</v>
      </c>
      <c r="K1" s="26" t="s">
        <v>55</v>
      </c>
      <c r="L1" s="26" t="s">
        <v>56</v>
      </c>
      <c r="M1" s="26" t="s">
        <v>57</v>
      </c>
      <c r="N1" s="102" t="s">
        <v>58</v>
      </c>
      <c r="O1" s="102" t="s">
        <v>59</v>
      </c>
      <c r="P1" s="64" t="s">
        <v>60</v>
      </c>
      <c r="Q1" s="102" t="s">
        <v>38</v>
      </c>
      <c r="R1" s="102" t="s">
        <v>40</v>
      </c>
      <c r="S1" s="102" t="s">
        <v>61</v>
      </c>
    </row>
    <row r="2" spans="1:40" ht="15.5" x14ac:dyDescent="0.35">
      <c r="A2" s="18">
        <v>12.5</v>
      </c>
      <c r="B2" s="18">
        <v>2.2999999999999998</v>
      </c>
      <c r="C2" s="14">
        <v>60</v>
      </c>
      <c r="D2" s="14">
        <v>10</v>
      </c>
      <c r="E2" s="20">
        <v>0.71199999999999997</v>
      </c>
      <c r="F2" s="14">
        <v>171</v>
      </c>
      <c r="G2" s="14">
        <v>3</v>
      </c>
      <c r="H2" s="14">
        <v>110</v>
      </c>
      <c r="I2" s="14">
        <v>1</v>
      </c>
      <c r="J2" s="32">
        <v>0</v>
      </c>
      <c r="K2" s="14">
        <v>33</v>
      </c>
      <c r="L2" s="14">
        <v>12</v>
      </c>
      <c r="M2" s="14">
        <v>2</v>
      </c>
      <c r="N2" s="103">
        <v>38</v>
      </c>
      <c r="O2" s="104">
        <v>46</v>
      </c>
      <c r="P2">
        <v>1</v>
      </c>
      <c r="Q2" s="33">
        <v>171</v>
      </c>
      <c r="R2" s="33">
        <v>178</v>
      </c>
      <c r="S2" s="34">
        <v>4.0935672514619881E-2</v>
      </c>
    </row>
    <row r="3" spans="1:40" ht="16" thickBot="1" x14ac:dyDescent="0.4">
      <c r="A3" s="18">
        <v>14.5</v>
      </c>
      <c r="B3" s="18">
        <v>2.7</v>
      </c>
      <c r="C3" s="14">
        <v>69</v>
      </c>
      <c r="D3" s="14">
        <v>8</v>
      </c>
      <c r="E3" s="20">
        <v>9.0999999999999998E-2</v>
      </c>
      <c r="F3" s="14">
        <v>213</v>
      </c>
      <c r="G3" s="14">
        <v>3</v>
      </c>
      <c r="H3" s="14">
        <v>134</v>
      </c>
      <c r="I3" s="14">
        <v>1</v>
      </c>
      <c r="J3" s="32">
        <v>0</v>
      </c>
      <c r="K3" s="14">
        <v>33</v>
      </c>
      <c r="L3" s="14">
        <v>16</v>
      </c>
      <c r="M3" s="14">
        <v>1</v>
      </c>
      <c r="N3" s="103">
        <v>36</v>
      </c>
      <c r="O3" s="104">
        <v>73</v>
      </c>
      <c r="P3">
        <v>1</v>
      </c>
      <c r="Q3" s="33">
        <v>168</v>
      </c>
      <c r="R3" s="33">
        <v>178</v>
      </c>
      <c r="S3" s="34">
        <v>5.9523809523809521E-2</v>
      </c>
    </row>
    <row r="4" spans="1:40" ht="15.5" x14ac:dyDescent="0.35">
      <c r="A4" s="18">
        <v>19</v>
      </c>
      <c r="B4" s="18">
        <v>3.1</v>
      </c>
      <c r="C4" s="14">
        <v>79</v>
      </c>
      <c r="D4" s="14">
        <v>7</v>
      </c>
      <c r="E4" s="20">
        <v>1.72</v>
      </c>
      <c r="F4" s="14">
        <v>255</v>
      </c>
      <c r="G4" s="14">
        <v>1</v>
      </c>
      <c r="H4" s="14">
        <v>98</v>
      </c>
      <c r="I4" s="14">
        <v>1</v>
      </c>
      <c r="J4" s="32">
        <v>1</v>
      </c>
      <c r="K4" s="14">
        <v>40</v>
      </c>
      <c r="L4" s="14">
        <v>13</v>
      </c>
      <c r="M4" s="14">
        <v>2</v>
      </c>
      <c r="N4" s="103">
        <v>39</v>
      </c>
      <c r="O4" s="104">
        <v>64</v>
      </c>
      <c r="P4">
        <v>1</v>
      </c>
      <c r="Q4" s="33">
        <v>180</v>
      </c>
      <c r="R4" s="33">
        <v>188</v>
      </c>
      <c r="S4" s="34">
        <v>4.4444444444444446E-2</v>
      </c>
      <c r="U4" s="105"/>
      <c r="V4" s="105" t="s">
        <v>45</v>
      </c>
      <c r="W4" s="105" t="s">
        <v>46</v>
      </c>
      <c r="X4" s="105" t="s">
        <v>47</v>
      </c>
      <c r="Y4" s="105" t="s">
        <v>48</v>
      </c>
      <c r="Z4" s="105" t="s">
        <v>49</v>
      </c>
      <c r="AA4" s="105" t="s">
        <v>50</v>
      </c>
      <c r="AB4" s="105" t="s">
        <v>51</v>
      </c>
      <c r="AC4" s="105" t="s">
        <v>52</v>
      </c>
      <c r="AD4" s="105" t="s">
        <v>53</v>
      </c>
      <c r="AE4" s="105" t="s">
        <v>54</v>
      </c>
      <c r="AF4" s="105" t="s">
        <v>55</v>
      </c>
      <c r="AG4" s="105" t="s">
        <v>56</v>
      </c>
      <c r="AH4" s="105" t="s">
        <v>57</v>
      </c>
      <c r="AI4" s="105" t="s">
        <v>58</v>
      </c>
      <c r="AJ4" s="105" t="s">
        <v>59</v>
      </c>
      <c r="AK4" s="105" t="s">
        <v>60</v>
      </c>
      <c r="AL4" s="105" t="s">
        <v>38</v>
      </c>
      <c r="AM4" s="105" t="s">
        <v>40</v>
      </c>
      <c r="AN4" s="105" t="s">
        <v>61</v>
      </c>
    </row>
    <row r="5" spans="1:40" ht="15.5" x14ac:dyDescent="0.35">
      <c r="A5" s="18">
        <v>18.2</v>
      </c>
      <c r="B5" s="18">
        <v>2.6</v>
      </c>
      <c r="C5" s="14">
        <v>66</v>
      </c>
      <c r="D5" s="14">
        <v>7</v>
      </c>
      <c r="E5" s="20">
        <v>1.3720000000000001</v>
      </c>
      <c r="F5" s="14">
        <v>287</v>
      </c>
      <c r="G5" s="14">
        <v>1</v>
      </c>
      <c r="H5" s="14">
        <v>85</v>
      </c>
      <c r="I5" s="14">
        <v>1</v>
      </c>
      <c r="J5" s="32">
        <v>1</v>
      </c>
      <c r="K5" s="14">
        <v>29</v>
      </c>
      <c r="L5" s="14">
        <v>10</v>
      </c>
      <c r="M5" s="14">
        <v>2</v>
      </c>
      <c r="N5" s="103">
        <v>38</v>
      </c>
      <c r="O5" s="104">
        <v>66</v>
      </c>
      <c r="P5">
        <v>0</v>
      </c>
      <c r="Q5" s="33">
        <v>173</v>
      </c>
      <c r="R5" s="33">
        <v>180</v>
      </c>
      <c r="S5" s="34">
        <v>4.046242774566474E-2</v>
      </c>
      <c r="U5" t="s">
        <v>45</v>
      </c>
      <c r="V5" s="109">
        <v>1</v>
      </c>
    </row>
    <row r="6" spans="1:40" ht="15.5" x14ac:dyDescent="0.35">
      <c r="A6" s="18">
        <v>7.6</v>
      </c>
      <c r="B6" s="18">
        <v>2</v>
      </c>
      <c r="C6" s="14">
        <v>51</v>
      </c>
      <c r="D6" s="14">
        <v>15</v>
      </c>
      <c r="E6" s="20">
        <v>0.93500000000000005</v>
      </c>
      <c r="F6" s="14">
        <v>112</v>
      </c>
      <c r="G6" s="14">
        <v>4</v>
      </c>
      <c r="H6" s="14">
        <v>72</v>
      </c>
      <c r="I6" s="14">
        <v>1</v>
      </c>
      <c r="J6" s="32">
        <v>0</v>
      </c>
      <c r="K6" s="14">
        <v>36</v>
      </c>
      <c r="L6" s="14">
        <v>4</v>
      </c>
      <c r="M6" s="14">
        <v>3</v>
      </c>
      <c r="N6" s="103">
        <v>40</v>
      </c>
      <c r="O6" s="104">
        <v>29</v>
      </c>
      <c r="P6">
        <v>0</v>
      </c>
      <c r="Q6" s="33">
        <v>166</v>
      </c>
      <c r="R6" s="33">
        <v>171</v>
      </c>
      <c r="S6" s="34">
        <v>3.0120481927710843E-2</v>
      </c>
      <c r="U6" t="s">
        <v>46</v>
      </c>
      <c r="V6" s="109">
        <v>0.81250606586306673</v>
      </c>
      <c r="W6">
        <v>1</v>
      </c>
    </row>
    <row r="7" spans="1:40" ht="15.5" x14ac:dyDescent="0.35">
      <c r="A7" s="18">
        <v>18.5</v>
      </c>
      <c r="B7" s="18">
        <v>2.7</v>
      </c>
      <c r="C7" s="14">
        <v>62</v>
      </c>
      <c r="D7" s="14">
        <v>6</v>
      </c>
      <c r="E7" s="20">
        <v>2.0190000000000001</v>
      </c>
      <c r="F7" s="14">
        <v>238</v>
      </c>
      <c r="G7" s="14">
        <v>0</v>
      </c>
      <c r="H7" s="14">
        <v>77</v>
      </c>
      <c r="I7" s="14">
        <v>1</v>
      </c>
      <c r="J7" s="32">
        <v>1</v>
      </c>
      <c r="K7" s="14">
        <v>32</v>
      </c>
      <c r="L7" s="14">
        <v>15</v>
      </c>
      <c r="M7" s="14">
        <v>4</v>
      </c>
      <c r="N7" s="103">
        <v>37</v>
      </c>
      <c r="O7" s="104">
        <v>40</v>
      </c>
      <c r="P7">
        <v>1</v>
      </c>
      <c r="Q7" s="33">
        <v>183</v>
      </c>
      <c r="R7" s="33">
        <v>192</v>
      </c>
      <c r="S7" s="34">
        <v>4.9180327868852458E-2</v>
      </c>
      <c r="U7" t="s">
        <v>47</v>
      </c>
      <c r="V7" s="109">
        <v>0.73682110933327571</v>
      </c>
      <c r="W7" s="106">
        <v>0.92494601194435921</v>
      </c>
      <c r="X7">
        <v>1</v>
      </c>
    </row>
    <row r="8" spans="1:40" ht="15.5" x14ac:dyDescent="0.35">
      <c r="A8" s="18">
        <v>13.1</v>
      </c>
      <c r="B8" s="18">
        <v>2.4</v>
      </c>
      <c r="C8" s="14">
        <v>61</v>
      </c>
      <c r="D8" s="14">
        <v>7</v>
      </c>
      <c r="E8" s="20">
        <v>0.66200000000000003</v>
      </c>
      <c r="F8" s="14">
        <v>124</v>
      </c>
      <c r="G8" s="14">
        <v>2</v>
      </c>
      <c r="H8" s="14">
        <v>100</v>
      </c>
      <c r="I8" s="14">
        <v>1</v>
      </c>
      <c r="J8" s="32">
        <v>1</v>
      </c>
      <c r="K8" s="14">
        <v>52</v>
      </c>
      <c r="L8" s="14">
        <v>15</v>
      </c>
      <c r="M8" s="14">
        <v>3</v>
      </c>
      <c r="N8" s="103">
        <v>37</v>
      </c>
      <c r="O8" s="104">
        <v>69</v>
      </c>
      <c r="P8">
        <v>0</v>
      </c>
      <c r="Q8" s="33">
        <v>182</v>
      </c>
      <c r="R8" s="33">
        <v>191</v>
      </c>
      <c r="S8" s="34">
        <v>4.9450549450549448E-2</v>
      </c>
      <c r="U8" t="s">
        <v>48</v>
      </c>
      <c r="V8" s="110">
        <v>-0.11821698523432621</v>
      </c>
      <c r="W8">
        <v>-6.4791925275506868E-2</v>
      </c>
      <c r="X8">
        <v>-3.289935078235505E-2</v>
      </c>
      <c r="Y8">
        <v>1</v>
      </c>
    </row>
    <row r="9" spans="1:40" ht="15.5" x14ac:dyDescent="0.35">
      <c r="A9" s="18">
        <v>14.9</v>
      </c>
      <c r="B9" s="18">
        <v>2.5</v>
      </c>
      <c r="C9" s="14">
        <v>59</v>
      </c>
      <c r="D9" s="14">
        <v>6</v>
      </c>
      <c r="E9" s="20">
        <v>0.7</v>
      </c>
      <c r="F9" s="14">
        <v>214</v>
      </c>
      <c r="G9" s="14">
        <v>2</v>
      </c>
      <c r="H9" s="14">
        <v>95</v>
      </c>
      <c r="I9" s="14">
        <v>1</v>
      </c>
      <c r="J9" s="32">
        <v>0</v>
      </c>
      <c r="K9" s="14">
        <v>41</v>
      </c>
      <c r="L9" s="14">
        <v>4</v>
      </c>
      <c r="M9" s="14">
        <v>3</v>
      </c>
      <c r="N9" s="103">
        <v>36</v>
      </c>
      <c r="O9" s="104">
        <v>45</v>
      </c>
      <c r="P9">
        <v>0</v>
      </c>
      <c r="Q9" s="33">
        <v>173</v>
      </c>
      <c r="R9" s="33">
        <v>182</v>
      </c>
      <c r="S9" s="34">
        <v>5.2023121387283239E-2</v>
      </c>
      <c r="U9" t="s">
        <v>49</v>
      </c>
      <c r="V9" s="110">
        <v>7.2016432359314708E-2</v>
      </c>
      <c r="W9">
        <v>7.8593440422867353E-2</v>
      </c>
      <c r="X9">
        <v>1.2553150277961726E-3</v>
      </c>
      <c r="Y9">
        <v>-8.0040621362480149E-2</v>
      </c>
      <c r="Z9">
        <v>1</v>
      </c>
    </row>
    <row r="10" spans="1:40" ht="15.5" x14ac:dyDescent="0.35">
      <c r="A10" s="18">
        <v>17.100000000000001</v>
      </c>
      <c r="B10" s="18">
        <v>2.7</v>
      </c>
      <c r="C10" s="14">
        <v>65</v>
      </c>
      <c r="D10" s="14">
        <v>8</v>
      </c>
      <c r="E10" s="20">
        <v>0.93700000000000006</v>
      </c>
      <c r="F10" s="14">
        <v>215</v>
      </c>
      <c r="G10" s="14">
        <v>4</v>
      </c>
      <c r="H10" s="14">
        <v>112</v>
      </c>
      <c r="I10" s="14">
        <v>0</v>
      </c>
      <c r="J10" s="32">
        <v>1</v>
      </c>
      <c r="K10" s="14">
        <v>31</v>
      </c>
      <c r="L10" s="14">
        <v>12</v>
      </c>
      <c r="M10" s="14">
        <v>5</v>
      </c>
      <c r="N10" s="103">
        <v>40</v>
      </c>
      <c r="O10" s="104">
        <v>42</v>
      </c>
      <c r="P10">
        <v>1</v>
      </c>
      <c r="Q10" s="33">
        <v>183</v>
      </c>
      <c r="R10" s="33">
        <v>192</v>
      </c>
      <c r="S10" s="34">
        <v>4.9180327868852458E-2</v>
      </c>
      <c r="U10" t="s">
        <v>50</v>
      </c>
      <c r="V10" s="109">
        <v>0.84221888860671723</v>
      </c>
      <c r="W10">
        <v>0.7959063161094394</v>
      </c>
      <c r="X10">
        <v>0.73973541046407287</v>
      </c>
      <c r="Y10">
        <v>-1.4286061807008329E-2</v>
      </c>
      <c r="Z10">
        <v>3.9804302065437037E-2</v>
      </c>
      <c r="AA10">
        <v>1</v>
      </c>
    </row>
    <row r="11" spans="1:40" ht="15.5" x14ac:dyDescent="0.35">
      <c r="A11" s="18">
        <v>9.1999999999999993</v>
      </c>
      <c r="B11" s="18">
        <v>2.1</v>
      </c>
      <c r="C11" s="14">
        <v>55</v>
      </c>
      <c r="D11" s="14">
        <v>16</v>
      </c>
      <c r="E11" s="20">
        <v>6.5000000000000002E-2</v>
      </c>
      <c r="F11" s="14">
        <v>154</v>
      </c>
      <c r="G11" s="14">
        <v>3</v>
      </c>
      <c r="H11" s="14">
        <v>75</v>
      </c>
      <c r="I11" s="14">
        <v>0</v>
      </c>
      <c r="J11" s="32">
        <v>0</v>
      </c>
      <c r="K11" s="14">
        <v>42</v>
      </c>
      <c r="L11" s="14">
        <v>13</v>
      </c>
      <c r="M11" s="14">
        <v>2</v>
      </c>
      <c r="N11" s="103">
        <v>34</v>
      </c>
      <c r="O11" s="104">
        <v>34</v>
      </c>
      <c r="P11">
        <v>1</v>
      </c>
      <c r="Q11" s="33">
        <v>158</v>
      </c>
      <c r="R11" s="33">
        <v>165</v>
      </c>
      <c r="S11" s="34">
        <v>4.4303797468354431E-2</v>
      </c>
      <c r="U11" t="s">
        <v>51</v>
      </c>
      <c r="V11" s="107">
        <v>-0.31032492168318238</v>
      </c>
      <c r="W11">
        <v>-0.2300754807224637</v>
      </c>
      <c r="X11">
        <v>-0.21463664100421898</v>
      </c>
      <c r="Y11">
        <v>3.4155996803929611E-2</v>
      </c>
      <c r="Z11">
        <v>-0.27667767771321217</v>
      </c>
      <c r="AA11">
        <v>-0.19783080256432672</v>
      </c>
      <c r="AB11">
        <v>1</v>
      </c>
    </row>
    <row r="12" spans="1:40" ht="15.5" x14ac:dyDescent="0.35">
      <c r="A12" s="18">
        <v>10.3</v>
      </c>
      <c r="B12" s="18">
        <v>2.2000000000000002</v>
      </c>
      <c r="C12" s="14">
        <v>65</v>
      </c>
      <c r="D12" s="14">
        <v>10</v>
      </c>
      <c r="E12" s="20">
        <v>2.1440000000000001</v>
      </c>
      <c r="F12" s="14">
        <v>97</v>
      </c>
      <c r="G12" s="14">
        <v>2</v>
      </c>
      <c r="H12" s="14">
        <v>100</v>
      </c>
      <c r="I12" s="14">
        <v>1</v>
      </c>
      <c r="J12" s="32">
        <v>0</v>
      </c>
      <c r="K12" s="14">
        <v>32</v>
      </c>
      <c r="L12" s="14">
        <v>8</v>
      </c>
      <c r="M12" s="14">
        <v>2</v>
      </c>
      <c r="N12" s="103">
        <v>40</v>
      </c>
      <c r="O12" s="104">
        <v>51</v>
      </c>
      <c r="P12">
        <v>1</v>
      </c>
      <c r="Q12" s="33">
        <v>174</v>
      </c>
      <c r="R12" s="33">
        <v>180</v>
      </c>
      <c r="S12" s="34">
        <v>3.4482758620689655E-2</v>
      </c>
      <c r="U12" t="s">
        <v>52</v>
      </c>
      <c r="V12" s="110">
        <v>-9.1480084373456783E-2</v>
      </c>
      <c r="W12">
        <v>-0.11635833228313222</v>
      </c>
      <c r="X12">
        <v>-3.0379635440954667E-2</v>
      </c>
      <c r="Y12">
        <v>-7.2515963717589241E-2</v>
      </c>
      <c r="Z12">
        <v>-0.4552161026111014</v>
      </c>
      <c r="AA12">
        <v>-8.7545424408770209E-2</v>
      </c>
      <c r="AB12">
        <v>0.37366977099343679</v>
      </c>
      <c r="AC12">
        <v>1</v>
      </c>
    </row>
    <row r="13" spans="1:40" ht="15.5" x14ac:dyDescent="0.35">
      <c r="A13" s="18">
        <v>19.3</v>
      </c>
      <c r="B13" s="18">
        <v>3.1</v>
      </c>
      <c r="C13" s="14">
        <v>74</v>
      </c>
      <c r="D13" s="14">
        <v>7</v>
      </c>
      <c r="E13" s="20">
        <v>0.248</v>
      </c>
      <c r="F13" s="14">
        <v>301</v>
      </c>
      <c r="G13" s="14">
        <v>1</v>
      </c>
      <c r="H13" s="14">
        <v>96</v>
      </c>
      <c r="I13" s="14">
        <v>1</v>
      </c>
      <c r="J13" s="32">
        <v>1</v>
      </c>
      <c r="K13" s="14">
        <v>39</v>
      </c>
      <c r="L13" s="14">
        <v>21</v>
      </c>
      <c r="M13" s="14">
        <v>5</v>
      </c>
      <c r="N13" s="103">
        <v>40</v>
      </c>
      <c r="O13" s="104">
        <v>86</v>
      </c>
      <c r="P13">
        <v>1</v>
      </c>
      <c r="Q13" s="33">
        <v>174</v>
      </c>
      <c r="R13" s="33">
        <v>187</v>
      </c>
      <c r="S13" s="34">
        <v>7.4712643678160925E-2</v>
      </c>
      <c r="U13" t="s">
        <v>53</v>
      </c>
      <c r="V13" s="110">
        <v>0.11084370763740548</v>
      </c>
      <c r="W13">
        <v>0.12122743553905438</v>
      </c>
      <c r="X13">
        <v>0.12178649007603669</v>
      </c>
      <c r="Y13">
        <v>1.2085507112577273E-2</v>
      </c>
      <c r="Z13">
        <v>8.7835796961221319E-2</v>
      </c>
      <c r="AA13">
        <v>8.3775321862760835E-2</v>
      </c>
      <c r="AB13">
        <v>0.11967272673544904</v>
      </c>
      <c r="AC13">
        <v>-2.4541210685796858E-2</v>
      </c>
      <c r="AD13">
        <v>1</v>
      </c>
    </row>
    <row r="14" spans="1:40" ht="15.5" x14ac:dyDescent="0.35">
      <c r="A14" s="18">
        <v>8.1</v>
      </c>
      <c r="B14" s="18">
        <v>1.8</v>
      </c>
      <c r="C14" s="14">
        <v>43</v>
      </c>
      <c r="D14" s="14">
        <v>23</v>
      </c>
      <c r="E14" s="20">
        <v>1.607</v>
      </c>
      <c r="F14" s="14">
        <v>123</v>
      </c>
      <c r="G14" s="14">
        <v>1</v>
      </c>
      <c r="H14" s="14">
        <v>72</v>
      </c>
      <c r="I14" s="14">
        <v>0</v>
      </c>
      <c r="J14" s="32">
        <v>0</v>
      </c>
      <c r="K14" s="14">
        <v>45</v>
      </c>
      <c r="L14" s="14">
        <v>8</v>
      </c>
      <c r="M14" s="14">
        <v>3</v>
      </c>
      <c r="N14" s="103">
        <v>44</v>
      </c>
      <c r="O14" s="104">
        <v>19</v>
      </c>
      <c r="P14">
        <v>0</v>
      </c>
      <c r="Q14" s="33">
        <v>163</v>
      </c>
      <c r="R14" s="33">
        <v>170</v>
      </c>
      <c r="S14" s="34">
        <v>4.2944785276073622E-2</v>
      </c>
      <c r="U14" t="s">
        <v>54</v>
      </c>
      <c r="V14" s="107">
        <v>0.54704367199455262</v>
      </c>
      <c r="W14">
        <v>0.43649683333043288</v>
      </c>
      <c r="X14">
        <v>0.41908964366321272</v>
      </c>
      <c r="Y14">
        <v>-0.16385307399089338</v>
      </c>
      <c r="Z14">
        <v>0.11075439745492108</v>
      </c>
      <c r="AA14">
        <v>0.46216671278453669</v>
      </c>
      <c r="AB14">
        <v>-0.24494449828595602</v>
      </c>
      <c r="AC14">
        <v>-0.14136994032565614</v>
      </c>
      <c r="AD14">
        <v>-3.7781136250272067E-2</v>
      </c>
      <c r="AE14">
        <v>1</v>
      </c>
    </row>
    <row r="15" spans="1:40" ht="15.5" x14ac:dyDescent="0.35">
      <c r="A15" s="18">
        <v>9.1</v>
      </c>
      <c r="B15" s="18">
        <v>3.3</v>
      </c>
      <c r="C15" s="14">
        <v>78</v>
      </c>
      <c r="D15" s="14">
        <v>3</v>
      </c>
      <c r="E15" s="20">
        <v>1.6240000000000001</v>
      </c>
      <c r="F15" s="14">
        <v>148</v>
      </c>
      <c r="G15" s="14">
        <v>5</v>
      </c>
      <c r="H15" s="14">
        <v>73</v>
      </c>
      <c r="I15" s="14">
        <v>1</v>
      </c>
      <c r="J15" s="32">
        <v>0</v>
      </c>
      <c r="K15" s="14">
        <v>39</v>
      </c>
      <c r="L15" s="14">
        <v>11</v>
      </c>
      <c r="M15" s="14">
        <v>4</v>
      </c>
      <c r="N15" s="103">
        <v>36</v>
      </c>
      <c r="O15" s="104">
        <v>59</v>
      </c>
      <c r="P15">
        <v>0</v>
      </c>
      <c r="Q15" s="33">
        <v>168</v>
      </c>
      <c r="R15" s="33">
        <v>175</v>
      </c>
      <c r="S15" s="34">
        <v>4.1666666666666664E-2</v>
      </c>
      <c r="U15" t="s">
        <v>55</v>
      </c>
      <c r="V15" s="110">
        <v>-0.14814932436897005</v>
      </c>
      <c r="W15">
        <v>-1.8917695250136226E-2</v>
      </c>
      <c r="X15">
        <v>5.2268881811103007E-2</v>
      </c>
      <c r="Y15">
        <v>0.11137134778028962</v>
      </c>
      <c r="Z15">
        <v>8.0527398341354028E-3</v>
      </c>
      <c r="AA15">
        <v>2.0091899206972321E-2</v>
      </c>
      <c r="AB15">
        <v>3.9987668158652213E-2</v>
      </c>
      <c r="AC15">
        <v>0.11337949844302829</v>
      </c>
      <c r="AD15">
        <v>-0.17485289061277304</v>
      </c>
      <c r="AE15">
        <v>-0.13102036763344119</v>
      </c>
      <c r="AF15">
        <v>1</v>
      </c>
    </row>
    <row r="16" spans="1:40" ht="15.5" x14ac:dyDescent="0.35">
      <c r="A16" s="18">
        <v>15.7</v>
      </c>
      <c r="B16" s="18">
        <v>2.8</v>
      </c>
      <c r="C16" s="14">
        <v>67</v>
      </c>
      <c r="D16" s="14">
        <v>9</v>
      </c>
      <c r="E16" s="20">
        <v>0.05</v>
      </c>
      <c r="F16" s="14">
        <v>228</v>
      </c>
      <c r="G16" s="14">
        <v>4</v>
      </c>
      <c r="H16" s="14">
        <v>86</v>
      </c>
      <c r="I16" s="14">
        <v>0</v>
      </c>
      <c r="J16" s="32">
        <v>1</v>
      </c>
      <c r="K16" s="14">
        <v>31</v>
      </c>
      <c r="L16" s="14">
        <v>13</v>
      </c>
      <c r="M16" s="14">
        <v>1</v>
      </c>
      <c r="N16" s="103">
        <v>38</v>
      </c>
      <c r="O16" s="104">
        <v>70</v>
      </c>
      <c r="P16">
        <v>1</v>
      </c>
      <c r="Q16" s="33">
        <v>173</v>
      </c>
      <c r="R16" s="33">
        <v>181</v>
      </c>
      <c r="S16" s="34">
        <v>4.6242774566473986E-2</v>
      </c>
      <c r="U16" t="s">
        <v>56</v>
      </c>
      <c r="V16" s="107">
        <v>0.50180591250724316</v>
      </c>
      <c r="W16">
        <v>0.26098025219790127</v>
      </c>
      <c r="X16">
        <v>0.23436299324370363</v>
      </c>
      <c r="Y16">
        <v>-9.2289951979313098E-2</v>
      </c>
      <c r="Z16">
        <v>-8.8266221430490469E-2</v>
      </c>
      <c r="AA16">
        <v>0.37374950969766724</v>
      </c>
      <c r="AB16">
        <v>-6.3296312862953313E-2</v>
      </c>
      <c r="AC16">
        <v>9.8394447851928982E-2</v>
      </c>
      <c r="AD16">
        <v>4.6533378565231244E-2</v>
      </c>
      <c r="AE16">
        <v>0.28366578072093696</v>
      </c>
      <c r="AF16">
        <v>5.1210562723216016E-2</v>
      </c>
      <c r="AG16">
        <v>1</v>
      </c>
    </row>
    <row r="17" spans="1:40" ht="15.5" x14ac:dyDescent="0.35">
      <c r="A17" s="18">
        <v>9.8000000000000007</v>
      </c>
      <c r="B17" s="18">
        <v>2.1</v>
      </c>
      <c r="C17" s="14">
        <v>62</v>
      </c>
      <c r="D17" s="14">
        <v>16</v>
      </c>
      <c r="E17" s="20">
        <v>0.58799999999999997</v>
      </c>
      <c r="F17" s="14">
        <v>136</v>
      </c>
      <c r="G17" s="14">
        <v>4</v>
      </c>
      <c r="H17" s="14">
        <v>121</v>
      </c>
      <c r="I17" s="14">
        <v>1</v>
      </c>
      <c r="J17" s="32">
        <v>1</v>
      </c>
      <c r="K17" s="14">
        <v>41</v>
      </c>
      <c r="L17" s="14">
        <v>10</v>
      </c>
      <c r="M17" s="14">
        <v>3</v>
      </c>
      <c r="N17" s="103">
        <v>41</v>
      </c>
      <c r="O17" s="104">
        <v>44</v>
      </c>
      <c r="P17">
        <v>1</v>
      </c>
      <c r="Q17" s="33">
        <v>159</v>
      </c>
      <c r="R17" s="33">
        <v>167</v>
      </c>
      <c r="S17" s="34">
        <v>5.0314465408805034E-2</v>
      </c>
      <c r="U17" t="s">
        <v>57</v>
      </c>
      <c r="V17" s="110">
        <v>-0.18042928324545329</v>
      </c>
      <c r="W17">
        <v>-8.2404837836726474E-2</v>
      </c>
      <c r="X17">
        <v>-0.10915820770961249</v>
      </c>
      <c r="Y17">
        <v>4.8657647498422135E-2</v>
      </c>
      <c r="Z17">
        <v>-6.1127420473628034E-2</v>
      </c>
      <c r="AA17">
        <v>-2.9464431600584953E-2</v>
      </c>
      <c r="AB17">
        <v>0.13479643259832944</v>
      </c>
      <c r="AC17">
        <v>6.6386339278294001E-2</v>
      </c>
      <c r="AD17">
        <v>-0.1068960035787194</v>
      </c>
      <c r="AE17">
        <v>-0.13774327138044903</v>
      </c>
      <c r="AF17">
        <v>0.46518719734188729</v>
      </c>
      <c r="AG17">
        <v>-0.21675729660106879</v>
      </c>
      <c r="AH17">
        <v>1</v>
      </c>
    </row>
    <row r="18" spans="1:40" ht="15.5" x14ac:dyDescent="0.35">
      <c r="A18" s="18">
        <v>19.5</v>
      </c>
      <c r="B18" s="18">
        <v>3.8</v>
      </c>
      <c r="C18" s="14">
        <v>99</v>
      </c>
      <c r="D18" s="14">
        <v>9</v>
      </c>
      <c r="E18" s="20">
        <v>1.76</v>
      </c>
      <c r="F18" s="14">
        <v>369</v>
      </c>
      <c r="G18" s="14">
        <v>4</v>
      </c>
      <c r="H18" s="14">
        <v>85</v>
      </c>
      <c r="I18" s="14">
        <v>0</v>
      </c>
      <c r="J18" s="32">
        <v>1</v>
      </c>
      <c r="K18" s="14">
        <v>38</v>
      </c>
      <c r="L18" s="14">
        <v>12</v>
      </c>
      <c r="M18" s="14">
        <v>2</v>
      </c>
      <c r="N18" s="103">
        <v>38</v>
      </c>
      <c r="O18" s="104">
        <v>68</v>
      </c>
      <c r="P18">
        <v>1</v>
      </c>
      <c r="Q18" s="33">
        <v>163</v>
      </c>
      <c r="R18" s="33">
        <v>170</v>
      </c>
      <c r="S18" s="34">
        <v>4.2944785276073622E-2</v>
      </c>
      <c r="U18" t="s">
        <v>58</v>
      </c>
      <c r="V18" s="110">
        <v>-3.1901479344252685E-2</v>
      </c>
      <c r="W18">
        <v>-3.9537752081770142E-2</v>
      </c>
      <c r="X18">
        <v>-0.11040005458725689</v>
      </c>
      <c r="Y18">
        <v>0.61644654936365628</v>
      </c>
      <c r="Z18">
        <v>0.24268783418080622</v>
      </c>
      <c r="AA18">
        <v>-3.5361711748531803E-2</v>
      </c>
      <c r="AB18">
        <v>-0.11729834470191974</v>
      </c>
      <c r="AC18">
        <v>-0.23377747683887456</v>
      </c>
      <c r="AD18">
        <v>-1.8936403138646214E-2</v>
      </c>
      <c r="AE18">
        <v>-1.0992148987643235E-2</v>
      </c>
      <c r="AF18">
        <v>-2.5149223920559054E-2</v>
      </c>
      <c r="AG18">
        <v>-8.8360533142823341E-2</v>
      </c>
      <c r="AH18">
        <v>-1.6706835561097453E-2</v>
      </c>
      <c r="AI18">
        <v>1</v>
      </c>
    </row>
    <row r="19" spans="1:40" ht="15.5" x14ac:dyDescent="0.35">
      <c r="A19" s="18">
        <v>16.2</v>
      </c>
      <c r="B19" s="18">
        <v>2.6</v>
      </c>
      <c r="C19" s="14">
        <v>67</v>
      </c>
      <c r="D19" s="14">
        <v>8</v>
      </c>
      <c r="E19" s="20">
        <v>4.4999999999999998E-2</v>
      </c>
      <c r="F19" s="14">
        <v>187</v>
      </c>
      <c r="G19" s="14">
        <v>0</v>
      </c>
      <c r="H19" s="14">
        <v>73</v>
      </c>
      <c r="I19" s="14">
        <v>1</v>
      </c>
      <c r="J19" s="32">
        <v>1</v>
      </c>
      <c r="K19" s="14">
        <v>29</v>
      </c>
      <c r="L19" s="14">
        <v>13</v>
      </c>
      <c r="M19" s="14">
        <v>1</v>
      </c>
      <c r="N19" s="103">
        <v>41</v>
      </c>
      <c r="O19" s="104">
        <v>45</v>
      </c>
      <c r="P19">
        <v>1</v>
      </c>
      <c r="Q19" s="33">
        <v>182</v>
      </c>
      <c r="R19" s="33">
        <v>192</v>
      </c>
      <c r="S19" s="34">
        <v>5.4945054945054944E-2</v>
      </c>
      <c r="U19" t="s">
        <v>59</v>
      </c>
      <c r="V19" s="107">
        <v>0.57139390802953627</v>
      </c>
      <c r="W19">
        <v>0.70282073981647664</v>
      </c>
      <c r="X19">
        <v>0.76390626499893044</v>
      </c>
      <c r="Y19">
        <v>-4.7334008300547487E-2</v>
      </c>
      <c r="Z19">
        <v>2.0256062042127113E-2</v>
      </c>
      <c r="AA19">
        <v>0.53709218303305062</v>
      </c>
      <c r="AB19">
        <v>-0.17206318975439022</v>
      </c>
      <c r="AC19">
        <v>-0.11578241223016765</v>
      </c>
      <c r="AD19">
        <v>0.10631366060173973</v>
      </c>
      <c r="AE19">
        <v>0.36896106964700742</v>
      </c>
      <c r="AF19">
        <v>-1.9405545201118056E-2</v>
      </c>
      <c r="AG19">
        <v>0.18000803787253306</v>
      </c>
      <c r="AH19">
        <v>-0.12222726482587697</v>
      </c>
      <c r="AI19">
        <v>-0.11571711914004978</v>
      </c>
      <c r="AJ19">
        <v>1</v>
      </c>
    </row>
    <row r="20" spans="1:40" ht="15.5" x14ac:dyDescent="0.35">
      <c r="A20" s="18">
        <v>8</v>
      </c>
      <c r="B20" s="18">
        <v>1.9</v>
      </c>
      <c r="C20" s="14">
        <v>51</v>
      </c>
      <c r="D20" s="14">
        <v>12</v>
      </c>
      <c r="E20" s="20">
        <v>1</v>
      </c>
      <c r="F20" s="14">
        <v>66</v>
      </c>
      <c r="G20" s="14">
        <v>3</v>
      </c>
      <c r="H20" s="14">
        <v>90</v>
      </c>
      <c r="I20" s="14">
        <v>1</v>
      </c>
      <c r="J20" s="32">
        <v>0</v>
      </c>
      <c r="K20" s="14">
        <v>34</v>
      </c>
      <c r="L20" s="14">
        <v>6</v>
      </c>
      <c r="M20" s="14">
        <v>2</v>
      </c>
      <c r="N20" s="103">
        <v>40</v>
      </c>
      <c r="O20" s="104">
        <v>25</v>
      </c>
      <c r="P20">
        <v>0</v>
      </c>
      <c r="Q20" s="33">
        <v>178</v>
      </c>
      <c r="R20" s="33">
        <v>184</v>
      </c>
      <c r="S20" s="34">
        <v>3.3707865168539325E-2</v>
      </c>
      <c r="U20" t="s">
        <v>60</v>
      </c>
      <c r="V20" s="107">
        <v>0.38731617615367542</v>
      </c>
      <c r="W20">
        <v>0.24749688808941572</v>
      </c>
      <c r="X20">
        <v>0.24870853641206828</v>
      </c>
      <c r="Y20">
        <v>-1.8702223703920825E-2</v>
      </c>
      <c r="Z20">
        <v>-3.1916313542160742E-2</v>
      </c>
      <c r="AA20">
        <v>0.31885294289788974</v>
      </c>
      <c r="AB20">
        <v>-0.107687668904023</v>
      </c>
      <c r="AC20">
        <v>5.1722506445331098E-3</v>
      </c>
      <c r="AD20">
        <v>-0.10379331920582748</v>
      </c>
      <c r="AE20">
        <v>0.33613972452122481</v>
      </c>
      <c r="AF20">
        <v>-0.27267684138186138</v>
      </c>
      <c r="AG20">
        <v>0.49580258393872734</v>
      </c>
      <c r="AH20">
        <v>-0.38358711160772235</v>
      </c>
      <c r="AI20">
        <v>3.6556690802929018E-2</v>
      </c>
      <c r="AJ20">
        <v>0.27668101401086642</v>
      </c>
      <c r="AK20">
        <v>1</v>
      </c>
    </row>
    <row r="21" spans="1:40" ht="15.5" x14ac:dyDescent="0.35">
      <c r="A21" s="18">
        <v>12.2</v>
      </c>
      <c r="B21" s="18">
        <v>2.6</v>
      </c>
      <c r="C21" s="14">
        <v>71</v>
      </c>
      <c r="D21" s="14">
        <v>13</v>
      </c>
      <c r="E21" s="20">
        <v>0.121</v>
      </c>
      <c r="F21" s="14">
        <v>116</v>
      </c>
      <c r="G21" s="14">
        <v>0</v>
      </c>
      <c r="H21" s="14">
        <v>82</v>
      </c>
      <c r="I21" s="14">
        <v>0</v>
      </c>
      <c r="J21" s="32">
        <v>1</v>
      </c>
      <c r="K21" s="14">
        <v>34</v>
      </c>
      <c r="L21" s="14">
        <v>8</v>
      </c>
      <c r="M21" s="14">
        <v>2</v>
      </c>
      <c r="N21" s="103">
        <v>47</v>
      </c>
      <c r="O21" s="104">
        <v>51</v>
      </c>
      <c r="P21">
        <v>1</v>
      </c>
      <c r="Q21" s="33">
        <v>185</v>
      </c>
      <c r="R21" s="33">
        <v>193</v>
      </c>
      <c r="S21" s="34">
        <v>4.3243243243243246E-2</v>
      </c>
      <c r="U21" t="s">
        <v>38</v>
      </c>
      <c r="V21" s="107">
        <v>0.45284983247019467</v>
      </c>
      <c r="W21">
        <v>0.21133599046451579</v>
      </c>
      <c r="X21">
        <v>0.14005610926435025</v>
      </c>
      <c r="Y21">
        <v>-0.2446959830662912</v>
      </c>
      <c r="Z21">
        <v>0.11693420901824453</v>
      </c>
      <c r="AA21">
        <v>-1.0558183848658288E-2</v>
      </c>
      <c r="AB21">
        <v>-0.32976040845056248</v>
      </c>
      <c r="AC21">
        <v>-0.247274516218985</v>
      </c>
      <c r="AD21">
        <v>0.10392609430231284</v>
      </c>
      <c r="AE21">
        <v>0.2854406321072569</v>
      </c>
      <c r="AF21">
        <v>-0.31209419524051807</v>
      </c>
      <c r="AG21">
        <v>0.27512502620422308</v>
      </c>
      <c r="AH21">
        <v>-0.21601075375521683</v>
      </c>
      <c r="AI21">
        <v>2.7765772971027843E-2</v>
      </c>
      <c r="AJ21">
        <v>0.16252142159913768</v>
      </c>
      <c r="AK21">
        <v>0.14321371450294137</v>
      </c>
      <c r="AL21">
        <v>1</v>
      </c>
    </row>
    <row r="22" spans="1:40" ht="15.5" x14ac:dyDescent="0.35">
      <c r="A22" s="18">
        <v>11.1</v>
      </c>
      <c r="B22" s="18">
        <v>2.4</v>
      </c>
      <c r="C22" s="14">
        <v>65</v>
      </c>
      <c r="D22" s="14">
        <v>3</v>
      </c>
      <c r="E22" s="20">
        <v>0.159</v>
      </c>
      <c r="F22" s="14">
        <v>144</v>
      </c>
      <c r="G22" s="14">
        <v>2</v>
      </c>
      <c r="H22" s="14">
        <v>85</v>
      </c>
      <c r="I22" s="14">
        <v>0</v>
      </c>
      <c r="J22" s="32">
        <v>1</v>
      </c>
      <c r="K22" s="14">
        <v>47</v>
      </c>
      <c r="L22" s="14">
        <v>14</v>
      </c>
      <c r="M22" s="14">
        <v>3</v>
      </c>
      <c r="N22" s="103">
        <v>27</v>
      </c>
      <c r="O22" s="104">
        <v>59</v>
      </c>
      <c r="P22">
        <v>1</v>
      </c>
      <c r="Q22" s="33">
        <v>168</v>
      </c>
      <c r="R22" s="33">
        <v>174</v>
      </c>
      <c r="S22" s="34">
        <v>3.5714285714285712E-2</v>
      </c>
      <c r="U22" t="s">
        <v>40</v>
      </c>
      <c r="V22" s="107">
        <v>0.52715113767555866</v>
      </c>
      <c r="W22">
        <v>0.28037758777849309</v>
      </c>
      <c r="X22">
        <v>0.20934674831412806</v>
      </c>
      <c r="Y22">
        <v>-0.24863906264083563</v>
      </c>
      <c r="Z22">
        <v>0.10019395688429357</v>
      </c>
      <c r="AA22">
        <v>6.5784419621901083E-2</v>
      </c>
      <c r="AB22">
        <v>-0.33558160115609775</v>
      </c>
      <c r="AC22">
        <v>-0.22438530481684532</v>
      </c>
      <c r="AD22">
        <v>0.11294930107577293</v>
      </c>
      <c r="AE22">
        <v>0.31390596614958655</v>
      </c>
      <c r="AF22">
        <v>-0.30496197452094637</v>
      </c>
      <c r="AG22">
        <v>0.32358264147342208</v>
      </c>
      <c r="AH22">
        <v>-0.23763301333001852</v>
      </c>
      <c r="AI22">
        <v>2.8296581747516633E-3</v>
      </c>
      <c r="AJ22">
        <v>0.21883317658914364</v>
      </c>
      <c r="AK22">
        <v>0.19000138080073761</v>
      </c>
      <c r="AL22" s="106">
        <v>0.98413513997907787</v>
      </c>
      <c r="AM22">
        <v>1</v>
      </c>
    </row>
    <row r="23" spans="1:40" ht="16" thickBot="1" x14ac:dyDescent="0.4">
      <c r="A23" s="18">
        <v>16.8</v>
      </c>
      <c r="B23" s="18">
        <v>3</v>
      </c>
      <c r="C23" s="14">
        <v>86</v>
      </c>
      <c r="D23" s="14">
        <v>8</v>
      </c>
      <c r="E23" s="20">
        <v>2.2839999999999998</v>
      </c>
      <c r="F23" s="14">
        <v>201</v>
      </c>
      <c r="G23" s="14">
        <v>0</v>
      </c>
      <c r="H23" s="14">
        <v>80</v>
      </c>
      <c r="I23" s="14">
        <v>1</v>
      </c>
      <c r="J23" s="32">
        <v>1</v>
      </c>
      <c r="K23" s="14">
        <v>38</v>
      </c>
      <c r="L23" s="14">
        <v>10</v>
      </c>
      <c r="M23" s="14">
        <v>2</v>
      </c>
      <c r="N23" s="103">
        <v>32</v>
      </c>
      <c r="O23" s="104">
        <v>78</v>
      </c>
      <c r="P23">
        <v>1</v>
      </c>
      <c r="Q23" s="33">
        <v>183</v>
      </c>
      <c r="R23" s="33">
        <v>192</v>
      </c>
      <c r="S23" s="34">
        <v>4.9180327868852458E-2</v>
      </c>
      <c r="U23" s="52" t="s">
        <v>61</v>
      </c>
      <c r="V23" s="108">
        <v>0.56470681939161493</v>
      </c>
      <c r="W23" s="52">
        <v>0.45236834615289478</v>
      </c>
      <c r="X23" s="52">
        <v>0.42674656913658832</v>
      </c>
      <c r="Y23" s="52">
        <v>-0.10320115443872446</v>
      </c>
      <c r="Z23" s="52">
        <v>-5.3060868800515491E-2</v>
      </c>
      <c r="AA23" s="52">
        <v>0.414870051997976</v>
      </c>
      <c r="AB23" s="52">
        <v>-0.14584084368021216</v>
      </c>
      <c r="AC23" s="52">
        <v>3.5386108079284086E-2</v>
      </c>
      <c r="AD23" s="52">
        <v>8.6692766402573979E-2</v>
      </c>
      <c r="AE23" s="52">
        <v>0.25884321309245439</v>
      </c>
      <c r="AF23" s="52">
        <v>-7.1389159561105683E-2</v>
      </c>
      <c r="AG23" s="52">
        <v>0.36886579276003967</v>
      </c>
      <c r="AH23" s="52">
        <v>-0.18998199303415808</v>
      </c>
      <c r="AI23" s="52">
        <v>-0.12363578654207789</v>
      </c>
      <c r="AJ23" s="52">
        <v>0.36429454528689215</v>
      </c>
      <c r="AK23" s="52">
        <v>0.30354412877385284</v>
      </c>
      <c r="AL23" s="52">
        <v>0.26719386369326098</v>
      </c>
      <c r="AM23" s="52">
        <v>0.43363848656171095</v>
      </c>
      <c r="AN23" s="52">
        <v>1</v>
      </c>
    </row>
    <row r="24" spans="1:40" ht="15.5" x14ac:dyDescent="0.35">
      <c r="A24" s="18">
        <v>11.8</v>
      </c>
      <c r="B24" s="18">
        <v>2</v>
      </c>
      <c r="C24" s="14">
        <v>51</v>
      </c>
      <c r="D24" s="14">
        <v>8</v>
      </c>
      <c r="E24" s="20">
        <v>0.79900000000000004</v>
      </c>
      <c r="F24" s="14">
        <v>96</v>
      </c>
      <c r="G24" s="14">
        <v>6</v>
      </c>
      <c r="H24" s="14">
        <v>145</v>
      </c>
      <c r="I24" s="14">
        <v>1</v>
      </c>
      <c r="J24" s="32">
        <v>1</v>
      </c>
      <c r="K24" s="14">
        <v>34</v>
      </c>
      <c r="L24" s="14">
        <v>12</v>
      </c>
      <c r="M24" s="14">
        <v>2</v>
      </c>
      <c r="N24" s="103">
        <v>40</v>
      </c>
      <c r="O24" s="104">
        <v>22</v>
      </c>
      <c r="P24">
        <v>0</v>
      </c>
      <c r="Q24" s="33">
        <v>181</v>
      </c>
      <c r="R24" s="33">
        <v>189</v>
      </c>
      <c r="S24" s="34">
        <v>4.4198895027624308E-2</v>
      </c>
    </row>
    <row r="25" spans="1:40" ht="15.5" x14ac:dyDescent="0.35">
      <c r="A25" s="18">
        <v>14</v>
      </c>
      <c r="B25" s="18">
        <v>2.2999999999999998</v>
      </c>
      <c r="C25" s="14">
        <v>56</v>
      </c>
      <c r="D25" s="14">
        <v>7</v>
      </c>
      <c r="E25" s="20">
        <v>0.91100000000000003</v>
      </c>
      <c r="F25" s="14">
        <v>134</v>
      </c>
      <c r="G25" s="14">
        <v>2</v>
      </c>
      <c r="H25" s="14">
        <v>112</v>
      </c>
      <c r="I25" s="14">
        <v>1</v>
      </c>
      <c r="J25" s="32">
        <v>0</v>
      </c>
      <c r="K25" s="14">
        <v>30</v>
      </c>
      <c r="L25" s="14">
        <v>13</v>
      </c>
      <c r="M25" s="14">
        <v>1</v>
      </c>
      <c r="N25" s="103">
        <v>38</v>
      </c>
      <c r="O25" s="104">
        <v>34</v>
      </c>
      <c r="P25">
        <v>1</v>
      </c>
      <c r="Q25" s="33">
        <v>178</v>
      </c>
      <c r="R25" s="33">
        <v>185</v>
      </c>
      <c r="S25" s="34">
        <v>3.9325842696629212E-2</v>
      </c>
    </row>
    <row r="26" spans="1:40" ht="15.5" x14ac:dyDescent="0.35">
      <c r="A26" s="18">
        <v>10.5</v>
      </c>
      <c r="B26" s="18">
        <v>2.2999999999999998</v>
      </c>
      <c r="C26" s="14">
        <v>60</v>
      </c>
      <c r="D26" s="14">
        <v>3</v>
      </c>
      <c r="E26" s="20">
        <v>0.81299999999999994</v>
      </c>
      <c r="F26" s="14">
        <v>101</v>
      </c>
      <c r="G26" s="14">
        <v>3</v>
      </c>
      <c r="H26" s="14">
        <v>106</v>
      </c>
      <c r="I26" s="14">
        <v>1</v>
      </c>
      <c r="J26" s="32">
        <v>0</v>
      </c>
      <c r="K26" s="14">
        <v>44</v>
      </c>
      <c r="L26" s="14">
        <v>8</v>
      </c>
      <c r="M26" s="14">
        <v>3</v>
      </c>
      <c r="N26" s="103">
        <v>33</v>
      </c>
      <c r="O26" s="104">
        <v>45</v>
      </c>
      <c r="P26">
        <v>0</v>
      </c>
      <c r="Q26" s="33">
        <v>170</v>
      </c>
      <c r="R26" s="33">
        <v>177</v>
      </c>
      <c r="S26" s="34">
        <v>4.1176470588235294E-2</v>
      </c>
    </row>
    <row r="27" spans="1:40" ht="15.5" x14ac:dyDescent="0.35">
      <c r="A27" s="18">
        <v>6.2</v>
      </c>
      <c r="B27" s="18">
        <v>1.6</v>
      </c>
      <c r="C27" s="14">
        <v>40</v>
      </c>
      <c r="D27" s="14">
        <v>14</v>
      </c>
      <c r="E27" s="20">
        <v>0.97599999999999998</v>
      </c>
      <c r="F27" s="14">
        <v>82</v>
      </c>
      <c r="G27" s="14">
        <v>2</v>
      </c>
      <c r="H27" s="14">
        <v>101</v>
      </c>
      <c r="I27" s="14">
        <v>0</v>
      </c>
      <c r="J27" s="32">
        <v>0</v>
      </c>
      <c r="K27" s="14">
        <v>37</v>
      </c>
      <c r="L27" s="14">
        <v>5</v>
      </c>
      <c r="M27" s="14">
        <v>3</v>
      </c>
      <c r="N27" s="103">
        <v>40</v>
      </c>
      <c r="O27" s="104">
        <v>9</v>
      </c>
      <c r="P27">
        <v>0</v>
      </c>
      <c r="Q27" s="33">
        <v>163</v>
      </c>
      <c r="R27" s="33">
        <v>168</v>
      </c>
      <c r="S27" s="34">
        <v>3.0674846625766871E-2</v>
      </c>
      <c r="U27" t="s">
        <v>130</v>
      </c>
      <c r="V27" s="109" t="s">
        <v>131</v>
      </c>
    </row>
    <row r="28" spans="1:40" ht="15.5" x14ac:dyDescent="0.35">
      <c r="A28" s="18">
        <v>16.899999999999999</v>
      </c>
      <c r="B28" s="18">
        <v>3.4</v>
      </c>
      <c r="C28" s="14">
        <v>85</v>
      </c>
      <c r="D28" s="14">
        <v>12</v>
      </c>
      <c r="E28" s="20">
        <v>1.86</v>
      </c>
      <c r="F28" s="14">
        <v>311</v>
      </c>
      <c r="G28" s="14">
        <v>2</v>
      </c>
      <c r="H28" s="14">
        <v>124</v>
      </c>
      <c r="I28" s="14">
        <v>1</v>
      </c>
      <c r="J28" s="32">
        <v>1</v>
      </c>
      <c r="K28" s="14">
        <v>37</v>
      </c>
      <c r="L28" s="14">
        <v>13</v>
      </c>
      <c r="M28" s="14">
        <v>2</v>
      </c>
      <c r="N28" s="103">
        <v>42</v>
      </c>
      <c r="O28" s="104">
        <v>62</v>
      </c>
      <c r="P28">
        <v>1</v>
      </c>
      <c r="Q28" s="33">
        <v>164</v>
      </c>
      <c r="R28" s="33">
        <v>172</v>
      </c>
      <c r="S28" s="34">
        <v>4.878048780487805E-2</v>
      </c>
      <c r="V28" s="110" t="s">
        <v>132</v>
      </c>
    </row>
    <row r="29" spans="1:40" ht="15.5" x14ac:dyDescent="0.35">
      <c r="A29" s="18">
        <v>7.9</v>
      </c>
      <c r="B29" s="18">
        <v>1.5</v>
      </c>
      <c r="C29" s="14">
        <v>35</v>
      </c>
      <c r="D29" s="14">
        <v>6</v>
      </c>
      <c r="E29" s="20">
        <v>4.7E-2</v>
      </c>
      <c r="F29" s="14">
        <v>65</v>
      </c>
      <c r="G29" s="14">
        <v>4</v>
      </c>
      <c r="H29" s="14">
        <v>88</v>
      </c>
      <c r="I29" s="14">
        <v>1</v>
      </c>
      <c r="J29" s="32">
        <v>0</v>
      </c>
      <c r="K29" s="14">
        <v>27</v>
      </c>
      <c r="L29" s="14">
        <v>5</v>
      </c>
      <c r="M29" s="14">
        <v>6</v>
      </c>
      <c r="N29" s="103">
        <v>37</v>
      </c>
      <c r="O29" s="104">
        <v>16</v>
      </c>
      <c r="P29">
        <v>0</v>
      </c>
      <c r="Q29" s="33">
        <v>180</v>
      </c>
      <c r="R29" s="33">
        <v>186</v>
      </c>
      <c r="S29" s="34">
        <v>3.3333333333333333E-2</v>
      </c>
      <c r="V29" s="107" t="s">
        <v>133</v>
      </c>
    </row>
    <row r="30" spans="1:40" ht="15.5" x14ac:dyDescent="0.35">
      <c r="A30" s="18">
        <v>9.6</v>
      </c>
      <c r="B30" s="18">
        <v>1.9</v>
      </c>
      <c r="C30" s="14">
        <v>51</v>
      </c>
      <c r="D30" s="14">
        <v>6</v>
      </c>
      <c r="E30" s="20">
        <v>0.498</v>
      </c>
      <c r="F30" s="14">
        <v>31</v>
      </c>
      <c r="G30" s="14">
        <v>4</v>
      </c>
      <c r="H30" s="14">
        <v>117</v>
      </c>
      <c r="I30" s="14">
        <v>1</v>
      </c>
      <c r="J30" s="32">
        <v>0</v>
      </c>
      <c r="K30" s="14">
        <v>30</v>
      </c>
      <c r="L30" s="14">
        <v>5</v>
      </c>
      <c r="M30" s="14">
        <v>2</v>
      </c>
      <c r="N30" s="103">
        <v>36</v>
      </c>
      <c r="O30" s="104">
        <v>20</v>
      </c>
      <c r="P30">
        <v>0</v>
      </c>
      <c r="Q30" s="33">
        <v>179</v>
      </c>
      <c r="R30" s="33">
        <v>187</v>
      </c>
      <c r="S30" s="34">
        <v>4.4692737430167599E-2</v>
      </c>
      <c r="V30" s="106" t="s">
        <v>134</v>
      </c>
    </row>
    <row r="31" spans="1:40" ht="15.5" x14ac:dyDescent="0.35">
      <c r="A31" s="18">
        <v>16.3</v>
      </c>
      <c r="B31" s="18">
        <v>3.7</v>
      </c>
      <c r="C31" s="14">
        <v>102</v>
      </c>
      <c r="D31" s="14">
        <v>12</v>
      </c>
      <c r="E31" s="20">
        <v>8.4000000000000005E-2</v>
      </c>
      <c r="F31" s="14">
        <v>249</v>
      </c>
      <c r="G31" s="14">
        <v>2</v>
      </c>
      <c r="H31" s="14">
        <v>86</v>
      </c>
      <c r="I31" s="14">
        <v>1</v>
      </c>
      <c r="J31" s="32">
        <v>1</v>
      </c>
      <c r="K31" s="14">
        <v>38</v>
      </c>
      <c r="L31" s="14">
        <v>11</v>
      </c>
      <c r="M31" s="14">
        <v>2</v>
      </c>
      <c r="N31" s="103">
        <v>32</v>
      </c>
      <c r="O31" s="104">
        <v>114</v>
      </c>
      <c r="P31">
        <v>1</v>
      </c>
      <c r="Q31" s="33">
        <v>170</v>
      </c>
      <c r="R31" s="33">
        <v>177</v>
      </c>
      <c r="S31" s="34">
        <v>4.1176470588235294E-2</v>
      </c>
    </row>
    <row r="32" spans="1:40" ht="15.5" x14ac:dyDescent="0.35">
      <c r="A32" s="18">
        <v>11.2</v>
      </c>
      <c r="B32" s="18">
        <v>2.6</v>
      </c>
      <c r="C32" s="14">
        <v>70</v>
      </c>
      <c r="D32" s="14">
        <v>14</v>
      </c>
      <c r="E32" s="20">
        <v>4.8000000000000001E-2</v>
      </c>
      <c r="F32" s="14">
        <v>197</v>
      </c>
      <c r="G32" s="14">
        <v>4</v>
      </c>
      <c r="H32" s="14">
        <v>72</v>
      </c>
      <c r="I32" s="14">
        <v>1</v>
      </c>
      <c r="J32" s="32">
        <v>1</v>
      </c>
      <c r="K32" s="14">
        <v>35</v>
      </c>
      <c r="L32" s="14">
        <v>11</v>
      </c>
      <c r="M32" s="14">
        <v>3</v>
      </c>
      <c r="N32" s="103">
        <v>42</v>
      </c>
      <c r="O32" s="104">
        <v>56</v>
      </c>
      <c r="P32">
        <v>0</v>
      </c>
      <c r="Q32" s="33">
        <v>166</v>
      </c>
      <c r="R32" s="33">
        <v>172</v>
      </c>
      <c r="S32" s="34">
        <v>3.614457831325301E-2</v>
      </c>
    </row>
    <row r="33" spans="1:19" ht="15.5" x14ac:dyDescent="0.35">
      <c r="A33" s="18">
        <v>13.1</v>
      </c>
      <c r="B33" s="18">
        <v>2.5</v>
      </c>
      <c r="C33" s="14">
        <v>61</v>
      </c>
      <c r="D33" s="14">
        <v>7</v>
      </c>
      <c r="E33" s="20">
        <v>0.96</v>
      </c>
      <c r="F33" s="14">
        <v>213</v>
      </c>
      <c r="G33" s="14">
        <v>2</v>
      </c>
      <c r="H33" s="14">
        <v>101</v>
      </c>
      <c r="I33" s="14">
        <v>1</v>
      </c>
      <c r="J33" s="32">
        <v>1</v>
      </c>
      <c r="K33" s="14">
        <v>30</v>
      </c>
      <c r="L33" s="14">
        <v>10</v>
      </c>
      <c r="M33" s="14">
        <v>5</v>
      </c>
      <c r="N33" s="103">
        <v>39</v>
      </c>
      <c r="O33" s="104">
        <v>43</v>
      </c>
      <c r="P33">
        <v>1</v>
      </c>
      <c r="Q33" s="33">
        <v>168</v>
      </c>
      <c r="R33" s="33">
        <v>173</v>
      </c>
      <c r="S33" s="34">
        <v>2.976190476190476E-2</v>
      </c>
    </row>
    <row r="34" spans="1:19" ht="15.5" x14ac:dyDescent="0.35">
      <c r="A34" s="18">
        <v>8</v>
      </c>
      <c r="B34" s="18">
        <v>1.8</v>
      </c>
      <c r="C34" s="14">
        <v>44</v>
      </c>
      <c r="D34" s="14">
        <v>3</v>
      </c>
      <c r="E34" s="20">
        <v>1.18</v>
      </c>
      <c r="F34" s="14">
        <v>69</v>
      </c>
      <c r="G34" s="14">
        <v>2</v>
      </c>
      <c r="H34" s="14">
        <v>72</v>
      </c>
      <c r="I34" s="14">
        <v>0</v>
      </c>
      <c r="J34" s="32">
        <v>0</v>
      </c>
      <c r="K34" s="14">
        <v>34</v>
      </c>
      <c r="L34" s="14">
        <v>6</v>
      </c>
      <c r="M34" s="14">
        <v>2</v>
      </c>
      <c r="N34" s="103">
        <v>47</v>
      </c>
      <c r="O34" s="104">
        <v>20</v>
      </c>
      <c r="P34">
        <v>0</v>
      </c>
      <c r="Q34" s="33">
        <v>178</v>
      </c>
      <c r="R34" s="33">
        <v>183</v>
      </c>
      <c r="S34" s="34">
        <v>2.8089887640449437E-2</v>
      </c>
    </row>
    <row r="35" spans="1:19" ht="15.5" x14ac:dyDescent="0.35">
      <c r="A35" s="18">
        <v>16.100000000000001</v>
      </c>
      <c r="B35" s="18">
        <v>3.9</v>
      </c>
      <c r="C35" s="14">
        <v>98</v>
      </c>
      <c r="D35" s="14">
        <v>3</v>
      </c>
      <c r="E35" s="20">
        <v>0.97399999999999998</v>
      </c>
      <c r="F35" s="14">
        <v>201</v>
      </c>
      <c r="G35" s="14">
        <v>1</v>
      </c>
      <c r="H35" s="14">
        <v>91</v>
      </c>
      <c r="I35" s="14">
        <v>1</v>
      </c>
      <c r="J35" s="32">
        <v>1</v>
      </c>
      <c r="K35" s="14">
        <v>37</v>
      </c>
      <c r="L35" s="14">
        <v>6</v>
      </c>
      <c r="M35" s="14">
        <v>3</v>
      </c>
      <c r="N35" s="103">
        <v>32</v>
      </c>
      <c r="O35" s="104">
        <v>106</v>
      </c>
      <c r="P35">
        <v>0</v>
      </c>
      <c r="Q35" s="33">
        <v>186</v>
      </c>
      <c r="R35" s="33">
        <v>194</v>
      </c>
      <c r="S35" s="34">
        <v>4.3010752688172046E-2</v>
      </c>
    </row>
    <row r="36" spans="1:19" ht="15.5" x14ac:dyDescent="0.35">
      <c r="A36" s="18">
        <v>10.4</v>
      </c>
      <c r="B36" s="18">
        <v>2</v>
      </c>
      <c r="C36" s="14">
        <v>53</v>
      </c>
      <c r="D36" s="14">
        <v>4</v>
      </c>
      <c r="E36" s="20">
        <v>1.3149999999999999</v>
      </c>
      <c r="F36" s="14">
        <v>69</v>
      </c>
      <c r="G36" s="14">
        <v>1</v>
      </c>
      <c r="H36" s="14">
        <v>78</v>
      </c>
      <c r="I36" s="14">
        <v>1</v>
      </c>
      <c r="J36" s="32">
        <v>1</v>
      </c>
      <c r="K36" s="14">
        <v>35</v>
      </c>
      <c r="L36" s="14">
        <v>9</v>
      </c>
      <c r="M36" s="14">
        <v>2</v>
      </c>
      <c r="N36" s="103">
        <v>47</v>
      </c>
      <c r="O36" s="104">
        <v>25</v>
      </c>
      <c r="P36">
        <v>0</v>
      </c>
      <c r="Q36" s="33">
        <v>181</v>
      </c>
      <c r="R36" s="33">
        <v>189</v>
      </c>
      <c r="S36" s="34">
        <v>4.4198895027624308E-2</v>
      </c>
    </row>
    <row r="37" spans="1:19" ht="15.5" x14ac:dyDescent="0.35">
      <c r="A37" s="18">
        <v>7.4</v>
      </c>
      <c r="B37" s="18">
        <v>1.8</v>
      </c>
      <c r="C37" s="14">
        <v>44</v>
      </c>
      <c r="D37" s="14">
        <v>12</v>
      </c>
      <c r="E37" s="20">
        <v>0.97399999999999998</v>
      </c>
      <c r="F37" s="14">
        <v>117</v>
      </c>
      <c r="G37" s="14">
        <v>3</v>
      </c>
      <c r="H37" s="14">
        <v>96</v>
      </c>
      <c r="I37" s="14">
        <v>0</v>
      </c>
      <c r="J37" s="32">
        <v>0</v>
      </c>
      <c r="K37" s="14">
        <v>33</v>
      </c>
      <c r="L37" s="14">
        <v>6</v>
      </c>
      <c r="M37" s="14">
        <v>2</v>
      </c>
      <c r="N37" s="103">
        <v>40</v>
      </c>
      <c r="O37" s="104">
        <v>22</v>
      </c>
      <c r="P37">
        <v>1</v>
      </c>
      <c r="Q37" s="33">
        <v>165</v>
      </c>
      <c r="R37" s="33">
        <v>170</v>
      </c>
      <c r="S37" s="34">
        <v>3.0303030303030304E-2</v>
      </c>
    </row>
    <row r="38" spans="1:19" ht="15.5" x14ac:dyDescent="0.35">
      <c r="A38" s="18">
        <v>10.5</v>
      </c>
      <c r="B38" s="18">
        <v>2.2999999999999998</v>
      </c>
      <c r="C38" s="14">
        <v>58</v>
      </c>
      <c r="D38" s="14">
        <v>15</v>
      </c>
      <c r="E38" s="20">
        <v>0.16700000000000001</v>
      </c>
      <c r="F38" s="14">
        <v>81</v>
      </c>
      <c r="G38" s="14">
        <v>1</v>
      </c>
      <c r="H38" s="14">
        <v>120</v>
      </c>
      <c r="I38" s="14">
        <v>0</v>
      </c>
      <c r="J38" s="32">
        <v>0</v>
      </c>
      <c r="K38" s="14">
        <v>39</v>
      </c>
      <c r="L38" s="14">
        <v>10</v>
      </c>
      <c r="M38" s="14">
        <v>2</v>
      </c>
      <c r="N38" s="103">
        <v>47</v>
      </c>
      <c r="O38" s="104">
        <v>35</v>
      </c>
      <c r="P38">
        <v>0</v>
      </c>
      <c r="Q38" s="33">
        <v>181</v>
      </c>
      <c r="R38" s="33">
        <v>188</v>
      </c>
      <c r="S38" s="34">
        <v>3.8674033149171269E-2</v>
      </c>
    </row>
    <row r="39" spans="1:19" ht="15.5" x14ac:dyDescent="0.35">
      <c r="A39" s="18">
        <v>12</v>
      </c>
      <c r="B39" s="18">
        <v>2.2999999999999998</v>
      </c>
      <c r="C39" s="14">
        <v>60</v>
      </c>
      <c r="D39" s="14">
        <v>5</v>
      </c>
      <c r="E39" s="20">
        <v>0.93700000000000006</v>
      </c>
      <c r="F39" s="14">
        <v>211</v>
      </c>
      <c r="G39" s="14">
        <v>3</v>
      </c>
      <c r="H39" s="14">
        <v>112</v>
      </c>
      <c r="I39" s="14">
        <v>1</v>
      </c>
      <c r="J39" s="32">
        <v>0</v>
      </c>
      <c r="K39" s="14">
        <v>59</v>
      </c>
      <c r="L39" s="14">
        <v>15</v>
      </c>
      <c r="M39" s="14">
        <v>4</v>
      </c>
      <c r="N39" s="103">
        <v>37</v>
      </c>
      <c r="O39" s="104">
        <v>39</v>
      </c>
      <c r="P39">
        <v>0</v>
      </c>
      <c r="Q39" s="33">
        <v>166</v>
      </c>
      <c r="R39" s="33">
        <v>171</v>
      </c>
      <c r="S39" s="34">
        <v>3.0120481927710843E-2</v>
      </c>
    </row>
    <row r="40" spans="1:19" ht="15.5" x14ac:dyDescent="0.35">
      <c r="A40" s="18">
        <v>14.5</v>
      </c>
      <c r="B40" s="18">
        <v>2.4</v>
      </c>
      <c r="C40" s="14">
        <v>54</v>
      </c>
      <c r="D40" s="14">
        <v>9</v>
      </c>
      <c r="E40" s="20">
        <v>4.5999999999999999E-2</v>
      </c>
      <c r="F40" s="14">
        <v>151</v>
      </c>
      <c r="G40" s="14">
        <v>0</v>
      </c>
      <c r="H40" s="14">
        <v>72</v>
      </c>
      <c r="I40" s="14">
        <v>1</v>
      </c>
      <c r="J40" s="32">
        <v>1</v>
      </c>
      <c r="K40" s="14">
        <v>30</v>
      </c>
      <c r="L40" s="14">
        <v>13</v>
      </c>
      <c r="M40" s="14">
        <v>5</v>
      </c>
      <c r="N40" s="103">
        <v>39</v>
      </c>
      <c r="O40" s="104">
        <v>26</v>
      </c>
      <c r="P40">
        <v>0</v>
      </c>
      <c r="Q40" s="33">
        <v>201</v>
      </c>
      <c r="R40" s="33">
        <v>204</v>
      </c>
      <c r="S40" s="34">
        <v>1.4925373134328358E-2</v>
      </c>
    </row>
    <row r="41" spans="1:19" ht="15.5" x14ac:dyDescent="0.35">
      <c r="A41" s="23">
        <v>5.9</v>
      </c>
      <c r="B41" s="23">
        <v>1.9</v>
      </c>
      <c r="C41" s="14">
        <v>48</v>
      </c>
      <c r="D41" s="12">
        <v>2</v>
      </c>
      <c r="E41" s="25">
        <v>1.7999999999999999E-2</v>
      </c>
      <c r="F41" s="12">
        <v>77</v>
      </c>
      <c r="G41" s="12">
        <v>2</v>
      </c>
      <c r="H41" s="12">
        <v>150</v>
      </c>
      <c r="I41" s="14">
        <v>0</v>
      </c>
      <c r="J41" s="32">
        <v>0</v>
      </c>
      <c r="K41" s="14">
        <v>28</v>
      </c>
      <c r="L41" s="14">
        <v>1</v>
      </c>
      <c r="M41" s="14">
        <v>6</v>
      </c>
      <c r="N41" s="103">
        <v>30</v>
      </c>
      <c r="O41" s="104">
        <v>24</v>
      </c>
      <c r="P41">
        <v>0</v>
      </c>
      <c r="Q41" s="33">
        <v>157</v>
      </c>
      <c r="R41" s="33">
        <v>160</v>
      </c>
      <c r="S41" s="34">
        <v>1.9108280254777069E-2</v>
      </c>
    </row>
    <row r="42" spans="1:19" ht="15.5" x14ac:dyDescent="0.35">
      <c r="A42" s="18">
        <v>9</v>
      </c>
      <c r="B42" s="18">
        <v>1.9</v>
      </c>
      <c r="C42" s="14">
        <v>53</v>
      </c>
      <c r="D42" s="14">
        <v>13</v>
      </c>
      <c r="E42" s="20">
        <v>0.84</v>
      </c>
      <c r="F42" s="14">
        <v>99</v>
      </c>
      <c r="G42" s="14">
        <v>3</v>
      </c>
      <c r="H42" s="14">
        <v>110</v>
      </c>
      <c r="I42" s="14">
        <v>1</v>
      </c>
      <c r="J42" s="32">
        <v>0</v>
      </c>
      <c r="K42" s="14">
        <v>36</v>
      </c>
      <c r="L42" s="14">
        <v>9</v>
      </c>
      <c r="M42" s="14">
        <v>2</v>
      </c>
      <c r="N42" s="103">
        <v>41</v>
      </c>
      <c r="O42" s="104">
        <v>30</v>
      </c>
      <c r="P42">
        <v>1</v>
      </c>
      <c r="Q42" s="33">
        <v>171</v>
      </c>
      <c r="R42" s="33">
        <v>176</v>
      </c>
      <c r="S42" s="34">
        <v>2.9239766081871343E-2</v>
      </c>
    </row>
    <row r="43" spans="1:19" ht="15.5" x14ac:dyDescent="0.35">
      <c r="A43" s="18">
        <v>15.8</v>
      </c>
      <c r="B43" s="18">
        <v>3.5</v>
      </c>
      <c r="C43" s="14">
        <v>88</v>
      </c>
      <c r="D43" s="14">
        <v>18</v>
      </c>
      <c r="E43" s="20">
        <v>1</v>
      </c>
      <c r="F43" s="14">
        <v>283</v>
      </c>
      <c r="G43" s="14">
        <v>2</v>
      </c>
      <c r="H43" s="14">
        <v>104</v>
      </c>
      <c r="I43" s="14">
        <v>1</v>
      </c>
      <c r="J43" s="32">
        <v>0</v>
      </c>
      <c r="K43" s="14">
        <v>40</v>
      </c>
      <c r="L43" s="14">
        <v>8</v>
      </c>
      <c r="M43" s="14">
        <v>3</v>
      </c>
      <c r="N43" s="103">
        <v>43</v>
      </c>
      <c r="O43" s="104">
        <v>64</v>
      </c>
      <c r="P43">
        <v>0</v>
      </c>
      <c r="Q43" s="33">
        <v>167</v>
      </c>
      <c r="R43" s="33">
        <v>177</v>
      </c>
      <c r="S43" s="34">
        <v>5.9880239520958084E-2</v>
      </c>
    </row>
    <row r="44" spans="1:19" ht="15.5" x14ac:dyDescent="0.35">
      <c r="A44" s="18">
        <v>14</v>
      </c>
      <c r="B44" s="18">
        <v>2.5</v>
      </c>
      <c r="C44" s="14">
        <v>59</v>
      </c>
      <c r="D44" s="14">
        <v>5</v>
      </c>
      <c r="E44" s="20">
        <v>1.159</v>
      </c>
      <c r="F44" s="14">
        <v>196</v>
      </c>
      <c r="G44" s="14">
        <v>1</v>
      </c>
      <c r="H44" s="14">
        <v>99</v>
      </c>
      <c r="I44" s="14">
        <v>1</v>
      </c>
      <c r="J44" s="32">
        <v>0</v>
      </c>
      <c r="K44" s="14">
        <v>43</v>
      </c>
      <c r="L44" s="14">
        <v>15</v>
      </c>
      <c r="M44" s="14">
        <v>5</v>
      </c>
      <c r="N44" s="103">
        <v>35</v>
      </c>
      <c r="O44" s="104">
        <v>45</v>
      </c>
      <c r="P44">
        <v>0</v>
      </c>
      <c r="Q44" s="33">
        <v>176</v>
      </c>
      <c r="R44" s="33">
        <v>184</v>
      </c>
      <c r="S44" s="34">
        <v>4.5454545454545456E-2</v>
      </c>
    </row>
    <row r="45" spans="1:19" ht="15.5" x14ac:dyDescent="0.35">
      <c r="A45" s="18">
        <v>15.3</v>
      </c>
      <c r="B45" s="18">
        <v>3.4</v>
      </c>
      <c r="C45" s="14">
        <v>117</v>
      </c>
      <c r="D45" s="14">
        <v>2</v>
      </c>
      <c r="E45" s="20">
        <v>0.104</v>
      </c>
      <c r="F45" s="14">
        <v>253</v>
      </c>
      <c r="G45" s="14">
        <v>2</v>
      </c>
      <c r="H45" s="14">
        <v>145</v>
      </c>
      <c r="I45" s="14">
        <v>1</v>
      </c>
      <c r="J45" s="32">
        <v>1</v>
      </c>
      <c r="K45" s="14">
        <v>52</v>
      </c>
      <c r="L45" s="14">
        <v>15</v>
      </c>
      <c r="M45" s="14">
        <v>3</v>
      </c>
      <c r="N45" s="103">
        <v>30</v>
      </c>
      <c r="O45" s="104">
        <v>59</v>
      </c>
      <c r="P45">
        <v>0</v>
      </c>
      <c r="Q45" s="33">
        <v>163</v>
      </c>
      <c r="R45" s="33">
        <v>169</v>
      </c>
      <c r="S45" s="34">
        <v>3.6809815950920248E-2</v>
      </c>
    </row>
    <row r="46" spans="1:19" ht="15.5" x14ac:dyDescent="0.35">
      <c r="A46" s="18">
        <v>14.4</v>
      </c>
      <c r="B46" s="18">
        <v>3.1</v>
      </c>
      <c r="C46" s="14">
        <v>83</v>
      </c>
      <c r="D46" s="14">
        <v>22</v>
      </c>
      <c r="E46" s="20">
        <v>0.93600000000000005</v>
      </c>
      <c r="F46" s="14">
        <v>203</v>
      </c>
      <c r="G46" s="14">
        <v>2</v>
      </c>
      <c r="H46" s="14">
        <v>111</v>
      </c>
      <c r="I46" s="14">
        <v>1</v>
      </c>
      <c r="J46" s="32">
        <v>0</v>
      </c>
      <c r="K46" s="14">
        <v>45</v>
      </c>
      <c r="L46" s="14">
        <v>9</v>
      </c>
      <c r="M46" s="14">
        <v>3</v>
      </c>
      <c r="N46" s="103">
        <v>50</v>
      </c>
      <c r="O46" s="104">
        <v>87</v>
      </c>
      <c r="P46">
        <v>0</v>
      </c>
      <c r="Q46" s="33">
        <v>173</v>
      </c>
      <c r="R46" s="33">
        <v>178</v>
      </c>
      <c r="S46" s="34">
        <v>2.8901734104046242E-2</v>
      </c>
    </row>
    <row r="47" spans="1:19" ht="15.5" x14ac:dyDescent="0.35">
      <c r="A47" s="18">
        <v>14.8</v>
      </c>
      <c r="B47" s="18">
        <v>3.6</v>
      </c>
      <c r="C47" s="14">
        <v>91</v>
      </c>
      <c r="D47" s="14">
        <v>2</v>
      </c>
      <c r="E47" s="20">
        <v>1.968</v>
      </c>
      <c r="F47" s="14">
        <v>164</v>
      </c>
      <c r="G47" s="14">
        <v>1</v>
      </c>
      <c r="H47" s="14">
        <v>86</v>
      </c>
      <c r="I47" s="14">
        <v>1</v>
      </c>
      <c r="J47" s="32">
        <v>0</v>
      </c>
      <c r="K47" s="14">
        <v>33</v>
      </c>
      <c r="L47" s="14">
        <v>5</v>
      </c>
      <c r="M47" s="14">
        <v>2</v>
      </c>
      <c r="N47" s="103">
        <v>37</v>
      </c>
      <c r="O47" s="104">
        <v>98</v>
      </c>
      <c r="P47">
        <v>0</v>
      </c>
      <c r="Q47" s="33">
        <v>183</v>
      </c>
      <c r="R47" s="33">
        <v>194</v>
      </c>
      <c r="S47" s="34">
        <v>6.0109289617486336E-2</v>
      </c>
    </row>
    <row r="48" spans="1:19" ht="15.5" x14ac:dyDescent="0.35">
      <c r="A48" s="18">
        <v>12.1</v>
      </c>
      <c r="B48" s="18">
        <v>2.5</v>
      </c>
      <c r="C48" s="14">
        <v>56</v>
      </c>
      <c r="D48" s="14">
        <v>4</v>
      </c>
      <c r="E48" s="20">
        <v>2.536</v>
      </c>
      <c r="F48" s="14">
        <v>146</v>
      </c>
      <c r="G48" s="14">
        <v>1</v>
      </c>
      <c r="H48" s="14">
        <v>84</v>
      </c>
      <c r="I48" s="14">
        <v>1</v>
      </c>
      <c r="J48" s="32">
        <v>1</v>
      </c>
      <c r="K48" s="14">
        <v>36</v>
      </c>
      <c r="L48" s="14">
        <v>8</v>
      </c>
      <c r="M48" s="14">
        <v>2</v>
      </c>
      <c r="N48" s="103">
        <v>50</v>
      </c>
      <c r="O48" s="104">
        <v>40</v>
      </c>
      <c r="P48">
        <v>0</v>
      </c>
      <c r="Q48" s="33">
        <v>173</v>
      </c>
      <c r="R48" s="33">
        <v>179</v>
      </c>
      <c r="S48" s="34">
        <v>3.4682080924855488E-2</v>
      </c>
    </row>
    <row r="49" spans="1:19" ht="15.5" x14ac:dyDescent="0.35">
      <c r="A49" s="18">
        <v>8</v>
      </c>
      <c r="B49" s="18">
        <v>1.9</v>
      </c>
      <c r="C49" s="14">
        <v>51</v>
      </c>
      <c r="D49" s="14">
        <v>2</v>
      </c>
      <c r="E49" s="20">
        <v>0.41699999999999998</v>
      </c>
      <c r="F49" s="14">
        <v>121</v>
      </c>
      <c r="G49" s="14">
        <v>3</v>
      </c>
      <c r="H49" s="14">
        <v>123</v>
      </c>
      <c r="I49" s="14">
        <v>0</v>
      </c>
      <c r="J49" s="32">
        <v>0</v>
      </c>
      <c r="K49" s="14">
        <v>36</v>
      </c>
      <c r="L49" s="14">
        <v>8</v>
      </c>
      <c r="M49" s="14">
        <v>2</v>
      </c>
      <c r="N49" s="103">
        <v>33</v>
      </c>
      <c r="O49" s="104">
        <v>32</v>
      </c>
      <c r="P49">
        <v>1</v>
      </c>
      <c r="Q49" s="33">
        <v>161</v>
      </c>
      <c r="R49" s="33">
        <v>167</v>
      </c>
      <c r="S49" s="34">
        <v>3.7267080745341616E-2</v>
      </c>
    </row>
    <row r="50" spans="1:19" ht="15.5" x14ac:dyDescent="0.35">
      <c r="A50" s="18">
        <v>8.4</v>
      </c>
      <c r="B50" s="18">
        <v>2</v>
      </c>
      <c r="C50" s="14">
        <v>56</v>
      </c>
      <c r="D50" s="14">
        <v>14</v>
      </c>
      <c r="E50" s="20">
        <v>3.9E-2</v>
      </c>
      <c r="F50" s="14">
        <v>128</v>
      </c>
      <c r="G50" s="14">
        <v>1</v>
      </c>
      <c r="H50" s="14">
        <v>97</v>
      </c>
      <c r="I50" s="14">
        <v>0</v>
      </c>
      <c r="J50" s="32">
        <v>1</v>
      </c>
      <c r="K50" s="14">
        <v>43</v>
      </c>
      <c r="L50" s="14">
        <v>6</v>
      </c>
      <c r="M50" s="14">
        <v>3</v>
      </c>
      <c r="N50" s="103">
        <v>41</v>
      </c>
      <c r="O50" s="104">
        <v>37</v>
      </c>
      <c r="P50">
        <v>0</v>
      </c>
      <c r="Q50" s="33">
        <v>165</v>
      </c>
      <c r="R50" s="33">
        <v>172</v>
      </c>
      <c r="S50" s="34">
        <v>4.2424242424242427E-2</v>
      </c>
    </row>
    <row r="51" spans="1:19" ht="15.5" x14ac:dyDescent="0.35">
      <c r="A51" s="18">
        <v>10.6</v>
      </c>
      <c r="B51" s="18">
        <v>2</v>
      </c>
      <c r="C51" s="14">
        <v>51</v>
      </c>
      <c r="D51" s="14">
        <v>3</v>
      </c>
      <c r="E51" s="20">
        <v>1.155</v>
      </c>
      <c r="F51" s="14">
        <v>132</v>
      </c>
      <c r="G51" s="14">
        <v>2</v>
      </c>
      <c r="H51" s="14">
        <v>98</v>
      </c>
      <c r="I51" s="14">
        <v>0</v>
      </c>
      <c r="J51" s="32">
        <v>1</v>
      </c>
      <c r="K51" s="14">
        <v>35</v>
      </c>
      <c r="L51" s="14">
        <v>1</v>
      </c>
      <c r="M51" s="14">
        <v>3</v>
      </c>
      <c r="N51" s="103">
        <v>35</v>
      </c>
      <c r="O51" s="104">
        <v>26</v>
      </c>
      <c r="P51">
        <v>0</v>
      </c>
      <c r="Q51" s="33">
        <v>173</v>
      </c>
      <c r="R51" s="33">
        <v>181</v>
      </c>
      <c r="S51" s="34">
        <v>4.6242774566473986E-2</v>
      </c>
    </row>
    <row r="52" spans="1:19" ht="15.5" x14ac:dyDescent="0.35">
      <c r="A52" s="18">
        <v>10.9</v>
      </c>
      <c r="B52" s="18">
        <v>2.2999999999999998</v>
      </c>
      <c r="C52" s="14">
        <v>56</v>
      </c>
      <c r="D52" s="14">
        <v>9</v>
      </c>
      <c r="E52" s="20">
        <v>1.9990000000000001</v>
      </c>
      <c r="F52" s="14">
        <v>75</v>
      </c>
      <c r="G52" s="14">
        <v>0</v>
      </c>
      <c r="H52" s="14">
        <v>72</v>
      </c>
      <c r="I52" s="14">
        <v>0</v>
      </c>
      <c r="J52" s="32">
        <v>1</v>
      </c>
      <c r="K52" s="14">
        <v>49</v>
      </c>
      <c r="L52" s="14">
        <v>7</v>
      </c>
      <c r="M52" s="14">
        <v>4</v>
      </c>
      <c r="N52" s="103">
        <v>41</v>
      </c>
      <c r="O52" s="104">
        <v>33</v>
      </c>
      <c r="P52">
        <v>0</v>
      </c>
      <c r="Q52" s="33">
        <v>182</v>
      </c>
      <c r="R52" s="33">
        <v>189</v>
      </c>
      <c r="S52" s="34">
        <v>3.8461538461538464E-2</v>
      </c>
    </row>
    <row r="53" spans="1:19" ht="15.5" x14ac:dyDescent="0.35">
      <c r="A53" s="18">
        <v>8.6999999999999993</v>
      </c>
      <c r="B53" s="18">
        <v>2.1</v>
      </c>
      <c r="C53" s="14">
        <v>53</v>
      </c>
      <c r="D53" s="14">
        <v>2</v>
      </c>
      <c r="E53" s="20">
        <v>2.8719999999999999</v>
      </c>
      <c r="F53" s="14">
        <v>144</v>
      </c>
      <c r="G53" s="14">
        <v>6</v>
      </c>
      <c r="H53" s="14">
        <v>73</v>
      </c>
      <c r="I53" s="14">
        <v>1</v>
      </c>
      <c r="J53" s="32">
        <v>1</v>
      </c>
      <c r="K53" s="14">
        <v>35</v>
      </c>
      <c r="L53" s="14">
        <v>4</v>
      </c>
      <c r="M53" s="14">
        <v>3</v>
      </c>
      <c r="N53" s="103">
        <v>50</v>
      </c>
      <c r="O53" s="104">
        <v>34</v>
      </c>
      <c r="P53">
        <v>0</v>
      </c>
      <c r="Q53" s="33">
        <v>165</v>
      </c>
      <c r="R53" s="33">
        <v>171</v>
      </c>
      <c r="S53" s="34">
        <v>3.6363636363636362E-2</v>
      </c>
    </row>
    <row r="54" spans="1:19" ht="15.5" x14ac:dyDescent="0.35">
      <c r="A54" s="18">
        <v>9.5</v>
      </c>
      <c r="B54" s="18">
        <v>2.5</v>
      </c>
      <c r="C54" s="14">
        <v>62</v>
      </c>
      <c r="D54" s="14">
        <v>21</v>
      </c>
      <c r="E54" s="20">
        <v>0.73399999999999999</v>
      </c>
      <c r="F54" s="14">
        <v>152</v>
      </c>
      <c r="G54" s="14">
        <v>3</v>
      </c>
      <c r="H54" s="14">
        <v>111</v>
      </c>
      <c r="I54" s="14">
        <v>1</v>
      </c>
      <c r="J54" s="32">
        <v>0</v>
      </c>
      <c r="K54" s="14">
        <v>44</v>
      </c>
      <c r="L54" s="14">
        <v>5</v>
      </c>
      <c r="M54" s="14">
        <v>3</v>
      </c>
      <c r="N54" s="103">
        <v>47</v>
      </c>
      <c r="O54" s="104">
        <v>43</v>
      </c>
      <c r="P54">
        <v>0</v>
      </c>
      <c r="Q54" s="33">
        <v>164</v>
      </c>
      <c r="R54" s="33">
        <v>169</v>
      </c>
      <c r="S54" s="34">
        <v>3.048780487804878E-2</v>
      </c>
    </row>
    <row r="55" spans="1:19" ht="15.5" x14ac:dyDescent="0.35">
      <c r="A55" s="18">
        <v>6.8</v>
      </c>
      <c r="B55" s="18">
        <v>1.7</v>
      </c>
      <c r="C55" s="14">
        <v>44</v>
      </c>
      <c r="D55" s="14">
        <v>4</v>
      </c>
      <c r="E55" s="20">
        <v>4.5900000000000003E-2</v>
      </c>
      <c r="F55" s="14">
        <v>104</v>
      </c>
      <c r="G55" s="14">
        <v>6</v>
      </c>
      <c r="H55" s="14">
        <v>86</v>
      </c>
      <c r="I55" s="14">
        <v>1</v>
      </c>
      <c r="J55" s="32">
        <v>0</v>
      </c>
      <c r="K55" s="14">
        <v>29</v>
      </c>
      <c r="L55" s="14">
        <v>2</v>
      </c>
      <c r="M55" s="14">
        <v>2</v>
      </c>
      <c r="N55" s="103">
        <v>36</v>
      </c>
      <c r="O55" s="104">
        <v>21</v>
      </c>
      <c r="P55">
        <v>0</v>
      </c>
      <c r="Q55" s="33">
        <v>164</v>
      </c>
      <c r="R55" s="33">
        <v>168</v>
      </c>
      <c r="S55" s="34">
        <v>2.4390243902439025E-2</v>
      </c>
    </row>
    <row r="56" spans="1:19" ht="15.5" x14ac:dyDescent="0.35">
      <c r="A56" s="18">
        <v>7.2</v>
      </c>
      <c r="B56" s="18">
        <v>1.6</v>
      </c>
      <c r="C56" s="14">
        <v>41</v>
      </c>
      <c r="D56" s="14">
        <v>12</v>
      </c>
      <c r="E56" s="20">
        <v>0.879</v>
      </c>
      <c r="F56" s="14">
        <v>112</v>
      </c>
      <c r="G56" s="14">
        <v>2</v>
      </c>
      <c r="H56" s="14">
        <v>120</v>
      </c>
      <c r="I56" s="14">
        <v>0</v>
      </c>
      <c r="J56" s="32">
        <v>0</v>
      </c>
      <c r="K56" s="14">
        <v>39</v>
      </c>
      <c r="L56" s="14">
        <v>5</v>
      </c>
      <c r="M56" s="14">
        <v>3</v>
      </c>
      <c r="N56" s="103">
        <v>40</v>
      </c>
      <c r="O56" s="104">
        <v>14</v>
      </c>
      <c r="P56">
        <v>0</v>
      </c>
      <c r="Q56" s="33">
        <v>162</v>
      </c>
      <c r="R56" s="33">
        <v>167</v>
      </c>
      <c r="S56" s="34">
        <v>3.0864197530864196E-2</v>
      </c>
    </row>
    <row r="57" spans="1:19" ht="15.5" x14ac:dyDescent="0.35">
      <c r="A57" s="18">
        <v>11.3</v>
      </c>
      <c r="B57" s="18">
        <v>2.6</v>
      </c>
      <c r="C57" s="14">
        <v>72</v>
      </c>
      <c r="D57" s="14">
        <v>4</v>
      </c>
      <c r="E57" s="20">
        <v>1.496</v>
      </c>
      <c r="F57" s="14">
        <v>139</v>
      </c>
      <c r="G57" s="14">
        <v>2</v>
      </c>
      <c r="H57" s="14">
        <v>84</v>
      </c>
      <c r="I57" s="14">
        <v>1</v>
      </c>
      <c r="J57" s="32">
        <v>1</v>
      </c>
      <c r="K57" s="14">
        <v>36</v>
      </c>
      <c r="L57" s="14">
        <v>6</v>
      </c>
      <c r="M57" s="14">
        <v>3</v>
      </c>
      <c r="N57" s="103">
        <v>34</v>
      </c>
      <c r="O57" s="104">
        <v>77</v>
      </c>
      <c r="P57">
        <v>0</v>
      </c>
      <c r="Q57" s="33">
        <v>177</v>
      </c>
      <c r="R57" s="33">
        <v>184</v>
      </c>
      <c r="S57" s="34">
        <v>3.954802259887006E-2</v>
      </c>
    </row>
    <row r="58" spans="1:19" ht="15.5" x14ac:dyDescent="0.35">
      <c r="A58" s="18">
        <v>9.4</v>
      </c>
      <c r="B58" s="18">
        <v>2</v>
      </c>
      <c r="C58" s="14">
        <v>55</v>
      </c>
      <c r="D58" s="14">
        <v>14</v>
      </c>
      <c r="E58" s="20">
        <v>0.65500000000000003</v>
      </c>
      <c r="F58" s="14">
        <v>150</v>
      </c>
      <c r="G58" s="14">
        <v>3</v>
      </c>
      <c r="H58" s="14">
        <v>108</v>
      </c>
      <c r="I58" s="14">
        <v>1</v>
      </c>
      <c r="J58" s="32">
        <v>0</v>
      </c>
      <c r="K58" s="14">
        <v>37</v>
      </c>
      <c r="L58" s="14">
        <v>9</v>
      </c>
      <c r="M58" s="14">
        <v>2</v>
      </c>
      <c r="N58" s="103">
        <v>40</v>
      </c>
      <c r="O58" s="104">
        <v>35</v>
      </c>
      <c r="P58">
        <v>0</v>
      </c>
      <c r="Q58" s="33">
        <v>163</v>
      </c>
      <c r="R58" s="33">
        <v>168</v>
      </c>
      <c r="S58" s="34">
        <v>3.0674846625766871E-2</v>
      </c>
    </row>
    <row r="59" spans="1:19" ht="15.5" x14ac:dyDescent="0.35">
      <c r="A59" s="18">
        <v>8.6</v>
      </c>
      <c r="B59" s="18">
        <v>1.8</v>
      </c>
      <c r="C59" s="14">
        <v>48</v>
      </c>
      <c r="D59" s="14">
        <v>10</v>
      </c>
      <c r="E59" s="20">
        <v>1.6439999999999999</v>
      </c>
      <c r="F59" s="14">
        <v>60</v>
      </c>
      <c r="G59" s="14">
        <v>3</v>
      </c>
      <c r="H59" s="14">
        <v>118</v>
      </c>
      <c r="I59" s="14">
        <v>0</v>
      </c>
      <c r="J59" s="32">
        <v>1</v>
      </c>
      <c r="K59" s="14">
        <v>34</v>
      </c>
      <c r="L59" s="14">
        <v>19</v>
      </c>
      <c r="M59" s="14">
        <v>1</v>
      </c>
      <c r="N59" s="103">
        <v>39</v>
      </c>
      <c r="O59" s="104">
        <v>22</v>
      </c>
      <c r="P59">
        <v>1</v>
      </c>
      <c r="Q59" s="33">
        <v>172</v>
      </c>
      <c r="R59" s="33">
        <v>180</v>
      </c>
      <c r="S59" s="34">
        <v>4.6511627906976744E-2</v>
      </c>
    </row>
    <row r="60" spans="1:19" ht="15.5" x14ac:dyDescent="0.35">
      <c r="A60" s="18">
        <v>17.100000000000001</v>
      </c>
      <c r="B60" s="18">
        <v>2.9</v>
      </c>
      <c r="C60" s="14">
        <v>76</v>
      </c>
      <c r="D60" s="14">
        <v>5</v>
      </c>
      <c r="E60" s="20">
        <v>0.81899999999999995</v>
      </c>
      <c r="F60" s="14">
        <v>266</v>
      </c>
      <c r="G60" s="14">
        <v>4</v>
      </c>
      <c r="H60" s="14">
        <v>92</v>
      </c>
      <c r="I60" s="14">
        <v>0</v>
      </c>
      <c r="J60" s="32">
        <v>1</v>
      </c>
      <c r="K60" s="14">
        <v>52</v>
      </c>
      <c r="L60" s="14">
        <v>18</v>
      </c>
      <c r="M60" s="14">
        <v>5</v>
      </c>
      <c r="N60" s="103">
        <v>34</v>
      </c>
      <c r="O60" s="104">
        <v>87</v>
      </c>
      <c r="P60">
        <v>1</v>
      </c>
      <c r="Q60" s="33">
        <v>178</v>
      </c>
      <c r="R60" s="33">
        <v>186</v>
      </c>
      <c r="S60" s="34">
        <v>4.49438202247191E-2</v>
      </c>
    </row>
    <row r="61" spans="1:19" ht="15.5" x14ac:dyDescent="0.35">
      <c r="A61" s="18">
        <v>15.4</v>
      </c>
      <c r="B61" s="18">
        <v>2.4</v>
      </c>
      <c r="C61" s="14">
        <v>58</v>
      </c>
      <c r="D61" s="14">
        <v>6</v>
      </c>
      <c r="E61" s="20">
        <v>1.623</v>
      </c>
      <c r="F61" s="14">
        <v>209</v>
      </c>
      <c r="G61" s="14">
        <v>1</v>
      </c>
      <c r="H61" s="14">
        <v>88</v>
      </c>
      <c r="I61" s="14">
        <v>0</v>
      </c>
      <c r="J61" s="32">
        <v>1</v>
      </c>
      <c r="K61" s="14">
        <v>45</v>
      </c>
      <c r="L61" s="14">
        <v>10</v>
      </c>
      <c r="M61" s="14">
        <v>3</v>
      </c>
      <c r="N61" s="103">
        <v>38</v>
      </c>
      <c r="O61" s="104">
        <v>45</v>
      </c>
      <c r="P61">
        <v>1</v>
      </c>
      <c r="Q61" s="33">
        <v>179</v>
      </c>
      <c r="R61" s="33">
        <v>187</v>
      </c>
      <c r="S61" s="34">
        <v>4.4692737430167599E-2</v>
      </c>
    </row>
    <row r="62" spans="1:19" ht="15.5" x14ac:dyDescent="0.35">
      <c r="A62" s="18">
        <v>11</v>
      </c>
      <c r="B62" s="18">
        <v>2.2000000000000002</v>
      </c>
      <c r="C62" s="14">
        <v>51</v>
      </c>
      <c r="D62" s="14">
        <v>6</v>
      </c>
      <c r="E62" s="20">
        <v>1.0840000000000001</v>
      </c>
      <c r="F62" s="14">
        <v>181</v>
      </c>
      <c r="G62" s="14">
        <v>2</v>
      </c>
      <c r="H62" s="14">
        <v>101</v>
      </c>
      <c r="I62" s="14">
        <v>0</v>
      </c>
      <c r="J62" s="32">
        <v>1</v>
      </c>
      <c r="K62" s="14">
        <v>53</v>
      </c>
      <c r="L62" s="14">
        <v>9</v>
      </c>
      <c r="M62" s="14">
        <v>4</v>
      </c>
      <c r="N62" s="103">
        <v>37</v>
      </c>
      <c r="O62" s="104">
        <v>33</v>
      </c>
      <c r="P62">
        <v>0</v>
      </c>
      <c r="Q62" s="33">
        <v>164</v>
      </c>
      <c r="R62" s="33">
        <v>170</v>
      </c>
      <c r="S62" s="34">
        <v>3.6585365853658534E-2</v>
      </c>
    </row>
    <row r="63" spans="1:19" ht="15.5" x14ac:dyDescent="0.35">
      <c r="A63" s="18">
        <v>15.6</v>
      </c>
      <c r="B63" s="18">
        <v>3</v>
      </c>
      <c r="C63" s="14">
        <v>67</v>
      </c>
      <c r="D63" s="14">
        <v>13</v>
      </c>
      <c r="E63" s="20">
        <v>1.4610000000000001</v>
      </c>
      <c r="F63" s="14">
        <v>180</v>
      </c>
      <c r="G63" s="14">
        <v>4</v>
      </c>
      <c r="H63" s="14">
        <v>91</v>
      </c>
      <c r="I63" s="14">
        <v>0</v>
      </c>
      <c r="J63" s="32">
        <v>0</v>
      </c>
      <c r="K63" s="14">
        <v>44</v>
      </c>
      <c r="L63" s="14">
        <v>10</v>
      </c>
      <c r="M63" s="14">
        <v>3</v>
      </c>
      <c r="N63" s="103">
        <v>40</v>
      </c>
      <c r="O63" s="104">
        <v>44</v>
      </c>
      <c r="P63">
        <v>0</v>
      </c>
      <c r="Q63" s="33">
        <v>181</v>
      </c>
      <c r="R63" s="33">
        <v>187</v>
      </c>
      <c r="S63" s="34">
        <v>3.3149171270718231E-2</v>
      </c>
    </row>
    <row r="64" spans="1:19" ht="15.5" x14ac:dyDescent="0.35">
      <c r="A64" s="18">
        <v>7.6</v>
      </c>
      <c r="B64" s="18">
        <v>1.8</v>
      </c>
      <c r="C64" s="14">
        <v>50</v>
      </c>
      <c r="D64" s="14">
        <v>3</v>
      </c>
      <c r="E64" s="20">
        <v>0.53200000000000003</v>
      </c>
      <c r="F64" s="14">
        <v>111</v>
      </c>
      <c r="G64" s="14">
        <v>2</v>
      </c>
      <c r="H64" s="14">
        <v>120</v>
      </c>
      <c r="I64" s="14">
        <v>0</v>
      </c>
      <c r="J64" s="32">
        <v>0</v>
      </c>
      <c r="K64" s="14">
        <v>46</v>
      </c>
      <c r="L64" s="14">
        <v>3</v>
      </c>
      <c r="M64" s="14">
        <v>4</v>
      </c>
      <c r="N64" s="103">
        <v>32</v>
      </c>
      <c r="O64" s="104">
        <v>26</v>
      </c>
      <c r="P64">
        <v>0</v>
      </c>
      <c r="Q64" s="33">
        <v>164</v>
      </c>
      <c r="R64" s="33">
        <v>172</v>
      </c>
      <c r="S64" s="34">
        <v>4.878048780487805E-2</v>
      </c>
    </row>
    <row r="65" spans="1:19" ht="15.5" x14ac:dyDescent="0.35">
      <c r="A65" s="18">
        <v>11.4</v>
      </c>
      <c r="B65" s="18">
        <v>2.4</v>
      </c>
      <c r="C65" s="14">
        <v>58</v>
      </c>
      <c r="D65" s="14">
        <v>2</v>
      </c>
      <c r="E65" s="20">
        <v>1.3360000000000001</v>
      </c>
      <c r="F65" s="14">
        <v>150</v>
      </c>
      <c r="G65" s="14">
        <v>2</v>
      </c>
      <c r="H65" s="14">
        <v>98</v>
      </c>
      <c r="I65" s="14">
        <v>0</v>
      </c>
      <c r="J65" s="32">
        <v>1</v>
      </c>
      <c r="K65" s="14">
        <v>38</v>
      </c>
      <c r="L65" s="14">
        <v>9</v>
      </c>
      <c r="M65" s="14">
        <v>2</v>
      </c>
      <c r="N65" s="103">
        <v>47</v>
      </c>
      <c r="O65" s="104">
        <v>41</v>
      </c>
      <c r="P65">
        <v>1</v>
      </c>
      <c r="Q65" s="33">
        <v>177</v>
      </c>
      <c r="R65" s="33">
        <v>183</v>
      </c>
      <c r="S65" s="34">
        <v>3.3898305084745763E-2</v>
      </c>
    </row>
    <row r="66" spans="1:19" ht="15.5" x14ac:dyDescent="0.35">
      <c r="A66" s="18">
        <v>23.5</v>
      </c>
      <c r="B66" s="18">
        <v>3.6</v>
      </c>
      <c r="C66" s="14">
        <v>89</v>
      </c>
      <c r="D66" s="14">
        <v>8</v>
      </c>
      <c r="E66" s="20">
        <v>1.018</v>
      </c>
      <c r="F66" s="14">
        <v>348</v>
      </c>
      <c r="G66" s="14">
        <v>0</v>
      </c>
      <c r="H66" s="14">
        <v>98</v>
      </c>
      <c r="I66" s="14">
        <v>1</v>
      </c>
      <c r="J66" s="32">
        <v>1</v>
      </c>
      <c r="K66" s="14">
        <v>36</v>
      </c>
      <c r="L66" s="14">
        <v>12</v>
      </c>
      <c r="M66" s="14">
        <v>1</v>
      </c>
      <c r="N66" s="103">
        <v>40</v>
      </c>
      <c r="O66" s="104">
        <v>57</v>
      </c>
      <c r="P66">
        <v>1</v>
      </c>
      <c r="Q66" s="33">
        <v>184</v>
      </c>
      <c r="R66" s="33">
        <v>195</v>
      </c>
      <c r="S66" s="34">
        <v>5.9782608695652176E-2</v>
      </c>
    </row>
    <row r="67" spans="1:19" ht="15.5" x14ac:dyDescent="0.35">
      <c r="A67" s="18">
        <v>12.4</v>
      </c>
      <c r="B67" s="18">
        <v>3.2</v>
      </c>
      <c r="C67" s="14">
        <v>76</v>
      </c>
      <c r="D67" s="14">
        <v>19</v>
      </c>
      <c r="E67" s="20">
        <v>4.2999999999999997E-2</v>
      </c>
      <c r="F67" s="14">
        <v>214</v>
      </c>
      <c r="G67" s="14">
        <v>2</v>
      </c>
      <c r="H67" s="14">
        <v>98</v>
      </c>
      <c r="I67" s="14">
        <v>1</v>
      </c>
      <c r="J67" s="32">
        <v>1</v>
      </c>
      <c r="K67" s="14">
        <v>42</v>
      </c>
      <c r="L67" s="14">
        <v>3</v>
      </c>
      <c r="M67" s="14">
        <v>3</v>
      </c>
      <c r="N67" s="103">
        <v>43</v>
      </c>
      <c r="O67" s="104">
        <v>59</v>
      </c>
      <c r="P67">
        <v>0</v>
      </c>
      <c r="Q67" s="33">
        <v>160</v>
      </c>
      <c r="R67" s="33">
        <v>166</v>
      </c>
      <c r="S67" s="34">
        <v>3.7499999999999999E-2</v>
      </c>
    </row>
    <row r="68" spans="1:19" ht="15.5" x14ac:dyDescent="0.35">
      <c r="A68" s="18">
        <v>13.4</v>
      </c>
      <c r="B68" s="18">
        <v>2.7</v>
      </c>
      <c r="C68" s="14">
        <v>71</v>
      </c>
      <c r="D68" s="14">
        <v>5</v>
      </c>
      <c r="E68" s="20">
        <v>1.28</v>
      </c>
      <c r="F68" s="14">
        <v>141</v>
      </c>
      <c r="G68" s="14">
        <v>2</v>
      </c>
      <c r="H68" s="14">
        <v>96</v>
      </c>
      <c r="I68" s="14">
        <v>0</v>
      </c>
      <c r="J68" s="32">
        <v>1</v>
      </c>
      <c r="K68" s="14">
        <v>28</v>
      </c>
      <c r="L68" s="14">
        <v>9</v>
      </c>
      <c r="M68" s="14">
        <v>1</v>
      </c>
      <c r="N68" s="103">
        <v>37</v>
      </c>
      <c r="O68" s="104">
        <v>54</v>
      </c>
      <c r="P68">
        <v>1</v>
      </c>
      <c r="Q68" s="33">
        <v>180</v>
      </c>
      <c r="R68" s="33">
        <v>186</v>
      </c>
      <c r="S68" s="34">
        <v>3.3333333333333333E-2</v>
      </c>
    </row>
    <row r="69" spans="1:19" ht="15.5" x14ac:dyDescent="0.35">
      <c r="A69" s="18">
        <v>13.8</v>
      </c>
      <c r="B69" s="18">
        <v>2.5</v>
      </c>
      <c r="C69" s="14">
        <v>63</v>
      </c>
      <c r="D69" s="14">
        <v>12</v>
      </c>
      <c r="E69" s="20">
        <v>0.61199999999999999</v>
      </c>
      <c r="F69" s="14">
        <v>148</v>
      </c>
      <c r="G69" s="14">
        <v>3</v>
      </c>
      <c r="H69" s="14">
        <v>116</v>
      </c>
      <c r="I69" s="14">
        <v>1</v>
      </c>
      <c r="J69" s="32">
        <v>0</v>
      </c>
      <c r="K69" s="14">
        <v>35</v>
      </c>
      <c r="L69" s="14">
        <v>10</v>
      </c>
      <c r="M69" s="14">
        <v>2</v>
      </c>
      <c r="N69" s="103">
        <v>39</v>
      </c>
      <c r="O69" s="104">
        <v>42</v>
      </c>
      <c r="P69">
        <v>0</v>
      </c>
      <c r="Q69" s="33">
        <v>178</v>
      </c>
      <c r="R69" s="33">
        <v>185</v>
      </c>
      <c r="S69" s="34">
        <v>3.9325842696629212E-2</v>
      </c>
    </row>
    <row r="70" spans="1:19" ht="15.5" x14ac:dyDescent="0.35">
      <c r="A70" s="18">
        <v>11.6</v>
      </c>
      <c r="B70" s="18">
        <v>2.2999999999999998</v>
      </c>
      <c r="C70" s="14">
        <v>55</v>
      </c>
      <c r="D70" s="14">
        <v>3</v>
      </c>
      <c r="E70" s="20">
        <v>0.73899999999999999</v>
      </c>
      <c r="F70" s="14">
        <v>146</v>
      </c>
      <c r="G70" s="14">
        <v>3</v>
      </c>
      <c r="H70" s="14">
        <v>114</v>
      </c>
      <c r="I70" s="14">
        <v>1</v>
      </c>
      <c r="J70" s="32">
        <v>1</v>
      </c>
      <c r="K70" s="14">
        <v>43</v>
      </c>
      <c r="L70" s="14">
        <v>11</v>
      </c>
      <c r="M70" s="14">
        <v>3</v>
      </c>
      <c r="N70" s="103">
        <v>28</v>
      </c>
      <c r="O70" s="104">
        <v>35</v>
      </c>
      <c r="P70">
        <v>0</v>
      </c>
      <c r="Q70" s="33">
        <v>170</v>
      </c>
      <c r="R70" s="33">
        <v>175</v>
      </c>
      <c r="S70" s="34">
        <v>2.9411764705882353E-2</v>
      </c>
    </row>
    <row r="71" spans="1:19" ht="15.5" x14ac:dyDescent="0.35">
      <c r="A71" s="18">
        <v>11.8</v>
      </c>
      <c r="B71" s="18">
        <v>2.6</v>
      </c>
      <c r="C71" s="14">
        <v>56</v>
      </c>
      <c r="D71" s="14">
        <v>2</v>
      </c>
      <c r="E71" s="20">
        <v>1.1419999999999999</v>
      </c>
      <c r="F71" s="14">
        <v>199</v>
      </c>
      <c r="G71" s="14">
        <v>2</v>
      </c>
      <c r="H71" s="14">
        <v>98</v>
      </c>
      <c r="I71" s="14">
        <v>1</v>
      </c>
      <c r="J71" s="32">
        <v>1</v>
      </c>
      <c r="K71" s="14">
        <v>35</v>
      </c>
      <c r="L71" s="14">
        <v>8</v>
      </c>
      <c r="M71" s="14">
        <v>2</v>
      </c>
      <c r="N71" s="103">
        <v>30</v>
      </c>
      <c r="O71" s="104">
        <v>37</v>
      </c>
      <c r="P71">
        <v>0</v>
      </c>
      <c r="Q71" s="33">
        <v>164</v>
      </c>
      <c r="R71" s="33">
        <v>170</v>
      </c>
      <c r="S71" s="34">
        <v>3.6585365853658534E-2</v>
      </c>
    </row>
    <row r="72" spans="1:19" ht="15.5" x14ac:dyDescent="0.35">
      <c r="A72" s="18">
        <v>12.4</v>
      </c>
      <c r="B72" s="18">
        <v>2.6</v>
      </c>
      <c r="C72" s="14">
        <v>57</v>
      </c>
      <c r="D72" s="14">
        <v>7</v>
      </c>
      <c r="E72" s="20">
        <v>1.476</v>
      </c>
      <c r="F72" s="14">
        <v>171</v>
      </c>
      <c r="G72" s="14">
        <v>1</v>
      </c>
      <c r="H72" s="14">
        <v>91</v>
      </c>
      <c r="I72" s="14">
        <v>1</v>
      </c>
      <c r="J72" s="32">
        <v>0</v>
      </c>
      <c r="K72" s="14">
        <v>28</v>
      </c>
      <c r="L72" s="14">
        <v>8</v>
      </c>
      <c r="M72" s="14">
        <v>2</v>
      </c>
      <c r="N72" s="103">
        <v>47</v>
      </c>
      <c r="O72" s="104">
        <v>41</v>
      </c>
      <c r="P72">
        <v>1</v>
      </c>
      <c r="Q72" s="33">
        <v>174</v>
      </c>
      <c r="R72" s="33">
        <v>181</v>
      </c>
      <c r="S72" s="34">
        <v>4.0229885057471264E-2</v>
      </c>
    </row>
    <row r="73" spans="1:19" ht="15.5" x14ac:dyDescent="0.35">
      <c r="A73" s="18">
        <v>8.1</v>
      </c>
      <c r="B73" s="18">
        <v>3.3</v>
      </c>
      <c r="C73" s="14">
        <v>79</v>
      </c>
      <c r="D73" s="14">
        <v>2</v>
      </c>
      <c r="E73" s="20">
        <v>0.54600000000000004</v>
      </c>
      <c r="F73" s="14">
        <v>122</v>
      </c>
      <c r="G73" s="14">
        <v>4</v>
      </c>
      <c r="H73" s="14">
        <v>129</v>
      </c>
      <c r="I73" s="14">
        <v>1</v>
      </c>
      <c r="J73" s="32">
        <v>0</v>
      </c>
      <c r="K73" s="14">
        <v>56</v>
      </c>
      <c r="L73" s="14">
        <v>3</v>
      </c>
      <c r="M73" s="14">
        <v>5</v>
      </c>
      <c r="N73" s="103">
        <v>33</v>
      </c>
      <c r="O73" s="104">
        <v>74</v>
      </c>
      <c r="P73">
        <v>0</v>
      </c>
      <c r="Q73" s="33">
        <v>163</v>
      </c>
      <c r="R73" s="33">
        <v>170</v>
      </c>
      <c r="S73" s="34">
        <v>4.2944785276073622E-2</v>
      </c>
    </row>
    <row r="74" spans="1:19" ht="15.5" x14ac:dyDescent="0.35">
      <c r="A74" s="18">
        <v>9.5</v>
      </c>
      <c r="B74" s="18">
        <v>2</v>
      </c>
      <c r="C74" s="14">
        <v>53</v>
      </c>
      <c r="D74" s="14">
        <v>19</v>
      </c>
      <c r="E74" s="20">
        <v>1.2949999999999999</v>
      </c>
      <c r="F74" s="14">
        <v>110</v>
      </c>
      <c r="G74" s="14">
        <v>1</v>
      </c>
      <c r="H74" s="14">
        <v>88</v>
      </c>
      <c r="I74" s="14">
        <v>1</v>
      </c>
      <c r="J74" s="32">
        <v>0</v>
      </c>
      <c r="K74" s="14">
        <v>40</v>
      </c>
      <c r="L74" s="14">
        <v>8</v>
      </c>
      <c r="M74" s="14">
        <v>3</v>
      </c>
      <c r="N74" s="103">
        <v>49</v>
      </c>
      <c r="O74" s="104">
        <v>31</v>
      </c>
      <c r="P74">
        <v>1</v>
      </c>
      <c r="Q74" s="33">
        <v>175</v>
      </c>
      <c r="R74" s="33">
        <v>182</v>
      </c>
      <c r="S74" s="34">
        <v>0.04</v>
      </c>
    </row>
    <row r="75" spans="1:19" ht="15.5" x14ac:dyDescent="0.35">
      <c r="A75" s="18">
        <v>8.4</v>
      </c>
      <c r="B75" s="18">
        <v>1.8</v>
      </c>
      <c r="C75" s="14">
        <v>47</v>
      </c>
      <c r="D75" s="14">
        <v>10</v>
      </c>
      <c r="E75" s="20">
        <v>1.512</v>
      </c>
      <c r="F75" s="14">
        <v>73</v>
      </c>
      <c r="G75" s="14">
        <v>0</v>
      </c>
      <c r="H75" s="14">
        <v>82</v>
      </c>
      <c r="I75" s="14">
        <v>0</v>
      </c>
      <c r="J75" s="32">
        <v>1</v>
      </c>
      <c r="K75" s="14">
        <v>31</v>
      </c>
      <c r="L75" s="14">
        <v>7</v>
      </c>
      <c r="M75" s="14">
        <v>2</v>
      </c>
      <c r="N75" s="103">
        <v>41</v>
      </c>
      <c r="O75" s="104">
        <v>22</v>
      </c>
      <c r="P75">
        <v>1</v>
      </c>
      <c r="Q75" s="33">
        <v>174</v>
      </c>
      <c r="R75" s="33">
        <v>180</v>
      </c>
      <c r="S75" s="34">
        <v>3.4482758620689655E-2</v>
      </c>
    </row>
    <row r="76" spans="1:19" ht="15.5" x14ac:dyDescent="0.35">
      <c r="A76" s="18">
        <v>9</v>
      </c>
      <c r="B76" s="18">
        <v>1.8</v>
      </c>
      <c r="C76" s="14">
        <v>39</v>
      </c>
      <c r="D76" s="14">
        <v>9</v>
      </c>
      <c r="E76" s="20">
        <v>0.10299999999999999</v>
      </c>
      <c r="F76" s="14">
        <v>89</v>
      </c>
      <c r="G76" s="14">
        <v>5</v>
      </c>
      <c r="H76" s="14">
        <v>135</v>
      </c>
      <c r="I76" s="14">
        <v>1</v>
      </c>
      <c r="J76" s="32">
        <v>0</v>
      </c>
      <c r="K76" s="14">
        <v>40</v>
      </c>
      <c r="L76" s="14">
        <v>20</v>
      </c>
      <c r="M76" s="14">
        <v>2</v>
      </c>
      <c r="N76" s="103">
        <v>47</v>
      </c>
      <c r="O76" s="104">
        <v>16</v>
      </c>
      <c r="P76">
        <v>1</v>
      </c>
      <c r="Q76" s="33">
        <v>170</v>
      </c>
      <c r="R76" s="33">
        <v>176</v>
      </c>
      <c r="S76" s="34">
        <v>3.5294117647058823E-2</v>
      </c>
    </row>
    <row r="77" spans="1:19" ht="15.5" x14ac:dyDescent="0.35">
      <c r="A77" s="18">
        <v>15.5</v>
      </c>
      <c r="B77" s="18">
        <v>3.1</v>
      </c>
      <c r="C77" s="14">
        <v>75</v>
      </c>
      <c r="D77" s="14">
        <v>4</v>
      </c>
      <c r="E77" s="20">
        <v>0.185</v>
      </c>
      <c r="F77" s="14">
        <v>166</v>
      </c>
      <c r="G77" s="14">
        <v>5</v>
      </c>
      <c r="H77" s="14">
        <v>133</v>
      </c>
      <c r="I77" s="14">
        <v>0</v>
      </c>
      <c r="J77" s="32">
        <v>0</v>
      </c>
      <c r="K77" s="14">
        <v>29</v>
      </c>
      <c r="L77" s="14">
        <v>15</v>
      </c>
      <c r="M77" s="14">
        <v>1</v>
      </c>
      <c r="N77" s="103">
        <v>32</v>
      </c>
      <c r="O77" s="104">
        <v>97</v>
      </c>
      <c r="P77">
        <v>1</v>
      </c>
      <c r="Q77" s="33">
        <v>178</v>
      </c>
      <c r="R77" s="33">
        <v>187</v>
      </c>
      <c r="S77" s="34">
        <v>5.0561797752808987E-2</v>
      </c>
    </row>
    <row r="78" spans="1:19" ht="15.5" x14ac:dyDescent="0.35">
      <c r="A78" s="18">
        <v>10.4</v>
      </c>
      <c r="B78" s="18">
        <v>2.1</v>
      </c>
      <c r="C78" s="14">
        <v>51</v>
      </c>
      <c r="D78" s="14">
        <v>5</v>
      </c>
      <c r="E78" s="20">
        <v>0.63600000000000001</v>
      </c>
      <c r="F78" s="14">
        <v>118</v>
      </c>
      <c r="G78" s="14">
        <v>3</v>
      </c>
      <c r="H78" s="14">
        <v>112</v>
      </c>
      <c r="I78" s="14">
        <v>1</v>
      </c>
      <c r="J78" s="32">
        <v>0</v>
      </c>
      <c r="K78" s="14">
        <v>32</v>
      </c>
      <c r="L78" s="14">
        <v>10</v>
      </c>
      <c r="M78" s="14">
        <v>2</v>
      </c>
      <c r="N78" s="103">
        <v>35</v>
      </c>
      <c r="O78" s="104">
        <v>26</v>
      </c>
      <c r="P78">
        <v>1</v>
      </c>
      <c r="Q78" s="33">
        <v>173</v>
      </c>
      <c r="R78" s="33">
        <v>180</v>
      </c>
      <c r="S78" s="34">
        <v>4.046242774566474E-2</v>
      </c>
    </row>
    <row r="79" spans="1:19" ht="15.5" x14ac:dyDescent="0.35">
      <c r="A79" s="18">
        <v>12.7</v>
      </c>
      <c r="B79" s="18">
        <v>2.2000000000000002</v>
      </c>
      <c r="C79" s="14">
        <v>51</v>
      </c>
      <c r="D79" s="14">
        <v>7</v>
      </c>
      <c r="E79" s="20">
        <v>0.17199999999999999</v>
      </c>
      <c r="F79" s="14">
        <v>117</v>
      </c>
      <c r="G79" s="14">
        <v>5</v>
      </c>
      <c r="H79" s="14">
        <v>168</v>
      </c>
      <c r="I79" s="14">
        <v>1</v>
      </c>
      <c r="J79" s="32">
        <v>1</v>
      </c>
      <c r="K79" s="14">
        <v>33</v>
      </c>
      <c r="L79" s="14">
        <v>11</v>
      </c>
      <c r="M79" s="14">
        <v>5</v>
      </c>
      <c r="N79" s="103">
        <v>36</v>
      </c>
      <c r="O79" s="104">
        <v>23</v>
      </c>
      <c r="P79">
        <v>0</v>
      </c>
      <c r="Q79" s="33">
        <v>176</v>
      </c>
      <c r="R79" s="33">
        <v>184</v>
      </c>
      <c r="S79" s="34">
        <v>4.5454545454545456E-2</v>
      </c>
    </row>
    <row r="80" spans="1:19" ht="15.5" x14ac:dyDescent="0.35">
      <c r="A80" s="18">
        <v>14</v>
      </c>
      <c r="B80" s="18">
        <v>3</v>
      </c>
      <c r="C80" s="14">
        <v>74</v>
      </c>
      <c r="D80" s="14">
        <v>18</v>
      </c>
      <c r="E80" s="20">
        <v>4.3999999999999997E-2</v>
      </c>
      <c r="F80" s="14">
        <v>175</v>
      </c>
      <c r="G80" s="14">
        <v>3</v>
      </c>
      <c r="H80" s="14">
        <v>78</v>
      </c>
      <c r="I80" s="14">
        <v>1</v>
      </c>
      <c r="J80" s="32">
        <v>1</v>
      </c>
      <c r="K80" s="14">
        <v>39</v>
      </c>
      <c r="L80" s="14">
        <v>7</v>
      </c>
      <c r="M80" s="14">
        <v>3</v>
      </c>
      <c r="N80" s="103">
        <v>45</v>
      </c>
      <c r="O80" s="104">
        <v>84</v>
      </c>
      <c r="P80">
        <v>0</v>
      </c>
      <c r="Q80" s="33">
        <v>179</v>
      </c>
      <c r="R80" s="33">
        <v>187</v>
      </c>
      <c r="S80" s="34">
        <v>4.4692737430167599E-2</v>
      </c>
    </row>
    <row r="81" spans="1:19" ht="15.5" x14ac:dyDescent="0.35">
      <c r="A81" s="18">
        <v>9.4</v>
      </c>
      <c r="B81" s="18">
        <v>2</v>
      </c>
      <c r="C81" s="14">
        <v>50</v>
      </c>
      <c r="D81" s="14">
        <v>11</v>
      </c>
      <c r="E81" s="20">
        <v>1.5449999999999999</v>
      </c>
      <c r="F81" s="14">
        <v>102</v>
      </c>
      <c r="G81" s="14">
        <v>3</v>
      </c>
      <c r="H81" s="14">
        <v>110</v>
      </c>
      <c r="I81" s="14">
        <v>1</v>
      </c>
      <c r="J81" s="32">
        <v>0</v>
      </c>
      <c r="K81" s="14">
        <v>41</v>
      </c>
      <c r="L81" s="14">
        <v>10</v>
      </c>
      <c r="M81" s="14">
        <v>3</v>
      </c>
      <c r="N81" s="103">
        <v>41</v>
      </c>
      <c r="O81" s="104">
        <v>28</v>
      </c>
      <c r="P81">
        <v>1</v>
      </c>
      <c r="Q81" s="33">
        <v>162</v>
      </c>
      <c r="R81" s="33">
        <v>169</v>
      </c>
      <c r="S81" s="34">
        <v>4.3209876543209874E-2</v>
      </c>
    </row>
    <row r="82" spans="1:19" ht="15.5" x14ac:dyDescent="0.35">
      <c r="A82" s="18">
        <v>14</v>
      </c>
      <c r="B82" s="18">
        <v>2.5</v>
      </c>
      <c r="C82" s="14">
        <v>70</v>
      </c>
      <c r="D82" s="14">
        <v>5</v>
      </c>
      <c r="E82" s="20">
        <v>0.29099999999999998</v>
      </c>
      <c r="F82" s="14">
        <v>182</v>
      </c>
      <c r="G82" s="14">
        <v>3</v>
      </c>
      <c r="H82" s="14">
        <v>132</v>
      </c>
      <c r="I82" s="14">
        <v>1</v>
      </c>
      <c r="J82" s="32">
        <v>1</v>
      </c>
      <c r="K82" s="14">
        <v>31</v>
      </c>
      <c r="L82" s="14">
        <v>6</v>
      </c>
      <c r="M82" s="14">
        <v>2</v>
      </c>
      <c r="N82" s="103">
        <v>35</v>
      </c>
      <c r="O82" s="104">
        <v>74</v>
      </c>
      <c r="P82">
        <v>1</v>
      </c>
      <c r="Q82" s="33">
        <v>168</v>
      </c>
      <c r="R82" s="33">
        <v>173</v>
      </c>
      <c r="S82" s="34">
        <v>2.976190476190476E-2</v>
      </c>
    </row>
    <row r="83" spans="1:19" ht="15.5" x14ac:dyDescent="0.35">
      <c r="A83" s="18">
        <v>15.9</v>
      </c>
      <c r="B83" s="18">
        <v>2.5</v>
      </c>
      <c r="C83" s="14">
        <v>66</v>
      </c>
      <c r="D83" s="14">
        <v>9</v>
      </c>
      <c r="E83" s="20">
        <v>9.1999999999999998E-2</v>
      </c>
      <c r="F83" s="14">
        <v>230</v>
      </c>
      <c r="G83" s="14">
        <v>4</v>
      </c>
      <c r="H83" s="14">
        <v>137</v>
      </c>
      <c r="I83" s="14">
        <v>0</v>
      </c>
      <c r="J83" s="32">
        <v>0</v>
      </c>
      <c r="K83" s="14">
        <v>43</v>
      </c>
      <c r="L83" s="14">
        <v>12</v>
      </c>
      <c r="M83" s="14">
        <v>3</v>
      </c>
      <c r="N83" s="103">
        <v>36</v>
      </c>
      <c r="O83" s="104">
        <v>65</v>
      </c>
      <c r="P83">
        <v>0</v>
      </c>
      <c r="Q83" s="33">
        <v>165</v>
      </c>
      <c r="R83" s="33">
        <v>174</v>
      </c>
      <c r="S83" s="34">
        <v>5.4545454545454543E-2</v>
      </c>
    </row>
    <row r="84" spans="1:19" ht="15.5" x14ac:dyDescent="0.35">
      <c r="A84" s="18">
        <v>7.5</v>
      </c>
      <c r="B84" s="18">
        <v>1.6</v>
      </c>
      <c r="C84" s="14">
        <v>43</v>
      </c>
      <c r="D84" s="14">
        <v>5</v>
      </c>
      <c r="E84" s="20">
        <v>0.48</v>
      </c>
      <c r="F84" s="14">
        <v>59</v>
      </c>
      <c r="G84" s="14">
        <v>3</v>
      </c>
      <c r="H84" s="14">
        <v>127</v>
      </c>
      <c r="I84" s="14">
        <v>0</v>
      </c>
      <c r="J84" s="32">
        <v>0</v>
      </c>
      <c r="K84" s="14">
        <v>30</v>
      </c>
      <c r="L84" s="14">
        <v>4</v>
      </c>
      <c r="M84" s="14">
        <v>2</v>
      </c>
      <c r="N84" s="103">
        <v>35</v>
      </c>
      <c r="O84" s="104">
        <v>17</v>
      </c>
      <c r="P84">
        <v>0</v>
      </c>
      <c r="Q84" s="33">
        <v>170</v>
      </c>
      <c r="R84" s="33">
        <v>175</v>
      </c>
      <c r="S84" s="34">
        <v>2.9411764705882353E-2</v>
      </c>
    </row>
    <row r="85" spans="1:19" ht="15.5" x14ac:dyDescent="0.35">
      <c r="A85" s="18">
        <v>8.1</v>
      </c>
      <c r="B85" s="18">
        <v>1.9</v>
      </c>
      <c r="C85" s="14">
        <v>49</v>
      </c>
      <c r="D85" s="14">
        <v>16</v>
      </c>
      <c r="E85" s="20">
        <v>0.98299999999999998</v>
      </c>
      <c r="F85" s="14">
        <v>71</v>
      </c>
      <c r="G85" s="14">
        <v>4</v>
      </c>
      <c r="H85" s="14">
        <v>112</v>
      </c>
      <c r="I85" s="14">
        <v>1</v>
      </c>
      <c r="J85" s="32">
        <v>0</v>
      </c>
      <c r="K85" s="14">
        <v>39</v>
      </c>
      <c r="L85" s="14">
        <v>7</v>
      </c>
      <c r="M85" s="14">
        <v>3</v>
      </c>
      <c r="N85" s="103">
        <v>45</v>
      </c>
      <c r="O85" s="104">
        <v>23</v>
      </c>
      <c r="P85">
        <v>0</v>
      </c>
      <c r="Q85" s="33">
        <v>175</v>
      </c>
      <c r="R85" s="33">
        <v>180</v>
      </c>
      <c r="S85" s="34">
        <v>2.8571428571428571E-2</v>
      </c>
    </row>
    <row r="86" spans="1:19" ht="15.5" x14ac:dyDescent="0.35">
      <c r="A86" s="18">
        <v>10.3</v>
      </c>
      <c r="B86" s="18">
        <v>2.1</v>
      </c>
      <c r="C86" s="14">
        <v>49</v>
      </c>
      <c r="D86" s="14">
        <v>3</v>
      </c>
      <c r="E86" s="20">
        <v>1.881</v>
      </c>
      <c r="F86" s="14">
        <v>46</v>
      </c>
      <c r="G86" s="14">
        <v>1</v>
      </c>
      <c r="H86" s="14">
        <v>85</v>
      </c>
      <c r="I86" s="14">
        <v>0</v>
      </c>
      <c r="J86" s="32">
        <v>1</v>
      </c>
      <c r="K86" s="14">
        <v>46</v>
      </c>
      <c r="L86" s="14">
        <v>9</v>
      </c>
      <c r="M86" s="14">
        <v>3</v>
      </c>
      <c r="N86" s="103">
        <v>36</v>
      </c>
      <c r="O86" s="104">
        <v>17</v>
      </c>
      <c r="P86">
        <v>0</v>
      </c>
      <c r="Q86" s="33">
        <v>184</v>
      </c>
      <c r="R86" s="33">
        <v>194</v>
      </c>
      <c r="S86" s="34">
        <v>5.434782608695652E-2</v>
      </c>
    </row>
    <row r="87" spans="1:19" ht="15.5" x14ac:dyDescent="0.35">
      <c r="A87" s="18">
        <v>7.7</v>
      </c>
      <c r="B87" s="18">
        <v>1.9</v>
      </c>
      <c r="C87" s="14">
        <v>46</v>
      </c>
      <c r="D87" s="14">
        <v>3</v>
      </c>
      <c r="E87" s="20">
        <v>2.6259999999999999</v>
      </c>
      <c r="F87" s="14">
        <v>43</v>
      </c>
      <c r="G87" s="14">
        <v>2</v>
      </c>
      <c r="H87" s="14">
        <v>74</v>
      </c>
      <c r="I87" s="14">
        <v>0</v>
      </c>
      <c r="J87" s="32">
        <v>0</v>
      </c>
      <c r="K87" s="14">
        <v>50</v>
      </c>
      <c r="L87" s="14">
        <v>4</v>
      </c>
      <c r="M87" s="14">
        <v>4</v>
      </c>
      <c r="N87" s="103">
        <v>50</v>
      </c>
      <c r="O87" s="104">
        <v>21</v>
      </c>
      <c r="P87">
        <v>0</v>
      </c>
      <c r="Q87" s="33">
        <v>176</v>
      </c>
      <c r="R87" s="33">
        <v>180</v>
      </c>
      <c r="S87" s="34">
        <v>2.2727272727272728E-2</v>
      </c>
    </row>
    <row r="88" spans="1:19" ht="15.5" x14ac:dyDescent="0.35">
      <c r="A88" s="18">
        <v>8.5</v>
      </c>
      <c r="B88" s="18">
        <v>1.9</v>
      </c>
      <c r="C88" s="14">
        <v>53</v>
      </c>
      <c r="D88" s="14">
        <v>21</v>
      </c>
      <c r="E88" s="20">
        <v>0.56799999999999995</v>
      </c>
      <c r="F88" s="14">
        <v>125</v>
      </c>
      <c r="G88" s="14">
        <v>3</v>
      </c>
      <c r="H88" s="14">
        <v>109</v>
      </c>
      <c r="I88" s="14">
        <v>0</v>
      </c>
      <c r="J88" s="32">
        <v>0</v>
      </c>
      <c r="K88" s="14">
        <v>44</v>
      </c>
      <c r="L88" s="14">
        <v>8</v>
      </c>
      <c r="M88" s="14">
        <v>3</v>
      </c>
      <c r="N88" s="103">
        <v>45</v>
      </c>
      <c r="O88" s="104">
        <v>34</v>
      </c>
      <c r="P88">
        <v>0</v>
      </c>
      <c r="Q88" s="33">
        <v>160</v>
      </c>
      <c r="R88" s="33">
        <v>167</v>
      </c>
      <c r="S88" s="34">
        <v>4.3749999999999997E-2</v>
      </c>
    </row>
    <row r="89" spans="1:19" ht="15.5" x14ac:dyDescent="0.35">
      <c r="A89" s="18">
        <v>10.7</v>
      </c>
      <c r="B89" s="18">
        <v>2.2000000000000002</v>
      </c>
      <c r="C89" s="14">
        <v>62</v>
      </c>
      <c r="D89" s="14">
        <v>8</v>
      </c>
      <c r="E89" s="20">
        <v>0.879</v>
      </c>
      <c r="F89" s="14">
        <v>118</v>
      </c>
      <c r="G89" s="14">
        <v>3</v>
      </c>
      <c r="H89" s="14">
        <v>108</v>
      </c>
      <c r="I89" s="14">
        <v>0</v>
      </c>
      <c r="J89" s="32">
        <v>1</v>
      </c>
      <c r="K89" s="14">
        <v>31</v>
      </c>
      <c r="L89" s="14">
        <v>10</v>
      </c>
      <c r="M89" s="14">
        <v>2</v>
      </c>
      <c r="N89" s="103">
        <v>37</v>
      </c>
      <c r="O89" s="104">
        <v>50</v>
      </c>
      <c r="P89">
        <v>1</v>
      </c>
      <c r="Q89" s="33">
        <v>173</v>
      </c>
      <c r="R89" s="33">
        <v>180</v>
      </c>
      <c r="S89" s="34">
        <v>4.046242774566474E-2</v>
      </c>
    </row>
    <row r="90" spans="1:19" ht="15.5" x14ac:dyDescent="0.35">
      <c r="A90" s="18">
        <v>7.4</v>
      </c>
      <c r="B90" s="18">
        <v>1.8</v>
      </c>
      <c r="C90" s="14">
        <v>51</v>
      </c>
      <c r="D90" s="14">
        <v>4</v>
      </c>
      <c r="E90" s="20">
        <v>1.083</v>
      </c>
      <c r="F90" s="14">
        <v>101</v>
      </c>
      <c r="G90" s="14">
        <v>2</v>
      </c>
      <c r="H90" s="14">
        <v>100</v>
      </c>
      <c r="I90" s="14">
        <v>0</v>
      </c>
      <c r="J90" s="32">
        <v>0</v>
      </c>
      <c r="K90" s="14">
        <v>53</v>
      </c>
      <c r="L90" s="14">
        <v>7</v>
      </c>
      <c r="M90" s="14">
        <v>4</v>
      </c>
      <c r="N90" s="103">
        <v>34</v>
      </c>
      <c r="O90" s="104">
        <v>28</v>
      </c>
      <c r="P90">
        <v>0</v>
      </c>
      <c r="Q90" s="33">
        <v>163</v>
      </c>
      <c r="R90" s="33">
        <v>167</v>
      </c>
      <c r="S90" s="34">
        <v>2.4539877300613498E-2</v>
      </c>
    </row>
    <row r="91" spans="1:19" ht="15.5" x14ac:dyDescent="0.35">
      <c r="A91" s="18">
        <v>14.8</v>
      </c>
      <c r="B91" s="18">
        <v>2.6</v>
      </c>
      <c r="C91" s="14">
        <v>70</v>
      </c>
      <c r="D91" s="14">
        <v>6</v>
      </c>
      <c r="E91" s="20">
        <v>0.82799999999999996</v>
      </c>
      <c r="F91" s="14">
        <v>213</v>
      </c>
      <c r="G91" s="14">
        <v>3</v>
      </c>
      <c r="H91" s="14">
        <v>105</v>
      </c>
      <c r="I91" s="14">
        <v>1</v>
      </c>
      <c r="J91" s="32">
        <v>1</v>
      </c>
      <c r="K91" s="14">
        <v>37</v>
      </c>
      <c r="L91" s="14">
        <v>15</v>
      </c>
      <c r="M91" s="14">
        <v>2</v>
      </c>
      <c r="N91" s="103">
        <v>37</v>
      </c>
      <c r="O91" s="104">
        <v>75</v>
      </c>
      <c r="P91">
        <v>1</v>
      </c>
      <c r="Q91" s="33">
        <v>168</v>
      </c>
      <c r="R91" s="33">
        <v>176</v>
      </c>
      <c r="S91" s="34">
        <v>4.7619047619047616E-2</v>
      </c>
    </row>
    <row r="92" spans="1:19" ht="15.5" x14ac:dyDescent="0.35">
      <c r="A92" s="18">
        <v>7.3</v>
      </c>
      <c r="B92" s="18">
        <v>1.9</v>
      </c>
      <c r="C92" s="14">
        <v>56</v>
      </c>
      <c r="D92" s="14">
        <v>24</v>
      </c>
      <c r="E92" s="20">
        <v>1.56</v>
      </c>
      <c r="F92" s="14">
        <v>115</v>
      </c>
      <c r="G92" s="14">
        <v>5</v>
      </c>
      <c r="H92" s="14">
        <v>87</v>
      </c>
      <c r="I92" s="14">
        <v>1</v>
      </c>
      <c r="J92" s="32">
        <v>0</v>
      </c>
      <c r="K92" s="14">
        <v>46</v>
      </c>
      <c r="L92" s="14">
        <v>1</v>
      </c>
      <c r="M92" s="14">
        <v>4</v>
      </c>
      <c r="N92" s="103">
        <v>45</v>
      </c>
      <c r="O92" s="104">
        <v>37</v>
      </c>
      <c r="P92">
        <v>0</v>
      </c>
      <c r="Q92" s="33">
        <v>162</v>
      </c>
      <c r="R92" s="33">
        <v>166</v>
      </c>
      <c r="S92" s="34">
        <v>2.4691358024691357E-2</v>
      </c>
    </row>
    <row r="93" spans="1:19" ht="15.5" x14ac:dyDescent="0.35">
      <c r="A93" s="18">
        <v>7.6</v>
      </c>
      <c r="B93" s="18">
        <v>1.8</v>
      </c>
      <c r="C93" s="14">
        <v>42</v>
      </c>
      <c r="D93" s="14">
        <v>1</v>
      </c>
      <c r="E93" s="20">
        <v>1.4279999999999999</v>
      </c>
      <c r="F93" s="14">
        <v>121</v>
      </c>
      <c r="G93" s="14">
        <v>4</v>
      </c>
      <c r="H93" s="14">
        <v>84</v>
      </c>
      <c r="I93" s="14">
        <v>1</v>
      </c>
      <c r="J93" s="32">
        <v>0</v>
      </c>
      <c r="K93" s="14">
        <v>45</v>
      </c>
      <c r="L93" s="14">
        <v>5</v>
      </c>
      <c r="M93" s="14">
        <v>4</v>
      </c>
      <c r="N93" s="103">
        <v>24</v>
      </c>
      <c r="O93" s="104">
        <v>14</v>
      </c>
      <c r="P93">
        <v>0</v>
      </c>
      <c r="Q93" s="33">
        <v>160</v>
      </c>
      <c r="R93" s="33">
        <v>165</v>
      </c>
      <c r="S93" s="34">
        <v>3.125E-2</v>
      </c>
    </row>
    <row r="94" spans="1:19" ht="15.5" x14ac:dyDescent="0.35">
      <c r="A94" s="18">
        <v>9</v>
      </c>
      <c r="B94" s="18">
        <v>1.9</v>
      </c>
      <c r="C94" s="14">
        <v>56</v>
      </c>
      <c r="D94" s="14">
        <v>3</v>
      </c>
      <c r="E94" s="20">
        <v>1.4039999999999999</v>
      </c>
      <c r="F94" s="14">
        <v>69</v>
      </c>
      <c r="G94" s="14">
        <v>1</v>
      </c>
      <c r="H94" s="14">
        <v>87</v>
      </c>
      <c r="I94" s="14">
        <v>1</v>
      </c>
      <c r="J94" s="32">
        <v>0</v>
      </c>
      <c r="K94" s="14">
        <v>34</v>
      </c>
      <c r="L94" s="14">
        <v>8</v>
      </c>
      <c r="M94" s="14">
        <v>2</v>
      </c>
      <c r="N94" s="103">
        <v>32</v>
      </c>
      <c r="O94" s="104">
        <v>38</v>
      </c>
      <c r="P94">
        <v>0</v>
      </c>
      <c r="Q94" s="33">
        <v>174</v>
      </c>
      <c r="R94" s="33">
        <v>181</v>
      </c>
      <c r="S94" s="34">
        <v>4.0229885057471264E-2</v>
      </c>
    </row>
    <row r="95" spans="1:19" ht="15.5" x14ac:dyDescent="0.35">
      <c r="A95" s="18">
        <v>12.9</v>
      </c>
      <c r="B95" s="18">
        <v>2.1</v>
      </c>
      <c r="C95" s="14">
        <v>60</v>
      </c>
      <c r="D95" s="14">
        <v>5</v>
      </c>
      <c r="E95" s="20">
        <v>1.0720000000000001</v>
      </c>
      <c r="F95" s="14">
        <v>178</v>
      </c>
      <c r="G95" s="14">
        <v>2</v>
      </c>
      <c r="H95" s="14">
        <v>101</v>
      </c>
      <c r="I95" s="14">
        <v>1</v>
      </c>
      <c r="J95" s="32">
        <v>1</v>
      </c>
      <c r="K95" s="14">
        <v>38</v>
      </c>
      <c r="L95" s="14">
        <v>13</v>
      </c>
      <c r="M95" s="14">
        <v>2</v>
      </c>
      <c r="N95" s="103">
        <v>36</v>
      </c>
      <c r="O95" s="104">
        <v>49</v>
      </c>
      <c r="P95">
        <v>1</v>
      </c>
      <c r="Q95" s="33">
        <v>175</v>
      </c>
      <c r="R95" s="33">
        <v>183</v>
      </c>
      <c r="S95" s="34">
        <v>4.5714285714285714E-2</v>
      </c>
    </row>
    <row r="96" spans="1:19" ht="15.5" x14ac:dyDescent="0.35">
      <c r="A96" s="18">
        <v>9</v>
      </c>
      <c r="B96" s="18">
        <v>1.9</v>
      </c>
      <c r="C96" s="14">
        <v>48</v>
      </c>
      <c r="D96" s="14">
        <v>12</v>
      </c>
      <c r="E96" s="20">
        <v>0.183</v>
      </c>
      <c r="F96" s="14">
        <v>85</v>
      </c>
      <c r="G96" s="14">
        <v>4</v>
      </c>
      <c r="H96" s="14">
        <v>130</v>
      </c>
      <c r="I96" s="14">
        <v>1</v>
      </c>
      <c r="J96" s="32">
        <v>0</v>
      </c>
      <c r="K96" s="14">
        <v>37</v>
      </c>
      <c r="L96" s="14">
        <v>11</v>
      </c>
      <c r="M96" s="14">
        <v>2</v>
      </c>
      <c r="N96" s="103">
        <v>38</v>
      </c>
      <c r="O96" s="104">
        <v>22</v>
      </c>
      <c r="P96">
        <v>0</v>
      </c>
      <c r="Q96" s="33">
        <v>171</v>
      </c>
      <c r="R96" s="33">
        <v>178</v>
      </c>
      <c r="S96" s="34">
        <v>4.0935672514619881E-2</v>
      </c>
    </row>
    <row r="97" spans="1:19" ht="15.5" x14ac:dyDescent="0.35">
      <c r="A97" s="18">
        <v>18.2</v>
      </c>
      <c r="B97" s="18">
        <v>3.6</v>
      </c>
      <c r="C97" s="14">
        <v>88</v>
      </c>
      <c r="D97" s="14">
        <v>12</v>
      </c>
      <c r="E97" s="20">
        <v>1.6</v>
      </c>
      <c r="F97" s="14">
        <v>282</v>
      </c>
      <c r="G97" s="14">
        <v>0</v>
      </c>
      <c r="H97" s="14">
        <v>72</v>
      </c>
      <c r="I97" s="14">
        <v>1</v>
      </c>
      <c r="J97" s="32">
        <v>1</v>
      </c>
      <c r="K97" s="14">
        <v>39</v>
      </c>
      <c r="L97" s="14">
        <v>18</v>
      </c>
      <c r="M97" s="14">
        <v>1</v>
      </c>
      <c r="N97" s="103">
        <v>41</v>
      </c>
      <c r="O97" s="104">
        <v>29</v>
      </c>
      <c r="P97">
        <v>1</v>
      </c>
      <c r="Q97" s="33">
        <v>175</v>
      </c>
      <c r="R97" s="33">
        <v>185</v>
      </c>
      <c r="S97" s="34">
        <v>5.7142857142857141E-2</v>
      </c>
    </row>
    <row r="98" spans="1:19" ht="15.5" x14ac:dyDescent="0.35">
      <c r="A98" s="18">
        <v>14.4</v>
      </c>
      <c r="B98" s="18">
        <v>3</v>
      </c>
      <c r="C98" s="14">
        <v>75</v>
      </c>
      <c r="D98" s="14">
        <v>5</v>
      </c>
      <c r="E98" s="20">
        <v>0.61199999999999999</v>
      </c>
      <c r="F98" s="14">
        <v>156</v>
      </c>
      <c r="G98" s="14">
        <v>5</v>
      </c>
      <c r="H98" s="14">
        <v>129</v>
      </c>
      <c r="I98" s="14">
        <v>0</v>
      </c>
      <c r="J98" s="32">
        <v>1</v>
      </c>
      <c r="K98" s="14">
        <v>42</v>
      </c>
      <c r="L98" s="14">
        <v>15</v>
      </c>
      <c r="M98" s="14">
        <v>4</v>
      </c>
      <c r="N98" s="103">
        <v>36</v>
      </c>
      <c r="O98" s="104">
        <v>55</v>
      </c>
      <c r="P98">
        <v>1</v>
      </c>
      <c r="Q98" s="33">
        <v>186</v>
      </c>
      <c r="R98" s="33">
        <v>193</v>
      </c>
      <c r="S98" s="34">
        <v>3.7634408602150539E-2</v>
      </c>
    </row>
    <row r="99" spans="1:19" ht="15.5" x14ac:dyDescent="0.35">
      <c r="A99" s="18">
        <v>8.8000000000000007</v>
      </c>
      <c r="B99" s="18">
        <v>2</v>
      </c>
      <c r="C99" s="14">
        <v>56</v>
      </c>
      <c r="D99" s="14">
        <v>3</v>
      </c>
      <c r="E99" s="20">
        <v>0.496</v>
      </c>
      <c r="F99" s="14">
        <v>86</v>
      </c>
      <c r="G99" s="14">
        <v>3</v>
      </c>
      <c r="H99" s="14">
        <v>100</v>
      </c>
      <c r="I99" s="14">
        <v>0</v>
      </c>
      <c r="J99" s="32">
        <v>0</v>
      </c>
      <c r="K99" s="14">
        <v>54</v>
      </c>
      <c r="L99" s="14">
        <v>8</v>
      </c>
      <c r="M99" s="14">
        <v>4</v>
      </c>
      <c r="N99" s="103">
        <v>31</v>
      </c>
      <c r="O99" s="104">
        <v>37</v>
      </c>
      <c r="P99">
        <v>0</v>
      </c>
      <c r="Q99" s="33">
        <v>172</v>
      </c>
      <c r="R99" s="33">
        <v>179</v>
      </c>
      <c r="S99" s="34">
        <v>4.0697674418604654E-2</v>
      </c>
    </row>
    <row r="100" spans="1:19" ht="15.5" x14ac:dyDescent="0.35">
      <c r="A100" s="18">
        <v>12.5</v>
      </c>
      <c r="B100" s="18">
        <v>2.5</v>
      </c>
      <c r="C100" s="14">
        <v>60</v>
      </c>
      <c r="D100" s="14">
        <v>17</v>
      </c>
      <c r="E100" s="20">
        <v>1.8</v>
      </c>
      <c r="F100" s="14">
        <v>212</v>
      </c>
      <c r="G100" s="14">
        <v>2</v>
      </c>
      <c r="H100" s="14">
        <v>86</v>
      </c>
      <c r="I100" s="14">
        <v>1</v>
      </c>
      <c r="J100" s="32">
        <v>1</v>
      </c>
      <c r="K100" s="14">
        <v>39</v>
      </c>
      <c r="L100" s="14">
        <v>9</v>
      </c>
      <c r="M100" s="14">
        <v>3</v>
      </c>
      <c r="N100" s="103">
        <v>44</v>
      </c>
      <c r="O100" s="104">
        <v>40</v>
      </c>
      <c r="P100">
        <v>0</v>
      </c>
      <c r="Q100" s="33">
        <v>165</v>
      </c>
      <c r="R100" s="33">
        <v>171</v>
      </c>
      <c r="S100" s="34">
        <v>3.6363636363636362E-2</v>
      </c>
    </row>
    <row r="101" spans="1:19" ht="15.5" x14ac:dyDescent="0.35">
      <c r="A101" s="18">
        <v>13.3</v>
      </c>
      <c r="B101" s="18">
        <v>2.2000000000000002</v>
      </c>
      <c r="C101" s="14">
        <v>58</v>
      </c>
      <c r="D101" s="14">
        <v>6</v>
      </c>
      <c r="E101" s="20">
        <v>0.40300000000000002</v>
      </c>
      <c r="F101" s="14">
        <v>157</v>
      </c>
      <c r="G101" s="14">
        <v>2</v>
      </c>
      <c r="H101" s="14">
        <v>98</v>
      </c>
      <c r="I101" s="14">
        <v>0</v>
      </c>
      <c r="J101" s="32">
        <v>1</v>
      </c>
      <c r="K101" s="14">
        <v>35</v>
      </c>
      <c r="L101" s="14">
        <v>16</v>
      </c>
      <c r="M101" s="14">
        <v>1</v>
      </c>
      <c r="N101" s="103">
        <v>36</v>
      </c>
      <c r="O101" s="104">
        <v>45</v>
      </c>
      <c r="P101">
        <v>1</v>
      </c>
      <c r="Q101" s="33">
        <v>174</v>
      </c>
      <c r="R101" s="33">
        <v>180</v>
      </c>
      <c r="S101" s="34">
        <v>3.4482758620689655E-2</v>
      </c>
    </row>
    <row r="102" spans="1:19" ht="15.5" x14ac:dyDescent="0.35">
      <c r="A102" s="18">
        <v>12.5</v>
      </c>
      <c r="B102" s="18">
        <v>2.4</v>
      </c>
      <c r="C102" s="14">
        <v>67</v>
      </c>
      <c r="D102" s="14">
        <v>10</v>
      </c>
      <c r="E102" s="20">
        <v>0.85599999999999998</v>
      </c>
      <c r="F102" s="14">
        <v>91</v>
      </c>
      <c r="G102" s="14">
        <v>3</v>
      </c>
      <c r="H102" s="14">
        <v>112</v>
      </c>
      <c r="I102" s="14">
        <v>1</v>
      </c>
      <c r="J102" s="32">
        <v>0</v>
      </c>
      <c r="K102" s="14">
        <v>33</v>
      </c>
      <c r="L102" s="14">
        <v>1</v>
      </c>
      <c r="M102" s="14">
        <v>3</v>
      </c>
      <c r="N102" s="103">
        <v>38</v>
      </c>
      <c r="O102" s="104">
        <v>43</v>
      </c>
      <c r="P102">
        <v>0</v>
      </c>
      <c r="Q102" s="33">
        <v>178</v>
      </c>
      <c r="R102" s="33">
        <v>188</v>
      </c>
      <c r="S102" s="34">
        <v>5.6179775280898875E-2</v>
      </c>
    </row>
    <row r="103" spans="1:19" ht="15.5" x14ac:dyDescent="0.35">
      <c r="A103" s="18">
        <v>13.2</v>
      </c>
      <c r="B103" s="18">
        <v>2.8</v>
      </c>
      <c r="C103" s="14">
        <v>73</v>
      </c>
      <c r="D103" s="14">
        <v>15</v>
      </c>
      <c r="E103" s="20">
        <v>1.8360000000000001</v>
      </c>
      <c r="F103" s="14">
        <v>169</v>
      </c>
      <c r="G103" s="14">
        <v>0</v>
      </c>
      <c r="H103" s="14">
        <v>85</v>
      </c>
      <c r="I103" s="14">
        <v>0</v>
      </c>
      <c r="J103" s="32">
        <v>1</v>
      </c>
      <c r="K103" s="14">
        <v>36</v>
      </c>
      <c r="L103" s="14">
        <v>7</v>
      </c>
      <c r="M103" s="14">
        <v>2</v>
      </c>
      <c r="N103" s="103">
        <v>42</v>
      </c>
      <c r="O103" s="104">
        <v>83</v>
      </c>
      <c r="P103">
        <v>1</v>
      </c>
      <c r="Q103" s="33">
        <v>179</v>
      </c>
      <c r="R103" s="33">
        <v>187</v>
      </c>
      <c r="S103" s="34">
        <v>4.4692737430167599E-2</v>
      </c>
    </row>
    <row r="104" spans="1:19" ht="15.5" x14ac:dyDescent="0.35">
      <c r="A104" s="18">
        <v>11.1</v>
      </c>
      <c r="B104" s="18">
        <v>2.5</v>
      </c>
      <c r="C104" s="14">
        <v>70</v>
      </c>
      <c r="D104" s="14">
        <v>20</v>
      </c>
      <c r="E104" s="20">
        <v>0.40799999999999997</v>
      </c>
      <c r="F104" s="14">
        <v>175</v>
      </c>
      <c r="G104" s="14">
        <v>2</v>
      </c>
      <c r="H104" s="14">
        <v>96</v>
      </c>
      <c r="I104" s="14">
        <v>0</v>
      </c>
      <c r="J104" s="32">
        <v>0</v>
      </c>
      <c r="K104" s="14">
        <v>42</v>
      </c>
      <c r="L104" s="14">
        <v>7</v>
      </c>
      <c r="M104" s="14">
        <v>6</v>
      </c>
      <c r="N104" s="103">
        <v>47</v>
      </c>
      <c r="O104" s="104">
        <v>49</v>
      </c>
      <c r="P104">
        <v>0</v>
      </c>
      <c r="Q104" s="33">
        <v>161</v>
      </c>
      <c r="R104" s="33">
        <v>168</v>
      </c>
      <c r="S104" s="34">
        <v>4.3478260869565216E-2</v>
      </c>
    </row>
    <row r="105" spans="1:19" ht="15.5" x14ac:dyDescent="0.35">
      <c r="A105" s="18">
        <v>8.3000000000000007</v>
      </c>
      <c r="B105" s="18">
        <v>1.9</v>
      </c>
      <c r="C105" s="14">
        <v>49</v>
      </c>
      <c r="D105" s="14">
        <v>4</v>
      </c>
      <c r="E105" s="20">
        <v>0.124</v>
      </c>
      <c r="F105" s="14">
        <v>77</v>
      </c>
      <c r="G105" s="14">
        <v>3</v>
      </c>
      <c r="H105" s="14">
        <v>150</v>
      </c>
      <c r="I105" s="14">
        <v>0</v>
      </c>
      <c r="J105" s="32">
        <v>0</v>
      </c>
      <c r="K105" s="14">
        <v>29</v>
      </c>
      <c r="L105" s="14">
        <v>10</v>
      </c>
      <c r="M105" s="14">
        <v>1</v>
      </c>
      <c r="N105" s="103">
        <v>32</v>
      </c>
      <c r="O105" s="104">
        <v>24</v>
      </c>
      <c r="P105">
        <v>1</v>
      </c>
      <c r="Q105" s="33">
        <v>168</v>
      </c>
      <c r="R105" s="33">
        <v>175</v>
      </c>
      <c r="S105" s="34">
        <v>4.1666666666666664E-2</v>
      </c>
    </row>
    <row r="106" spans="1:19" ht="15.5" x14ac:dyDescent="0.35">
      <c r="A106" s="18">
        <v>9.3000000000000007</v>
      </c>
      <c r="B106" s="18">
        <v>1.9</v>
      </c>
      <c r="C106" s="14">
        <v>55</v>
      </c>
      <c r="D106" s="14">
        <v>11</v>
      </c>
      <c r="E106" s="20">
        <v>8.5000000000000006E-2</v>
      </c>
      <c r="F106" s="14">
        <v>125</v>
      </c>
      <c r="G106" s="14">
        <v>7</v>
      </c>
      <c r="H106" s="14">
        <v>107</v>
      </c>
      <c r="I106" s="14">
        <v>1</v>
      </c>
      <c r="J106" s="32">
        <v>0</v>
      </c>
      <c r="K106" s="14">
        <v>38</v>
      </c>
      <c r="L106" s="14">
        <v>4</v>
      </c>
      <c r="M106" s="14">
        <v>5</v>
      </c>
      <c r="N106" s="103">
        <v>32</v>
      </c>
      <c r="O106" s="104">
        <v>35</v>
      </c>
      <c r="P106">
        <v>0</v>
      </c>
      <c r="Q106" s="33">
        <v>162</v>
      </c>
      <c r="R106" s="33">
        <v>169</v>
      </c>
      <c r="S106" s="34">
        <v>4.3209876543209874E-2</v>
      </c>
    </row>
    <row r="107" spans="1:19" ht="15.5" x14ac:dyDescent="0.35">
      <c r="A107" s="18">
        <v>8.1999999999999993</v>
      </c>
      <c r="B107" s="18">
        <v>1.7</v>
      </c>
      <c r="C107" s="14">
        <v>49</v>
      </c>
      <c r="D107" s="14">
        <v>13</v>
      </c>
      <c r="E107" s="20">
        <v>0.85199999999999998</v>
      </c>
      <c r="F107" s="14">
        <v>102</v>
      </c>
      <c r="G107" s="14">
        <v>3</v>
      </c>
      <c r="H107" s="14">
        <v>108</v>
      </c>
      <c r="I107" s="14">
        <v>1</v>
      </c>
      <c r="J107" s="32">
        <v>0</v>
      </c>
      <c r="K107" s="14">
        <v>37</v>
      </c>
      <c r="L107" s="14">
        <v>9</v>
      </c>
      <c r="M107" s="14">
        <v>4</v>
      </c>
      <c r="N107" s="103">
        <v>41</v>
      </c>
      <c r="O107" s="104">
        <v>25</v>
      </c>
      <c r="P107">
        <v>0</v>
      </c>
      <c r="Q107" s="33">
        <v>162</v>
      </c>
      <c r="R107" s="33">
        <v>168</v>
      </c>
      <c r="S107" s="34">
        <v>3.7037037037037035E-2</v>
      </c>
    </row>
    <row r="108" spans="1:19" ht="15.5" x14ac:dyDescent="0.35">
      <c r="A108" s="18">
        <v>14.8</v>
      </c>
      <c r="B108" s="18">
        <v>3.3</v>
      </c>
      <c r="C108" s="14">
        <v>74</v>
      </c>
      <c r="D108" s="14">
        <v>6</v>
      </c>
      <c r="E108" s="20">
        <v>1.927</v>
      </c>
      <c r="F108" s="14">
        <v>249</v>
      </c>
      <c r="G108" s="14">
        <v>2</v>
      </c>
      <c r="H108" s="14">
        <v>78</v>
      </c>
      <c r="I108" s="14">
        <v>1</v>
      </c>
      <c r="J108" s="32">
        <v>1</v>
      </c>
      <c r="K108" s="14">
        <v>29</v>
      </c>
      <c r="L108" s="14">
        <v>7</v>
      </c>
      <c r="M108" s="14">
        <v>2</v>
      </c>
      <c r="N108" s="103">
        <v>38</v>
      </c>
      <c r="O108" s="104">
        <v>58</v>
      </c>
      <c r="P108">
        <v>0</v>
      </c>
      <c r="Q108" s="33">
        <v>164</v>
      </c>
      <c r="R108" s="33">
        <v>171</v>
      </c>
      <c r="S108" s="34">
        <v>4.2682926829268296E-2</v>
      </c>
    </row>
    <row r="109" spans="1:19" ht="15.5" x14ac:dyDescent="0.35">
      <c r="A109" s="18">
        <v>10.7</v>
      </c>
      <c r="B109" s="18">
        <v>2</v>
      </c>
      <c r="C109" s="14">
        <v>53</v>
      </c>
      <c r="D109" s="14">
        <v>4</v>
      </c>
      <c r="E109" s="20">
        <v>1.018</v>
      </c>
      <c r="F109" s="14">
        <v>134</v>
      </c>
      <c r="G109" s="14">
        <v>1</v>
      </c>
      <c r="H109" s="14">
        <v>86</v>
      </c>
      <c r="I109" s="14">
        <v>0</v>
      </c>
      <c r="J109" s="32">
        <v>1</v>
      </c>
      <c r="K109" s="14">
        <v>36</v>
      </c>
      <c r="L109" s="14">
        <v>10</v>
      </c>
      <c r="M109" s="14">
        <v>4</v>
      </c>
      <c r="N109" s="103">
        <v>35</v>
      </c>
      <c r="O109" s="104">
        <v>31</v>
      </c>
      <c r="P109">
        <v>0</v>
      </c>
      <c r="Q109" s="33">
        <v>176</v>
      </c>
      <c r="R109" s="33">
        <v>182</v>
      </c>
      <c r="S109" s="34">
        <v>3.4090909090909088E-2</v>
      </c>
    </row>
    <row r="110" spans="1:19" ht="15.5" x14ac:dyDescent="0.35">
      <c r="A110" s="18">
        <v>8.8000000000000007</v>
      </c>
      <c r="B110" s="18">
        <v>2.1</v>
      </c>
      <c r="C110" s="14">
        <v>58</v>
      </c>
      <c r="D110" s="14">
        <v>13</v>
      </c>
      <c r="E110" s="20">
        <v>0.86399999999999999</v>
      </c>
      <c r="F110" s="14">
        <v>129</v>
      </c>
      <c r="G110" s="14">
        <v>4</v>
      </c>
      <c r="H110" s="14">
        <v>133</v>
      </c>
      <c r="I110" s="14">
        <v>1</v>
      </c>
      <c r="J110" s="32">
        <v>0</v>
      </c>
      <c r="K110" s="14">
        <v>61</v>
      </c>
      <c r="L110" s="14">
        <v>8</v>
      </c>
      <c r="M110" s="14">
        <v>5</v>
      </c>
      <c r="N110" s="103">
        <v>44</v>
      </c>
      <c r="O110" s="104">
        <v>39</v>
      </c>
      <c r="P110">
        <v>0</v>
      </c>
      <c r="Q110" s="33">
        <v>162</v>
      </c>
      <c r="R110" s="33">
        <v>168</v>
      </c>
      <c r="S110" s="34">
        <v>3.7037037037037035E-2</v>
      </c>
    </row>
    <row r="111" spans="1:19" ht="15.5" x14ac:dyDescent="0.35">
      <c r="A111" s="18">
        <v>9.6999999999999993</v>
      </c>
      <c r="B111" s="18">
        <v>2</v>
      </c>
      <c r="C111" s="14">
        <v>54</v>
      </c>
      <c r="D111" s="14">
        <v>2</v>
      </c>
      <c r="E111" s="20">
        <v>0.626</v>
      </c>
      <c r="F111" s="14">
        <v>51</v>
      </c>
      <c r="G111" s="14">
        <v>2</v>
      </c>
      <c r="H111" s="14">
        <v>107</v>
      </c>
      <c r="I111" s="14">
        <v>1</v>
      </c>
      <c r="J111" s="32">
        <v>0</v>
      </c>
      <c r="K111" s="14">
        <v>38</v>
      </c>
      <c r="L111" s="14">
        <v>8</v>
      </c>
      <c r="M111" s="14">
        <v>3</v>
      </c>
      <c r="N111" s="103">
        <v>28</v>
      </c>
      <c r="O111" s="104">
        <v>26</v>
      </c>
      <c r="P111">
        <v>0</v>
      </c>
      <c r="Q111" s="33">
        <v>185</v>
      </c>
      <c r="R111" s="33">
        <v>193</v>
      </c>
      <c r="S111" s="34">
        <v>4.3243243243243246E-2</v>
      </c>
    </row>
    <row r="112" spans="1:19" ht="15.5" x14ac:dyDescent="0.35">
      <c r="A112" s="18">
        <v>9.6999999999999993</v>
      </c>
      <c r="B112" s="18">
        <v>1.9</v>
      </c>
      <c r="C112" s="14">
        <v>55</v>
      </c>
      <c r="D112" s="14">
        <v>4</v>
      </c>
      <c r="E112" s="20">
        <v>1.3839999999999999</v>
      </c>
      <c r="F112" s="14">
        <v>33</v>
      </c>
      <c r="G112" s="14">
        <v>2</v>
      </c>
      <c r="H112" s="14">
        <v>100</v>
      </c>
      <c r="I112" s="14">
        <v>1</v>
      </c>
      <c r="J112" s="32">
        <v>0</v>
      </c>
      <c r="K112" s="14">
        <v>27</v>
      </c>
      <c r="L112" s="14">
        <v>10</v>
      </c>
      <c r="M112" s="14">
        <v>1</v>
      </c>
      <c r="N112" s="103">
        <v>34</v>
      </c>
      <c r="O112" s="104">
        <v>94</v>
      </c>
      <c r="P112">
        <v>1</v>
      </c>
      <c r="Q112" s="33">
        <v>182</v>
      </c>
      <c r="R112" s="33">
        <v>192</v>
      </c>
      <c r="S112" s="34">
        <v>5.4945054945054944E-2</v>
      </c>
    </row>
    <row r="113" spans="1:19" ht="15.5" x14ac:dyDescent="0.35">
      <c r="A113" s="18">
        <v>10.5</v>
      </c>
      <c r="B113" s="18">
        <v>2.2000000000000002</v>
      </c>
      <c r="C113" s="14">
        <v>65</v>
      </c>
      <c r="D113" s="14">
        <v>3</v>
      </c>
      <c r="E113" s="20">
        <v>0.59</v>
      </c>
      <c r="F113" s="14">
        <v>121</v>
      </c>
      <c r="G113" s="14">
        <v>3</v>
      </c>
      <c r="H113" s="14">
        <v>108</v>
      </c>
      <c r="I113" s="14">
        <v>1</v>
      </c>
      <c r="J113" s="32">
        <v>1</v>
      </c>
      <c r="K113" s="14">
        <v>32</v>
      </c>
      <c r="L113" s="14">
        <v>10</v>
      </c>
      <c r="M113" s="14">
        <v>2</v>
      </c>
      <c r="N113" s="103">
        <v>29</v>
      </c>
      <c r="O113" s="104">
        <v>54</v>
      </c>
      <c r="P113">
        <v>0</v>
      </c>
      <c r="Q113" s="33">
        <v>173</v>
      </c>
      <c r="R113" s="33">
        <v>181</v>
      </c>
      <c r="S113" s="34">
        <v>4.6242774566473986E-2</v>
      </c>
    </row>
    <row r="114" spans="1:19" ht="15.5" x14ac:dyDescent="0.35">
      <c r="A114" s="18">
        <v>8.9</v>
      </c>
      <c r="B114" s="18">
        <v>1.7</v>
      </c>
      <c r="C114" s="14">
        <v>39</v>
      </c>
      <c r="D114" s="14">
        <v>7</v>
      </c>
      <c r="E114" s="20">
        <v>7.1999999999999995E-2</v>
      </c>
      <c r="F114" s="14">
        <v>116</v>
      </c>
      <c r="G114" s="14">
        <v>7</v>
      </c>
      <c r="H114" s="14">
        <v>155</v>
      </c>
      <c r="I114" s="14">
        <v>1</v>
      </c>
      <c r="J114" s="32">
        <v>1</v>
      </c>
      <c r="K114" s="14">
        <v>44</v>
      </c>
      <c r="L114" s="14">
        <v>16</v>
      </c>
      <c r="M114" s="14">
        <v>2</v>
      </c>
      <c r="N114" s="103">
        <v>35</v>
      </c>
      <c r="O114" s="104">
        <v>8</v>
      </c>
      <c r="P114">
        <v>1</v>
      </c>
      <c r="Q114" s="33">
        <v>164</v>
      </c>
      <c r="R114" s="33">
        <v>170</v>
      </c>
      <c r="S114" s="34">
        <v>3.6585365853658534E-2</v>
      </c>
    </row>
    <row r="115" spans="1:19" ht="15.5" x14ac:dyDescent="0.35">
      <c r="A115" s="18">
        <v>7.9</v>
      </c>
      <c r="B115" s="18">
        <v>1.8</v>
      </c>
      <c r="C115" s="14">
        <v>42</v>
      </c>
      <c r="D115" s="14">
        <v>4</v>
      </c>
      <c r="E115" s="20">
        <v>1.2829999999999999</v>
      </c>
      <c r="F115" s="14">
        <v>68</v>
      </c>
      <c r="G115" s="14">
        <v>4</v>
      </c>
      <c r="H115" s="14">
        <v>90</v>
      </c>
      <c r="I115" s="14">
        <v>1</v>
      </c>
      <c r="J115" s="32">
        <v>0</v>
      </c>
      <c r="K115" s="14">
        <v>37</v>
      </c>
      <c r="L115" s="14">
        <v>6</v>
      </c>
      <c r="M115" s="14">
        <v>3</v>
      </c>
      <c r="N115" s="103">
        <v>36</v>
      </c>
      <c r="O115" s="104">
        <v>17</v>
      </c>
      <c r="P115">
        <v>0</v>
      </c>
      <c r="Q115" s="33">
        <v>170</v>
      </c>
      <c r="R115" s="33">
        <v>175</v>
      </c>
      <c r="S115" s="34">
        <v>2.9411764705882353E-2</v>
      </c>
    </row>
    <row r="116" spans="1:19" ht="15.5" x14ac:dyDescent="0.35">
      <c r="A116" s="18">
        <v>21</v>
      </c>
      <c r="B116" s="18">
        <v>3.3</v>
      </c>
      <c r="C116" s="14">
        <v>89</v>
      </c>
      <c r="D116" s="14">
        <v>6</v>
      </c>
      <c r="E116" s="20">
        <v>7.4999999999999997E-2</v>
      </c>
      <c r="F116" s="14">
        <v>296</v>
      </c>
      <c r="G116" s="14">
        <v>0</v>
      </c>
      <c r="H116" s="14">
        <v>137</v>
      </c>
      <c r="I116" s="14">
        <v>1</v>
      </c>
      <c r="J116" s="32">
        <v>1</v>
      </c>
      <c r="K116" s="14">
        <v>37</v>
      </c>
      <c r="L116" s="14">
        <v>13</v>
      </c>
      <c r="M116" s="14">
        <v>1</v>
      </c>
      <c r="N116" s="103">
        <v>36</v>
      </c>
      <c r="O116" s="104">
        <v>27</v>
      </c>
      <c r="P116">
        <v>1</v>
      </c>
      <c r="Q116" s="33">
        <v>184</v>
      </c>
      <c r="R116" s="33">
        <v>196</v>
      </c>
      <c r="S116" s="34">
        <v>6.5217391304347824E-2</v>
      </c>
    </row>
    <row r="117" spans="1:19" ht="15.5" x14ac:dyDescent="0.35">
      <c r="A117" s="18">
        <v>12.7</v>
      </c>
      <c r="B117" s="18">
        <v>2.2000000000000002</v>
      </c>
      <c r="C117" s="14">
        <v>65</v>
      </c>
      <c r="D117" s="14">
        <v>6</v>
      </c>
      <c r="E117" s="20">
        <v>0.89900000000000002</v>
      </c>
      <c r="F117" s="14">
        <v>165</v>
      </c>
      <c r="G117" s="14">
        <v>1</v>
      </c>
      <c r="H117" s="14">
        <v>140</v>
      </c>
      <c r="I117" s="14">
        <v>0</v>
      </c>
      <c r="J117" s="32">
        <v>1</v>
      </c>
      <c r="K117" s="14">
        <v>60</v>
      </c>
      <c r="L117" s="14">
        <v>9</v>
      </c>
      <c r="M117" s="14">
        <v>5</v>
      </c>
      <c r="N117" s="103">
        <v>35</v>
      </c>
      <c r="O117" s="104">
        <v>62</v>
      </c>
      <c r="P117">
        <v>0</v>
      </c>
      <c r="Q117" s="33">
        <v>169</v>
      </c>
      <c r="R117" s="33">
        <v>174</v>
      </c>
      <c r="S117" s="34">
        <v>2.9585798816568046E-2</v>
      </c>
    </row>
    <row r="118" spans="1:19" ht="15.5" x14ac:dyDescent="0.35">
      <c r="A118" s="18">
        <v>9.4</v>
      </c>
      <c r="B118" s="18">
        <v>1.9</v>
      </c>
      <c r="C118" s="14">
        <v>49</v>
      </c>
      <c r="D118" s="14">
        <v>10</v>
      </c>
      <c r="E118" s="20">
        <v>1.248</v>
      </c>
      <c r="F118" s="14">
        <v>92</v>
      </c>
      <c r="G118" s="14">
        <v>2</v>
      </c>
      <c r="H118" s="14">
        <v>98</v>
      </c>
      <c r="I118" s="14">
        <v>0</v>
      </c>
      <c r="J118" s="32">
        <v>0</v>
      </c>
      <c r="K118" s="14">
        <v>53</v>
      </c>
      <c r="L118" s="14">
        <v>12</v>
      </c>
      <c r="M118" s="14">
        <v>4</v>
      </c>
      <c r="N118" s="103">
        <v>42</v>
      </c>
      <c r="O118" s="104">
        <v>25</v>
      </c>
      <c r="P118">
        <v>0</v>
      </c>
      <c r="Q118" s="33">
        <v>175</v>
      </c>
      <c r="R118" s="33">
        <v>182</v>
      </c>
      <c r="S118" s="34">
        <v>0.04</v>
      </c>
    </row>
    <row r="119" spans="1:19" ht="15.5" x14ac:dyDescent="0.35">
      <c r="A119" s="18">
        <v>7.5</v>
      </c>
      <c r="B119" s="18">
        <v>1.8</v>
      </c>
      <c r="C119" s="14">
        <v>51</v>
      </c>
      <c r="D119" s="14">
        <v>18</v>
      </c>
      <c r="E119" s="20">
        <v>0.23100000000000001</v>
      </c>
      <c r="F119" s="14">
        <v>109</v>
      </c>
      <c r="G119" s="14">
        <v>5</v>
      </c>
      <c r="H119" s="14">
        <v>111</v>
      </c>
      <c r="I119" s="14">
        <v>1</v>
      </c>
      <c r="J119" s="32">
        <v>0</v>
      </c>
      <c r="K119" s="14">
        <v>41</v>
      </c>
      <c r="L119" s="14">
        <v>7</v>
      </c>
      <c r="M119" s="14">
        <v>3</v>
      </c>
      <c r="N119" s="103">
        <v>49</v>
      </c>
      <c r="O119" s="104">
        <v>29</v>
      </c>
      <c r="P119">
        <v>1</v>
      </c>
      <c r="Q119" s="33">
        <v>162</v>
      </c>
      <c r="R119" s="33">
        <v>165</v>
      </c>
      <c r="S119" s="34">
        <v>1.8518518518518517E-2</v>
      </c>
    </row>
    <row r="120" spans="1:19" ht="15.5" x14ac:dyDescent="0.35">
      <c r="A120" s="18">
        <v>11.8</v>
      </c>
      <c r="B120" s="18">
        <v>1.8</v>
      </c>
      <c r="C120" s="14">
        <v>53</v>
      </c>
      <c r="D120" s="14">
        <v>7</v>
      </c>
      <c r="E120" s="20">
        <v>1.512</v>
      </c>
      <c r="F120" s="14">
        <v>125</v>
      </c>
      <c r="G120" s="14">
        <v>2</v>
      </c>
      <c r="H120" s="14">
        <v>101</v>
      </c>
      <c r="I120" s="14">
        <v>1</v>
      </c>
      <c r="J120" s="32">
        <v>0</v>
      </c>
      <c r="K120" s="14">
        <v>39</v>
      </c>
      <c r="L120" s="14">
        <v>13</v>
      </c>
      <c r="M120" s="14">
        <v>2</v>
      </c>
      <c r="N120" s="103">
        <v>36</v>
      </c>
      <c r="O120" s="104">
        <v>32</v>
      </c>
      <c r="P120">
        <v>0</v>
      </c>
      <c r="Q120" s="33">
        <v>172</v>
      </c>
      <c r="R120" s="33">
        <v>179</v>
      </c>
      <c r="S120" s="34">
        <v>4.0697674418604654E-2</v>
      </c>
    </row>
    <row r="121" spans="1:19" ht="15.5" x14ac:dyDescent="0.35">
      <c r="A121" s="18">
        <v>11.4</v>
      </c>
      <c r="B121" s="18">
        <v>3.6</v>
      </c>
      <c r="C121" s="14">
        <v>96</v>
      </c>
      <c r="D121" s="14">
        <v>1</v>
      </c>
      <c r="E121" s="20">
        <v>0.83099999999999996</v>
      </c>
      <c r="F121" s="14">
        <v>199</v>
      </c>
      <c r="G121" s="14">
        <v>3</v>
      </c>
      <c r="H121" s="14">
        <v>109</v>
      </c>
      <c r="I121" s="14">
        <v>1</v>
      </c>
      <c r="J121" s="32">
        <v>0</v>
      </c>
      <c r="K121" s="14">
        <v>44</v>
      </c>
      <c r="L121" s="14">
        <v>10</v>
      </c>
      <c r="M121" s="14">
        <v>4</v>
      </c>
      <c r="N121" s="103">
        <v>24</v>
      </c>
      <c r="O121" s="104">
        <v>65</v>
      </c>
      <c r="P121">
        <v>0</v>
      </c>
      <c r="Q121" s="33">
        <v>162</v>
      </c>
      <c r="R121" s="33">
        <v>168</v>
      </c>
      <c r="S121" s="34">
        <v>3.7037037037037035E-2</v>
      </c>
    </row>
    <row r="122" spans="1:19" ht="15.5" x14ac:dyDescent="0.35">
      <c r="A122" s="18">
        <v>7.2</v>
      </c>
      <c r="B122" s="18">
        <v>1.9</v>
      </c>
      <c r="C122" s="14">
        <v>56</v>
      </c>
      <c r="D122" s="14">
        <v>4</v>
      </c>
      <c r="E122" s="20">
        <v>0.123</v>
      </c>
      <c r="F122" s="14">
        <v>113</v>
      </c>
      <c r="G122" s="14">
        <v>3</v>
      </c>
      <c r="H122" s="14">
        <v>132</v>
      </c>
      <c r="I122" s="14">
        <v>0</v>
      </c>
      <c r="J122" s="32">
        <v>0</v>
      </c>
      <c r="K122" s="14">
        <v>45</v>
      </c>
      <c r="L122" s="14">
        <v>6</v>
      </c>
      <c r="M122" s="14">
        <v>3</v>
      </c>
      <c r="N122" s="103">
        <v>31</v>
      </c>
      <c r="O122" s="104">
        <v>36</v>
      </c>
      <c r="P122">
        <v>0</v>
      </c>
      <c r="Q122" s="33">
        <v>161</v>
      </c>
      <c r="R122" s="33">
        <v>167</v>
      </c>
      <c r="S122" s="34">
        <v>3.7267080745341616E-2</v>
      </c>
    </row>
    <row r="123" spans="1:19" ht="15.5" x14ac:dyDescent="0.35">
      <c r="A123" s="18">
        <v>20.399999999999999</v>
      </c>
      <c r="B123" s="18">
        <v>3.3</v>
      </c>
      <c r="C123" s="14">
        <v>79</v>
      </c>
      <c r="D123" s="14">
        <v>7</v>
      </c>
      <c r="E123" s="20">
        <v>0.13100000000000001</v>
      </c>
      <c r="F123" s="14">
        <v>284</v>
      </c>
      <c r="G123" s="14">
        <v>4</v>
      </c>
      <c r="H123" s="14">
        <v>137</v>
      </c>
      <c r="I123" s="14">
        <v>0</v>
      </c>
      <c r="J123" s="32">
        <v>1</v>
      </c>
      <c r="K123" s="14">
        <v>38</v>
      </c>
      <c r="L123" s="14">
        <v>15</v>
      </c>
      <c r="M123" s="14">
        <v>5</v>
      </c>
      <c r="N123" s="103">
        <v>39</v>
      </c>
      <c r="O123" s="104">
        <v>39</v>
      </c>
      <c r="P123">
        <v>1</v>
      </c>
      <c r="Q123" s="33">
        <v>175</v>
      </c>
      <c r="R123" s="33">
        <v>185</v>
      </c>
      <c r="S123" s="34">
        <v>5.7142857142857141E-2</v>
      </c>
    </row>
    <row r="124" spans="1:19" ht="15.5" x14ac:dyDescent="0.35">
      <c r="A124" s="18">
        <v>9.8000000000000007</v>
      </c>
      <c r="B124" s="18">
        <v>1.9</v>
      </c>
      <c r="C124" s="14">
        <v>64</v>
      </c>
      <c r="D124" s="14">
        <v>5</v>
      </c>
      <c r="E124" s="20">
        <v>1.5389999999999999</v>
      </c>
      <c r="F124" s="14">
        <v>115</v>
      </c>
      <c r="G124" s="14">
        <v>4</v>
      </c>
      <c r="H124" s="14">
        <v>72</v>
      </c>
      <c r="I124" s="14">
        <v>1</v>
      </c>
      <c r="J124" s="32">
        <v>1</v>
      </c>
      <c r="K124" s="14">
        <v>36</v>
      </c>
      <c r="L124" s="14">
        <v>8</v>
      </c>
      <c r="M124" s="14">
        <v>2</v>
      </c>
      <c r="N124" s="103">
        <v>35</v>
      </c>
      <c r="O124" s="104">
        <v>50</v>
      </c>
      <c r="P124">
        <v>1</v>
      </c>
      <c r="Q124" s="33">
        <v>175</v>
      </c>
      <c r="R124" s="33">
        <v>183</v>
      </c>
      <c r="S124" s="34">
        <v>4.5714285714285714E-2</v>
      </c>
    </row>
    <row r="125" spans="1:19" ht="15.5" x14ac:dyDescent="0.35">
      <c r="A125" s="18">
        <v>16.2</v>
      </c>
      <c r="B125" s="18">
        <v>2.9</v>
      </c>
      <c r="C125" s="14">
        <v>67</v>
      </c>
      <c r="D125" s="14">
        <v>9</v>
      </c>
      <c r="E125" s="20">
        <v>0.63700000000000001</v>
      </c>
      <c r="F125" s="14">
        <v>188</v>
      </c>
      <c r="G125" s="14">
        <v>4</v>
      </c>
      <c r="H125" s="14">
        <v>76</v>
      </c>
      <c r="I125" s="14">
        <v>0</v>
      </c>
      <c r="J125" s="32">
        <v>1</v>
      </c>
      <c r="K125" s="14">
        <v>30</v>
      </c>
      <c r="L125" s="14">
        <v>12</v>
      </c>
      <c r="M125" s="14">
        <v>1</v>
      </c>
      <c r="N125" s="103">
        <v>37</v>
      </c>
      <c r="O125" s="104">
        <v>49</v>
      </c>
      <c r="P125">
        <v>1</v>
      </c>
      <c r="Q125" s="33">
        <v>181</v>
      </c>
      <c r="R125" s="33">
        <v>190</v>
      </c>
      <c r="S125" s="34">
        <v>4.9723756906077346E-2</v>
      </c>
    </row>
    <row r="126" spans="1:19" ht="15.5" x14ac:dyDescent="0.35">
      <c r="A126" s="18">
        <v>11.4</v>
      </c>
      <c r="B126" s="18">
        <v>2.2999999999999998</v>
      </c>
      <c r="C126" s="14">
        <v>65</v>
      </c>
      <c r="D126" s="14">
        <v>9</v>
      </c>
      <c r="E126" s="20">
        <v>0.27500000000000002</v>
      </c>
      <c r="F126" s="14">
        <v>139</v>
      </c>
      <c r="G126" s="14">
        <v>1</v>
      </c>
      <c r="H126" s="14">
        <v>124</v>
      </c>
      <c r="I126" s="14">
        <v>0</v>
      </c>
      <c r="J126" s="32">
        <v>1</v>
      </c>
      <c r="K126" s="14">
        <v>34</v>
      </c>
      <c r="L126" s="14">
        <v>11</v>
      </c>
      <c r="M126" s="14">
        <v>2</v>
      </c>
      <c r="N126" s="103">
        <v>40</v>
      </c>
      <c r="O126" s="104">
        <v>59</v>
      </c>
      <c r="P126">
        <v>1</v>
      </c>
      <c r="Q126" s="33">
        <v>169</v>
      </c>
      <c r="R126" s="33">
        <v>174</v>
      </c>
      <c r="S126" s="34">
        <v>2.9585798816568046E-2</v>
      </c>
    </row>
    <row r="127" spans="1:19" ht="15.5" x14ac:dyDescent="0.35">
      <c r="A127" s="18">
        <v>18.3</v>
      </c>
      <c r="B127" s="18">
        <v>3.2</v>
      </c>
      <c r="C127" s="14">
        <v>89</v>
      </c>
      <c r="D127" s="14">
        <v>6</v>
      </c>
      <c r="E127" s="20">
        <v>0.71099999999999997</v>
      </c>
      <c r="F127" s="14">
        <v>232</v>
      </c>
      <c r="G127" s="14">
        <v>4</v>
      </c>
      <c r="H127" s="14">
        <v>99</v>
      </c>
      <c r="I127" s="14">
        <v>0</v>
      </c>
      <c r="J127" s="32">
        <v>1</v>
      </c>
      <c r="K127" s="14">
        <v>47</v>
      </c>
      <c r="L127" s="14">
        <v>13</v>
      </c>
      <c r="M127" s="14">
        <v>3</v>
      </c>
      <c r="N127" s="103">
        <v>37</v>
      </c>
      <c r="O127" s="104">
        <v>89</v>
      </c>
      <c r="P127">
        <v>1</v>
      </c>
      <c r="Q127" s="33">
        <v>183</v>
      </c>
      <c r="R127" s="33">
        <v>193</v>
      </c>
      <c r="S127" s="34">
        <v>5.4644808743169397E-2</v>
      </c>
    </row>
    <row r="128" spans="1:19" ht="15.5" x14ac:dyDescent="0.35">
      <c r="A128" s="18">
        <v>8.6999999999999993</v>
      </c>
      <c r="B128" s="18">
        <v>1.8</v>
      </c>
      <c r="C128" s="14">
        <v>53</v>
      </c>
      <c r="D128" s="14">
        <v>10</v>
      </c>
      <c r="E128" s="20">
        <v>1.2</v>
      </c>
      <c r="F128" s="14">
        <v>83</v>
      </c>
      <c r="G128" s="14">
        <v>2</v>
      </c>
      <c r="H128" s="14">
        <v>90</v>
      </c>
      <c r="I128" s="14">
        <v>1</v>
      </c>
      <c r="J128" s="32">
        <v>1</v>
      </c>
      <c r="K128" s="14">
        <v>33</v>
      </c>
      <c r="L128" s="14">
        <v>8</v>
      </c>
      <c r="M128" s="14">
        <v>2</v>
      </c>
      <c r="N128" s="103">
        <v>39</v>
      </c>
      <c r="O128" s="104">
        <v>109</v>
      </c>
      <c r="P128">
        <v>1</v>
      </c>
      <c r="Q128" s="33">
        <v>172</v>
      </c>
      <c r="R128" s="33">
        <v>179</v>
      </c>
      <c r="S128" s="34">
        <v>4.0697674418604654E-2</v>
      </c>
    </row>
    <row r="129" spans="1:19" ht="15.5" x14ac:dyDescent="0.35">
      <c r="A129" s="18">
        <v>9.1</v>
      </c>
      <c r="B129" s="18">
        <v>1.8</v>
      </c>
      <c r="C129" s="14">
        <v>44</v>
      </c>
      <c r="D129" s="14">
        <v>14</v>
      </c>
      <c r="E129" s="20">
        <v>1.2270000000000001</v>
      </c>
      <c r="F129" s="14">
        <v>100</v>
      </c>
      <c r="G129" s="14">
        <v>5</v>
      </c>
      <c r="H129" s="14">
        <v>98</v>
      </c>
      <c r="I129" s="14">
        <v>1</v>
      </c>
      <c r="J129" s="32">
        <v>0</v>
      </c>
      <c r="K129" s="14">
        <v>37</v>
      </c>
      <c r="L129" s="14">
        <v>10</v>
      </c>
      <c r="M129" s="14">
        <v>4</v>
      </c>
      <c r="N129" s="103">
        <v>41</v>
      </c>
      <c r="O129" s="104">
        <v>20</v>
      </c>
      <c r="P129">
        <v>0</v>
      </c>
      <c r="Q129" s="33">
        <v>173</v>
      </c>
      <c r="R129" s="33">
        <v>180</v>
      </c>
      <c r="S129" s="34">
        <v>4.046242774566474E-2</v>
      </c>
    </row>
    <row r="130" spans="1:19" ht="15.5" x14ac:dyDescent="0.35">
      <c r="A130" s="18">
        <v>9.6999999999999993</v>
      </c>
      <c r="B130" s="18">
        <v>1.8</v>
      </c>
      <c r="C130" s="14">
        <v>46</v>
      </c>
      <c r="D130" s="14">
        <v>7</v>
      </c>
      <c r="E130" s="20">
        <v>1.9630000000000001</v>
      </c>
      <c r="F130" s="14">
        <v>113</v>
      </c>
      <c r="G130" s="14">
        <v>4</v>
      </c>
      <c r="H130" s="14">
        <v>85</v>
      </c>
      <c r="I130" s="14">
        <v>1</v>
      </c>
      <c r="J130" s="32">
        <v>0</v>
      </c>
      <c r="K130" s="14">
        <v>28</v>
      </c>
      <c r="L130" s="14">
        <v>10</v>
      </c>
      <c r="M130" s="14">
        <v>1</v>
      </c>
      <c r="N130" s="103">
        <v>39</v>
      </c>
      <c r="O130" s="104">
        <v>22</v>
      </c>
      <c r="P130">
        <v>0</v>
      </c>
      <c r="Q130" s="33">
        <v>176</v>
      </c>
      <c r="R130" s="33">
        <v>181</v>
      </c>
      <c r="S130" s="34">
        <v>2.8409090909090908E-2</v>
      </c>
    </row>
    <row r="131" spans="1:19" ht="15.5" x14ac:dyDescent="0.35">
      <c r="A131" s="18">
        <v>6.6</v>
      </c>
      <c r="B131" s="18">
        <v>1.6</v>
      </c>
      <c r="C131" s="14">
        <v>58</v>
      </c>
      <c r="D131" s="14">
        <v>17</v>
      </c>
      <c r="E131" s="20">
        <v>0.496</v>
      </c>
      <c r="F131" s="14">
        <v>100</v>
      </c>
      <c r="G131" s="14">
        <v>2</v>
      </c>
      <c r="H131" s="14">
        <v>136</v>
      </c>
      <c r="I131" s="14">
        <v>0</v>
      </c>
      <c r="J131" s="32">
        <v>0</v>
      </c>
      <c r="K131" s="14">
        <v>42</v>
      </c>
      <c r="L131" s="14">
        <v>5</v>
      </c>
      <c r="M131" s="14">
        <v>3</v>
      </c>
      <c r="N131" s="103">
        <v>43</v>
      </c>
      <c r="O131" s="104">
        <v>39</v>
      </c>
      <c r="P131">
        <v>0</v>
      </c>
      <c r="Q131" s="33">
        <v>161</v>
      </c>
      <c r="R131" s="33">
        <v>165</v>
      </c>
      <c r="S131" s="34">
        <v>2.4844720496894408E-2</v>
      </c>
    </row>
    <row r="132" spans="1:19" ht="15.5" x14ac:dyDescent="0.35">
      <c r="A132" s="18">
        <v>9.1</v>
      </c>
      <c r="B132" s="18">
        <v>2.2000000000000002</v>
      </c>
      <c r="C132" s="14">
        <v>62</v>
      </c>
      <c r="D132" s="14">
        <v>23</v>
      </c>
      <c r="E132" s="20">
        <v>0.42399999999999999</v>
      </c>
      <c r="F132" s="14">
        <v>123</v>
      </c>
      <c r="G132" s="14">
        <v>2</v>
      </c>
      <c r="H132" s="14">
        <v>75</v>
      </c>
      <c r="I132" s="14">
        <v>0</v>
      </c>
      <c r="J132" s="32">
        <v>0</v>
      </c>
      <c r="K132" s="14">
        <v>49</v>
      </c>
      <c r="L132" s="14">
        <v>12</v>
      </c>
      <c r="M132" s="14">
        <v>3</v>
      </c>
      <c r="N132" s="103">
        <v>48</v>
      </c>
      <c r="O132" s="104">
        <v>43</v>
      </c>
      <c r="P132">
        <v>1</v>
      </c>
      <c r="Q132" s="33">
        <v>157</v>
      </c>
      <c r="R132" s="33">
        <v>162</v>
      </c>
      <c r="S132" s="34">
        <v>3.1847133757961783E-2</v>
      </c>
    </row>
    <row r="133" spans="1:19" ht="15.5" x14ac:dyDescent="0.35">
      <c r="A133" s="18">
        <v>9.6999999999999993</v>
      </c>
      <c r="B133" s="18">
        <v>2.1</v>
      </c>
      <c r="C133" s="14">
        <v>62</v>
      </c>
      <c r="D133" s="14">
        <v>11</v>
      </c>
      <c r="E133" s="20">
        <v>1.1519999999999999</v>
      </c>
      <c r="F133" s="14">
        <v>106</v>
      </c>
      <c r="G133" s="14">
        <v>2</v>
      </c>
      <c r="H133" s="14">
        <v>96</v>
      </c>
      <c r="I133" s="14">
        <v>1</v>
      </c>
      <c r="J133" s="32">
        <v>1</v>
      </c>
      <c r="K133" s="14">
        <v>42</v>
      </c>
      <c r="L133" s="14">
        <v>8</v>
      </c>
      <c r="M133" s="14">
        <v>3</v>
      </c>
      <c r="N133" s="103">
        <v>42</v>
      </c>
      <c r="O133" s="104">
        <v>49</v>
      </c>
      <c r="P133">
        <v>0</v>
      </c>
      <c r="Q133" s="33">
        <v>171</v>
      </c>
      <c r="R133" s="33">
        <v>178</v>
      </c>
      <c r="S133" s="34">
        <v>4.0935672514619881E-2</v>
      </c>
    </row>
    <row r="134" spans="1:19" ht="15.5" x14ac:dyDescent="0.35">
      <c r="A134" s="18">
        <v>7.8</v>
      </c>
      <c r="B134" s="18">
        <v>2.1</v>
      </c>
      <c r="C134" s="14">
        <v>46</v>
      </c>
      <c r="D134" s="14">
        <v>17</v>
      </c>
      <c r="E134" s="20">
        <v>1.4810000000000001</v>
      </c>
      <c r="F134" s="14">
        <v>126</v>
      </c>
      <c r="G134" s="14">
        <v>3</v>
      </c>
      <c r="H134" s="14">
        <v>97</v>
      </c>
      <c r="I134" s="14">
        <v>0</v>
      </c>
      <c r="J134" s="32">
        <v>0</v>
      </c>
      <c r="K134" s="14">
        <v>40</v>
      </c>
      <c r="L134" s="14">
        <v>1</v>
      </c>
      <c r="M134" s="14">
        <v>6</v>
      </c>
      <c r="N134" s="103">
        <v>47</v>
      </c>
      <c r="O134" s="104">
        <v>24</v>
      </c>
      <c r="P134">
        <v>0</v>
      </c>
      <c r="Q134" s="33">
        <v>160</v>
      </c>
      <c r="R134" s="33">
        <v>165</v>
      </c>
      <c r="S134" s="34">
        <v>3.125E-2</v>
      </c>
    </row>
    <row r="135" spans="1:19" ht="15.5" x14ac:dyDescent="0.35">
      <c r="A135" s="18">
        <v>13.9</v>
      </c>
      <c r="B135" s="18">
        <v>2.4</v>
      </c>
      <c r="C135" s="14">
        <v>66</v>
      </c>
      <c r="D135" s="14">
        <v>7</v>
      </c>
      <c r="E135" s="20">
        <v>2.2850000000000001</v>
      </c>
      <c r="F135" s="14">
        <v>200</v>
      </c>
      <c r="G135" s="14">
        <v>3</v>
      </c>
      <c r="H135" s="14">
        <v>124</v>
      </c>
      <c r="I135" s="14">
        <v>1</v>
      </c>
      <c r="J135" s="32">
        <v>1</v>
      </c>
      <c r="K135" s="14">
        <v>32</v>
      </c>
      <c r="L135" s="14">
        <v>9</v>
      </c>
      <c r="M135" s="14">
        <v>2</v>
      </c>
      <c r="N135" s="103">
        <v>32</v>
      </c>
      <c r="O135" s="104">
        <v>62</v>
      </c>
      <c r="P135">
        <v>0</v>
      </c>
      <c r="Q135" s="33">
        <v>171</v>
      </c>
      <c r="R135" s="33">
        <v>177</v>
      </c>
      <c r="S135" s="34">
        <v>3.5087719298245612E-2</v>
      </c>
    </row>
    <row r="136" spans="1:19" ht="15.5" x14ac:dyDescent="0.35">
      <c r="A136" s="18">
        <v>10.3</v>
      </c>
      <c r="B136" s="18">
        <v>2.2000000000000002</v>
      </c>
      <c r="C136" s="14">
        <v>56</v>
      </c>
      <c r="D136" s="14">
        <v>11</v>
      </c>
      <c r="E136" s="20">
        <v>0.29199999999999998</v>
      </c>
      <c r="F136" s="14">
        <v>47</v>
      </c>
      <c r="G136" s="14">
        <v>3</v>
      </c>
      <c r="H136" s="14">
        <v>111</v>
      </c>
      <c r="I136" s="14">
        <v>1</v>
      </c>
      <c r="J136" s="32">
        <v>0</v>
      </c>
      <c r="K136" s="14">
        <v>34</v>
      </c>
      <c r="L136" s="14">
        <v>9</v>
      </c>
      <c r="M136" s="14">
        <v>2</v>
      </c>
      <c r="N136" s="103">
        <v>38</v>
      </c>
      <c r="O136" s="104">
        <v>30</v>
      </c>
      <c r="P136">
        <v>0</v>
      </c>
      <c r="Q136" s="33">
        <v>179</v>
      </c>
      <c r="R136" s="33">
        <v>186</v>
      </c>
      <c r="S136" s="34">
        <v>3.9106145251396648E-2</v>
      </c>
    </row>
    <row r="137" spans="1:19" ht="15.5" x14ac:dyDescent="0.35">
      <c r="A137" s="18">
        <v>11.7</v>
      </c>
      <c r="B137" s="18">
        <v>3</v>
      </c>
      <c r="C137" s="14">
        <v>82</v>
      </c>
      <c r="D137" s="14">
        <v>15</v>
      </c>
      <c r="E137" s="20">
        <v>0.88800000000000001</v>
      </c>
      <c r="F137" s="14">
        <v>202</v>
      </c>
      <c r="G137" s="14">
        <v>5</v>
      </c>
      <c r="H137" s="14">
        <v>147</v>
      </c>
      <c r="I137" s="14">
        <v>1</v>
      </c>
      <c r="J137" s="32">
        <v>1</v>
      </c>
      <c r="K137" s="14">
        <v>40</v>
      </c>
      <c r="L137" s="14">
        <v>7</v>
      </c>
      <c r="M137" s="14">
        <v>3</v>
      </c>
      <c r="N137" s="103">
        <v>42</v>
      </c>
      <c r="O137" s="104">
        <v>61</v>
      </c>
      <c r="P137">
        <v>1</v>
      </c>
      <c r="Q137" s="33">
        <v>156</v>
      </c>
      <c r="R137" s="33">
        <v>163</v>
      </c>
      <c r="S137" s="34">
        <v>4.4871794871794872E-2</v>
      </c>
    </row>
    <row r="138" spans="1:19" ht="15.5" x14ac:dyDescent="0.35">
      <c r="A138" s="18">
        <v>9.4</v>
      </c>
      <c r="B138" s="18">
        <v>1.8</v>
      </c>
      <c r="C138" s="14">
        <v>44</v>
      </c>
      <c r="D138" s="14">
        <v>12</v>
      </c>
      <c r="E138" s="20">
        <v>2.3239999999999998</v>
      </c>
      <c r="F138" s="14">
        <v>97</v>
      </c>
      <c r="G138" s="14">
        <v>2</v>
      </c>
      <c r="H138" s="14">
        <v>101</v>
      </c>
      <c r="I138" s="14">
        <v>1</v>
      </c>
      <c r="J138" s="32">
        <v>0</v>
      </c>
      <c r="K138" s="14">
        <v>49</v>
      </c>
      <c r="L138" s="14">
        <v>19</v>
      </c>
      <c r="M138" s="14">
        <v>3</v>
      </c>
      <c r="N138" s="103">
        <v>32</v>
      </c>
      <c r="O138" s="104">
        <v>21</v>
      </c>
      <c r="P138">
        <v>1</v>
      </c>
      <c r="Q138" s="33">
        <v>172</v>
      </c>
      <c r="R138" s="33">
        <v>179</v>
      </c>
      <c r="S138" s="34">
        <v>4.0697674418604654E-2</v>
      </c>
    </row>
    <row r="139" spans="1:19" ht="15.5" x14ac:dyDescent="0.35">
      <c r="A139" s="18">
        <v>9.5</v>
      </c>
      <c r="B139" s="18">
        <v>1.9</v>
      </c>
      <c r="C139" s="14">
        <v>44</v>
      </c>
      <c r="D139" s="14">
        <v>10</v>
      </c>
      <c r="E139" s="20">
        <v>0.19600000000000001</v>
      </c>
      <c r="F139" s="14">
        <v>49</v>
      </c>
      <c r="G139" s="14">
        <v>3</v>
      </c>
      <c r="H139" s="14">
        <v>111</v>
      </c>
      <c r="I139" s="14">
        <v>1</v>
      </c>
      <c r="J139" s="32">
        <v>0</v>
      </c>
      <c r="K139" s="14">
        <v>33</v>
      </c>
      <c r="L139" s="14">
        <v>12</v>
      </c>
      <c r="M139" s="14">
        <v>2</v>
      </c>
      <c r="N139" s="103">
        <v>40</v>
      </c>
      <c r="O139" s="104">
        <v>15</v>
      </c>
      <c r="P139">
        <v>0</v>
      </c>
      <c r="Q139" s="33">
        <v>181</v>
      </c>
      <c r="R139" s="33">
        <v>189</v>
      </c>
      <c r="S139" s="34">
        <v>4.4198895027624308E-2</v>
      </c>
    </row>
    <row r="140" spans="1:19" ht="15.5" x14ac:dyDescent="0.35">
      <c r="A140" s="18">
        <v>8.6999999999999993</v>
      </c>
      <c r="B140" s="18">
        <v>2.1</v>
      </c>
      <c r="C140" s="14">
        <v>51</v>
      </c>
      <c r="D140" s="14">
        <v>15</v>
      </c>
      <c r="E140" s="20">
        <v>0.18</v>
      </c>
      <c r="F140" s="14">
        <v>84</v>
      </c>
      <c r="G140" s="14">
        <v>4</v>
      </c>
      <c r="H140" s="14">
        <v>122</v>
      </c>
      <c r="I140" s="14">
        <v>1</v>
      </c>
      <c r="J140" s="32">
        <v>1</v>
      </c>
      <c r="K140" s="14">
        <v>40</v>
      </c>
      <c r="L140" s="14">
        <v>8</v>
      </c>
      <c r="M140" s="14">
        <v>3</v>
      </c>
      <c r="N140" s="103">
        <v>43</v>
      </c>
      <c r="O140" s="104">
        <v>26</v>
      </c>
      <c r="P140">
        <v>1</v>
      </c>
      <c r="Q140" s="33">
        <v>171</v>
      </c>
      <c r="R140" s="33">
        <v>180</v>
      </c>
      <c r="S140" s="34">
        <v>5.2631578947368418E-2</v>
      </c>
    </row>
    <row r="141" spans="1:19" ht="15.5" x14ac:dyDescent="0.35">
      <c r="A141" s="18">
        <v>12.8</v>
      </c>
      <c r="B141" s="18">
        <v>2.9</v>
      </c>
      <c r="C141" s="14">
        <v>70</v>
      </c>
      <c r="D141" s="14">
        <v>13</v>
      </c>
      <c r="E141" s="20">
        <v>1.4159999999999999</v>
      </c>
      <c r="F141" s="14">
        <v>209</v>
      </c>
      <c r="G141" s="14">
        <v>2</v>
      </c>
      <c r="H141" s="14">
        <v>85</v>
      </c>
      <c r="I141" s="14">
        <v>1</v>
      </c>
      <c r="J141" s="32">
        <v>1</v>
      </c>
      <c r="K141" s="14">
        <v>45</v>
      </c>
      <c r="L141" s="14">
        <v>6</v>
      </c>
      <c r="M141" s="14">
        <v>3</v>
      </c>
      <c r="N141" s="103">
        <v>40</v>
      </c>
      <c r="O141" s="104">
        <v>57</v>
      </c>
      <c r="P141">
        <v>0</v>
      </c>
      <c r="Q141" s="33">
        <v>169</v>
      </c>
      <c r="R141" s="33">
        <v>175</v>
      </c>
      <c r="S141" s="34">
        <v>3.5502958579881658E-2</v>
      </c>
    </row>
    <row r="142" spans="1:19" ht="15.5" x14ac:dyDescent="0.35">
      <c r="A142" s="18">
        <v>6.6</v>
      </c>
      <c r="B142" s="18">
        <v>1.7</v>
      </c>
      <c r="C142" s="14">
        <v>44</v>
      </c>
      <c r="D142" s="14">
        <v>2</v>
      </c>
      <c r="E142" s="20">
        <v>0.115</v>
      </c>
      <c r="F142" s="14">
        <v>70</v>
      </c>
      <c r="G142" s="14">
        <v>3</v>
      </c>
      <c r="H142" s="14">
        <v>137</v>
      </c>
      <c r="I142" s="14">
        <v>0</v>
      </c>
      <c r="J142" s="32">
        <v>0</v>
      </c>
      <c r="K142" s="14">
        <v>46</v>
      </c>
      <c r="L142" s="14">
        <v>6</v>
      </c>
      <c r="M142" s="14">
        <v>3</v>
      </c>
      <c r="N142" s="103">
        <v>29</v>
      </c>
      <c r="O142" s="104">
        <v>19</v>
      </c>
      <c r="P142">
        <v>0</v>
      </c>
      <c r="Q142" s="33">
        <v>161</v>
      </c>
      <c r="R142" s="33">
        <v>167</v>
      </c>
      <c r="S142" s="34">
        <v>3.7267080745341616E-2</v>
      </c>
    </row>
    <row r="143" spans="1:19" ht="15.5" x14ac:dyDescent="0.35">
      <c r="A143" s="18">
        <v>17</v>
      </c>
      <c r="B143" s="18">
        <v>3</v>
      </c>
      <c r="C143" s="14">
        <v>75</v>
      </c>
      <c r="D143" s="14">
        <v>7</v>
      </c>
      <c r="E143" s="20">
        <v>0.995</v>
      </c>
      <c r="F143" s="14">
        <v>185</v>
      </c>
      <c r="G143" s="14">
        <v>2</v>
      </c>
      <c r="H143" s="14">
        <v>99</v>
      </c>
      <c r="I143" s="14">
        <v>1</v>
      </c>
      <c r="J143" s="32">
        <v>1</v>
      </c>
      <c r="K143" s="14">
        <v>30</v>
      </c>
      <c r="L143" s="14">
        <v>10</v>
      </c>
      <c r="M143" s="14">
        <v>2</v>
      </c>
      <c r="N143" s="103">
        <v>39</v>
      </c>
      <c r="O143" s="104">
        <v>58</v>
      </c>
      <c r="P143">
        <v>1</v>
      </c>
      <c r="Q143" s="33">
        <v>180</v>
      </c>
      <c r="R143" s="33">
        <v>189</v>
      </c>
      <c r="S143" s="34">
        <v>0.05</v>
      </c>
    </row>
    <row r="144" spans="1:19" ht="15.5" x14ac:dyDescent="0.35">
      <c r="A144" s="18">
        <v>16.7</v>
      </c>
      <c r="B144" s="18">
        <v>3</v>
      </c>
      <c r="C144" s="14">
        <v>68</v>
      </c>
      <c r="D144" s="14">
        <v>4</v>
      </c>
      <c r="E144" s="20">
        <v>2.3519999999999999</v>
      </c>
      <c r="F144" s="14">
        <v>209</v>
      </c>
      <c r="G144" s="14">
        <v>0</v>
      </c>
      <c r="H144" s="14">
        <v>85</v>
      </c>
      <c r="I144" s="14">
        <v>1</v>
      </c>
      <c r="J144" s="32">
        <v>1</v>
      </c>
      <c r="K144" s="14">
        <v>30</v>
      </c>
      <c r="L144" s="14">
        <v>12</v>
      </c>
      <c r="M144" s="14">
        <v>2</v>
      </c>
      <c r="N144" s="103">
        <v>50</v>
      </c>
      <c r="O144" s="104">
        <v>51</v>
      </c>
      <c r="P144">
        <v>1</v>
      </c>
      <c r="Q144" s="33">
        <v>182</v>
      </c>
      <c r="R144" s="33">
        <v>189</v>
      </c>
      <c r="S144" s="34">
        <v>3.8461538461538464E-2</v>
      </c>
    </row>
    <row r="145" spans="1:19" ht="15.5" x14ac:dyDescent="0.35">
      <c r="A145" s="18">
        <v>15.9</v>
      </c>
      <c r="B145" s="18">
        <v>3.4</v>
      </c>
      <c r="C145" s="14">
        <v>84</v>
      </c>
      <c r="D145" s="14">
        <v>9</v>
      </c>
      <c r="E145" s="20">
        <v>1.2589999999999999</v>
      </c>
      <c r="F145" s="14">
        <v>175</v>
      </c>
      <c r="G145" s="14">
        <v>1</v>
      </c>
      <c r="H145" s="14">
        <v>84</v>
      </c>
      <c r="I145" s="14">
        <v>1</v>
      </c>
      <c r="J145" s="32">
        <v>1</v>
      </c>
      <c r="K145" s="14">
        <v>31</v>
      </c>
      <c r="L145" s="14">
        <v>8</v>
      </c>
      <c r="M145" s="14">
        <v>2</v>
      </c>
      <c r="N145" s="103">
        <v>37</v>
      </c>
      <c r="O145" s="104">
        <v>76</v>
      </c>
      <c r="P145">
        <v>1</v>
      </c>
      <c r="Q145" s="33">
        <v>183</v>
      </c>
      <c r="R145" s="33">
        <v>190</v>
      </c>
      <c r="S145" s="34">
        <v>3.825136612021858E-2</v>
      </c>
    </row>
    <row r="146" spans="1:19" ht="15.5" x14ac:dyDescent="0.35">
      <c r="A146" s="18">
        <v>7.9</v>
      </c>
      <c r="B146" s="18">
        <v>2</v>
      </c>
      <c r="C146" s="14">
        <v>51</v>
      </c>
      <c r="D146" s="14">
        <v>3</v>
      </c>
      <c r="E146" s="20">
        <v>1.464</v>
      </c>
      <c r="F146" s="14">
        <v>118</v>
      </c>
      <c r="G146" s="14">
        <v>4</v>
      </c>
      <c r="H146" s="14">
        <v>115</v>
      </c>
      <c r="I146" s="14">
        <v>1</v>
      </c>
      <c r="J146" s="32">
        <v>0</v>
      </c>
      <c r="K146" s="14">
        <v>46</v>
      </c>
      <c r="L146" s="14">
        <v>6</v>
      </c>
      <c r="M146" s="14">
        <v>4</v>
      </c>
      <c r="N146" s="103">
        <v>33</v>
      </c>
      <c r="O146" s="104">
        <v>31</v>
      </c>
      <c r="P146">
        <v>0</v>
      </c>
      <c r="Q146" s="33">
        <v>162</v>
      </c>
      <c r="R146" s="33">
        <v>167</v>
      </c>
      <c r="S146" s="34">
        <v>3.0864197530864196E-2</v>
      </c>
    </row>
    <row r="147" spans="1:19" ht="15.5" x14ac:dyDescent="0.35">
      <c r="A147" s="18">
        <v>14.1</v>
      </c>
      <c r="B147" s="18">
        <v>3.3</v>
      </c>
      <c r="C147" s="14">
        <v>88</v>
      </c>
      <c r="D147" s="14">
        <v>5</v>
      </c>
      <c r="E147" s="20">
        <v>0.504</v>
      </c>
      <c r="F147" s="14">
        <v>253</v>
      </c>
      <c r="G147" s="14">
        <v>3</v>
      </c>
      <c r="H147" s="14">
        <v>124</v>
      </c>
      <c r="I147" s="14">
        <v>0</v>
      </c>
      <c r="J147" s="32">
        <v>1</v>
      </c>
      <c r="K147" s="14">
        <v>42</v>
      </c>
      <c r="L147" s="14">
        <v>9</v>
      </c>
      <c r="M147" s="14">
        <v>3</v>
      </c>
      <c r="N147" s="103">
        <v>35</v>
      </c>
      <c r="O147" s="104">
        <v>63</v>
      </c>
      <c r="P147">
        <v>1</v>
      </c>
      <c r="Q147" s="33">
        <v>163</v>
      </c>
      <c r="R147" s="33">
        <v>172</v>
      </c>
      <c r="S147" s="34">
        <v>5.5214723926380369E-2</v>
      </c>
    </row>
    <row r="148" spans="1:19" ht="15.5" x14ac:dyDescent="0.35">
      <c r="A148" s="18">
        <v>8.1</v>
      </c>
      <c r="B148" s="18">
        <v>1.7</v>
      </c>
      <c r="C148" s="14">
        <v>58</v>
      </c>
      <c r="D148" s="14">
        <v>19</v>
      </c>
      <c r="E148" s="20">
        <v>0.44700000000000001</v>
      </c>
      <c r="F148" s="14">
        <v>20</v>
      </c>
      <c r="G148" s="14">
        <v>4</v>
      </c>
      <c r="H148" s="14">
        <v>129</v>
      </c>
      <c r="I148" s="14">
        <v>1</v>
      </c>
      <c r="J148" s="32">
        <v>0</v>
      </c>
      <c r="K148" s="14">
        <v>43</v>
      </c>
      <c r="L148" s="14">
        <v>10</v>
      </c>
      <c r="M148" s="14">
        <v>3</v>
      </c>
      <c r="N148" s="103">
        <v>42</v>
      </c>
      <c r="O148" s="104">
        <v>35</v>
      </c>
      <c r="P148">
        <v>0</v>
      </c>
      <c r="Q148" s="33">
        <v>178</v>
      </c>
      <c r="R148" s="33">
        <v>184</v>
      </c>
      <c r="S148" s="34">
        <v>3.3707865168539325E-2</v>
      </c>
    </row>
    <row r="149" spans="1:19" ht="15.5" x14ac:dyDescent="0.35">
      <c r="A149" s="18">
        <v>13.6</v>
      </c>
      <c r="B149" s="18">
        <v>2.9</v>
      </c>
      <c r="C149" s="14">
        <v>66</v>
      </c>
      <c r="D149" s="14">
        <v>17</v>
      </c>
      <c r="E149" s="20">
        <v>2.62</v>
      </c>
      <c r="F149" s="14">
        <v>103</v>
      </c>
      <c r="G149" s="14">
        <v>2</v>
      </c>
      <c r="H149" s="14">
        <v>102</v>
      </c>
      <c r="I149" s="14">
        <v>0</v>
      </c>
      <c r="J149" s="32">
        <v>1</v>
      </c>
      <c r="K149" s="14">
        <v>39</v>
      </c>
      <c r="L149" s="14">
        <v>8</v>
      </c>
      <c r="M149" s="14">
        <v>3</v>
      </c>
      <c r="N149" s="103">
        <v>50</v>
      </c>
      <c r="O149" s="104">
        <v>48</v>
      </c>
      <c r="P149">
        <v>0</v>
      </c>
      <c r="Q149" s="33">
        <v>166</v>
      </c>
      <c r="R149" s="33">
        <v>172</v>
      </c>
      <c r="S149" s="34">
        <v>3.614457831325301E-2</v>
      </c>
    </row>
    <row r="150" spans="1:19" ht="15.5" x14ac:dyDescent="0.35">
      <c r="A150" s="18">
        <v>10</v>
      </c>
      <c r="B150" s="18">
        <v>2</v>
      </c>
      <c r="C150" s="14">
        <v>55</v>
      </c>
      <c r="D150" s="14">
        <v>8</v>
      </c>
      <c r="E150" s="20">
        <v>1.1679999999999999</v>
      </c>
      <c r="F150" s="14">
        <v>120</v>
      </c>
      <c r="G150" s="14">
        <v>3</v>
      </c>
      <c r="H150" s="14">
        <v>114</v>
      </c>
      <c r="I150" s="14">
        <v>1</v>
      </c>
      <c r="J150" s="32">
        <v>0</v>
      </c>
      <c r="K150" s="14">
        <v>52</v>
      </c>
      <c r="L150" s="14">
        <v>10</v>
      </c>
      <c r="M150" s="14">
        <v>3</v>
      </c>
      <c r="N150" s="103">
        <v>40</v>
      </c>
      <c r="O150" s="104">
        <v>34</v>
      </c>
      <c r="P150">
        <v>0</v>
      </c>
      <c r="Q150" s="33">
        <v>174</v>
      </c>
      <c r="R150" s="33">
        <v>182</v>
      </c>
      <c r="S150" s="34">
        <v>4.5977011494252873E-2</v>
      </c>
    </row>
    <row r="151" spans="1:19" ht="15.5" x14ac:dyDescent="0.35">
      <c r="A151" s="18">
        <v>11.6</v>
      </c>
      <c r="B151" s="18">
        <v>2.2000000000000002</v>
      </c>
      <c r="C151" s="14">
        <v>60</v>
      </c>
      <c r="D151" s="14">
        <v>9</v>
      </c>
      <c r="E151" s="20">
        <v>3.2000000000000001E-2</v>
      </c>
      <c r="F151" s="14">
        <v>102</v>
      </c>
      <c r="G151" s="14">
        <v>5</v>
      </c>
      <c r="H151" s="14">
        <v>135</v>
      </c>
      <c r="I151" s="14">
        <v>1</v>
      </c>
      <c r="J151" s="32">
        <v>1</v>
      </c>
      <c r="K151" s="14">
        <v>35</v>
      </c>
      <c r="L151" s="14">
        <v>8</v>
      </c>
      <c r="M151" s="14">
        <v>2</v>
      </c>
      <c r="N151" s="103">
        <v>32</v>
      </c>
      <c r="O151" s="104">
        <v>37</v>
      </c>
      <c r="P151">
        <v>0</v>
      </c>
      <c r="Q151" s="33">
        <v>178</v>
      </c>
      <c r="R151" s="33">
        <v>185</v>
      </c>
      <c r="S151" s="34">
        <v>3.9325842696629212E-2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94E31-B92D-42B6-B310-DBB4B31CD559}">
  <dimension ref="A1:AB151"/>
  <sheetViews>
    <sheetView topLeftCell="P14" workbookViewId="0">
      <selection activeCell="X28" sqref="X28"/>
    </sheetView>
  </sheetViews>
  <sheetFormatPr defaultRowHeight="14.5" x14ac:dyDescent="0.35"/>
  <cols>
    <col min="1" max="1" width="9.453125" bestFit="1" customWidth="1"/>
    <col min="2" max="3" width="9.54296875" bestFit="1" customWidth="1"/>
    <col min="4" max="4" width="15.54296875" bestFit="1" customWidth="1"/>
    <col min="5" max="5" width="10.54296875" bestFit="1" customWidth="1"/>
    <col min="6" max="6" width="13.1796875" bestFit="1" customWidth="1"/>
    <col min="7" max="7" width="11.54296875" bestFit="1" customWidth="1"/>
    <col min="9" max="9" width="13.453125" bestFit="1" customWidth="1"/>
    <col min="10" max="10" width="9.81640625" bestFit="1" customWidth="1"/>
    <col min="11" max="11" width="9.54296875" bestFit="1" customWidth="1"/>
    <col min="12" max="12" width="11.1796875" bestFit="1" customWidth="1"/>
    <col min="13" max="13" width="8.54296875" bestFit="1" customWidth="1"/>
    <col min="14" max="14" width="10.7265625" bestFit="1" customWidth="1"/>
    <col min="15" max="15" width="15.453125" bestFit="1" customWidth="1"/>
    <col min="16" max="16" width="12.54296875" bestFit="1" customWidth="1"/>
    <col min="17" max="17" width="16.453125" bestFit="1" customWidth="1"/>
    <col min="20" max="20" width="18" bestFit="1" customWidth="1"/>
    <col min="21" max="21" width="12.7265625" bestFit="1" customWidth="1"/>
    <col min="22" max="22" width="14.54296875" bestFit="1" customWidth="1"/>
    <col min="23" max="23" width="12.7265625" bestFit="1" customWidth="1"/>
    <col min="24" max="24" width="8.1796875" bestFit="1" customWidth="1"/>
    <col min="25" max="27" width="12.7265625" bestFit="1" customWidth="1"/>
    <col min="28" max="28" width="13.453125" bestFit="1" customWidth="1"/>
  </cols>
  <sheetData>
    <row r="1" spans="1:28" ht="15.5" x14ac:dyDescent="0.35">
      <c r="A1" s="26" t="s">
        <v>45</v>
      </c>
      <c r="B1" s="101" t="s">
        <v>47</v>
      </c>
      <c r="C1" s="26" t="s">
        <v>48</v>
      </c>
      <c r="D1" s="26" t="s">
        <v>49</v>
      </c>
      <c r="E1" s="26" t="s">
        <v>50</v>
      </c>
      <c r="F1" s="26" t="s">
        <v>51</v>
      </c>
      <c r="G1" s="26" t="s">
        <v>52</v>
      </c>
      <c r="H1" s="28" t="s">
        <v>53</v>
      </c>
      <c r="I1" s="28" t="s">
        <v>54</v>
      </c>
      <c r="J1" s="26" t="s">
        <v>55</v>
      </c>
      <c r="K1" s="26" t="s">
        <v>56</v>
      </c>
      <c r="L1" s="26" t="s">
        <v>57</v>
      </c>
      <c r="M1" s="102" t="s">
        <v>58</v>
      </c>
      <c r="N1" s="102" t="s">
        <v>59</v>
      </c>
      <c r="O1" s="64" t="s">
        <v>60</v>
      </c>
      <c r="P1" s="102" t="s">
        <v>38</v>
      </c>
      <c r="Q1" s="102" t="s">
        <v>61</v>
      </c>
    </row>
    <row r="2" spans="1:28" ht="15.5" x14ac:dyDescent="0.35">
      <c r="A2" s="18">
        <v>12.5</v>
      </c>
      <c r="B2" s="14">
        <v>60</v>
      </c>
      <c r="C2" s="14">
        <v>10</v>
      </c>
      <c r="D2" s="20">
        <v>0.71199999999999997</v>
      </c>
      <c r="E2" s="14">
        <v>171</v>
      </c>
      <c r="F2" s="14">
        <v>3</v>
      </c>
      <c r="G2" s="14">
        <v>110</v>
      </c>
      <c r="H2" s="14">
        <v>1</v>
      </c>
      <c r="I2" s="32">
        <v>0</v>
      </c>
      <c r="J2" s="14">
        <v>33</v>
      </c>
      <c r="K2" s="14">
        <v>12</v>
      </c>
      <c r="L2" s="14">
        <v>2</v>
      </c>
      <c r="M2" s="103">
        <v>38</v>
      </c>
      <c r="N2" s="104">
        <v>46</v>
      </c>
      <c r="O2">
        <v>1</v>
      </c>
      <c r="P2" s="33">
        <v>171</v>
      </c>
      <c r="Q2" s="34">
        <v>4.0935672514619881E-2</v>
      </c>
    </row>
    <row r="3" spans="1:28" ht="15.5" x14ac:dyDescent="0.35">
      <c r="A3" s="18">
        <v>14.5</v>
      </c>
      <c r="B3" s="14">
        <v>69</v>
      </c>
      <c r="C3" s="14">
        <v>8</v>
      </c>
      <c r="D3" s="20">
        <v>9.0999999999999998E-2</v>
      </c>
      <c r="E3" s="14">
        <v>213</v>
      </c>
      <c r="F3" s="14">
        <v>3</v>
      </c>
      <c r="G3" s="14">
        <v>134</v>
      </c>
      <c r="H3" s="14">
        <v>1</v>
      </c>
      <c r="I3" s="32">
        <v>0</v>
      </c>
      <c r="J3" s="14">
        <v>33</v>
      </c>
      <c r="K3" s="14">
        <v>16</v>
      </c>
      <c r="L3" s="14">
        <v>1</v>
      </c>
      <c r="M3" s="103">
        <v>36</v>
      </c>
      <c r="N3" s="104">
        <v>73</v>
      </c>
      <c r="O3">
        <v>1</v>
      </c>
      <c r="P3" s="33">
        <v>168</v>
      </c>
      <c r="Q3" s="34">
        <v>5.9523809523809521E-2</v>
      </c>
    </row>
    <row r="4" spans="1:28" ht="15.5" x14ac:dyDescent="0.35">
      <c r="A4" s="18">
        <v>19</v>
      </c>
      <c r="B4" s="14">
        <v>79</v>
      </c>
      <c r="C4" s="14">
        <v>7</v>
      </c>
      <c r="D4" s="20">
        <v>1.72</v>
      </c>
      <c r="E4" s="14">
        <v>255</v>
      </c>
      <c r="F4" s="14">
        <v>1</v>
      </c>
      <c r="G4" s="14">
        <v>98</v>
      </c>
      <c r="H4" s="14">
        <v>1</v>
      </c>
      <c r="I4" s="32">
        <v>1</v>
      </c>
      <c r="J4" s="14">
        <v>40</v>
      </c>
      <c r="K4" s="14">
        <v>13</v>
      </c>
      <c r="L4" s="14">
        <v>2</v>
      </c>
      <c r="M4" s="103">
        <v>39</v>
      </c>
      <c r="N4" s="104">
        <v>64</v>
      </c>
      <c r="O4">
        <v>1</v>
      </c>
      <c r="P4" s="33">
        <v>180</v>
      </c>
      <c r="Q4" s="34">
        <v>4.4444444444444446E-2</v>
      </c>
    </row>
    <row r="5" spans="1:28" ht="15.5" x14ac:dyDescent="0.35">
      <c r="A5" s="18">
        <v>18.2</v>
      </c>
      <c r="B5" s="14">
        <v>66</v>
      </c>
      <c r="C5" s="14">
        <v>7</v>
      </c>
      <c r="D5" s="20">
        <v>1.3720000000000001</v>
      </c>
      <c r="E5" s="14">
        <v>287</v>
      </c>
      <c r="F5" s="14">
        <v>1</v>
      </c>
      <c r="G5" s="14">
        <v>85</v>
      </c>
      <c r="H5" s="14">
        <v>1</v>
      </c>
      <c r="I5" s="32">
        <v>1</v>
      </c>
      <c r="J5" s="14">
        <v>29</v>
      </c>
      <c r="K5" s="14">
        <v>10</v>
      </c>
      <c r="L5" s="14">
        <v>2</v>
      </c>
      <c r="M5" s="103">
        <v>38</v>
      </c>
      <c r="N5" s="104">
        <v>66</v>
      </c>
      <c r="O5">
        <v>0</v>
      </c>
      <c r="P5" s="33">
        <v>173</v>
      </c>
      <c r="Q5" s="34">
        <v>4.046242774566474E-2</v>
      </c>
    </row>
    <row r="6" spans="1:28" ht="15.5" x14ac:dyDescent="0.35">
      <c r="A6" s="18">
        <v>7.6</v>
      </c>
      <c r="B6" s="14">
        <v>51</v>
      </c>
      <c r="C6" s="14">
        <v>15</v>
      </c>
      <c r="D6" s="20">
        <v>0.93500000000000005</v>
      </c>
      <c r="E6" s="14">
        <v>112</v>
      </c>
      <c r="F6" s="14">
        <v>4</v>
      </c>
      <c r="G6" s="14">
        <v>72</v>
      </c>
      <c r="H6" s="14">
        <v>1</v>
      </c>
      <c r="I6" s="32">
        <v>0</v>
      </c>
      <c r="J6" s="14">
        <v>36</v>
      </c>
      <c r="K6" s="14">
        <v>4</v>
      </c>
      <c r="L6" s="14">
        <v>3</v>
      </c>
      <c r="M6" s="103">
        <v>40</v>
      </c>
      <c r="N6" s="104">
        <v>29</v>
      </c>
      <c r="O6">
        <v>0</v>
      </c>
      <c r="P6" s="33">
        <v>166</v>
      </c>
      <c r="Q6" s="34">
        <v>3.0120481927710843E-2</v>
      </c>
      <c r="T6" t="s">
        <v>135</v>
      </c>
    </row>
    <row r="7" spans="1:28" ht="16" thickBot="1" x14ac:dyDescent="0.4">
      <c r="A7" s="18">
        <v>18.5</v>
      </c>
      <c r="B7" s="14">
        <v>62</v>
      </c>
      <c r="C7" s="14">
        <v>6</v>
      </c>
      <c r="D7" s="20">
        <v>2.0190000000000001</v>
      </c>
      <c r="E7" s="14">
        <v>238</v>
      </c>
      <c r="F7" s="14">
        <v>0</v>
      </c>
      <c r="G7" s="14">
        <v>77</v>
      </c>
      <c r="H7" s="14">
        <v>1</v>
      </c>
      <c r="I7" s="32">
        <v>1</v>
      </c>
      <c r="J7" s="14">
        <v>32</v>
      </c>
      <c r="K7" s="14">
        <v>15</v>
      </c>
      <c r="L7" s="14">
        <v>4</v>
      </c>
      <c r="M7" s="103">
        <v>37</v>
      </c>
      <c r="N7" s="104">
        <v>40</v>
      </c>
      <c r="O7">
        <v>1</v>
      </c>
      <c r="P7" s="33">
        <v>183</v>
      </c>
      <c r="Q7" s="34">
        <v>4.9180327868852458E-2</v>
      </c>
      <c r="W7" t="s">
        <v>136</v>
      </c>
    </row>
    <row r="8" spans="1:28" ht="15.5" x14ac:dyDescent="0.35">
      <c r="A8" s="18">
        <v>13.1</v>
      </c>
      <c r="B8" s="14">
        <v>61</v>
      </c>
      <c r="C8" s="14">
        <v>7</v>
      </c>
      <c r="D8" s="20">
        <v>0.66200000000000003</v>
      </c>
      <c r="E8" s="14">
        <v>124</v>
      </c>
      <c r="F8" s="14">
        <v>2</v>
      </c>
      <c r="G8" s="14">
        <v>100</v>
      </c>
      <c r="H8" s="14">
        <v>1</v>
      </c>
      <c r="I8" s="32">
        <v>1</v>
      </c>
      <c r="J8" s="14">
        <v>52</v>
      </c>
      <c r="K8" s="14">
        <v>15</v>
      </c>
      <c r="L8" s="14">
        <v>3</v>
      </c>
      <c r="M8" s="103">
        <v>37</v>
      </c>
      <c r="N8" s="104">
        <v>69</v>
      </c>
      <c r="O8">
        <v>0</v>
      </c>
      <c r="P8" s="33">
        <v>182</v>
      </c>
      <c r="Q8" s="34">
        <v>4.9450549450549448E-2</v>
      </c>
      <c r="T8" s="38" t="s">
        <v>137</v>
      </c>
      <c r="U8" s="38"/>
      <c r="W8" s="105"/>
      <c r="X8" s="105" t="s">
        <v>138</v>
      </c>
      <c r="Y8" s="105" t="s">
        <v>139</v>
      </c>
      <c r="Z8" s="105" t="s">
        <v>140</v>
      </c>
      <c r="AA8" s="105" t="s">
        <v>141</v>
      </c>
      <c r="AB8" s="105" t="s">
        <v>142</v>
      </c>
    </row>
    <row r="9" spans="1:28" ht="15.5" x14ac:dyDescent="0.35">
      <c r="A9" s="18">
        <v>14.9</v>
      </c>
      <c r="B9" s="14">
        <v>59</v>
      </c>
      <c r="C9" s="14">
        <v>6</v>
      </c>
      <c r="D9" s="20">
        <v>0.7</v>
      </c>
      <c r="E9" s="14">
        <v>214</v>
      </c>
      <c r="F9" s="14">
        <v>2</v>
      </c>
      <c r="G9" s="14">
        <v>95</v>
      </c>
      <c r="H9" s="14">
        <v>1</v>
      </c>
      <c r="I9" s="32">
        <v>0</v>
      </c>
      <c r="J9" s="14">
        <v>41</v>
      </c>
      <c r="K9" s="14">
        <v>4</v>
      </c>
      <c r="L9" s="14">
        <v>3</v>
      </c>
      <c r="M9" s="103">
        <v>36</v>
      </c>
      <c r="N9" s="104">
        <v>45</v>
      </c>
      <c r="O9">
        <v>0</v>
      </c>
      <c r="P9" s="33">
        <v>173</v>
      </c>
      <c r="Q9" s="34">
        <v>5.2023121387283239E-2</v>
      </c>
      <c r="T9" t="s">
        <v>143</v>
      </c>
      <c r="U9">
        <v>0.97482271390972774</v>
      </c>
      <c r="W9" t="s">
        <v>144</v>
      </c>
      <c r="X9">
        <v>16</v>
      </c>
      <c r="Y9">
        <v>1805.5705631328544</v>
      </c>
      <c r="Z9">
        <v>112.8481601958034</v>
      </c>
      <c r="AA9">
        <v>158.87146840563054</v>
      </c>
      <c r="AB9">
        <v>2.5159463115780254E-78</v>
      </c>
    </row>
    <row r="10" spans="1:28" ht="15.5" x14ac:dyDescent="0.35">
      <c r="A10" s="18">
        <v>17.100000000000001</v>
      </c>
      <c r="B10" s="14">
        <v>65</v>
      </c>
      <c r="C10" s="14">
        <v>8</v>
      </c>
      <c r="D10" s="20">
        <v>0.93700000000000006</v>
      </c>
      <c r="E10" s="14">
        <v>215</v>
      </c>
      <c r="F10" s="14">
        <v>4</v>
      </c>
      <c r="G10" s="14">
        <v>112</v>
      </c>
      <c r="H10" s="14">
        <v>0</v>
      </c>
      <c r="I10" s="32">
        <v>1</v>
      </c>
      <c r="J10" s="14">
        <v>31</v>
      </c>
      <c r="K10" s="14">
        <v>12</v>
      </c>
      <c r="L10" s="14">
        <v>5</v>
      </c>
      <c r="M10" s="103">
        <v>40</v>
      </c>
      <c r="N10" s="104">
        <v>42</v>
      </c>
      <c r="O10">
        <v>1</v>
      </c>
      <c r="P10" s="33">
        <v>183</v>
      </c>
      <c r="Q10" s="34">
        <v>4.9180327868852458E-2</v>
      </c>
      <c r="T10" t="s">
        <v>145</v>
      </c>
      <c r="U10">
        <v>0.95027932355432687</v>
      </c>
      <c r="W10" t="s">
        <v>146</v>
      </c>
      <c r="X10">
        <v>133</v>
      </c>
      <c r="Y10">
        <v>94.471370200477921</v>
      </c>
      <c r="Z10">
        <v>0.7103110541389317</v>
      </c>
    </row>
    <row r="11" spans="1:28" ht="16" thickBot="1" x14ac:dyDescent="0.4">
      <c r="A11" s="18">
        <v>9.1999999999999993</v>
      </c>
      <c r="B11" s="14">
        <v>55</v>
      </c>
      <c r="C11" s="14">
        <v>16</v>
      </c>
      <c r="D11" s="20">
        <v>6.5000000000000002E-2</v>
      </c>
      <c r="E11" s="14">
        <v>154</v>
      </c>
      <c r="F11" s="14">
        <v>3</v>
      </c>
      <c r="G11" s="14">
        <v>75</v>
      </c>
      <c r="H11" s="14">
        <v>0</v>
      </c>
      <c r="I11" s="32">
        <v>0</v>
      </c>
      <c r="J11" s="14">
        <v>42</v>
      </c>
      <c r="K11" s="14">
        <v>13</v>
      </c>
      <c r="L11" s="14">
        <v>2</v>
      </c>
      <c r="M11" s="103">
        <v>34</v>
      </c>
      <c r="N11" s="104">
        <v>34</v>
      </c>
      <c r="O11">
        <v>1</v>
      </c>
      <c r="P11" s="33">
        <v>158</v>
      </c>
      <c r="Q11" s="34">
        <v>4.4303797468354431E-2</v>
      </c>
      <c r="T11" t="s">
        <v>147</v>
      </c>
      <c r="U11">
        <v>0.94429788879394516</v>
      </c>
      <c r="W11" s="52" t="s">
        <v>148</v>
      </c>
      <c r="X11" s="52">
        <v>149</v>
      </c>
      <c r="Y11" s="52">
        <v>1900.0419333333323</v>
      </c>
      <c r="Z11" s="52"/>
      <c r="AA11" s="52"/>
      <c r="AB11" s="52"/>
    </row>
    <row r="12" spans="1:28" ht="15.5" x14ac:dyDescent="0.35">
      <c r="A12" s="18">
        <v>10.3</v>
      </c>
      <c r="B12" s="14">
        <v>65</v>
      </c>
      <c r="C12" s="14">
        <v>10</v>
      </c>
      <c r="D12" s="20">
        <v>2.1440000000000001</v>
      </c>
      <c r="E12" s="14">
        <v>97</v>
      </c>
      <c r="F12" s="14">
        <v>2</v>
      </c>
      <c r="G12" s="14">
        <v>100</v>
      </c>
      <c r="H12" s="14">
        <v>1</v>
      </c>
      <c r="I12" s="32">
        <v>0</v>
      </c>
      <c r="J12" s="14">
        <v>32</v>
      </c>
      <c r="K12" s="14">
        <v>8</v>
      </c>
      <c r="L12" s="14">
        <v>2</v>
      </c>
      <c r="M12" s="103">
        <v>40</v>
      </c>
      <c r="N12" s="104">
        <v>51</v>
      </c>
      <c r="O12">
        <v>1</v>
      </c>
      <c r="P12" s="33">
        <v>174</v>
      </c>
      <c r="Q12" s="34">
        <v>3.4482758620689655E-2</v>
      </c>
      <c r="T12" t="s">
        <v>87</v>
      </c>
      <c r="U12">
        <v>0.84279953377949357</v>
      </c>
    </row>
    <row r="13" spans="1:28" ht="16" thickBot="1" x14ac:dyDescent="0.4">
      <c r="A13" s="18">
        <v>19.3</v>
      </c>
      <c r="B13" s="14">
        <v>74</v>
      </c>
      <c r="C13" s="14">
        <v>7</v>
      </c>
      <c r="D13" s="20">
        <v>0.248</v>
      </c>
      <c r="E13" s="14">
        <v>301</v>
      </c>
      <c r="F13" s="14">
        <v>1</v>
      </c>
      <c r="G13" s="14">
        <v>96</v>
      </c>
      <c r="H13" s="14">
        <v>1</v>
      </c>
      <c r="I13" s="32">
        <v>1</v>
      </c>
      <c r="J13" s="14">
        <v>39</v>
      </c>
      <c r="K13" s="14">
        <v>21</v>
      </c>
      <c r="L13" s="14">
        <v>5</v>
      </c>
      <c r="M13" s="103">
        <v>40</v>
      </c>
      <c r="N13" s="104">
        <v>86</v>
      </c>
      <c r="O13">
        <v>1</v>
      </c>
      <c r="P13" s="33">
        <v>174</v>
      </c>
      <c r="Q13" s="34">
        <v>7.4712643678160925E-2</v>
      </c>
      <c r="T13" s="52" t="s">
        <v>149</v>
      </c>
      <c r="U13" s="52">
        <v>150</v>
      </c>
    </row>
    <row r="14" spans="1:28" ht="16" thickBot="1" x14ac:dyDescent="0.4">
      <c r="A14" s="18">
        <v>8.1</v>
      </c>
      <c r="B14" s="14">
        <v>43</v>
      </c>
      <c r="C14" s="14">
        <v>23</v>
      </c>
      <c r="D14" s="20">
        <v>1.607</v>
      </c>
      <c r="E14" s="14">
        <v>123</v>
      </c>
      <c r="F14" s="14">
        <v>1</v>
      </c>
      <c r="G14" s="14">
        <v>72</v>
      </c>
      <c r="H14" s="14">
        <v>0</v>
      </c>
      <c r="I14" s="32">
        <v>0</v>
      </c>
      <c r="J14" s="14">
        <v>45</v>
      </c>
      <c r="K14" s="14">
        <v>8</v>
      </c>
      <c r="L14" s="14">
        <v>3</v>
      </c>
      <c r="M14" s="103">
        <v>44</v>
      </c>
      <c r="N14" s="104">
        <v>19</v>
      </c>
      <c r="O14">
        <v>0</v>
      </c>
      <c r="P14" s="33">
        <v>163</v>
      </c>
      <c r="Q14" s="34">
        <v>4.2944785276073622E-2</v>
      </c>
    </row>
    <row r="15" spans="1:28" ht="15.5" x14ac:dyDescent="0.35">
      <c r="A15" s="18">
        <v>9.1</v>
      </c>
      <c r="B15" s="14">
        <v>78</v>
      </c>
      <c r="C15" s="14">
        <v>3</v>
      </c>
      <c r="D15" s="20">
        <v>1.6240000000000001</v>
      </c>
      <c r="E15" s="14">
        <v>148</v>
      </c>
      <c r="F15" s="14">
        <v>5</v>
      </c>
      <c r="G15" s="14">
        <v>73</v>
      </c>
      <c r="H15" s="14">
        <v>1</v>
      </c>
      <c r="I15" s="32">
        <v>0</v>
      </c>
      <c r="J15" s="14">
        <v>39</v>
      </c>
      <c r="K15" s="14">
        <v>11</v>
      </c>
      <c r="L15" s="14">
        <v>4</v>
      </c>
      <c r="M15" s="103">
        <v>36</v>
      </c>
      <c r="N15" s="104">
        <v>59</v>
      </c>
      <c r="O15">
        <v>0</v>
      </c>
      <c r="P15" s="33">
        <v>168</v>
      </c>
      <c r="Q15" s="34">
        <v>4.1666666666666664E-2</v>
      </c>
      <c r="T15" s="105"/>
      <c r="U15" s="105" t="s">
        <v>150</v>
      </c>
      <c r="V15" s="105" t="s">
        <v>87</v>
      </c>
      <c r="W15" s="105" t="s">
        <v>151</v>
      </c>
      <c r="X15" s="111" t="s">
        <v>152</v>
      </c>
      <c r="Y15" s="105" t="s">
        <v>153</v>
      </c>
      <c r="Z15" s="105" t="s">
        <v>154</v>
      </c>
      <c r="AA15" s="105" t="s">
        <v>155</v>
      </c>
      <c r="AB15" s="105" t="s">
        <v>156</v>
      </c>
    </row>
    <row r="16" spans="1:28" ht="15.5" x14ac:dyDescent="0.35">
      <c r="A16" s="18">
        <v>15.7</v>
      </c>
      <c r="B16" s="14">
        <v>67</v>
      </c>
      <c r="C16" s="14">
        <v>9</v>
      </c>
      <c r="D16" s="20">
        <v>0.05</v>
      </c>
      <c r="E16" s="14">
        <v>228</v>
      </c>
      <c r="F16" s="14">
        <v>4</v>
      </c>
      <c r="G16" s="14">
        <v>86</v>
      </c>
      <c r="H16" s="14">
        <v>0</v>
      </c>
      <c r="I16" s="32">
        <v>1</v>
      </c>
      <c r="J16" s="14">
        <v>31</v>
      </c>
      <c r="K16" s="14">
        <v>13</v>
      </c>
      <c r="L16" s="14">
        <v>1</v>
      </c>
      <c r="M16" s="103">
        <v>38</v>
      </c>
      <c r="N16" s="104">
        <v>70</v>
      </c>
      <c r="O16">
        <v>1</v>
      </c>
      <c r="P16" s="33">
        <v>173</v>
      </c>
      <c r="Q16" s="34">
        <v>4.6242774566473986E-2</v>
      </c>
      <c r="T16" t="s">
        <v>157</v>
      </c>
      <c r="U16">
        <v>-29.422760483978131</v>
      </c>
      <c r="V16">
        <v>2.2763221518907821</v>
      </c>
      <c r="W16">
        <v>-12.925569634130518</v>
      </c>
      <c r="X16" s="112">
        <v>2.9149682700771755E-25</v>
      </c>
      <c r="Y16">
        <v>-33.925237525185018</v>
      </c>
      <c r="Z16">
        <v>-24.920283442771247</v>
      </c>
      <c r="AA16">
        <v>-33.925237525185018</v>
      </c>
      <c r="AB16">
        <v>-24.920283442771247</v>
      </c>
    </row>
    <row r="17" spans="1:28" ht="15.5" x14ac:dyDescent="0.35">
      <c r="A17" s="18">
        <v>9.8000000000000007</v>
      </c>
      <c r="B17" s="14">
        <v>62</v>
      </c>
      <c r="C17" s="14">
        <v>16</v>
      </c>
      <c r="D17" s="20">
        <v>0.58799999999999997</v>
      </c>
      <c r="E17" s="14">
        <v>136</v>
      </c>
      <c r="F17" s="14">
        <v>4</v>
      </c>
      <c r="G17" s="14">
        <v>121</v>
      </c>
      <c r="H17" s="14">
        <v>1</v>
      </c>
      <c r="I17" s="32">
        <v>1</v>
      </c>
      <c r="J17" s="14">
        <v>41</v>
      </c>
      <c r="K17" s="14">
        <v>10</v>
      </c>
      <c r="L17" s="14">
        <v>3</v>
      </c>
      <c r="M17" s="103">
        <v>41</v>
      </c>
      <c r="N17" s="104">
        <v>44</v>
      </c>
      <c r="O17">
        <v>1</v>
      </c>
      <c r="P17" s="33">
        <v>159</v>
      </c>
      <c r="Q17" s="34">
        <v>5.0314465408805034E-2</v>
      </c>
      <c r="T17" t="s">
        <v>47</v>
      </c>
      <c r="U17">
        <v>1.9215176353102652E-2</v>
      </c>
      <c r="V17">
        <v>9.9636328058278802E-3</v>
      </c>
      <c r="W17">
        <v>1.9285311620339323</v>
      </c>
      <c r="X17" s="117">
        <v>5.591971596467929E-2</v>
      </c>
      <c r="Y17">
        <v>-4.9250338721566755E-4</v>
      </c>
      <c r="Z17">
        <v>3.8922856093420971E-2</v>
      </c>
      <c r="AA17">
        <v>-4.9250338721566755E-4</v>
      </c>
      <c r="AB17">
        <v>3.8922856093420971E-2</v>
      </c>
    </row>
    <row r="18" spans="1:28" ht="15.5" x14ac:dyDescent="0.35">
      <c r="A18" s="18">
        <v>19.5</v>
      </c>
      <c r="B18" s="14">
        <v>99</v>
      </c>
      <c r="C18" s="14">
        <v>9</v>
      </c>
      <c r="D18" s="20">
        <v>1.76</v>
      </c>
      <c r="E18" s="14">
        <v>369</v>
      </c>
      <c r="F18" s="14">
        <v>4</v>
      </c>
      <c r="G18" s="14">
        <v>85</v>
      </c>
      <c r="H18" s="14">
        <v>0</v>
      </c>
      <c r="I18" s="116">
        <v>1</v>
      </c>
      <c r="J18" s="14">
        <v>38</v>
      </c>
      <c r="K18" s="14">
        <v>12</v>
      </c>
      <c r="L18" s="14">
        <v>2</v>
      </c>
      <c r="M18" s="103">
        <v>38</v>
      </c>
      <c r="N18" s="104">
        <v>68</v>
      </c>
      <c r="O18">
        <v>1</v>
      </c>
      <c r="P18" s="33">
        <v>163</v>
      </c>
      <c r="Q18" s="34">
        <v>4.2944785276073622E-2</v>
      </c>
      <c r="T18" t="s">
        <v>48</v>
      </c>
      <c r="U18">
        <v>2.2740717989819744E-2</v>
      </c>
      <c r="V18">
        <v>1.8446722731751401E-2</v>
      </c>
      <c r="W18">
        <v>1.2327782186847374</v>
      </c>
      <c r="X18" s="117">
        <v>0.21983313984224429</v>
      </c>
      <c r="Y18">
        <v>-1.3746185024426743E-2</v>
      </c>
      <c r="Z18">
        <v>5.9227621004066228E-2</v>
      </c>
      <c r="AA18">
        <v>-1.3746185024426743E-2</v>
      </c>
      <c r="AB18">
        <v>5.9227621004066228E-2</v>
      </c>
    </row>
    <row r="19" spans="1:28" ht="15.5" x14ac:dyDescent="0.35">
      <c r="A19" s="18">
        <v>16.2</v>
      </c>
      <c r="B19" s="14">
        <v>67</v>
      </c>
      <c r="C19" s="14">
        <v>8</v>
      </c>
      <c r="D19" s="20">
        <v>4.4999999999999998E-2</v>
      </c>
      <c r="E19" s="14">
        <v>187</v>
      </c>
      <c r="F19" s="14">
        <v>0</v>
      </c>
      <c r="G19" s="14">
        <v>73</v>
      </c>
      <c r="H19" s="14">
        <v>1</v>
      </c>
      <c r="I19" s="32">
        <v>1</v>
      </c>
      <c r="J19" s="14">
        <v>29</v>
      </c>
      <c r="K19" s="14">
        <v>13</v>
      </c>
      <c r="L19" s="14">
        <v>1</v>
      </c>
      <c r="M19" s="103">
        <v>41</v>
      </c>
      <c r="N19" s="104">
        <v>45</v>
      </c>
      <c r="O19">
        <v>1</v>
      </c>
      <c r="P19" s="33">
        <v>182</v>
      </c>
      <c r="Q19" s="34">
        <v>5.4945054945054944E-2</v>
      </c>
      <c r="T19" t="s">
        <v>49</v>
      </c>
      <c r="U19">
        <v>0.28140574604338148</v>
      </c>
      <c r="V19">
        <v>0.12579545334224923</v>
      </c>
      <c r="W19">
        <v>2.2370104687151637</v>
      </c>
      <c r="X19" s="112">
        <v>2.695028286750149E-2</v>
      </c>
      <c r="Y19">
        <v>3.2587212123994264E-2</v>
      </c>
      <c r="Z19">
        <v>0.53022427996276866</v>
      </c>
      <c r="AA19">
        <v>3.2587212123994264E-2</v>
      </c>
      <c r="AB19">
        <v>0.53022427996276866</v>
      </c>
    </row>
    <row r="20" spans="1:28" ht="15.5" x14ac:dyDescent="0.35">
      <c r="A20" s="18">
        <v>8</v>
      </c>
      <c r="B20" s="14">
        <v>51</v>
      </c>
      <c r="C20" s="14">
        <v>12</v>
      </c>
      <c r="D20" s="20">
        <v>1</v>
      </c>
      <c r="E20" s="14">
        <v>66</v>
      </c>
      <c r="F20" s="14">
        <v>3</v>
      </c>
      <c r="G20" s="14">
        <v>90</v>
      </c>
      <c r="H20" s="14">
        <v>1</v>
      </c>
      <c r="I20" s="32">
        <v>0</v>
      </c>
      <c r="J20" s="14">
        <v>34</v>
      </c>
      <c r="K20" s="14">
        <v>6</v>
      </c>
      <c r="L20" s="14">
        <v>2</v>
      </c>
      <c r="M20" s="103">
        <v>40</v>
      </c>
      <c r="N20" s="104">
        <v>25</v>
      </c>
      <c r="O20">
        <v>0</v>
      </c>
      <c r="P20" s="33">
        <v>178</v>
      </c>
      <c r="Q20" s="34">
        <v>3.3707865168539325E-2</v>
      </c>
      <c r="T20" t="s">
        <v>50</v>
      </c>
      <c r="U20">
        <v>3.7759137413475086E-2</v>
      </c>
      <c r="V20">
        <v>1.8646311430355134E-3</v>
      </c>
      <c r="W20">
        <v>20.250191333823459</v>
      </c>
      <c r="X20" s="112">
        <v>1.8508398466580902E-42</v>
      </c>
      <c r="Y20">
        <v>3.4070969240590054E-2</v>
      </c>
      <c r="Z20">
        <v>4.1447305586360117E-2</v>
      </c>
      <c r="AA20">
        <v>3.4070969240590054E-2</v>
      </c>
      <c r="AB20">
        <v>4.1447305586360117E-2</v>
      </c>
    </row>
    <row r="21" spans="1:28" ht="15.5" x14ac:dyDescent="0.35">
      <c r="A21" s="18">
        <v>12.2</v>
      </c>
      <c r="B21" s="14">
        <v>71</v>
      </c>
      <c r="C21" s="14">
        <v>13</v>
      </c>
      <c r="D21" s="20">
        <v>0.121</v>
      </c>
      <c r="E21" s="14">
        <v>116</v>
      </c>
      <c r="F21" s="14">
        <v>0</v>
      </c>
      <c r="G21" s="14">
        <v>82</v>
      </c>
      <c r="H21" s="14">
        <v>0</v>
      </c>
      <c r="I21" s="32">
        <v>1</v>
      </c>
      <c r="J21" s="14">
        <v>34</v>
      </c>
      <c r="K21" s="14">
        <v>8</v>
      </c>
      <c r="L21" s="14">
        <v>2</v>
      </c>
      <c r="M21" s="103">
        <v>47</v>
      </c>
      <c r="N21" s="104">
        <v>51</v>
      </c>
      <c r="O21">
        <v>1</v>
      </c>
      <c r="P21" s="33">
        <v>185</v>
      </c>
      <c r="Q21" s="34">
        <v>4.3243243243243246E-2</v>
      </c>
      <c r="T21" t="s">
        <v>51</v>
      </c>
      <c r="U21">
        <v>-2.7105267132267612E-2</v>
      </c>
      <c r="V21">
        <v>5.5126462139524116E-2</v>
      </c>
      <c r="W21">
        <v>-0.49169248452158337</v>
      </c>
      <c r="X21" s="117">
        <v>0.6237472604997365</v>
      </c>
      <c r="Y21">
        <v>-0.13614327387485489</v>
      </c>
      <c r="Z21">
        <v>8.193273961031966E-2</v>
      </c>
      <c r="AA21">
        <v>-0.13614327387485489</v>
      </c>
      <c r="AB21">
        <v>8.193273961031966E-2</v>
      </c>
    </row>
    <row r="22" spans="1:28" ht="15.5" x14ac:dyDescent="0.35">
      <c r="A22" s="18">
        <v>11.1</v>
      </c>
      <c r="B22" s="14">
        <v>65</v>
      </c>
      <c r="C22" s="14">
        <v>3</v>
      </c>
      <c r="D22" s="20">
        <v>0.159</v>
      </c>
      <c r="E22" s="14">
        <v>144</v>
      </c>
      <c r="F22" s="14">
        <v>2</v>
      </c>
      <c r="G22" s="14">
        <v>85</v>
      </c>
      <c r="H22" s="14">
        <v>0</v>
      </c>
      <c r="I22" s="32">
        <v>1</v>
      </c>
      <c r="J22" s="14">
        <v>47</v>
      </c>
      <c r="K22" s="14">
        <v>14</v>
      </c>
      <c r="L22" s="14">
        <v>3</v>
      </c>
      <c r="M22" s="103">
        <v>27</v>
      </c>
      <c r="N22" s="104">
        <v>59</v>
      </c>
      <c r="O22">
        <v>1</v>
      </c>
      <c r="P22" s="33">
        <v>168</v>
      </c>
      <c r="Q22" s="34">
        <v>3.5714285714285712E-2</v>
      </c>
      <c r="T22" t="s">
        <v>52</v>
      </c>
      <c r="U22">
        <v>1.8427382293954561E-2</v>
      </c>
      <c r="V22">
        <v>4.1284526844029435E-3</v>
      </c>
      <c r="W22">
        <v>4.4635081718562866</v>
      </c>
      <c r="X22" s="112">
        <v>1.7026782699439254E-5</v>
      </c>
      <c r="Y22">
        <v>1.0261462803256282E-2</v>
      </c>
      <c r="Z22">
        <v>2.6593301784652842E-2</v>
      </c>
      <c r="AA22">
        <v>1.0261462803256282E-2</v>
      </c>
      <c r="AB22">
        <v>2.6593301784652842E-2</v>
      </c>
    </row>
    <row r="23" spans="1:28" ht="15.5" x14ac:dyDescent="0.35">
      <c r="A23" s="18">
        <v>16.8</v>
      </c>
      <c r="B23" s="14">
        <v>86</v>
      </c>
      <c r="C23" s="14">
        <v>8</v>
      </c>
      <c r="D23" s="20">
        <v>2.2839999999999998</v>
      </c>
      <c r="E23" s="14">
        <v>201</v>
      </c>
      <c r="F23" s="14">
        <v>0</v>
      </c>
      <c r="G23" s="14">
        <v>80</v>
      </c>
      <c r="H23" s="14">
        <v>1</v>
      </c>
      <c r="I23" s="32">
        <v>1</v>
      </c>
      <c r="J23" s="14">
        <v>38</v>
      </c>
      <c r="K23" s="14">
        <v>10</v>
      </c>
      <c r="L23" s="14">
        <v>2</v>
      </c>
      <c r="M23" s="103">
        <v>32</v>
      </c>
      <c r="N23" s="104">
        <v>78</v>
      </c>
      <c r="O23">
        <v>1</v>
      </c>
      <c r="P23" s="33">
        <v>183</v>
      </c>
      <c r="Q23" s="34">
        <v>4.9180327868852458E-2</v>
      </c>
      <c r="T23" t="s">
        <v>53</v>
      </c>
      <c r="U23">
        <v>-0.19304578374404796</v>
      </c>
      <c r="V23">
        <v>0.15790685661018602</v>
      </c>
      <c r="W23">
        <v>-1.2225294574801588</v>
      </c>
      <c r="X23" s="117">
        <v>0.2236695026274482</v>
      </c>
      <c r="Y23">
        <v>-0.50537942946548298</v>
      </c>
      <c r="Z23">
        <v>0.11928786197738706</v>
      </c>
      <c r="AA23">
        <v>-0.50537942946548298</v>
      </c>
      <c r="AB23">
        <v>0.11928786197738706</v>
      </c>
    </row>
    <row r="24" spans="1:28" ht="15.5" x14ac:dyDescent="0.35">
      <c r="A24" s="18">
        <v>11.8</v>
      </c>
      <c r="B24" s="14">
        <v>51</v>
      </c>
      <c r="C24" s="14">
        <v>8</v>
      </c>
      <c r="D24" s="20">
        <v>0.79900000000000004</v>
      </c>
      <c r="E24" s="14">
        <v>96</v>
      </c>
      <c r="F24" s="14">
        <v>6</v>
      </c>
      <c r="G24" s="14">
        <v>145</v>
      </c>
      <c r="H24" s="14">
        <v>1</v>
      </c>
      <c r="I24" s="32">
        <v>1</v>
      </c>
      <c r="J24" s="14">
        <v>34</v>
      </c>
      <c r="K24" s="14">
        <v>12</v>
      </c>
      <c r="L24" s="14">
        <v>2</v>
      </c>
      <c r="M24" s="103">
        <v>40</v>
      </c>
      <c r="N24" s="104">
        <v>22</v>
      </c>
      <c r="O24">
        <v>0</v>
      </c>
      <c r="P24" s="33">
        <v>181</v>
      </c>
      <c r="Q24" s="34">
        <v>4.4198895027624308E-2</v>
      </c>
      <c r="T24" t="s">
        <v>54</v>
      </c>
      <c r="U24">
        <v>0.16932863138218385</v>
      </c>
      <c r="V24">
        <v>0.17149147816657104</v>
      </c>
      <c r="W24">
        <v>0.98738802179845697</v>
      </c>
      <c r="X24" s="117">
        <v>0.32524534343663236</v>
      </c>
      <c r="Y24">
        <v>-0.1698748695661586</v>
      </c>
      <c r="Z24">
        <v>0.5085321323305263</v>
      </c>
      <c r="AA24">
        <v>-0.1698748695661586</v>
      </c>
      <c r="AB24">
        <v>0.5085321323305263</v>
      </c>
    </row>
    <row r="25" spans="1:28" ht="15.5" x14ac:dyDescent="0.35">
      <c r="A25" s="18">
        <v>14</v>
      </c>
      <c r="B25" s="14">
        <v>56</v>
      </c>
      <c r="C25" s="14">
        <v>7</v>
      </c>
      <c r="D25" s="20">
        <v>0.91100000000000003</v>
      </c>
      <c r="E25" s="14">
        <v>134</v>
      </c>
      <c r="F25" s="14">
        <v>2</v>
      </c>
      <c r="G25" s="14">
        <v>112</v>
      </c>
      <c r="H25" s="14">
        <v>1</v>
      </c>
      <c r="I25" s="32">
        <v>0</v>
      </c>
      <c r="J25" s="14">
        <v>30</v>
      </c>
      <c r="K25" s="14">
        <v>13</v>
      </c>
      <c r="L25" s="14">
        <v>1</v>
      </c>
      <c r="M25" s="103">
        <v>38</v>
      </c>
      <c r="N25" s="104">
        <v>34</v>
      </c>
      <c r="O25">
        <v>1</v>
      </c>
      <c r="P25" s="33">
        <v>178</v>
      </c>
      <c r="Q25" s="34">
        <v>3.9325842696629212E-2</v>
      </c>
      <c r="T25" t="s">
        <v>55</v>
      </c>
      <c r="U25">
        <v>-2.4372285927543362E-2</v>
      </c>
      <c r="V25">
        <v>1.2817728007607266E-2</v>
      </c>
      <c r="W25">
        <v>-1.9014513268715421</v>
      </c>
      <c r="X25" s="117">
        <v>5.9405962421455301E-2</v>
      </c>
      <c r="Y25">
        <v>-4.972525542122827E-2</v>
      </c>
      <c r="Z25">
        <v>9.8068356614154639E-4</v>
      </c>
      <c r="AA25">
        <v>-4.972525542122827E-2</v>
      </c>
      <c r="AB25">
        <v>9.8068356614154639E-4</v>
      </c>
    </row>
    <row r="26" spans="1:28" ht="15.5" x14ac:dyDescent="0.35">
      <c r="A26" s="18">
        <v>10.5</v>
      </c>
      <c r="B26" s="14">
        <v>60</v>
      </c>
      <c r="C26" s="14">
        <v>3</v>
      </c>
      <c r="D26" s="20">
        <v>0.81299999999999994</v>
      </c>
      <c r="E26" s="14">
        <v>101</v>
      </c>
      <c r="F26" s="14">
        <v>3</v>
      </c>
      <c r="G26" s="14">
        <v>106</v>
      </c>
      <c r="H26" s="14">
        <v>1</v>
      </c>
      <c r="I26" s="32">
        <v>0</v>
      </c>
      <c r="J26" s="14">
        <v>44</v>
      </c>
      <c r="K26" s="14">
        <v>8</v>
      </c>
      <c r="L26" s="14">
        <v>3</v>
      </c>
      <c r="M26" s="103">
        <v>33</v>
      </c>
      <c r="N26" s="104">
        <v>45</v>
      </c>
      <c r="O26">
        <v>0</v>
      </c>
      <c r="P26" s="33">
        <v>170</v>
      </c>
      <c r="Q26" s="34">
        <v>4.1176470588235294E-2</v>
      </c>
      <c r="T26" t="s">
        <v>56</v>
      </c>
      <c r="U26">
        <v>5.5981293397933542E-2</v>
      </c>
      <c r="V26">
        <v>2.484759303021648E-2</v>
      </c>
      <c r="W26">
        <v>2.2529865701621969</v>
      </c>
      <c r="X26" s="112">
        <v>2.5897505113165856E-2</v>
      </c>
      <c r="Y26">
        <v>6.8337168763614314E-3</v>
      </c>
      <c r="Z26">
        <v>0.10512886991950565</v>
      </c>
      <c r="AA26">
        <v>6.8337168763614314E-3</v>
      </c>
      <c r="AB26">
        <v>0.10512886991950565</v>
      </c>
    </row>
    <row r="27" spans="1:28" ht="15.5" x14ac:dyDescent="0.35">
      <c r="A27" s="18">
        <v>6.2</v>
      </c>
      <c r="B27" s="14">
        <v>40</v>
      </c>
      <c r="C27" s="14">
        <v>14</v>
      </c>
      <c r="D27" s="20">
        <v>0.97599999999999998</v>
      </c>
      <c r="E27" s="14">
        <v>82</v>
      </c>
      <c r="F27" s="14">
        <v>2</v>
      </c>
      <c r="G27" s="14">
        <v>101</v>
      </c>
      <c r="H27" s="14">
        <v>0</v>
      </c>
      <c r="I27" s="32">
        <v>0</v>
      </c>
      <c r="J27" s="14">
        <v>37</v>
      </c>
      <c r="K27" s="14">
        <v>5</v>
      </c>
      <c r="L27" s="14">
        <v>3</v>
      </c>
      <c r="M27" s="103">
        <v>40</v>
      </c>
      <c r="N27" s="104">
        <v>9</v>
      </c>
      <c r="O27">
        <v>0</v>
      </c>
      <c r="P27" s="33">
        <v>163</v>
      </c>
      <c r="Q27" s="34">
        <v>3.0674846625766871E-2</v>
      </c>
      <c r="T27" t="s">
        <v>57</v>
      </c>
      <c r="U27">
        <v>-4.5219015585232017E-2</v>
      </c>
      <c r="V27">
        <v>7.3049814249100314E-2</v>
      </c>
      <c r="W27">
        <v>-0.61901616109569968</v>
      </c>
      <c r="X27" s="117">
        <v>0.53696455546086996</v>
      </c>
      <c r="Y27">
        <v>-0.18970871852459986</v>
      </c>
      <c r="Z27">
        <v>9.9270687354135842E-2</v>
      </c>
      <c r="AA27">
        <v>-0.18970871852459986</v>
      </c>
      <c r="AB27">
        <v>9.9270687354135842E-2</v>
      </c>
    </row>
    <row r="28" spans="1:28" ht="15.5" x14ac:dyDescent="0.35">
      <c r="A28" s="18">
        <v>16.899999999999999</v>
      </c>
      <c r="B28" s="14">
        <v>85</v>
      </c>
      <c r="C28" s="14">
        <v>12</v>
      </c>
      <c r="D28" s="20">
        <v>1.86</v>
      </c>
      <c r="E28" s="14">
        <v>311</v>
      </c>
      <c r="F28" s="14">
        <v>2</v>
      </c>
      <c r="G28" s="14">
        <v>124</v>
      </c>
      <c r="H28" s="14">
        <v>1</v>
      </c>
      <c r="I28" s="32">
        <v>1</v>
      </c>
      <c r="J28" s="14">
        <v>37</v>
      </c>
      <c r="K28" s="14">
        <v>13</v>
      </c>
      <c r="L28" s="14">
        <v>2</v>
      </c>
      <c r="M28" s="103">
        <v>42</v>
      </c>
      <c r="N28" s="104">
        <v>62</v>
      </c>
      <c r="O28">
        <v>1</v>
      </c>
      <c r="P28" s="33">
        <v>164</v>
      </c>
      <c r="Q28" s="34">
        <v>4.878048780487805E-2</v>
      </c>
      <c r="T28" t="s">
        <v>58</v>
      </c>
      <c r="U28">
        <v>-1.2971127306541351E-3</v>
      </c>
      <c r="V28">
        <v>1.8147873712867628E-2</v>
      </c>
      <c r="W28">
        <v>-7.1474639463378342E-2</v>
      </c>
      <c r="X28" s="118">
        <v>0.9431273746206148</v>
      </c>
      <c r="Y28">
        <v>-3.7192903961713993E-2</v>
      </c>
      <c r="Z28">
        <v>3.4598678500405718E-2</v>
      </c>
      <c r="AA28">
        <v>-3.7192903961713993E-2</v>
      </c>
      <c r="AB28">
        <v>3.4598678500405718E-2</v>
      </c>
    </row>
    <row r="29" spans="1:28" ht="15.5" x14ac:dyDescent="0.35">
      <c r="A29" s="18">
        <v>7.9</v>
      </c>
      <c r="B29" s="14">
        <v>35</v>
      </c>
      <c r="C29" s="14">
        <v>6</v>
      </c>
      <c r="D29" s="20">
        <v>4.7E-2</v>
      </c>
      <c r="E29" s="14">
        <v>65</v>
      </c>
      <c r="F29" s="14">
        <v>4</v>
      </c>
      <c r="G29" s="14">
        <v>88</v>
      </c>
      <c r="H29" s="14">
        <v>1</v>
      </c>
      <c r="I29" s="32">
        <v>0</v>
      </c>
      <c r="J29" s="14">
        <v>27</v>
      </c>
      <c r="K29" s="14">
        <v>5</v>
      </c>
      <c r="L29" s="14">
        <v>6</v>
      </c>
      <c r="M29" s="103">
        <v>37</v>
      </c>
      <c r="N29" s="104">
        <v>16</v>
      </c>
      <c r="O29">
        <v>0</v>
      </c>
      <c r="P29" s="33">
        <v>180</v>
      </c>
      <c r="Q29" s="34">
        <v>3.3333333333333333E-2</v>
      </c>
      <c r="T29" t="s">
        <v>59</v>
      </c>
      <c r="U29">
        <v>3.4415663077600081E-3</v>
      </c>
      <c r="V29">
        <v>5.0179851896524361E-3</v>
      </c>
      <c r="W29">
        <v>0.68584624658854032</v>
      </c>
      <c r="X29" s="117">
        <v>0.49400386807673957</v>
      </c>
      <c r="Y29">
        <v>-6.4838140215398386E-3</v>
      </c>
      <c r="Z29">
        <v>1.3366946637059856E-2</v>
      </c>
      <c r="AA29">
        <v>-6.4838140215398386E-3</v>
      </c>
      <c r="AB29">
        <v>1.3366946637059856E-2</v>
      </c>
    </row>
    <row r="30" spans="1:28" ht="15.5" x14ac:dyDescent="0.35">
      <c r="A30" s="18">
        <v>9.6</v>
      </c>
      <c r="B30" s="14">
        <v>51</v>
      </c>
      <c r="C30" s="14">
        <v>6</v>
      </c>
      <c r="D30" s="20">
        <v>0.498</v>
      </c>
      <c r="E30" s="14">
        <v>31</v>
      </c>
      <c r="F30" s="14">
        <v>4</v>
      </c>
      <c r="G30" s="14">
        <v>117</v>
      </c>
      <c r="H30" s="14">
        <v>1</v>
      </c>
      <c r="I30" s="32">
        <v>0</v>
      </c>
      <c r="J30" s="14">
        <v>30</v>
      </c>
      <c r="K30" s="14">
        <v>5</v>
      </c>
      <c r="L30" s="14">
        <v>2</v>
      </c>
      <c r="M30" s="103">
        <v>36</v>
      </c>
      <c r="N30" s="104">
        <v>20</v>
      </c>
      <c r="O30">
        <v>0</v>
      </c>
      <c r="P30" s="33">
        <v>179</v>
      </c>
      <c r="Q30" s="34">
        <v>4.4692737430167599E-2</v>
      </c>
      <c r="T30" t="s">
        <v>60</v>
      </c>
      <c r="U30">
        <v>-9.1342077248685538E-2</v>
      </c>
      <c r="V30">
        <v>0.19117179470164383</v>
      </c>
      <c r="W30">
        <v>-0.47780101343527387</v>
      </c>
      <c r="X30" s="117">
        <v>0.63357618225214485</v>
      </c>
      <c r="Y30">
        <v>-0.46947248196996155</v>
      </c>
      <c r="Z30">
        <v>0.28678832747259048</v>
      </c>
      <c r="AA30">
        <v>-0.46947248196996155</v>
      </c>
      <c r="AB30">
        <v>0.28678832747259048</v>
      </c>
    </row>
    <row r="31" spans="1:28" ht="15.5" x14ac:dyDescent="0.35">
      <c r="A31" s="18">
        <v>16.3</v>
      </c>
      <c r="B31" s="14">
        <v>102</v>
      </c>
      <c r="C31" s="14">
        <v>12</v>
      </c>
      <c r="D31" s="20">
        <v>8.4000000000000005E-2</v>
      </c>
      <c r="E31" s="14">
        <v>249</v>
      </c>
      <c r="F31" s="14">
        <v>2</v>
      </c>
      <c r="G31" s="14">
        <v>86</v>
      </c>
      <c r="H31" s="14">
        <v>1</v>
      </c>
      <c r="I31" s="32">
        <v>1</v>
      </c>
      <c r="J31" s="14">
        <v>38</v>
      </c>
      <c r="K31" s="14">
        <v>11</v>
      </c>
      <c r="L31" s="14">
        <v>2</v>
      </c>
      <c r="M31" s="103">
        <v>32</v>
      </c>
      <c r="N31" s="104">
        <v>114</v>
      </c>
      <c r="O31">
        <v>1</v>
      </c>
      <c r="P31" s="33">
        <v>170</v>
      </c>
      <c r="Q31" s="34">
        <v>4.1176470588235294E-2</v>
      </c>
      <c r="T31" t="s">
        <v>38</v>
      </c>
      <c r="U31">
        <v>0.18189445523234074</v>
      </c>
      <c r="V31">
        <v>1.2120983852204004E-2</v>
      </c>
      <c r="W31">
        <v>15.006575163390403</v>
      </c>
      <c r="X31" s="112">
        <v>2.1139676322372579E-30</v>
      </c>
      <c r="Y31">
        <v>0.15791961868907875</v>
      </c>
      <c r="Z31">
        <v>0.20586929177560273</v>
      </c>
      <c r="AA31">
        <v>0.15791961868907875</v>
      </c>
      <c r="AB31">
        <v>0.20586929177560273</v>
      </c>
    </row>
    <row r="32" spans="1:28" ht="16" thickBot="1" x14ac:dyDescent="0.4">
      <c r="A32" s="18">
        <v>11.2</v>
      </c>
      <c r="B32" s="14">
        <v>70</v>
      </c>
      <c r="C32" s="14">
        <v>14</v>
      </c>
      <c r="D32" s="20">
        <v>4.8000000000000001E-2</v>
      </c>
      <c r="E32" s="14">
        <v>197</v>
      </c>
      <c r="F32" s="14">
        <v>4</v>
      </c>
      <c r="G32" s="14">
        <v>72</v>
      </c>
      <c r="H32" s="14">
        <v>1</v>
      </c>
      <c r="I32" s="32">
        <v>1</v>
      </c>
      <c r="J32" s="14">
        <v>35</v>
      </c>
      <c r="K32" s="14">
        <v>11</v>
      </c>
      <c r="L32" s="14">
        <v>3</v>
      </c>
      <c r="M32" s="103">
        <v>42</v>
      </c>
      <c r="N32" s="104">
        <v>56</v>
      </c>
      <c r="O32">
        <v>0</v>
      </c>
      <c r="P32" s="33">
        <v>166</v>
      </c>
      <c r="Q32" s="34">
        <v>3.614457831325301E-2</v>
      </c>
      <c r="T32" s="52" t="s">
        <v>61</v>
      </c>
      <c r="U32" s="52">
        <v>32.798815290614428</v>
      </c>
      <c r="V32" s="52">
        <v>8.8741178668078913</v>
      </c>
      <c r="W32" s="52">
        <v>3.6960085253423043</v>
      </c>
      <c r="X32" s="115">
        <v>3.1904024711870553E-4</v>
      </c>
      <c r="Y32" s="52">
        <v>15.246153896409709</v>
      </c>
      <c r="Z32" s="52">
        <v>50.351476684819147</v>
      </c>
      <c r="AA32" s="52">
        <v>15.246153896409709</v>
      </c>
      <c r="AB32" s="52">
        <v>50.351476684819147</v>
      </c>
    </row>
    <row r="33" spans="1:17" ht="15.5" x14ac:dyDescent="0.35">
      <c r="A33" s="18">
        <v>13.1</v>
      </c>
      <c r="B33" s="14">
        <v>61</v>
      </c>
      <c r="C33" s="14">
        <v>7</v>
      </c>
      <c r="D33" s="20">
        <v>0.96</v>
      </c>
      <c r="E33" s="14">
        <v>213</v>
      </c>
      <c r="F33" s="14">
        <v>2</v>
      </c>
      <c r="G33" s="14">
        <v>101</v>
      </c>
      <c r="H33" s="14">
        <v>1</v>
      </c>
      <c r="I33" s="32">
        <v>1</v>
      </c>
      <c r="J33" s="14">
        <v>30</v>
      </c>
      <c r="K33" s="14">
        <v>10</v>
      </c>
      <c r="L33" s="14">
        <v>5</v>
      </c>
      <c r="M33" s="103">
        <v>39</v>
      </c>
      <c r="N33" s="104">
        <v>43</v>
      </c>
      <c r="O33">
        <v>1</v>
      </c>
      <c r="P33" s="33">
        <v>168</v>
      </c>
      <c r="Q33" s="34">
        <v>2.976190476190476E-2</v>
      </c>
    </row>
    <row r="34" spans="1:17" ht="15.5" x14ac:dyDescent="0.35">
      <c r="A34" s="18">
        <v>8</v>
      </c>
      <c r="B34" s="14">
        <v>44</v>
      </c>
      <c r="C34" s="14">
        <v>3</v>
      </c>
      <c r="D34" s="20">
        <v>1.18</v>
      </c>
      <c r="E34" s="14">
        <v>69</v>
      </c>
      <c r="F34" s="14">
        <v>2</v>
      </c>
      <c r="G34" s="14">
        <v>72</v>
      </c>
      <c r="H34" s="14">
        <v>0</v>
      </c>
      <c r="I34" s="32">
        <v>0</v>
      </c>
      <c r="J34" s="14">
        <v>34</v>
      </c>
      <c r="K34" s="14">
        <v>6</v>
      </c>
      <c r="L34" s="14">
        <v>2</v>
      </c>
      <c r="M34" s="103">
        <v>47</v>
      </c>
      <c r="N34" s="104">
        <v>20</v>
      </c>
      <c r="O34">
        <v>0</v>
      </c>
      <c r="P34" s="33">
        <v>178</v>
      </c>
      <c r="Q34" s="34">
        <v>2.8089887640449437E-2</v>
      </c>
    </row>
    <row r="35" spans="1:17" ht="15.5" x14ac:dyDescent="0.35">
      <c r="A35" s="18">
        <v>16.100000000000001</v>
      </c>
      <c r="B35" s="14">
        <v>98</v>
      </c>
      <c r="C35" s="14">
        <v>3</v>
      </c>
      <c r="D35" s="20">
        <v>0.97399999999999998</v>
      </c>
      <c r="E35" s="14">
        <v>201</v>
      </c>
      <c r="F35" s="14">
        <v>1</v>
      </c>
      <c r="G35" s="14">
        <v>91</v>
      </c>
      <c r="H35" s="14">
        <v>1</v>
      </c>
      <c r="I35" s="32">
        <v>1</v>
      </c>
      <c r="J35" s="14">
        <v>37</v>
      </c>
      <c r="K35" s="14">
        <v>6</v>
      </c>
      <c r="L35" s="14">
        <v>3</v>
      </c>
      <c r="M35" s="103">
        <v>32</v>
      </c>
      <c r="N35" s="104">
        <v>106</v>
      </c>
      <c r="O35">
        <v>0</v>
      </c>
      <c r="P35" s="33">
        <v>186</v>
      </c>
      <c r="Q35" s="34">
        <v>4.3010752688172046E-2</v>
      </c>
    </row>
    <row r="36" spans="1:17" ht="15.5" x14ac:dyDescent="0.35">
      <c r="A36" s="18">
        <v>10.4</v>
      </c>
      <c r="B36" s="14">
        <v>53</v>
      </c>
      <c r="C36" s="14">
        <v>4</v>
      </c>
      <c r="D36" s="20">
        <v>1.3149999999999999</v>
      </c>
      <c r="E36" s="14">
        <v>69</v>
      </c>
      <c r="F36" s="14">
        <v>1</v>
      </c>
      <c r="G36" s="14">
        <v>78</v>
      </c>
      <c r="H36" s="14">
        <v>1</v>
      </c>
      <c r="I36" s="32">
        <v>1</v>
      </c>
      <c r="J36" s="14">
        <v>35</v>
      </c>
      <c r="K36" s="14">
        <v>9</v>
      </c>
      <c r="L36" s="14">
        <v>2</v>
      </c>
      <c r="M36" s="103">
        <v>47</v>
      </c>
      <c r="N36" s="104">
        <v>25</v>
      </c>
      <c r="O36">
        <v>0</v>
      </c>
      <c r="P36" s="33">
        <v>181</v>
      </c>
      <c r="Q36" s="34">
        <v>4.4198895027624308E-2</v>
      </c>
    </row>
    <row r="37" spans="1:17" ht="15.5" x14ac:dyDescent="0.35">
      <c r="A37" s="18">
        <v>7.4</v>
      </c>
      <c r="B37" s="14">
        <v>44</v>
      </c>
      <c r="C37" s="14">
        <v>12</v>
      </c>
      <c r="D37" s="20">
        <v>0.97399999999999998</v>
      </c>
      <c r="E37" s="14">
        <v>117</v>
      </c>
      <c r="F37" s="14">
        <v>3</v>
      </c>
      <c r="G37" s="14">
        <v>96</v>
      </c>
      <c r="H37" s="14">
        <v>0</v>
      </c>
      <c r="I37" s="32">
        <v>0</v>
      </c>
      <c r="J37" s="14">
        <v>33</v>
      </c>
      <c r="K37" s="14">
        <v>6</v>
      </c>
      <c r="L37" s="14">
        <v>2</v>
      </c>
      <c r="M37" s="103">
        <v>40</v>
      </c>
      <c r="N37" s="104">
        <v>22</v>
      </c>
      <c r="O37">
        <v>1</v>
      </c>
      <c r="P37" s="33">
        <v>165</v>
      </c>
      <c r="Q37" s="34">
        <v>3.0303030303030304E-2</v>
      </c>
    </row>
    <row r="38" spans="1:17" ht="15.5" x14ac:dyDescent="0.35">
      <c r="A38" s="18">
        <v>10.5</v>
      </c>
      <c r="B38" s="14">
        <v>58</v>
      </c>
      <c r="C38" s="14">
        <v>15</v>
      </c>
      <c r="D38" s="20">
        <v>0.16700000000000001</v>
      </c>
      <c r="E38" s="14">
        <v>81</v>
      </c>
      <c r="F38" s="14">
        <v>1</v>
      </c>
      <c r="G38" s="14">
        <v>120</v>
      </c>
      <c r="H38" s="14">
        <v>0</v>
      </c>
      <c r="I38" s="32">
        <v>0</v>
      </c>
      <c r="J38" s="14">
        <v>39</v>
      </c>
      <c r="K38" s="14">
        <v>10</v>
      </c>
      <c r="L38" s="14">
        <v>2</v>
      </c>
      <c r="M38" s="103">
        <v>47</v>
      </c>
      <c r="N38" s="104">
        <v>35</v>
      </c>
      <c r="O38">
        <v>0</v>
      </c>
      <c r="P38" s="33">
        <v>181</v>
      </c>
      <c r="Q38" s="34">
        <v>3.8674033149171269E-2</v>
      </c>
    </row>
    <row r="39" spans="1:17" ht="15.5" x14ac:dyDescent="0.35">
      <c r="A39" s="18">
        <v>12</v>
      </c>
      <c r="B39" s="14">
        <v>60</v>
      </c>
      <c r="C39" s="14">
        <v>5</v>
      </c>
      <c r="D39" s="20">
        <v>0.93700000000000006</v>
      </c>
      <c r="E39" s="14">
        <v>211</v>
      </c>
      <c r="F39" s="14">
        <v>3</v>
      </c>
      <c r="G39" s="14">
        <v>112</v>
      </c>
      <c r="H39" s="14">
        <v>1</v>
      </c>
      <c r="I39" s="32">
        <v>0</v>
      </c>
      <c r="J39" s="14">
        <v>59</v>
      </c>
      <c r="K39" s="14">
        <v>15</v>
      </c>
      <c r="L39" s="14">
        <v>4</v>
      </c>
      <c r="M39" s="103">
        <v>37</v>
      </c>
      <c r="N39" s="104">
        <v>39</v>
      </c>
      <c r="O39">
        <v>0</v>
      </c>
      <c r="P39" s="33">
        <v>166</v>
      </c>
      <c r="Q39" s="34">
        <v>3.0120481927710843E-2</v>
      </c>
    </row>
    <row r="40" spans="1:17" ht="15.5" x14ac:dyDescent="0.35">
      <c r="A40" s="18">
        <v>14.5</v>
      </c>
      <c r="B40" s="14">
        <v>54</v>
      </c>
      <c r="C40" s="14">
        <v>9</v>
      </c>
      <c r="D40" s="20">
        <v>4.5999999999999999E-2</v>
      </c>
      <c r="E40" s="14">
        <v>151</v>
      </c>
      <c r="F40" s="14">
        <v>0</v>
      </c>
      <c r="G40" s="14">
        <v>72</v>
      </c>
      <c r="H40" s="14">
        <v>1</v>
      </c>
      <c r="I40" s="32">
        <v>1</v>
      </c>
      <c r="J40" s="14">
        <v>30</v>
      </c>
      <c r="K40" s="14">
        <v>13</v>
      </c>
      <c r="L40" s="14">
        <v>5</v>
      </c>
      <c r="M40" s="103">
        <v>39</v>
      </c>
      <c r="N40" s="104">
        <v>26</v>
      </c>
      <c r="O40">
        <v>0</v>
      </c>
      <c r="P40" s="33">
        <v>201</v>
      </c>
      <c r="Q40" s="34">
        <v>1.4925373134328358E-2</v>
      </c>
    </row>
    <row r="41" spans="1:17" ht="15.5" x14ac:dyDescent="0.35">
      <c r="A41" s="23">
        <v>5.9</v>
      </c>
      <c r="B41" s="14">
        <v>48</v>
      </c>
      <c r="C41" s="12">
        <v>2</v>
      </c>
      <c r="D41" s="25">
        <v>1.7999999999999999E-2</v>
      </c>
      <c r="E41" s="12">
        <v>77</v>
      </c>
      <c r="F41" s="12">
        <v>2</v>
      </c>
      <c r="G41" s="12">
        <v>150</v>
      </c>
      <c r="H41" s="14">
        <v>0</v>
      </c>
      <c r="I41" s="32">
        <v>0</v>
      </c>
      <c r="J41" s="14">
        <v>28</v>
      </c>
      <c r="K41" s="14">
        <v>1</v>
      </c>
      <c r="L41" s="14">
        <v>6</v>
      </c>
      <c r="M41" s="103">
        <v>30</v>
      </c>
      <c r="N41" s="104">
        <v>24</v>
      </c>
      <c r="O41">
        <v>0</v>
      </c>
      <c r="P41" s="33">
        <v>157</v>
      </c>
      <c r="Q41" s="34">
        <v>1.9108280254777069E-2</v>
      </c>
    </row>
    <row r="42" spans="1:17" ht="15.5" x14ac:dyDescent="0.35">
      <c r="A42" s="18">
        <v>9</v>
      </c>
      <c r="B42" s="14">
        <v>53</v>
      </c>
      <c r="C42" s="14">
        <v>13</v>
      </c>
      <c r="D42" s="20">
        <v>0.84</v>
      </c>
      <c r="E42" s="14">
        <v>99</v>
      </c>
      <c r="F42" s="14">
        <v>3</v>
      </c>
      <c r="G42" s="14">
        <v>110</v>
      </c>
      <c r="H42" s="14">
        <v>1</v>
      </c>
      <c r="I42" s="32">
        <v>0</v>
      </c>
      <c r="J42" s="14">
        <v>36</v>
      </c>
      <c r="K42" s="14">
        <v>9</v>
      </c>
      <c r="L42" s="14">
        <v>2</v>
      </c>
      <c r="M42" s="103">
        <v>41</v>
      </c>
      <c r="N42" s="104">
        <v>30</v>
      </c>
      <c r="O42">
        <v>1</v>
      </c>
      <c r="P42" s="33">
        <v>171</v>
      </c>
      <c r="Q42" s="34">
        <v>2.9239766081871343E-2</v>
      </c>
    </row>
    <row r="43" spans="1:17" ht="15.5" x14ac:dyDescent="0.35">
      <c r="A43" s="18">
        <v>15.8</v>
      </c>
      <c r="B43" s="14">
        <v>88</v>
      </c>
      <c r="C43" s="14">
        <v>18</v>
      </c>
      <c r="D43" s="20">
        <v>1</v>
      </c>
      <c r="E43" s="14">
        <v>283</v>
      </c>
      <c r="F43" s="14">
        <v>2</v>
      </c>
      <c r="G43" s="14">
        <v>104</v>
      </c>
      <c r="H43" s="14">
        <v>1</v>
      </c>
      <c r="I43" s="32">
        <v>0</v>
      </c>
      <c r="J43" s="14">
        <v>40</v>
      </c>
      <c r="K43" s="14">
        <v>8</v>
      </c>
      <c r="L43" s="14">
        <v>3</v>
      </c>
      <c r="M43" s="103">
        <v>43</v>
      </c>
      <c r="N43" s="104">
        <v>64</v>
      </c>
      <c r="O43">
        <v>0</v>
      </c>
      <c r="P43" s="33">
        <v>167</v>
      </c>
      <c r="Q43" s="34">
        <v>5.9880239520958084E-2</v>
      </c>
    </row>
    <row r="44" spans="1:17" ht="15.5" x14ac:dyDescent="0.35">
      <c r="A44" s="18">
        <v>14</v>
      </c>
      <c r="B44" s="14">
        <v>59</v>
      </c>
      <c r="C44" s="14">
        <v>5</v>
      </c>
      <c r="D44" s="20">
        <v>1.159</v>
      </c>
      <c r="E44" s="14">
        <v>196</v>
      </c>
      <c r="F44" s="14">
        <v>1</v>
      </c>
      <c r="G44" s="14">
        <v>99</v>
      </c>
      <c r="H44" s="14">
        <v>1</v>
      </c>
      <c r="I44" s="32">
        <v>0</v>
      </c>
      <c r="J44" s="14">
        <v>43</v>
      </c>
      <c r="K44" s="14">
        <v>15</v>
      </c>
      <c r="L44" s="14">
        <v>5</v>
      </c>
      <c r="M44" s="103">
        <v>35</v>
      </c>
      <c r="N44" s="104">
        <v>45</v>
      </c>
      <c r="O44">
        <v>0</v>
      </c>
      <c r="P44" s="33">
        <v>176</v>
      </c>
      <c r="Q44" s="34">
        <v>4.5454545454545456E-2</v>
      </c>
    </row>
    <row r="45" spans="1:17" ht="15.5" x14ac:dyDescent="0.35">
      <c r="A45" s="18">
        <v>15.3</v>
      </c>
      <c r="B45" s="14">
        <v>117</v>
      </c>
      <c r="C45" s="14">
        <v>2</v>
      </c>
      <c r="D45" s="20">
        <v>0.104</v>
      </c>
      <c r="E45" s="14">
        <v>253</v>
      </c>
      <c r="F45" s="14">
        <v>2</v>
      </c>
      <c r="G45" s="14">
        <v>145</v>
      </c>
      <c r="H45" s="14">
        <v>1</v>
      </c>
      <c r="I45" s="32">
        <v>1</v>
      </c>
      <c r="J45" s="14">
        <v>52</v>
      </c>
      <c r="K45" s="14">
        <v>15</v>
      </c>
      <c r="L45" s="14">
        <v>3</v>
      </c>
      <c r="M45" s="103">
        <v>30</v>
      </c>
      <c r="N45" s="104">
        <v>59</v>
      </c>
      <c r="O45">
        <v>0</v>
      </c>
      <c r="P45" s="33">
        <v>163</v>
      </c>
      <c r="Q45" s="34">
        <v>3.6809815950920248E-2</v>
      </c>
    </row>
    <row r="46" spans="1:17" ht="15.5" x14ac:dyDescent="0.35">
      <c r="A46" s="18">
        <v>14.4</v>
      </c>
      <c r="B46" s="14">
        <v>83</v>
      </c>
      <c r="C46" s="14">
        <v>22</v>
      </c>
      <c r="D46" s="20">
        <v>0.93600000000000005</v>
      </c>
      <c r="E46" s="14">
        <v>203</v>
      </c>
      <c r="F46" s="14">
        <v>2</v>
      </c>
      <c r="G46" s="14">
        <v>111</v>
      </c>
      <c r="H46" s="14">
        <v>1</v>
      </c>
      <c r="I46" s="32">
        <v>0</v>
      </c>
      <c r="J46" s="14">
        <v>45</v>
      </c>
      <c r="K46" s="14">
        <v>9</v>
      </c>
      <c r="L46" s="14">
        <v>3</v>
      </c>
      <c r="M46" s="103">
        <v>50</v>
      </c>
      <c r="N46" s="104">
        <v>87</v>
      </c>
      <c r="O46">
        <v>0</v>
      </c>
      <c r="P46" s="33">
        <v>173</v>
      </c>
      <c r="Q46" s="34">
        <v>2.8901734104046242E-2</v>
      </c>
    </row>
    <row r="47" spans="1:17" ht="15.5" x14ac:dyDescent="0.35">
      <c r="A47" s="18">
        <v>14.8</v>
      </c>
      <c r="B47" s="14">
        <v>91</v>
      </c>
      <c r="C47" s="14">
        <v>2</v>
      </c>
      <c r="D47" s="20">
        <v>1.968</v>
      </c>
      <c r="E47" s="14">
        <v>164</v>
      </c>
      <c r="F47" s="14">
        <v>1</v>
      </c>
      <c r="G47" s="14">
        <v>86</v>
      </c>
      <c r="H47" s="14">
        <v>1</v>
      </c>
      <c r="I47" s="32">
        <v>0</v>
      </c>
      <c r="J47" s="14">
        <v>33</v>
      </c>
      <c r="K47" s="14">
        <v>5</v>
      </c>
      <c r="L47" s="14">
        <v>2</v>
      </c>
      <c r="M47" s="103">
        <v>37</v>
      </c>
      <c r="N47" s="104">
        <v>98</v>
      </c>
      <c r="O47">
        <v>0</v>
      </c>
      <c r="P47" s="33">
        <v>183</v>
      </c>
      <c r="Q47" s="34">
        <v>6.0109289617486336E-2</v>
      </c>
    </row>
    <row r="48" spans="1:17" ht="15.5" x14ac:dyDescent="0.35">
      <c r="A48" s="18">
        <v>12.1</v>
      </c>
      <c r="B48" s="14">
        <v>56</v>
      </c>
      <c r="C48" s="14">
        <v>4</v>
      </c>
      <c r="D48" s="20">
        <v>2.536</v>
      </c>
      <c r="E48" s="14">
        <v>146</v>
      </c>
      <c r="F48" s="14">
        <v>1</v>
      </c>
      <c r="G48" s="14">
        <v>84</v>
      </c>
      <c r="H48" s="14">
        <v>1</v>
      </c>
      <c r="I48" s="32">
        <v>1</v>
      </c>
      <c r="J48" s="14">
        <v>36</v>
      </c>
      <c r="K48" s="14">
        <v>8</v>
      </c>
      <c r="L48" s="14">
        <v>2</v>
      </c>
      <c r="M48" s="103">
        <v>50</v>
      </c>
      <c r="N48" s="104">
        <v>40</v>
      </c>
      <c r="O48">
        <v>0</v>
      </c>
      <c r="P48" s="33">
        <v>173</v>
      </c>
      <c r="Q48" s="34">
        <v>3.4682080924855488E-2</v>
      </c>
    </row>
    <row r="49" spans="1:17" ht="15.5" x14ac:dyDescent="0.35">
      <c r="A49" s="18">
        <v>8</v>
      </c>
      <c r="B49" s="14">
        <v>51</v>
      </c>
      <c r="C49" s="14">
        <v>2</v>
      </c>
      <c r="D49" s="20">
        <v>0.41699999999999998</v>
      </c>
      <c r="E49" s="14">
        <v>121</v>
      </c>
      <c r="F49" s="14">
        <v>3</v>
      </c>
      <c r="G49" s="14">
        <v>123</v>
      </c>
      <c r="H49" s="14">
        <v>0</v>
      </c>
      <c r="I49" s="32">
        <v>0</v>
      </c>
      <c r="J49" s="14">
        <v>36</v>
      </c>
      <c r="K49" s="14">
        <v>8</v>
      </c>
      <c r="L49" s="14">
        <v>2</v>
      </c>
      <c r="M49" s="103">
        <v>33</v>
      </c>
      <c r="N49" s="104">
        <v>32</v>
      </c>
      <c r="O49">
        <v>1</v>
      </c>
      <c r="P49" s="33">
        <v>161</v>
      </c>
      <c r="Q49" s="34">
        <v>3.7267080745341616E-2</v>
      </c>
    </row>
    <row r="50" spans="1:17" ht="15.5" x14ac:dyDescent="0.35">
      <c r="A50" s="18">
        <v>8.4</v>
      </c>
      <c r="B50" s="14">
        <v>56</v>
      </c>
      <c r="C50" s="14">
        <v>14</v>
      </c>
      <c r="D50" s="20">
        <v>3.9E-2</v>
      </c>
      <c r="E50" s="14">
        <v>128</v>
      </c>
      <c r="F50" s="14">
        <v>1</v>
      </c>
      <c r="G50" s="14">
        <v>97</v>
      </c>
      <c r="H50" s="14">
        <v>0</v>
      </c>
      <c r="I50" s="32">
        <v>1</v>
      </c>
      <c r="J50" s="14">
        <v>43</v>
      </c>
      <c r="K50" s="14">
        <v>6</v>
      </c>
      <c r="L50" s="14">
        <v>3</v>
      </c>
      <c r="M50" s="103">
        <v>41</v>
      </c>
      <c r="N50" s="104">
        <v>37</v>
      </c>
      <c r="O50">
        <v>0</v>
      </c>
      <c r="P50" s="33">
        <v>165</v>
      </c>
      <c r="Q50" s="34">
        <v>4.2424242424242427E-2</v>
      </c>
    </row>
    <row r="51" spans="1:17" ht="15.5" x14ac:dyDescent="0.35">
      <c r="A51" s="18">
        <v>10.6</v>
      </c>
      <c r="B51" s="14">
        <v>51</v>
      </c>
      <c r="C51" s="14">
        <v>3</v>
      </c>
      <c r="D51" s="20">
        <v>1.155</v>
      </c>
      <c r="E51" s="14">
        <v>132</v>
      </c>
      <c r="F51" s="14">
        <v>2</v>
      </c>
      <c r="G51" s="14">
        <v>98</v>
      </c>
      <c r="H51" s="14">
        <v>0</v>
      </c>
      <c r="I51" s="32">
        <v>1</v>
      </c>
      <c r="J51" s="14">
        <v>35</v>
      </c>
      <c r="K51" s="14">
        <v>1</v>
      </c>
      <c r="L51" s="14">
        <v>3</v>
      </c>
      <c r="M51" s="103">
        <v>35</v>
      </c>
      <c r="N51" s="104">
        <v>26</v>
      </c>
      <c r="O51">
        <v>0</v>
      </c>
      <c r="P51" s="33">
        <v>173</v>
      </c>
      <c r="Q51" s="34">
        <v>4.6242774566473986E-2</v>
      </c>
    </row>
    <row r="52" spans="1:17" ht="15.5" x14ac:dyDescent="0.35">
      <c r="A52" s="18">
        <v>10.9</v>
      </c>
      <c r="B52" s="14">
        <v>56</v>
      </c>
      <c r="C52" s="14">
        <v>9</v>
      </c>
      <c r="D52" s="20">
        <v>1.9990000000000001</v>
      </c>
      <c r="E52" s="14">
        <v>75</v>
      </c>
      <c r="F52" s="14">
        <v>0</v>
      </c>
      <c r="G52" s="14">
        <v>72</v>
      </c>
      <c r="H52" s="14">
        <v>0</v>
      </c>
      <c r="I52" s="32">
        <v>1</v>
      </c>
      <c r="J52" s="14">
        <v>49</v>
      </c>
      <c r="K52" s="14">
        <v>7</v>
      </c>
      <c r="L52" s="14">
        <v>4</v>
      </c>
      <c r="M52" s="103">
        <v>41</v>
      </c>
      <c r="N52" s="104">
        <v>33</v>
      </c>
      <c r="O52">
        <v>0</v>
      </c>
      <c r="P52" s="33">
        <v>182</v>
      </c>
      <c r="Q52" s="34">
        <v>3.8461538461538464E-2</v>
      </c>
    </row>
    <row r="53" spans="1:17" ht="15.5" x14ac:dyDescent="0.35">
      <c r="A53" s="18">
        <v>8.6999999999999993</v>
      </c>
      <c r="B53" s="14">
        <v>53</v>
      </c>
      <c r="C53" s="14">
        <v>2</v>
      </c>
      <c r="D53" s="20">
        <v>2.8719999999999999</v>
      </c>
      <c r="E53" s="14">
        <v>144</v>
      </c>
      <c r="F53" s="14">
        <v>6</v>
      </c>
      <c r="G53" s="14">
        <v>73</v>
      </c>
      <c r="H53" s="14">
        <v>1</v>
      </c>
      <c r="I53" s="32">
        <v>1</v>
      </c>
      <c r="J53" s="14">
        <v>35</v>
      </c>
      <c r="K53" s="14">
        <v>4</v>
      </c>
      <c r="L53" s="14">
        <v>3</v>
      </c>
      <c r="M53" s="103">
        <v>50</v>
      </c>
      <c r="N53" s="104">
        <v>34</v>
      </c>
      <c r="O53">
        <v>0</v>
      </c>
      <c r="P53" s="33">
        <v>165</v>
      </c>
      <c r="Q53" s="34">
        <v>3.6363636363636362E-2</v>
      </c>
    </row>
    <row r="54" spans="1:17" ht="15.5" x14ac:dyDescent="0.35">
      <c r="A54" s="18">
        <v>9.5</v>
      </c>
      <c r="B54" s="14">
        <v>62</v>
      </c>
      <c r="C54" s="14">
        <v>21</v>
      </c>
      <c r="D54" s="20">
        <v>0.73399999999999999</v>
      </c>
      <c r="E54" s="14">
        <v>152</v>
      </c>
      <c r="F54" s="14">
        <v>3</v>
      </c>
      <c r="G54" s="14">
        <v>111</v>
      </c>
      <c r="H54" s="14">
        <v>1</v>
      </c>
      <c r="I54" s="32">
        <v>0</v>
      </c>
      <c r="J54" s="14">
        <v>44</v>
      </c>
      <c r="K54" s="14">
        <v>5</v>
      </c>
      <c r="L54" s="14">
        <v>3</v>
      </c>
      <c r="M54" s="103">
        <v>47</v>
      </c>
      <c r="N54" s="104">
        <v>43</v>
      </c>
      <c r="O54">
        <v>0</v>
      </c>
      <c r="P54" s="33">
        <v>164</v>
      </c>
      <c r="Q54" s="34">
        <v>3.048780487804878E-2</v>
      </c>
    </row>
    <row r="55" spans="1:17" ht="15.5" x14ac:dyDescent="0.35">
      <c r="A55" s="18">
        <v>6.8</v>
      </c>
      <c r="B55" s="14">
        <v>44</v>
      </c>
      <c r="C55" s="14">
        <v>4</v>
      </c>
      <c r="D55" s="20">
        <v>4.5900000000000003E-2</v>
      </c>
      <c r="E55" s="14">
        <v>104</v>
      </c>
      <c r="F55" s="14">
        <v>6</v>
      </c>
      <c r="G55" s="14">
        <v>86</v>
      </c>
      <c r="H55" s="14">
        <v>1</v>
      </c>
      <c r="I55" s="32">
        <v>0</v>
      </c>
      <c r="J55" s="14">
        <v>29</v>
      </c>
      <c r="K55" s="14">
        <v>2</v>
      </c>
      <c r="L55" s="14">
        <v>2</v>
      </c>
      <c r="M55" s="103">
        <v>36</v>
      </c>
      <c r="N55" s="104">
        <v>21</v>
      </c>
      <c r="O55">
        <v>0</v>
      </c>
      <c r="P55" s="33">
        <v>164</v>
      </c>
      <c r="Q55" s="34">
        <v>2.4390243902439025E-2</v>
      </c>
    </row>
    <row r="56" spans="1:17" ht="15.5" x14ac:dyDescent="0.35">
      <c r="A56" s="18">
        <v>7.2</v>
      </c>
      <c r="B56" s="14">
        <v>41</v>
      </c>
      <c r="C56" s="14">
        <v>12</v>
      </c>
      <c r="D56" s="20">
        <v>0.879</v>
      </c>
      <c r="E56" s="14">
        <v>112</v>
      </c>
      <c r="F56" s="14">
        <v>2</v>
      </c>
      <c r="G56" s="14">
        <v>120</v>
      </c>
      <c r="H56" s="14">
        <v>0</v>
      </c>
      <c r="I56" s="32">
        <v>0</v>
      </c>
      <c r="J56" s="14">
        <v>39</v>
      </c>
      <c r="K56" s="14">
        <v>5</v>
      </c>
      <c r="L56" s="14">
        <v>3</v>
      </c>
      <c r="M56" s="103">
        <v>40</v>
      </c>
      <c r="N56" s="104">
        <v>14</v>
      </c>
      <c r="O56">
        <v>0</v>
      </c>
      <c r="P56" s="33">
        <v>162</v>
      </c>
      <c r="Q56" s="34">
        <v>3.0864197530864196E-2</v>
      </c>
    </row>
    <row r="57" spans="1:17" ht="15.5" x14ac:dyDescent="0.35">
      <c r="A57" s="18">
        <v>11.3</v>
      </c>
      <c r="B57" s="14">
        <v>72</v>
      </c>
      <c r="C57" s="14">
        <v>4</v>
      </c>
      <c r="D57" s="20">
        <v>1.496</v>
      </c>
      <c r="E57" s="14">
        <v>139</v>
      </c>
      <c r="F57" s="14">
        <v>2</v>
      </c>
      <c r="G57" s="14">
        <v>84</v>
      </c>
      <c r="H57" s="14">
        <v>1</v>
      </c>
      <c r="I57" s="32">
        <v>1</v>
      </c>
      <c r="J57" s="14">
        <v>36</v>
      </c>
      <c r="K57" s="14">
        <v>6</v>
      </c>
      <c r="L57" s="14">
        <v>3</v>
      </c>
      <c r="M57" s="103">
        <v>34</v>
      </c>
      <c r="N57" s="104">
        <v>77</v>
      </c>
      <c r="O57">
        <v>0</v>
      </c>
      <c r="P57" s="33">
        <v>177</v>
      </c>
      <c r="Q57" s="34">
        <v>3.954802259887006E-2</v>
      </c>
    </row>
    <row r="58" spans="1:17" ht="15.5" x14ac:dyDescent="0.35">
      <c r="A58" s="18">
        <v>9.4</v>
      </c>
      <c r="B58" s="14">
        <v>55</v>
      </c>
      <c r="C58" s="14">
        <v>14</v>
      </c>
      <c r="D58" s="20">
        <v>0.65500000000000003</v>
      </c>
      <c r="E58" s="14">
        <v>150</v>
      </c>
      <c r="F58" s="14">
        <v>3</v>
      </c>
      <c r="G58" s="14">
        <v>108</v>
      </c>
      <c r="H58" s="14">
        <v>1</v>
      </c>
      <c r="I58" s="32">
        <v>0</v>
      </c>
      <c r="J58" s="14">
        <v>37</v>
      </c>
      <c r="K58" s="14">
        <v>9</v>
      </c>
      <c r="L58" s="14">
        <v>2</v>
      </c>
      <c r="M58" s="103">
        <v>40</v>
      </c>
      <c r="N58" s="104">
        <v>35</v>
      </c>
      <c r="O58">
        <v>0</v>
      </c>
      <c r="P58" s="33">
        <v>163</v>
      </c>
      <c r="Q58" s="34">
        <v>3.0674846625766871E-2</v>
      </c>
    </row>
    <row r="59" spans="1:17" ht="15.5" x14ac:dyDescent="0.35">
      <c r="A59" s="18">
        <v>8.6</v>
      </c>
      <c r="B59" s="14">
        <v>48</v>
      </c>
      <c r="C59" s="14">
        <v>10</v>
      </c>
      <c r="D59" s="20">
        <v>1.6439999999999999</v>
      </c>
      <c r="E59" s="14">
        <v>60</v>
      </c>
      <c r="F59" s="14">
        <v>3</v>
      </c>
      <c r="G59" s="14">
        <v>118</v>
      </c>
      <c r="H59" s="14">
        <v>0</v>
      </c>
      <c r="I59" s="32">
        <v>1</v>
      </c>
      <c r="J59" s="14">
        <v>34</v>
      </c>
      <c r="K59" s="14">
        <v>19</v>
      </c>
      <c r="L59" s="14">
        <v>1</v>
      </c>
      <c r="M59" s="103">
        <v>39</v>
      </c>
      <c r="N59" s="104">
        <v>22</v>
      </c>
      <c r="O59">
        <v>1</v>
      </c>
      <c r="P59" s="33">
        <v>172</v>
      </c>
      <c r="Q59" s="34">
        <v>4.6511627906976744E-2</v>
      </c>
    </row>
    <row r="60" spans="1:17" ht="15.5" x14ac:dyDescent="0.35">
      <c r="A60" s="18">
        <v>17.100000000000001</v>
      </c>
      <c r="B60" s="14">
        <v>76</v>
      </c>
      <c r="C60" s="14">
        <v>5</v>
      </c>
      <c r="D60" s="20">
        <v>0.81899999999999995</v>
      </c>
      <c r="E60" s="14">
        <v>266</v>
      </c>
      <c r="F60" s="14">
        <v>4</v>
      </c>
      <c r="G60" s="14">
        <v>92</v>
      </c>
      <c r="H60" s="14">
        <v>0</v>
      </c>
      <c r="I60" s="32">
        <v>1</v>
      </c>
      <c r="J60" s="14">
        <v>52</v>
      </c>
      <c r="K60" s="14">
        <v>18</v>
      </c>
      <c r="L60" s="14">
        <v>5</v>
      </c>
      <c r="M60" s="103">
        <v>34</v>
      </c>
      <c r="N60" s="104">
        <v>87</v>
      </c>
      <c r="O60">
        <v>1</v>
      </c>
      <c r="P60" s="33">
        <v>178</v>
      </c>
      <c r="Q60" s="34">
        <v>4.49438202247191E-2</v>
      </c>
    </row>
    <row r="61" spans="1:17" ht="15.5" x14ac:dyDescent="0.35">
      <c r="A61" s="18">
        <v>15.4</v>
      </c>
      <c r="B61" s="14">
        <v>58</v>
      </c>
      <c r="C61" s="14">
        <v>6</v>
      </c>
      <c r="D61" s="20">
        <v>1.623</v>
      </c>
      <c r="E61" s="14">
        <v>209</v>
      </c>
      <c r="F61" s="14">
        <v>1</v>
      </c>
      <c r="G61" s="14">
        <v>88</v>
      </c>
      <c r="H61" s="14">
        <v>0</v>
      </c>
      <c r="I61" s="32">
        <v>1</v>
      </c>
      <c r="J61" s="14">
        <v>45</v>
      </c>
      <c r="K61" s="14">
        <v>10</v>
      </c>
      <c r="L61" s="14">
        <v>3</v>
      </c>
      <c r="M61" s="103">
        <v>38</v>
      </c>
      <c r="N61" s="104">
        <v>45</v>
      </c>
      <c r="O61">
        <v>1</v>
      </c>
      <c r="P61" s="33">
        <v>179</v>
      </c>
      <c r="Q61" s="34">
        <v>4.4692737430167599E-2</v>
      </c>
    </row>
    <row r="62" spans="1:17" ht="15.5" x14ac:dyDescent="0.35">
      <c r="A62" s="18">
        <v>11</v>
      </c>
      <c r="B62" s="14">
        <v>51</v>
      </c>
      <c r="C62" s="14">
        <v>6</v>
      </c>
      <c r="D62" s="20">
        <v>1.0840000000000001</v>
      </c>
      <c r="E62" s="14">
        <v>181</v>
      </c>
      <c r="F62" s="14">
        <v>2</v>
      </c>
      <c r="G62" s="14">
        <v>101</v>
      </c>
      <c r="H62" s="14">
        <v>0</v>
      </c>
      <c r="I62" s="32">
        <v>1</v>
      </c>
      <c r="J62" s="14">
        <v>53</v>
      </c>
      <c r="K62" s="14">
        <v>9</v>
      </c>
      <c r="L62" s="14">
        <v>4</v>
      </c>
      <c r="M62" s="103">
        <v>37</v>
      </c>
      <c r="N62" s="104">
        <v>33</v>
      </c>
      <c r="O62">
        <v>0</v>
      </c>
      <c r="P62" s="33">
        <v>164</v>
      </c>
      <c r="Q62" s="34">
        <v>3.6585365853658534E-2</v>
      </c>
    </row>
    <row r="63" spans="1:17" ht="15.5" x14ac:dyDescent="0.35">
      <c r="A63" s="18">
        <v>15.6</v>
      </c>
      <c r="B63" s="14">
        <v>67</v>
      </c>
      <c r="C63" s="14">
        <v>13</v>
      </c>
      <c r="D63" s="20">
        <v>1.4610000000000001</v>
      </c>
      <c r="E63" s="14">
        <v>180</v>
      </c>
      <c r="F63" s="14">
        <v>4</v>
      </c>
      <c r="G63" s="14">
        <v>91</v>
      </c>
      <c r="H63" s="14">
        <v>0</v>
      </c>
      <c r="I63" s="32">
        <v>0</v>
      </c>
      <c r="J63" s="14">
        <v>44</v>
      </c>
      <c r="K63" s="14">
        <v>10</v>
      </c>
      <c r="L63" s="14">
        <v>3</v>
      </c>
      <c r="M63" s="103">
        <v>40</v>
      </c>
      <c r="N63" s="104">
        <v>44</v>
      </c>
      <c r="O63">
        <v>0</v>
      </c>
      <c r="P63" s="33">
        <v>181</v>
      </c>
      <c r="Q63" s="34">
        <v>3.3149171270718231E-2</v>
      </c>
    </row>
    <row r="64" spans="1:17" ht="15.5" x14ac:dyDescent="0.35">
      <c r="A64" s="18">
        <v>7.6</v>
      </c>
      <c r="B64" s="14">
        <v>50</v>
      </c>
      <c r="C64" s="14">
        <v>3</v>
      </c>
      <c r="D64" s="20">
        <v>0.53200000000000003</v>
      </c>
      <c r="E64" s="14">
        <v>111</v>
      </c>
      <c r="F64" s="14">
        <v>2</v>
      </c>
      <c r="G64" s="14">
        <v>120</v>
      </c>
      <c r="H64" s="14">
        <v>0</v>
      </c>
      <c r="I64" s="32">
        <v>0</v>
      </c>
      <c r="J64" s="14">
        <v>46</v>
      </c>
      <c r="K64" s="14">
        <v>3</v>
      </c>
      <c r="L64" s="14">
        <v>4</v>
      </c>
      <c r="M64" s="103">
        <v>32</v>
      </c>
      <c r="N64" s="104">
        <v>26</v>
      </c>
      <c r="O64">
        <v>0</v>
      </c>
      <c r="P64" s="33">
        <v>164</v>
      </c>
      <c r="Q64" s="34">
        <v>4.878048780487805E-2</v>
      </c>
    </row>
    <row r="65" spans="1:17" ht="15.5" x14ac:dyDescent="0.35">
      <c r="A65" s="18">
        <v>11.4</v>
      </c>
      <c r="B65" s="14">
        <v>58</v>
      </c>
      <c r="C65" s="14">
        <v>2</v>
      </c>
      <c r="D65" s="20">
        <v>1.3360000000000001</v>
      </c>
      <c r="E65" s="14">
        <v>150</v>
      </c>
      <c r="F65" s="14">
        <v>2</v>
      </c>
      <c r="G65" s="14">
        <v>98</v>
      </c>
      <c r="H65" s="14">
        <v>0</v>
      </c>
      <c r="I65" s="32">
        <v>1</v>
      </c>
      <c r="J65" s="14">
        <v>38</v>
      </c>
      <c r="K65" s="14">
        <v>9</v>
      </c>
      <c r="L65" s="14">
        <v>2</v>
      </c>
      <c r="M65" s="103">
        <v>47</v>
      </c>
      <c r="N65" s="104">
        <v>41</v>
      </c>
      <c r="O65">
        <v>1</v>
      </c>
      <c r="P65" s="33">
        <v>177</v>
      </c>
      <c r="Q65" s="34">
        <v>3.3898305084745763E-2</v>
      </c>
    </row>
    <row r="66" spans="1:17" ht="15.5" x14ac:dyDescent="0.35">
      <c r="A66" s="18">
        <v>23.5</v>
      </c>
      <c r="B66" s="14">
        <v>89</v>
      </c>
      <c r="C66" s="14">
        <v>8</v>
      </c>
      <c r="D66" s="20">
        <v>1.018</v>
      </c>
      <c r="E66" s="14">
        <v>348</v>
      </c>
      <c r="F66" s="14">
        <v>0</v>
      </c>
      <c r="G66" s="14">
        <v>98</v>
      </c>
      <c r="H66" s="14">
        <v>1</v>
      </c>
      <c r="I66" s="32">
        <v>1</v>
      </c>
      <c r="J66" s="14">
        <v>36</v>
      </c>
      <c r="K66" s="14">
        <v>12</v>
      </c>
      <c r="L66" s="14">
        <v>1</v>
      </c>
      <c r="M66" s="103">
        <v>40</v>
      </c>
      <c r="N66" s="104">
        <v>57</v>
      </c>
      <c r="O66">
        <v>1</v>
      </c>
      <c r="P66" s="33">
        <v>184</v>
      </c>
      <c r="Q66" s="34">
        <v>5.9782608695652176E-2</v>
      </c>
    </row>
    <row r="67" spans="1:17" ht="15.5" x14ac:dyDescent="0.35">
      <c r="A67" s="18">
        <v>12.4</v>
      </c>
      <c r="B67" s="14">
        <v>76</v>
      </c>
      <c r="C67" s="14">
        <v>19</v>
      </c>
      <c r="D67" s="20">
        <v>4.2999999999999997E-2</v>
      </c>
      <c r="E67" s="14">
        <v>214</v>
      </c>
      <c r="F67" s="14">
        <v>2</v>
      </c>
      <c r="G67" s="14">
        <v>98</v>
      </c>
      <c r="H67" s="14">
        <v>1</v>
      </c>
      <c r="I67" s="32">
        <v>1</v>
      </c>
      <c r="J67" s="14">
        <v>42</v>
      </c>
      <c r="K67" s="14">
        <v>3</v>
      </c>
      <c r="L67" s="14">
        <v>3</v>
      </c>
      <c r="M67" s="103">
        <v>43</v>
      </c>
      <c r="N67" s="104">
        <v>59</v>
      </c>
      <c r="O67">
        <v>0</v>
      </c>
      <c r="P67" s="33">
        <v>160</v>
      </c>
      <c r="Q67" s="34">
        <v>3.7499999999999999E-2</v>
      </c>
    </row>
    <row r="68" spans="1:17" ht="15.5" x14ac:dyDescent="0.35">
      <c r="A68" s="18">
        <v>13.4</v>
      </c>
      <c r="B68" s="14">
        <v>71</v>
      </c>
      <c r="C68" s="14">
        <v>5</v>
      </c>
      <c r="D68" s="20">
        <v>1.28</v>
      </c>
      <c r="E68" s="14">
        <v>141</v>
      </c>
      <c r="F68" s="14">
        <v>2</v>
      </c>
      <c r="G68" s="14">
        <v>96</v>
      </c>
      <c r="H68" s="14">
        <v>0</v>
      </c>
      <c r="I68" s="32">
        <v>1</v>
      </c>
      <c r="J68" s="14">
        <v>28</v>
      </c>
      <c r="K68" s="14">
        <v>9</v>
      </c>
      <c r="L68" s="14">
        <v>1</v>
      </c>
      <c r="M68" s="103">
        <v>37</v>
      </c>
      <c r="N68" s="104">
        <v>54</v>
      </c>
      <c r="O68">
        <v>1</v>
      </c>
      <c r="P68" s="33">
        <v>180</v>
      </c>
      <c r="Q68" s="34">
        <v>3.3333333333333333E-2</v>
      </c>
    </row>
    <row r="69" spans="1:17" ht="15.5" x14ac:dyDescent="0.35">
      <c r="A69" s="18">
        <v>13.8</v>
      </c>
      <c r="B69" s="14">
        <v>63</v>
      </c>
      <c r="C69" s="14">
        <v>12</v>
      </c>
      <c r="D69" s="20">
        <v>0.61199999999999999</v>
      </c>
      <c r="E69" s="14">
        <v>148</v>
      </c>
      <c r="F69" s="14">
        <v>3</v>
      </c>
      <c r="G69" s="14">
        <v>116</v>
      </c>
      <c r="H69" s="14">
        <v>1</v>
      </c>
      <c r="I69" s="32">
        <v>0</v>
      </c>
      <c r="J69" s="14">
        <v>35</v>
      </c>
      <c r="K69" s="14">
        <v>10</v>
      </c>
      <c r="L69" s="14">
        <v>2</v>
      </c>
      <c r="M69" s="103">
        <v>39</v>
      </c>
      <c r="N69" s="104">
        <v>42</v>
      </c>
      <c r="O69">
        <v>0</v>
      </c>
      <c r="P69" s="33">
        <v>178</v>
      </c>
      <c r="Q69" s="34">
        <v>3.9325842696629212E-2</v>
      </c>
    </row>
    <row r="70" spans="1:17" ht="15.5" x14ac:dyDescent="0.35">
      <c r="A70" s="18">
        <v>11.6</v>
      </c>
      <c r="B70" s="14">
        <v>55</v>
      </c>
      <c r="C70" s="14">
        <v>3</v>
      </c>
      <c r="D70" s="20">
        <v>0.73899999999999999</v>
      </c>
      <c r="E70" s="14">
        <v>146</v>
      </c>
      <c r="F70" s="14">
        <v>3</v>
      </c>
      <c r="G70" s="14">
        <v>114</v>
      </c>
      <c r="H70" s="14">
        <v>1</v>
      </c>
      <c r="I70" s="32">
        <v>1</v>
      </c>
      <c r="J70" s="14">
        <v>43</v>
      </c>
      <c r="K70" s="14">
        <v>11</v>
      </c>
      <c r="L70" s="14">
        <v>3</v>
      </c>
      <c r="M70" s="103">
        <v>28</v>
      </c>
      <c r="N70" s="104">
        <v>35</v>
      </c>
      <c r="O70">
        <v>0</v>
      </c>
      <c r="P70" s="33">
        <v>170</v>
      </c>
      <c r="Q70" s="34">
        <v>2.9411764705882353E-2</v>
      </c>
    </row>
    <row r="71" spans="1:17" ht="15.5" x14ac:dyDescent="0.35">
      <c r="A71" s="18">
        <v>11.8</v>
      </c>
      <c r="B71" s="14">
        <v>56</v>
      </c>
      <c r="C71" s="14">
        <v>2</v>
      </c>
      <c r="D71" s="20">
        <v>1.1419999999999999</v>
      </c>
      <c r="E71" s="14">
        <v>199</v>
      </c>
      <c r="F71" s="14">
        <v>2</v>
      </c>
      <c r="G71" s="14">
        <v>98</v>
      </c>
      <c r="H71" s="14">
        <v>1</v>
      </c>
      <c r="I71" s="32">
        <v>1</v>
      </c>
      <c r="J71" s="14">
        <v>35</v>
      </c>
      <c r="K71" s="14">
        <v>8</v>
      </c>
      <c r="L71" s="14">
        <v>2</v>
      </c>
      <c r="M71" s="103">
        <v>30</v>
      </c>
      <c r="N71" s="104">
        <v>37</v>
      </c>
      <c r="O71">
        <v>0</v>
      </c>
      <c r="P71" s="33">
        <v>164</v>
      </c>
      <c r="Q71" s="34">
        <v>3.6585365853658534E-2</v>
      </c>
    </row>
    <row r="72" spans="1:17" ht="15.5" x14ac:dyDescent="0.35">
      <c r="A72" s="18">
        <v>12.4</v>
      </c>
      <c r="B72" s="14">
        <v>57</v>
      </c>
      <c r="C72" s="14">
        <v>7</v>
      </c>
      <c r="D72" s="20">
        <v>1.476</v>
      </c>
      <c r="E72" s="14">
        <v>171</v>
      </c>
      <c r="F72" s="14">
        <v>1</v>
      </c>
      <c r="G72" s="14">
        <v>91</v>
      </c>
      <c r="H72" s="14">
        <v>1</v>
      </c>
      <c r="I72" s="32">
        <v>0</v>
      </c>
      <c r="J72" s="14">
        <v>28</v>
      </c>
      <c r="K72" s="14">
        <v>8</v>
      </c>
      <c r="L72" s="14">
        <v>2</v>
      </c>
      <c r="M72" s="103">
        <v>47</v>
      </c>
      <c r="N72" s="104">
        <v>41</v>
      </c>
      <c r="O72">
        <v>1</v>
      </c>
      <c r="P72" s="33">
        <v>174</v>
      </c>
      <c r="Q72" s="34">
        <v>4.0229885057471264E-2</v>
      </c>
    </row>
    <row r="73" spans="1:17" ht="15.5" x14ac:dyDescent="0.35">
      <c r="A73" s="18">
        <v>8.1</v>
      </c>
      <c r="B73" s="14">
        <v>79</v>
      </c>
      <c r="C73" s="14">
        <v>2</v>
      </c>
      <c r="D73" s="20">
        <v>0.54600000000000004</v>
      </c>
      <c r="E73" s="14">
        <v>122</v>
      </c>
      <c r="F73" s="14">
        <v>4</v>
      </c>
      <c r="G73" s="14">
        <v>129</v>
      </c>
      <c r="H73" s="14">
        <v>1</v>
      </c>
      <c r="I73" s="32">
        <v>0</v>
      </c>
      <c r="J73" s="14">
        <v>56</v>
      </c>
      <c r="K73" s="14">
        <v>3</v>
      </c>
      <c r="L73" s="14">
        <v>5</v>
      </c>
      <c r="M73" s="103">
        <v>33</v>
      </c>
      <c r="N73" s="104">
        <v>74</v>
      </c>
      <c r="O73">
        <v>0</v>
      </c>
      <c r="P73" s="33">
        <v>163</v>
      </c>
      <c r="Q73" s="34">
        <v>4.2944785276073622E-2</v>
      </c>
    </row>
    <row r="74" spans="1:17" ht="15.5" x14ac:dyDescent="0.35">
      <c r="A74" s="18">
        <v>9.5</v>
      </c>
      <c r="B74" s="14">
        <v>53</v>
      </c>
      <c r="C74" s="14">
        <v>19</v>
      </c>
      <c r="D74" s="20">
        <v>1.2949999999999999</v>
      </c>
      <c r="E74" s="14">
        <v>110</v>
      </c>
      <c r="F74" s="14">
        <v>1</v>
      </c>
      <c r="G74" s="14">
        <v>88</v>
      </c>
      <c r="H74" s="14">
        <v>1</v>
      </c>
      <c r="I74" s="32">
        <v>0</v>
      </c>
      <c r="J74" s="14">
        <v>40</v>
      </c>
      <c r="K74" s="14">
        <v>8</v>
      </c>
      <c r="L74" s="14">
        <v>3</v>
      </c>
      <c r="M74" s="103">
        <v>49</v>
      </c>
      <c r="N74" s="104">
        <v>31</v>
      </c>
      <c r="O74">
        <v>1</v>
      </c>
      <c r="P74" s="33">
        <v>175</v>
      </c>
      <c r="Q74" s="34">
        <v>0.04</v>
      </c>
    </row>
    <row r="75" spans="1:17" ht="15.5" x14ac:dyDescent="0.35">
      <c r="A75" s="18">
        <v>8.4</v>
      </c>
      <c r="B75" s="14">
        <v>47</v>
      </c>
      <c r="C75" s="14">
        <v>10</v>
      </c>
      <c r="D75" s="20">
        <v>1.512</v>
      </c>
      <c r="E75" s="14">
        <v>73</v>
      </c>
      <c r="F75" s="14">
        <v>0</v>
      </c>
      <c r="G75" s="14">
        <v>82</v>
      </c>
      <c r="H75" s="14">
        <v>0</v>
      </c>
      <c r="I75" s="32">
        <v>1</v>
      </c>
      <c r="J75" s="14">
        <v>31</v>
      </c>
      <c r="K75" s="14">
        <v>7</v>
      </c>
      <c r="L75" s="14">
        <v>2</v>
      </c>
      <c r="M75" s="103">
        <v>41</v>
      </c>
      <c r="N75" s="104">
        <v>22</v>
      </c>
      <c r="O75">
        <v>1</v>
      </c>
      <c r="P75" s="33">
        <v>174</v>
      </c>
      <c r="Q75" s="34">
        <v>3.4482758620689655E-2</v>
      </c>
    </row>
    <row r="76" spans="1:17" ht="15.5" x14ac:dyDescent="0.35">
      <c r="A76" s="18">
        <v>9</v>
      </c>
      <c r="B76" s="14">
        <v>39</v>
      </c>
      <c r="C76" s="14">
        <v>9</v>
      </c>
      <c r="D76" s="20">
        <v>0.10299999999999999</v>
      </c>
      <c r="E76" s="14">
        <v>89</v>
      </c>
      <c r="F76" s="14">
        <v>5</v>
      </c>
      <c r="G76" s="14">
        <v>135</v>
      </c>
      <c r="H76" s="14">
        <v>1</v>
      </c>
      <c r="I76" s="32">
        <v>0</v>
      </c>
      <c r="J76" s="14">
        <v>40</v>
      </c>
      <c r="K76" s="14">
        <v>20</v>
      </c>
      <c r="L76" s="14">
        <v>2</v>
      </c>
      <c r="M76" s="103">
        <v>47</v>
      </c>
      <c r="N76" s="104">
        <v>16</v>
      </c>
      <c r="O76">
        <v>1</v>
      </c>
      <c r="P76" s="33">
        <v>170</v>
      </c>
      <c r="Q76" s="34">
        <v>3.5294117647058823E-2</v>
      </c>
    </row>
    <row r="77" spans="1:17" ht="15.5" x14ac:dyDescent="0.35">
      <c r="A77" s="18">
        <v>15.5</v>
      </c>
      <c r="B77" s="14">
        <v>75</v>
      </c>
      <c r="C77" s="14">
        <v>4</v>
      </c>
      <c r="D77" s="20">
        <v>0.185</v>
      </c>
      <c r="E77" s="14">
        <v>166</v>
      </c>
      <c r="F77" s="14">
        <v>5</v>
      </c>
      <c r="G77" s="14">
        <v>133</v>
      </c>
      <c r="H77" s="14">
        <v>0</v>
      </c>
      <c r="I77" s="32">
        <v>0</v>
      </c>
      <c r="J77" s="14">
        <v>29</v>
      </c>
      <c r="K77" s="14">
        <v>15</v>
      </c>
      <c r="L77" s="14">
        <v>1</v>
      </c>
      <c r="M77" s="103">
        <v>32</v>
      </c>
      <c r="N77" s="104">
        <v>97</v>
      </c>
      <c r="O77">
        <v>1</v>
      </c>
      <c r="P77" s="33">
        <v>178</v>
      </c>
      <c r="Q77" s="34">
        <v>5.0561797752808987E-2</v>
      </c>
    </row>
    <row r="78" spans="1:17" ht="15.5" x14ac:dyDescent="0.35">
      <c r="A78" s="18">
        <v>10.4</v>
      </c>
      <c r="B78" s="14">
        <v>51</v>
      </c>
      <c r="C78" s="14">
        <v>5</v>
      </c>
      <c r="D78" s="20">
        <v>0.63600000000000001</v>
      </c>
      <c r="E78" s="14">
        <v>118</v>
      </c>
      <c r="F78" s="14">
        <v>3</v>
      </c>
      <c r="G78" s="14">
        <v>112</v>
      </c>
      <c r="H78" s="14">
        <v>1</v>
      </c>
      <c r="I78" s="32">
        <v>0</v>
      </c>
      <c r="J78" s="14">
        <v>32</v>
      </c>
      <c r="K78" s="14">
        <v>10</v>
      </c>
      <c r="L78" s="14">
        <v>2</v>
      </c>
      <c r="M78" s="103">
        <v>35</v>
      </c>
      <c r="N78" s="104">
        <v>26</v>
      </c>
      <c r="O78">
        <v>1</v>
      </c>
      <c r="P78" s="33">
        <v>173</v>
      </c>
      <c r="Q78" s="34">
        <v>4.046242774566474E-2</v>
      </c>
    </row>
    <row r="79" spans="1:17" ht="15.5" x14ac:dyDescent="0.35">
      <c r="A79" s="18">
        <v>12.7</v>
      </c>
      <c r="B79" s="14">
        <v>51</v>
      </c>
      <c r="C79" s="14">
        <v>7</v>
      </c>
      <c r="D79" s="20">
        <v>0.17199999999999999</v>
      </c>
      <c r="E79" s="14">
        <v>117</v>
      </c>
      <c r="F79" s="14">
        <v>5</v>
      </c>
      <c r="G79" s="14">
        <v>168</v>
      </c>
      <c r="H79" s="14">
        <v>1</v>
      </c>
      <c r="I79" s="32">
        <v>1</v>
      </c>
      <c r="J79" s="14">
        <v>33</v>
      </c>
      <c r="K79" s="14">
        <v>11</v>
      </c>
      <c r="L79" s="14">
        <v>5</v>
      </c>
      <c r="M79" s="103">
        <v>36</v>
      </c>
      <c r="N79" s="104">
        <v>23</v>
      </c>
      <c r="O79">
        <v>0</v>
      </c>
      <c r="P79" s="33">
        <v>176</v>
      </c>
      <c r="Q79" s="34">
        <v>4.5454545454545456E-2</v>
      </c>
    </row>
    <row r="80" spans="1:17" ht="15.5" x14ac:dyDescent="0.35">
      <c r="A80" s="18">
        <v>14</v>
      </c>
      <c r="B80" s="14">
        <v>74</v>
      </c>
      <c r="C80" s="14">
        <v>18</v>
      </c>
      <c r="D80" s="20">
        <v>4.3999999999999997E-2</v>
      </c>
      <c r="E80" s="14">
        <v>175</v>
      </c>
      <c r="F80" s="14">
        <v>3</v>
      </c>
      <c r="G80" s="14">
        <v>78</v>
      </c>
      <c r="H80" s="14">
        <v>1</v>
      </c>
      <c r="I80" s="32">
        <v>1</v>
      </c>
      <c r="J80" s="14">
        <v>39</v>
      </c>
      <c r="K80" s="14">
        <v>7</v>
      </c>
      <c r="L80" s="14">
        <v>3</v>
      </c>
      <c r="M80" s="103">
        <v>45</v>
      </c>
      <c r="N80" s="104">
        <v>84</v>
      </c>
      <c r="O80">
        <v>0</v>
      </c>
      <c r="P80" s="33">
        <v>179</v>
      </c>
      <c r="Q80" s="34">
        <v>4.4692737430167599E-2</v>
      </c>
    </row>
    <row r="81" spans="1:17" ht="15.5" x14ac:dyDescent="0.35">
      <c r="A81" s="18">
        <v>9.4</v>
      </c>
      <c r="B81" s="14">
        <v>50</v>
      </c>
      <c r="C81" s="14">
        <v>11</v>
      </c>
      <c r="D81" s="20">
        <v>1.5449999999999999</v>
      </c>
      <c r="E81" s="14">
        <v>102</v>
      </c>
      <c r="F81" s="14">
        <v>3</v>
      </c>
      <c r="G81" s="14">
        <v>110</v>
      </c>
      <c r="H81" s="14">
        <v>1</v>
      </c>
      <c r="I81" s="32">
        <v>0</v>
      </c>
      <c r="J81" s="14">
        <v>41</v>
      </c>
      <c r="K81" s="14">
        <v>10</v>
      </c>
      <c r="L81" s="14">
        <v>3</v>
      </c>
      <c r="M81" s="103">
        <v>41</v>
      </c>
      <c r="N81" s="104">
        <v>28</v>
      </c>
      <c r="O81">
        <v>1</v>
      </c>
      <c r="P81" s="33">
        <v>162</v>
      </c>
      <c r="Q81" s="34">
        <v>4.3209876543209874E-2</v>
      </c>
    </row>
    <row r="82" spans="1:17" ht="15.5" x14ac:dyDescent="0.35">
      <c r="A82" s="18">
        <v>14</v>
      </c>
      <c r="B82" s="14">
        <v>70</v>
      </c>
      <c r="C82" s="14">
        <v>5</v>
      </c>
      <c r="D82" s="20">
        <v>0.29099999999999998</v>
      </c>
      <c r="E82" s="14">
        <v>182</v>
      </c>
      <c r="F82" s="14">
        <v>3</v>
      </c>
      <c r="G82" s="14">
        <v>132</v>
      </c>
      <c r="H82" s="14">
        <v>1</v>
      </c>
      <c r="I82" s="32">
        <v>1</v>
      </c>
      <c r="J82" s="14">
        <v>31</v>
      </c>
      <c r="K82" s="14">
        <v>6</v>
      </c>
      <c r="L82" s="14">
        <v>2</v>
      </c>
      <c r="M82" s="103">
        <v>35</v>
      </c>
      <c r="N82" s="104">
        <v>74</v>
      </c>
      <c r="O82">
        <v>1</v>
      </c>
      <c r="P82" s="33">
        <v>168</v>
      </c>
      <c r="Q82" s="34">
        <v>2.976190476190476E-2</v>
      </c>
    </row>
    <row r="83" spans="1:17" ht="15.5" x14ac:dyDescent="0.35">
      <c r="A83" s="18">
        <v>15.9</v>
      </c>
      <c r="B83" s="14">
        <v>66</v>
      </c>
      <c r="C83" s="14">
        <v>9</v>
      </c>
      <c r="D83" s="20">
        <v>9.1999999999999998E-2</v>
      </c>
      <c r="E83" s="14">
        <v>230</v>
      </c>
      <c r="F83" s="14">
        <v>4</v>
      </c>
      <c r="G83" s="14">
        <v>137</v>
      </c>
      <c r="H83" s="14">
        <v>0</v>
      </c>
      <c r="I83" s="32">
        <v>0</v>
      </c>
      <c r="J83" s="14">
        <v>43</v>
      </c>
      <c r="K83" s="14">
        <v>12</v>
      </c>
      <c r="L83" s="14">
        <v>3</v>
      </c>
      <c r="M83" s="103">
        <v>36</v>
      </c>
      <c r="N83" s="104">
        <v>65</v>
      </c>
      <c r="O83">
        <v>0</v>
      </c>
      <c r="P83" s="33">
        <v>165</v>
      </c>
      <c r="Q83" s="34">
        <v>5.4545454545454543E-2</v>
      </c>
    </row>
    <row r="84" spans="1:17" ht="15.5" x14ac:dyDescent="0.35">
      <c r="A84" s="18">
        <v>7.5</v>
      </c>
      <c r="B84" s="14">
        <v>43</v>
      </c>
      <c r="C84" s="14">
        <v>5</v>
      </c>
      <c r="D84" s="20">
        <v>0.48</v>
      </c>
      <c r="E84" s="14">
        <v>59</v>
      </c>
      <c r="F84" s="14">
        <v>3</v>
      </c>
      <c r="G84" s="14">
        <v>127</v>
      </c>
      <c r="H84" s="14">
        <v>0</v>
      </c>
      <c r="I84" s="32">
        <v>0</v>
      </c>
      <c r="J84" s="14">
        <v>30</v>
      </c>
      <c r="K84" s="14">
        <v>4</v>
      </c>
      <c r="L84" s="14">
        <v>2</v>
      </c>
      <c r="M84" s="103">
        <v>35</v>
      </c>
      <c r="N84" s="104">
        <v>17</v>
      </c>
      <c r="O84">
        <v>0</v>
      </c>
      <c r="P84" s="33">
        <v>170</v>
      </c>
      <c r="Q84" s="34">
        <v>2.9411764705882353E-2</v>
      </c>
    </row>
    <row r="85" spans="1:17" ht="15.5" x14ac:dyDescent="0.35">
      <c r="A85" s="18">
        <v>8.1</v>
      </c>
      <c r="B85" s="14">
        <v>49</v>
      </c>
      <c r="C85" s="14">
        <v>16</v>
      </c>
      <c r="D85" s="20">
        <v>0.98299999999999998</v>
      </c>
      <c r="E85" s="14">
        <v>71</v>
      </c>
      <c r="F85" s="14">
        <v>4</v>
      </c>
      <c r="G85" s="14">
        <v>112</v>
      </c>
      <c r="H85" s="14">
        <v>1</v>
      </c>
      <c r="I85" s="32">
        <v>0</v>
      </c>
      <c r="J85" s="14">
        <v>39</v>
      </c>
      <c r="K85" s="14">
        <v>7</v>
      </c>
      <c r="L85" s="14">
        <v>3</v>
      </c>
      <c r="M85" s="103">
        <v>45</v>
      </c>
      <c r="N85" s="104">
        <v>23</v>
      </c>
      <c r="O85">
        <v>0</v>
      </c>
      <c r="P85" s="33">
        <v>175</v>
      </c>
      <c r="Q85" s="34">
        <v>2.8571428571428571E-2</v>
      </c>
    </row>
    <row r="86" spans="1:17" ht="15.5" x14ac:dyDescent="0.35">
      <c r="A86" s="18">
        <v>10.3</v>
      </c>
      <c r="B86" s="14">
        <v>49</v>
      </c>
      <c r="C86" s="14">
        <v>3</v>
      </c>
      <c r="D86" s="20">
        <v>1.881</v>
      </c>
      <c r="E86" s="14">
        <v>46</v>
      </c>
      <c r="F86" s="14">
        <v>1</v>
      </c>
      <c r="G86" s="14">
        <v>85</v>
      </c>
      <c r="H86" s="14">
        <v>0</v>
      </c>
      <c r="I86" s="32">
        <v>1</v>
      </c>
      <c r="J86" s="14">
        <v>46</v>
      </c>
      <c r="K86" s="14">
        <v>9</v>
      </c>
      <c r="L86" s="14">
        <v>3</v>
      </c>
      <c r="M86" s="103">
        <v>36</v>
      </c>
      <c r="N86" s="104">
        <v>17</v>
      </c>
      <c r="O86">
        <v>0</v>
      </c>
      <c r="P86" s="33">
        <v>184</v>
      </c>
      <c r="Q86" s="34">
        <v>5.434782608695652E-2</v>
      </c>
    </row>
    <row r="87" spans="1:17" ht="15.5" x14ac:dyDescent="0.35">
      <c r="A87" s="18">
        <v>7.7</v>
      </c>
      <c r="B87" s="14">
        <v>46</v>
      </c>
      <c r="C87" s="14">
        <v>3</v>
      </c>
      <c r="D87" s="20">
        <v>2.6259999999999999</v>
      </c>
      <c r="E87" s="14">
        <v>43</v>
      </c>
      <c r="F87" s="14">
        <v>2</v>
      </c>
      <c r="G87" s="14">
        <v>74</v>
      </c>
      <c r="H87" s="14">
        <v>0</v>
      </c>
      <c r="I87" s="32">
        <v>0</v>
      </c>
      <c r="J87" s="14">
        <v>50</v>
      </c>
      <c r="K87" s="14">
        <v>4</v>
      </c>
      <c r="L87" s="14">
        <v>4</v>
      </c>
      <c r="M87" s="103">
        <v>50</v>
      </c>
      <c r="N87" s="104">
        <v>21</v>
      </c>
      <c r="O87">
        <v>0</v>
      </c>
      <c r="P87" s="33">
        <v>176</v>
      </c>
      <c r="Q87" s="34">
        <v>2.2727272727272728E-2</v>
      </c>
    </row>
    <row r="88" spans="1:17" ht="15.5" x14ac:dyDescent="0.35">
      <c r="A88" s="18">
        <v>8.5</v>
      </c>
      <c r="B88" s="14">
        <v>53</v>
      </c>
      <c r="C88" s="14">
        <v>21</v>
      </c>
      <c r="D88" s="20">
        <v>0.56799999999999995</v>
      </c>
      <c r="E88" s="14">
        <v>125</v>
      </c>
      <c r="F88" s="14">
        <v>3</v>
      </c>
      <c r="G88" s="14">
        <v>109</v>
      </c>
      <c r="H88" s="14">
        <v>0</v>
      </c>
      <c r="I88" s="32">
        <v>0</v>
      </c>
      <c r="J88" s="14">
        <v>44</v>
      </c>
      <c r="K88" s="14">
        <v>8</v>
      </c>
      <c r="L88" s="14">
        <v>3</v>
      </c>
      <c r="M88" s="103">
        <v>45</v>
      </c>
      <c r="N88" s="104">
        <v>34</v>
      </c>
      <c r="O88">
        <v>0</v>
      </c>
      <c r="P88" s="33">
        <v>160</v>
      </c>
      <c r="Q88" s="34">
        <v>4.3749999999999997E-2</v>
      </c>
    </row>
    <row r="89" spans="1:17" ht="15.5" x14ac:dyDescent="0.35">
      <c r="A89" s="18">
        <v>10.7</v>
      </c>
      <c r="B89" s="14">
        <v>62</v>
      </c>
      <c r="C89" s="14">
        <v>8</v>
      </c>
      <c r="D89" s="20">
        <v>0.879</v>
      </c>
      <c r="E89" s="14">
        <v>118</v>
      </c>
      <c r="F89" s="14">
        <v>3</v>
      </c>
      <c r="G89" s="14">
        <v>108</v>
      </c>
      <c r="H89" s="14">
        <v>0</v>
      </c>
      <c r="I89" s="32">
        <v>1</v>
      </c>
      <c r="J89" s="14">
        <v>31</v>
      </c>
      <c r="K89" s="14">
        <v>10</v>
      </c>
      <c r="L89" s="14">
        <v>2</v>
      </c>
      <c r="M89" s="103">
        <v>37</v>
      </c>
      <c r="N89" s="104">
        <v>50</v>
      </c>
      <c r="O89">
        <v>1</v>
      </c>
      <c r="P89" s="33">
        <v>173</v>
      </c>
      <c r="Q89" s="34">
        <v>4.046242774566474E-2</v>
      </c>
    </row>
    <row r="90" spans="1:17" ht="15.5" x14ac:dyDescent="0.35">
      <c r="A90" s="18">
        <v>7.4</v>
      </c>
      <c r="B90" s="14">
        <v>51</v>
      </c>
      <c r="C90" s="14">
        <v>4</v>
      </c>
      <c r="D90" s="20">
        <v>1.083</v>
      </c>
      <c r="E90" s="14">
        <v>101</v>
      </c>
      <c r="F90" s="14">
        <v>2</v>
      </c>
      <c r="G90" s="14">
        <v>100</v>
      </c>
      <c r="H90" s="14">
        <v>0</v>
      </c>
      <c r="I90" s="32">
        <v>0</v>
      </c>
      <c r="J90" s="14">
        <v>53</v>
      </c>
      <c r="K90" s="14">
        <v>7</v>
      </c>
      <c r="L90" s="14">
        <v>4</v>
      </c>
      <c r="M90" s="103">
        <v>34</v>
      </c>
      <c r="N90" s="104">
        <v>28</v>
      </c>
      <c r="O90">
        <v>0</v>
      </c>
      <c r="P90" s="33">
        <v>163</v>
      </c>
      <c r="Q90" s="34">
        <v>2.4539877300613498E-2</v>
      </c>
    </row>
    <row r="91" spans="1:17" ht="15.5" x14ac:dyDescent="0.35">
      <c r="A91" s="18">
        <v>14.8</v>
      </c>
      <c r="B91" s="14">
        <v>70</v>
      </c>
      <c r="C91" s="14">
        <v>6</v>
      </c>
      <c r="D91" s="20">
        <v>0.82799999999999996</v>
      </c>
      <c r="E91" s="14">
        <v>213</v>
      </c>
      <c r="F91" s="14">
        <v>3</v>
      </c>
      <c r="G91" s="14">
        <v>105</v>
      </c>
      <c r="H91" s="14">
        <v>1</v>
      </c>
      <c r="I91" s="32">
        <v>1</v>
      </c>
      <c r="J91" s="14">
        <v>37</v>
      </c>
      <c r="K91" s="14">
        <v>15</v>
      </c>
      <c r="L91" s="14">
        <v>2</v>
      </c>
      <c r="M91" s="103">
        <v>37</v>
      </c>
      <c r="N91" s="104">
        <v>75</v>
      </c>
      <c r="O91">
        <v>1</v>
      </c>
      <c r="P91" s="33">
        <v>168</v>
      </c>
      <c r="Q91" s="34">
        <v>4.7619047619047616E-2</v>
      </c>
    </row>
    <row r="92" spans="1:17" ht="15.5" x14ac:dyDescent="0.35">
      <c r="A92" s="18">
        <v>7.3</v>
      </c>
      <c r="B92" s="14">
        <v>56</v>
      </c>
      <c r="C92" s="14">
        <v>24</v>
      </c>
      <c r="D92" s="20">
        <v>1.56</v>
      </c>
      <c r="E92" s="14">
        <v>115</v>
      </c>
      <c r="F92" s="14">
        <v>5</v>
      </c>
      <c r="G92" s="14">
        <v>87</v>
      </c>
      <c r="H92" s="14">
        <v>1</v>
      </c>
      <c r="I92" s="32">
        <v>0</v>
      </c>
      <c r="J92" s="14">
        <v>46</v>
      </c>
      <c r="K92" s="14">
        <v>1</v>
      </c>
      <c r="L92" s="14">
        <v>4</v>
      </c>
      <c r="M92" s="103">
        <v>45</v>
      </c>
      <c r="N92" s="104">
        <v>37</v>
      </c>
      <c r="O92">
        <v>0</v>
      </c>
      <c r="P92" s="33">
        <v>162</v>
      </c>
      <c r="Q92" s="34">
        <v>2.4691358024691357E-2</v>
      </c>
    </row>
    <row r="93" spans="1:17" ht="15.5" x14ac:dyDescent="0.35">
      <c r="A93" s="18">
        <v>7.6</v>
      </c>
      <c r="B93" s="14">
        <v>42</v>
      </c>
      <c r="C93" s="14">
        <v>1</v>
      </c>
      <c r="D93" s="20">
        <v>1.4279999999999999</v>
      </c>
      <c r="E93" s="14">
        <v>121</v>
      </c>
      <c r="F93" s="14">
        <v>4</v>
      </c>
      <c r="G93" s="14">
        <v>84</v>
      </c>
      <c r="H93" s="14">
        <v>1</v>
      </c>
      <c r="I93" s="32">
        <v>0</v>
      </c>
      <c r="J93" s="14">
        <v>45</v>
      </c>
      <c r="K93" s="14">
        <v>5</v>
      </c>
      <c r="L93" s="14">
        <v>4</v>
      </c>
      <c r="M93" s="103">
        <v>24</v>
      </c>
      <c r="N93" s="104">
        <v>14</v>
      </c>
      <c r="O93">
        <v>0</v>
      </c>
      <c r="P93" s="33">
        <v>160</v>
      </c>
      <c r="Q93" s="34">
        <v>3.125E-2</v>
      </c>
    </row>
    <row r="94" spans="1:17" ht="15.5" x14ac:dyDescent="0.35">
      <c r="A94" s="18">
        <v>9</v>
      </c>
      <c r="B94" s="14">
        <v>56</v>
      </c>
      <c r="C94" s="14">
        <v>3</v>
      </c>
      <c r="D94" s="20">
        <v>1.4039999999999999</v>
      </c>
      <c r="E94" s="14">
        <v>69</v>
      </c>
      <c r="F94" s="14">
        <v>1</v>
      </c>
      <c r="G94" s="14">
        <v>87</v>
      </c>
      <c r="H94" s="14">
        <v>1</v>
      </c>
      <c r="I94" s="32">
        <v>0</v>
      </c>
      <c r="J94" s="14">
        <v>34</v>
      </c>
      <c r="K94" s="14">
        <v>8</v>
      </c>
      <c r="L94" s="14">
        <v>2</v>
      </c>
      <c r="M94" s="103">
        <v>32</v>
      </c>
      <c r="N94" s="104">
        <v>38</v>
      </c>
      <c r="O94">
        <v>0</v>
      </c>
      <c r="P94" s="33">
        <v>174</v>
      </c>
      <c r="Q94" s="34">
        <v>4.0229885057471264E-2</v>
      </c>
    </row>
    <row r="95" spans="1:17" ht="15.5" x14ac:dyDescent="0.35">
      <c r="A95" s="18">
        <v>12.9</v>
      </c>
      <c r="B95" s="14">
        <v>60</v>
      </c>
      <c r="C95" s="14">
        <v>5</v>
      </c>
      <c r="D95" s="20">
        <v>1.0720000000000001</v>
      </c>
      <c r="E95" s="14">
        <v>178</v>
      </c>
      <c r="F95" s="14">
        <v>2</v>
      </c>
      <c r="G95" s="14">
        <v>101</v>
      </c>
      <c r="H95" s="14">
        <v>1</v>
      </c>
      <c r="I95" s="32">
        <v>1</v>
      </c>
      <c r="J95" s="14">
        <v>38</v>
      </c>
      <c r="K95" s="14">
        <v>13</v>
      </c>
      <c r="L95" s="14">
        <v>2</v>
      </c>
      <c r="M95" s="103">
        <v>36</v>
      </c>
      <c r="N95" s="104">
        <v>49</v>
      </c>
      <c r="O95">
        <v>1</v>
      </c>
      <c r="P95" s="33">
        <v>175</v>
      </c>
      <c r="Q95" s="34">
        <v>4.5714285714285714E-2</v>
      </c>
    </row>
    <row r="96" spans="1:17" ht="15.5" x14ac:dyDescent="0.35">
      <c r="A96" s="18">
        <v>9</v>
      </c>
      <c r="B96" s="14">
        <v>48</v>
      </c>
      <c r="C96" s="14">
        <v>12</v>
      </c>
      <c r="D96" s="20">
        <v>0.183</v>
      </c>
      <c r="E96" s="14">
        <v>85</v>
      </c>
      <c r="F96" s="14">
        <v>4</v>
      </c>
      <c r="G96" s="14">
        <v>130</v>
      </c>
      <c r="H96" s="14">
        <v>1</v>
      </c>
      <c r="I96" s="32">
        <v>0</v>
      </c>
      <c r="J96" s="14">
        <v>37</v>
      </c>
      <c r="K96" s="14">
        <v>11</v>
      </c>
      <c r="L96" s="14">
        <v>2</v>
      </c>
      <c r="M96" s="103">
        <v>38</v>
      </c>
      <c r="N96" s="104">
        <v>22</v>
      </c>
      <c r="O96">
        <v>0</v>
      </c>
      <c r="P96" s="33">
        <v>171</v>
      </c>
      <c r="Q96" s="34">
        <v>4.0935672514619881E-2</v>
      </c>
    </row>
    <row r="97" spans="1:17" ht="15.5" x14ac:dyDescent="0.35">
      <c r="A97" s="18">
        <v>18.2</v>
      </c>
      <c r="B97" s="14">
        <v>88</v>
      </c>
      <c r="C97" s="14">
        <v>12</v>
      </c>
      <c r="D97" s="20">
        <v>1.6</v>
      </c>
      <c r="E97" s="14">
        <v>282</v>
      </c>
      <c r="F97" s="14">
        <v>0</v>
      </c>
      <c r="G97" s="14">
        <v>72</v>
      </c>
      <c r="H97" s="14">
        <v>1</v>
      </c>
      <c r="I97" s="32">
        <v>1</v>
      </c>
      <c r="J97" s="14">
        <v>39</v>
      </c>
      <c r="K97" s="14">
        <v>18</v>
      </c>
      <c r="L97" s="14">
        <v>1</v>
      </c>
      <c r="M97" s="103">
        <v>41</v>
      </c>
      <c r="N97" s="104">
        <v>29</v>
      </c>
      <c r="O97">
        <v>1</v>
      </c>
      <c r="P97" s="33">
        <v>175</v>
      </c>
      <c r="Q97" s="34">
        <v>5.7142857142857141E-2</v>
      </c>
    </row>
    <row r="98" spans="1:17" ht="15.5" x14ac:dyDescent="0.35">
      <c r="A98" s="18">
        <v>14.4</v>
      </c>
      <c r="B98" s="14">
        <v>75</v>
      </c>
      <c r="C98" s="14">
        <v>5</v>
      </c>
      <c r="D98" s="20">
        <v>0.61199999999999999</v>
      </c>
      <c r="E98" s="14">
        <v>156</v>
      </c>
      <c r="F98" s="14">
        <v>5</v>
      </c>
      <c r="G98" s="14">
        <v>129</v>
      </c>
      <c r="H98" s="14">
        <v>0</v>
      </c>
      <c r="I98" s="32">
        <v>1</v>
      </c>
      <c r="J98" s="14">
        <v>42</v>
      </c>
      <c r="K98" s="14">
        <v>15</v>
      </c>
      <c r="L98" s="14">
        <v>4</v>
      </c>
      <c r="M98" s="103">
        <v>36</v>
      </c>
      <c r="N98" s="104">
        <v>55</v>
      </c>
      <c r="O98">
        <v>1</v>
      </c>
      <c r="P98" s="33">
        <v>186</v>
      </c>
      <c r="Q98" s="34">
        <v>3.7634408602150539E-2</v>
      </c>
    </row>
    <row r="99" spans="1:17" ht="15.5" x14ac:dyDescent="0.35">
      <c r="A99" s="18">
        <v>8.8000000000000007</v>
      </c>
      <c r="B99" s="14">
        <v>56</v>
      </c>
      <c r="C99" s="14">
        <v>3</v>
      </c>
      <c r="D99" s="20">
        <v>0.496</v>
      </c>
      <c r="E99" s="14">
        <v>86</v>
      </c>
      <c r="F99" s="14">
        <v>3</v>
      </c>
      <c r="G99" s="14">
        <v>100</v>
      </c>
      <c r="H99" s="14">
        <v>0</v>
      </c>
      <c r="I99" s="32">
        <v>0</v>
      </c>
      <c r="J99" s="14">
        <v>54</v>
      </c>
      <c r="K99" s="14">
        <v>8</v>
      </c>
      <c r="L99" s="14">
        <v>4</v>
      </c>
      <c r="M99" s="103">
        <v>31</v>
      </c>
      <c r="N99" s="104">
        <v>37</v>
      </c>
      <c r="O99">
        <v>0</v>
      </c>
      <c r="P99" s="33">
        <v>172</v>
      </c>
      <c r="Q99" s="34">
        <v>4.0697674418604654E-2</v>
      </c>
    </row>
    <row r="100" spans="1:17" ht="15.5" x14ac:dyDescent="0.35">
      <c r="A100" s="18">
        <v>12.5</v>
      </c>
      <c r="B100" s="14">
        <v>60</v>
      </c>
      <c r="C100" s="14">
        <v>17</v>
      </c>
      <c r="D100" s="20">
        <v>1.8</v>
      </c>
      <c r="E100" s="14">
        <v>212</v>
      </c>
      <c r="F100" s="14">
        <v>2</v>
      </c>
      <c r="G100" s="14">
        <v>86</v>
      </c>
      <c r="H100" s="14">
        <v>1</v>
      </c>
      <c r="I100" s="32">
        <v>1</v>
      </c>
      <c r="J100" s="14">
        <v>39</v>
      </c>
      <c r="K100" s="14">
        <v>9</v>
      </c>
      <c r="L100" s="14">
        <v>3</v>
      </c>
      <c r="M100" s="103">
        <v>44</v>
      </c>
      <c r="N100" s="104">
        <v>40</v>
      </c>
      <c r="O100">
        <v>0</v>
      </c>
      <c r="P100" s="33">
        <v>165</v>
      </c>
      <c r="Q100" s="34">
        <v>3.6363636363636362E-2</v>
      </c>
    </row>
    <row r="101" spans="1:17" ht="15.5" x14ac:dyDescent="0.35">
      <c r="A101" s="18">
        <v>13.3</v>
      </c>
      <c r="B101" s="14">
        <v>58</v>
      </c>
      <c r="C101" s="14">
        <v>6</v>
      </c>
      <c r="D101" s="20">
        <v>0.40300000000000002</v>
      </c>
      <c r="E101" s="14">
        <v>157</v>
      </c>
      <c r="F101" s="14">
        <v>2</v>
      </c>
      <c r="G101" s="14">
        <v>98</v>
      </c>
      <c r="H101" s="14">
        <v>0</v>
      </c>
      <c r="I101" s="32">
        <v>1</v>
      </c>
      <c r="J101" s="14">
        <v>35</v>
      </c>
      <c r="K101" s="14">
        <v>16</v>
      </c>
      <c r="L101" s="14">
        <v>1</v>
      </c>
      <c r="M101" s="103">
        <v>36</v>
      </c>
      <c r="N101" s="104">
        <v>45</v>
      </c>
      <c r="O101">
        <v>1</v>
      </c>
      <c r="P101" s="33">
        <v>174</v>
      </c>
      <c r="Q101" s="34">
        <v>3.4482758620689655E-2</v>
      </c>
    </row>
    <row r="102" spans="1:17" ht="15.5" x14ac:dyDescent="0.35">
      <c r="A102" s="18">
        <v>12.5</v>
      </c>
      <c r="B102" s="14">
        <v>67</v>
      </c>
      <c r="C102" s="14">
        <v>10</v>
      </c>
      <c r="D102" s="20">
        <v>0.85599999999999998</v>
      </c>
      <c r="E102" s="14">
        <v>91</v>
      </c>
      <c r="F102" s="14">
        <v>3</v>
      </c>
      <c r="G102" s="14">
        <v>112</v>
      </c>
      <c r="H102" s="14">
        <v>1</v>
      </c>
      <c r="I102" s="32">
        <v>0</v>
      </c>
      <c r="J102" s="14">
        <v>33</v>
      </c>
      <c r="K102" s="14">
        <v>1</v>
      </c>
      <c r="L102" s="14">
        <v>3</v>
      </c>
      <c r="M102" s="103">
        <v>38</v>
      </c>
      <c r="N102" s="104">
        <v>43</v>
      </c>
      <c r="O102">
        <v>0</v>
      </c>
      <c r="P102" s="33">
        <v>178</v>
      </c>
      <c r="Q102" s="34">
        <v>5.6179775280898875E-2</v>
      </c>
    </row>
    <row r="103" spans="1:17" ht="15.5" x14ac:dyDescent="0.35">
      <c r="A103" s="18">
        <v>13.2</v>
      </c>
      <c r="B103" s="14">
        <v>73</v>
      </c>
      <c r="C103" s="14">
        <v>15</v>
      </c>
      <c r="D103" s="20">
        <v>1.8360000000000001</v>
      </c>
      <c r="E103" s="14">
        <v>169</v>
      </c>
      <c r="F103" s="14">
        <v>0</v>
      </c>
      <c r="G103" s="14">
        <v>85</v>
      </c>
      <c r="H103" s="14">
        <v>0</v>
      </c>
      <c r="I103" s="32">
        <v>1</v>
      </c>
      <c r="J103" s="14">
        <v>36</v>
      </c>
      <c r="K103" s="14">
        <v>7</v>
      </c>
      <c r="L103" s="14">
        <v>2</v>
      </c>
      <c r="M103" s="103">
        <v>42</v>
      </c>
      <c r="N103" s="104">
        <v>83</v>
      </c>
      <c r="O103">
        <v>1</v>
      </c>
      <c r="P103" s="33">
        <v>179</v>
      </c>
      <c r="Q103" s="34">
        <v>4.4692737430167599E-2</v>
      </c>
    </row>
    <row r="104" spans="1:17" ht="15.5" x14ac:dyDescent="0.35">
      <c r="A104" s="18">
        <v>11.1</v>
      </c>
      <c r="B104" s="14">
        <v>70</v>
      </c>
      <c r="C104" s="14">
        <v>20</v>
      </c>
      <c r="D104" s="20">
        <v>0.40799999999999997</v>
      </c>
      <c r="E104" s="14">
        <v>175</v>
      </c>
      <c r="F104" s="14">
        <v>2</v>
      </c>
      <c r="G104" s="14">
        <v>96</v>
      </c>
      <c r="H104" s="14">
        <v>0</v>
      </c>
      <c r="I104" s="32">
        <v>0</v>
      </c>
      <c r="J104" s="14">
        <v>42</v>
      </c>
      <c r="K104" s="14">
        <v>7</v>
      </c>
      <c r="L104" s="14">
        <v>6</v>
      </c>
      <c r="M104" s="103">
        <v>47</v>
      </c>
      <c r="N104" s="104">
        <v>49</v>
      </c>
      <c r="O104">
        <v>0</v>
      </c>
      <c r="P104" s="33">
        <v>161</v>
      </c>
      <c r="Q104" s="34">
        <v>4.3478260869565216E-2</v>
      </c>
    </row>
    <row r="105" spans="1:17" ht="15.5" x14ac:dyDescent="0.35">
      <c r="A105" s="18">
        <v>8.3000000000000007</v>
      </c>
      <c r="B105" s="14">
        <v>49</v>
      </c>
      <c r="C105" s="14">
        <v>4</v>
      </c>
      <c r="D105" s="20">
        <v>0.124</v>
      </c>
      <c r="E105" s="14">
        <v>77</v>
      </c>
      <c r="F105" s="14">
        <v>3</v>
      </c>
      <c r="G105" s="14">
        <v>150</v>
      </c>
      <c r="H105" s="14">
        <v>0</v>
      </c>
      <c r="I105" s="32">
        <v>0</v>
      </c>
      <c r="J105" s="14">
        <v>29</v>
      </c>
      <c r="K105" s="14">
        <v>10</v>
      </c>
      <c r="L105" s="14">
        <v>1</v>
      </c>
      <c r="M105" s="103">
        <v>32</v>
      </c>
      <c r="N105" s="104">
        <v>24</v>
      </c>
      <c r="O105">
        <v>1</v>
      </c>
      <c r="P105" s="33">
        <v>168</v>
      </c>
      <c r="Q105" s="34">
        <v>4.1666666666666664E-2</v>
      </c>
    </row>
    <row r="106" spans="1:17" ht="15.5" x14ac:dyDescent="0.35">
      <c r="A106" s="18">
        <v>9.3000000000000007</v>
      </c>
      <c r="B106" s="14">
        <v>55</v>
      </c>
      <c r="C106" s="14">
        <v>11</v>
      </c>
      <c r="D106" s="20">
        <v>8.5000000000000006E-2</v>
      </c>
      <c r="E106" s="14">
        <v>125</v>
      </c>
      <c r="F106" s="14">
        <v>7</v>
      </c>
      <c r="G106" s="14">
        <v>107</v>
      </c>
      <c r="H106" s="14">
        <v>1</v>
      </c>
      <c r="I106" s="32">
        <v>0</v>
      </c>
      <c r="J106" s="14">
        <v>38</v>
      </c>
      <c r="K106" s="14">
        <v>4</v>
      </c>
      <c r="L106" s="14">
        <v>5</v>
      </c>
      <c r="M106" s="103">
        <v>32</v>
      </c>
      <c r="N106" s="104">
        <v>35</v>
      </c>
      <c r="O106">
        <v>0</v>
      </c>
      <c r="P106" s="33">
        <v>162</v>
      </c>
      <c r="Q106" s="34">
        <v>4.3209876543209874E-2</v>
      </c>
    </row>
    <row r="107" spans="1:17" ht="15.5" x14ac:dyDescent="0.35">
      <c r="A107" s="18">
        <v>8.1999999999999993</v>
      </c>
      <c r="B107" s="14">
        <v>49</v>
      </c>
      <c r="C107" s="14">
        <v>13</v>
      </c>
      <c r="D107" s="20">
        <v>0.85199999999999998</v>
      </c>
      <c r="E107" s="14">
        <v>102</v>
      </c>
      <c r="F107" s="14">
        <v>3</v>
      </c>
      <c r="G107" s="14">
        <v>108</v>
      </c>
      <c r="H107" s="14">
        <v>1</v>
      </c>
      <c r="I107" s="32">
        <v>0</v>
      </c>
      <c r="J107" s="14">
        <v>37</v>
      </c>
      <c r="K107" s="14">
        <v>9</v>
      </c>
      <c r="L107" s="14">
        <v>4</v>
      </c>
      <c r="M107" s="103">
        <v>41</v>
      </c>
      <c r="N107" s="104">
        <v>25</v>
      </c>
      <c r="O107">
        <v>0</v>
      </c>
      <c r="P107" s="33">
        <v>162</v>
      </c>
      <c r="Q107" s="34">
        <v>3.7037037037037035E-2</v>
      </c>
    </row>
    <row r="108" spans="1:17" ht="15.5" x14ac:dyDescent="0.35">
      <c r="A108" s="18">
        <v>14.8</v>
      </c>
      <c r="B108" s="14">
        <v>74</v>
      </c>
      <c r="C108" s="14">
        <v>6</v>
      </c>
      <c r="D108" s="20">
        <v>1.927</v>
      </c>
      <c r="E108" s="14">
        <v>249</v>
      </c>
      <c r="F108" s="14">
        <v>2</v>
      </c>
      <c r="G108" s="14">
        <v>78</v>
      </c>
      <c r="H108" s="14">
        <v>1</v>
      </c>
      <c r="I108" s="32">
        <v>1</v>
      </c>
      <c r="J108" s="14">
        <v>29</v>
      </c>
      <c r="K108" s="14">
        <v>7</v>
      </c>
      <c r="L108" s="14">
        <v>2</v>
      </c>
      <c r="M108" s="103">
        <v>38</v>
      </c>
      <c r="N108" s="104">
        <v>58</v>
      </c>
      <c r="O108">
        <v>0</v>
      </c>
      <c r="P108" s="33">
        <v>164</v>
      </c>
      <c r="Q108" s="34">
        <v>4.2682926829268296E-2</v>
      </c>
    </row>
    <row r="109" spans="1:17" ht="15.5" x14ac:dyDescent="0.35">
      <c r="A109" s="18">
        <v>10.7</v>
      </c>
      <c r="B109" s="14">
        <v>53</v>
      </c>
      <c r="C109" s="14">
        <v>4</v>
      </c>
      <c r="D109" s="20">
        <v>1.018</v>
      </c>
      <c r="E109" s="14">
        <v>134</v>
      </c>
      <c r="F109" s="14">
        <v>1</v>
      </c>
      <c r="G109" s="14">
        <v>86</v>
      </c>
      <c r="H109" s="14">
        <v>0</v>
      </c>
      <c r="I109" s="32">
        <v>1</v>
      </c>
      <c r="J109" s="14">
        <v>36</v>
      </c>
      <c r="K109" s="14">
        <v>10</v>
      </c>
      <c r="L109" s="14">
        <v>4</v>
      </c>
      <c r="M109" s="103">
        <v>35</v>
      </c>
      <c r="N109" s="104">
        <v>31</v>
      </c>
      <c r="O109">
        <v>0</v>
      </c>
      <c r="P109" s="33">
        <v>176</v>
      </c>
      <c r="Q109" s="34">
        <v>3.4090909090909088E-2</v>
      </c>
    </row>
    <row r="110" spans="1:17" ht="15.5" x14ac:dyDescent="0.35">
      <c r="A110" s="18">
        <v>8.8000000000000007</v>
      </c>
      <c r="B110" s="14">
        <v>58</v>
      </c>
      <c r="C110" s="14">
        <v>13</v>
      </c>
      <c r="D110" s="20">
        <v>0.86399999999999999</v>
      </c>
      <c r="E110" s="14">
        <v>129</v>
      </c>
      <c r="F110" s="14">
        <v>4</v>
      </c>
      <c r="G110" s="14">
        <v>133</v>
      </c>
      <c r="H110" s="14">
        <v>1</v>
      </c>
      <c r="I110" s="32">
        <v>0</v>
      </c>
      <c r="J110" s="14">
        <v>61</v>
      </c>
      <c r="K110" s="14">
        <v>8</v>
      </c>
      <c r="L110" s="14">
        <v>5</v>
      </c>
      <c r="M110" s="103">
        <v>44</v>
      </c>
      <c r="N110" s="104">
        <v>39</v>
      </c>
      <c r="O110">
        <v>0</v>
      </c>
      <c r="P110" s="33">
        <v>162</v>
      </c>
      <c r="Q110" s="34">
        <v>3.7037037037037035E-2</v>
      </c>
    </row>
    <row r="111" spans="1:17" ht="15.5" x14ac:dyDescent="0.35">
      <c r="A111" s="18">
        <v>9.6999999999999993</v>
      </c>
      <c r="B111" s="14">
        <v>54</v>
      </c>
      <c r="C111" s="14">
        <v>2</v>
      </c>
      <c r="D111" s="20">
        <v>0.626</v>
      </c>
      <c r="E111" s="14">
        <v>51</v>
      </c>
      <c r="F111" s="14">
        <v>2</v>
      </c>
      <c r="G111" s="14">
        <v>107</v>
      </c>
      <c r="H111" s="14">
        <v>1</v>
      </c>
      <c r="I111" s="32">
        <v>0</v>
      </c>
      <c r="J111" s="14">
        <v>38</v>
      </c>
      <c r="K111" s="14">
        <v>8</v>
      </c>
      <c r="L111" s="14">
        <v>3</v>
      </c>
      <c r="M111" s="103">
        <v>28</v>
      </c>
      <c r="N111" s="104">
        <v>26</v>
      </c>
      <c r="O111">
        <v>0</v>
      </c>
      <c r="P111" s="33">
        <v>185</v>
      </c>
      <c r="Q111" s="34">
        <v>4.3243243243243246E-2</v>
      </c>
    </row>
    <row r="112" spans="1:17" ht="15.5" x14ac:dyDescent="0.35">
      <c r="A112" s="18">
        <v>9.6999999999999993</v>
      </c>
      <c r="B112" s="14">
        <v>55</v>
      </c>
      <c r="C112" s="14">
        <v>4</v>
      </c>
      <c r="D112" s="20">
        <v>1.3839999999999999</v>
      </c>
      <c r="E112" s="14">
        <v>33</v>
      </c>
      <c r="F112" s="14">
        <v>2</v>
      </c>
      <c r="G112" s="14">
        <v>100</v>
      </c>
      <c r="H112" s="14">
        <v>1</v>
      </c>
      <c r="I112" s="32">
        <v>0</v>
      </c>
      <c r="J112" s="14">
        <v>27</v>
      </c>
      <c r="K112" s="14">
        <v>10</v>
      </c>
      <c r="L112" s="14">
        <v>1</v>
      </c>
      <c r="M112" s="103">
        <v>34</v>
      </c>
      <c r="N112" s="104">
        <v>94</v>
      </c>
      <c r="O112">
        <v>1</v>
      </c>
      <c r="P112" s="33">
        <v>182</v>
      </c>
      <c r="Q112" s="34">
        <v>5.4945054945054944E-2</v>
      </c>
    </row>
    <row r="113" spans="1:17" ht="15.5" x14ac:dyDescent="0.35">
      <c r="A113" s="18">
        <v>10.5</v>
      </c>
      <c r="B113" s="14">
        <v>65</v>
      </c>
      <c r="C113" s="14">
        <v>3</v>
      </c>
      <c r="D113" s="20">
        <v>0.59</v>
      </c>
      <c r="E113" s="14">
        <v>121</v>
      </c>
      <c r="F113" s="14">
        <v>3</v>
      </c>
      <c r="G113" s="14">
        <v>108</v>
      </c>
      <c r="H113" s="14">
        <v>1</v>
      </c>
      <c r="I113" s="32">
        <v>1</v>
      </c>
      <c r="J113" s="14">
        <v>32</v>
      </c>
      <c r="K113" s="14">
        <v>10</v>
      </c>
      <c r="L113" s="14">
        <v>2</v>
      </c>
      <c r="M113" s="103">
        <v>29</v>
      </c>
      <c r="N113" s="104">
        <v>54</v>
      </c>
      <c r="O113">
        <v>0</v>
      </c>
      <c r="P113" s="33">
        <v>173</v>
      </c>
      <c r="Q113" s="34">
        <v>4.6242774566473986E-2</v>
      </c>
    </row>
    <row r="114" spans="1:17" ht="15.5" x14ac:dyDescent="0.35">
      <c r="A114" s="18">
        <v>8.9</v>
      </c>
      <c r="B114" s="14">
        <v>39</v>
      </c>
      <c r="C114" s="14">
        <v>7</v>
      </c>
      <c r="D114" s="20">
        <v>7.1999999999999995E-2</v>
      </c>
      <c r="E114" s="14">
        <v>116</v>
      </c>
      <c r="F114" s="14">
        <v>7</v>
      </c>
      <c r="G114" s="14">
        <v>155</v>
      </c>
      <c r="H114" s="14">
        <v>1</v>
      </c>
      <c r="I114" s="32">
        <v>1</v>
      </c>
      <c r="J114" s="14">
        <v>44</v>
      </c>
      <c r="K114" s="14">
        <v>16</v>
      </c>
      <c r="L114" s="14">
        <v>2</v>
      </c>
      <c r="M114" s="103">
        <v>35</v>
      </c>
      <c r="N114" s="104">
        <v>8</v>
      </c>
      <c r="O114">
        <v>1</v>
      </c>
      <c r="P114" s="33">
        <v>164</v>
      </c>
      <c r="Q114" s="34">
        <v>3.6585365853658534E-2</v>
      </c>
    </row>
    <row r="115" spans="1:17" ht="15.5" x14ac:dyDescent="0.35">
      <c r="A115" s="18">
        <v>7.9</v>
      </c>
      <c r="B115" s="14">
        <v>42</v>
      </c>
      <c r="C115" s="14">
        <v>4</v>
      </c>
      <c r="D115" s="20">
        <v>1.2829999999999999</v>
      </c>
      <c r="E115" s="14">
        <v>68</v>
      </c>
      <c r="F115" s="14">
        <v>4</v>
      </c>
      <c r="G115" s="14">
        <v>90</v>
      </c>
      <c r="H115" s="14">
        <v>1</v>
      </c>
      <c r="I115" s="32">
        <v>0</v>
      </c>
      <c r="J115" s="14">
        <v>37</v>
      </c>
      <c r="K115" s="14">
        <v>6</v>
      </c>
      <c r="L115" s="14">
        <v>3</v>
      </c>
      <c r="M115" s="103">
        <v>36</v>
      </c>
      <c r="N115" s="104">
        <v>17</v>
      </c>
      <c r="O115">
        <v>0</v>
      </c>
      <c r="P115" s="33">
        <v>170</v>
      </c>
      <c r="Q115" s="34">
        <v>2.9411764705882353E-2</v>
      </c>
    </row>
    <row r="116" spans="1:17" ht="15.5" x14ac:dyDescent="0.35">
      <c r="A116" s="18">
        <v>21</v>
      </c>
      <c r="B116" s="14">
        <v>89</v>
      </c>
      <c r="C116" s="14">
        <v>6</v>
      </c>
      <c r="D116" s="20">
        <v>7.4999999999999997E-2</v>
      </c>
      <c r="E116" s="14">
        <v>296</v>
      </c>
      <c r="F116" s="14">
        <v>0</v>
      </c>
      <c r="G116" s="14">
        <v>137</v>
      </c>
      <c r="H116" s="14">
        <v>1</v>
      </c>
      <c r="I116" s="32">
        <v>1</v>
      </c>
      <c r="J116" s="14">
        <v>37</v>
      </c>
      <c r="K116" s="14">
        <v>13</v>
      </c>
      <c r="L116" s="14">
        <v>1</v>
      </c>
      <c r="M116" s="103">
        <v>36</v>
      </c>
      <c r="N116" s="104">
        <v>27</v>
      </c>
      <c r="O116">
        <v>1</v>
      </c>
      <c r="P116" s="33">
        <v>184</v>
      </c>
      <c r="Q116" s="34">
        <v>6.5217391304347824E-2</v>
      </c>
    </row>
    <row r="117" spans="1:17" ht="15.5" x14ac:dyDescent="0.35">
      <c r="A117" s="18">
        <v>12.7</v>
      </c>
      <c r="B117" s="14">
        <v>65</v>
      </c>
      <c r="C117" s="14">
        <v>6</v>
      </c>
      <c r="D117" s="20">
        <v>0.89900000000000002</v>
      </c>
      <c r="E117" s="14">
        <v>165</v>
      </c>
      <c r="F117" s="14">
        <v>1</v>
      </c>
      <c r="G117" s="14">
        <v>140</v>
      </c>
      <c r="H117" s="14">
        <v>0</v>
      </c>
      <c r="I117" s="32">
        <v>1</v>
      </c>
      <c r="J117" s="14">
        <v>60</v>
      </c>
      <c r="K117" s="14">
        <v>9</v>
      </c>
      <c r="L117" s="14">
        <v>5</v>
      </c>
      <c r="M117" s="103">
        <v>35</v>
      </c>
      <c r="N117" s="104">
        <v>62</v>
      </c>
      <c r="O117">
        <v>0</v>
      </c>
      <c r="P117" s="33">
        <v>169</v>
      </c>
      <c r="Q117" s="34">
        <v>2.9585798816568046E-2</v>
      </c>
    </row>
    <row r="118" spans="1:17" ht="15.5" x14ac:dyDescent="0.35">
      <c r="A118" s="18">
        <v>9.4</v>
      </c>
      <c r="B118" s="14">
        <v>49</v>
      </c>
      <c r="C118" s="14">
        <v>10</v>
      </c>
      <c r="D118" s="20">
        <v>1.248</v>
      </c>
      <c r="E118" s="14">
        <v>92</v>
      </c>
      <c r="F118" s="14">
        <v>2</v>
      </c>
      <c r="G118" s="14">
        <v>98</v>
      </c>
      <c r="H118" s="14">
        <v>0</v>
      </c>
      <c r="I118" s="32">
        <v>0</v>
      </c>
      <c r="J118" s="14">
        <v>53</v>
      </c>
      <c r="K118" s="14">
        <v>12</v>
      </c>
      <c r="L118" s="14">
        <v>4</v>
      </c>
      <c r="M118" s="103">
        <v>42</v>
      </c>
      <c r="N118" s="104">
        <v>25</v>
      </c>
      <c r="O118">
        <v>0</v>
      </c>
      <c r="P118" s="33">
        <v>175</v>
      </c>
      <c r="Q118" s="34">
        <v>0.04</v>
      </c>
    </row>
    <row r="119" spans="1:17" ht="15.5" x14ac:dyDescent="0.35">
      <c r="A119" s="18">
        <v>7.5</v>
      </c>
      <c r="B119" s="14">
        <v>51</v>
      </c>
      <c r="C119" s="14">
        <v>18</v>
      </c>
      <c r="D119" s="20">
        <v>0.23100000000000001</v>
      </c>
      <c r="E119" s="14">
        <v>109</v>
      </c>
      <c r="F119" s="14">
        <v>5</v>
      </c>
      <c r="G119" s="14">
        <v>111</v>
      </c>
      <c r="H119" s="14">
        <v>1</v>
      </c>
      <c r="I119" s="32">
        <v>0</v>
      </c>
      <c r="J119" s="14">
        <v>41</v>
      </c>
      <c r="K119" s="14">
        <v>7</v>
      </c>
      <c r="L119" s="14">
        <v>3</v>
      </c>
      <c r="M119" s="103">
        <v>49</v>
      </c>
      <c r="N119" s="104">
        <v>29</v>
      </c>
      <c r="O119">
        <v>1</v>
      </c>
      <c r="P119" s="33">
        <v>162</v>
      </c>
      <c r="Q119" s="34">
        <v>1.8518518518518517E-2</v>
      </c>
    </row>
    <row r="120" spans="1:17" ht="15.5" x14ac:dyDescent="0.35">
      <c r="A120" s="18">
        <v>11.8</v>
      </c>
      <c r="B120" s="14">
        <v>53</v>
      </c>
      <c r="C120" s="14">
        <v>7</v>
      </c>
      <c r="D120" s="20">
        <v>1.512</v>
      </c>
      <c r="E120" s="14">
        <v>125</v>
      </c>
      <c r="F120" s="14">
        <v>2</v>
      </c>
      <c r="G120" s="14">
        <v>101</v>
      </c>
      <c r="H120" s="14">
        <v>1</v>
      </c>
      <c r="I120" s="32">
        <v>0</v>
      </c>
      <c r="J120" s="14">
        <v>39</v>
      </c>
      <c r="K120" s="14">
        <v>13</v>
      </c>
      <c r="L120" s="14">
        <v>2</v>
      </c>
      <c r="M120" s="103">
        <v>36</v>
      </c>
      <c r="N120" s="104">
        <v>32</v>
      </c>
      <c r="O120">
        <v>0</v>
      </c>
      <c r="P120" s="33">
        <v>172</v>
      </c>
      <c r="Q120" s="34">
        <v>4.0697674418604654E-2</v>
      </c>
    </row>
    <row r="121" spans="1:17" ht="15.5" x14ac:dyDescent="0.35">
      <c r="A121" s="18">
        <v>11.4</v>
      </c>
      <c r="B121" s="14">
        <v>96</v>
      </c>
      <c r="C121" s="14">
        <v>1</v>
      </c>
      <c r="D121" s="20">
        <v>0.83099999999999996</v>
      </c>
      <c r="E121" s="14">
        <v>199</v>
      </c>
      <c r="F121" s="14">
        <v>3</v>
      </c>
      <c r="G121" s="14">
        <v>109</v>
      </c>
      <c r="H121" s="14">
        <v>1</v>
      </c>
      <c r="I121" s="32">
        <v>0</v>
      </c>
      <c r="J121" s="14">
        <v>44</v>
      </c>
      <c r="K121" s="14">
        <v>10</v>
      </c>
      <c r="L121" s="14">
        <v>4</v>
      </c>
      <c r="M121" s="103">
        <v>24</v>
      </c>
      <c r="N121" s="104">
        <v>65</v>
      </c>
      <c r="O121">
        <v>0</v>
      </c>
      <c r="P121" s="33">
        <v>162</v>
      </c>
      <c r="Q121" s="34">
        <v>3.7037037037037035E-2</v>
      </c>
    </row>
    <row r="122" spans="1:17" ht="15.5" x14ac:dyDescent="0.35">
      <c r="A122" s="18">
        <v>7.2</v>
      </c>
      <c r="B122" s="14">
        <v>56</v>
      </c>
      <c r="C122" s="14">
        <v>4</v>
      </c>
      <c r="D122" s="20">
        <v>0.123</v>
      </c>
      <c r="E122" s="14">
        <v>113</v>
      </c>
      <c r="F122" s="14">
        <v>3</v>
      </c>
      <c r="G122" s="14">
        <v>132</v>
      </c>
      <c r="H122" s="14">
        <v>0</v>
      </c>
      <c r="I122" s="32">
        <v>0</v>
      </c>
      <c r="J122" s="14">
        <v>45</v>
      </c>
      <c r="K122" s="14">
        <v>6</v>
      </c>
      <c r="L122" s="14">
        <v>3</v>
      </c>
      <c r="M122" s="103">
        <v>31</v>
      </c>
      <c r="N122" s="104">
        <v>36</v>
      </c>
      <c r="O122">
        <v>0</v>
      </c>
      <c r="P122" s="33">
        <v>161</v>
      </c>
      <c r="Q122" s="34">
        <v>3.7267080745341616E-2</v>
      </c>
    </row>
    <row r="123" spans="1:17" ht="15.5" x14ac:dyDescent="0.35">
      <c r="A123" s="18">
        <v>20.399999999999999</v>
      </c>
      <c r="B123" s="14">
        <v>79</v>
      </c>
      <c r="C123" s="14">
        <v>7</v>
      </c>
      <c r="D123" s="20">
        <v>0.13100000000000001</v>
      </c>
      <c r="E123" s="14">
        <v>284</v>
      </c>
      <c r="F123" s="14">
        <v>4</v>
      </c>
      <c r="G123" s="14">
        <v>137</v>
      </c>
      <c r="H123" s="14">
        <v>0</v>
      </c>
      <c r="I123" s="32">
        <v>1</v>
      </c>
      <c r="J123" s="14">
        <v>38</v>
      </c>
      <c r="K123" s="14">
        <v>15</v>
      </c>
      <c r="L123" s="14">
        <v>5</v>
      </c>
      <c r="M123" s="103">
        <v>39</v>
      </c>
      <c r="N123" s="104">
        <v>39</v>
      </c>
      <c r="O123">
        <v>1</v>
      </c>
      <c r="P123" s="33">
        <v>175</v>
      </c>
      <c r="Q123" s="34">
        <v>5.7142857142857141E-2</v>
      </c>
    </row>
    <row r="124" spans="1:17" ht="15.5" x14ac:dyDescent="0.35">
      <c r="A124" s="18">
        <v>9.8000000000000007</v>
      </c>
      <c r="B124" s="14">
        <v>64</v>
      </c>
      <c r="C124" s="14">
        <v>5</v>
      </c>
      <c r="D124" s="20">
        <v>1.5389999999999999</v>
      </c>
      <c r="E124" s="14">
        <v>115</v>
      </c>
      <c r="F124" s="14">
        <v>4</v>
      </c>
      <c r="G124" s="14">
        <v>72</v>
      </c>
      <c r="H124" s="14">
        <v>1</v>
      </c>
      <c r="I124" s="32">
        <v>1</v>
      </c>
      <c r="J124" s="14">
        <v>36</v>
      </c>
      <c r="K124" s="14">
        <v>8</v>
      </c>
      <c r="L124" s="14">
        <v>2</v>
      </c>
      <c r="M124" s="103">
        <v>35</v>
      </c>
      <c r="N124" s="104">
        <v>50</v>
      </c>
      <c r="O124">
        <v>1</v>
      </c>
      <c r="P124" s="33">
        <v>175</v>
      </c>
      <c r="Q124" s="34">
        <v>4.5714285714285714E-2</v>
      </c>
    </row>
    <row r="125" spans="1:17" ht="15.5" x14ac:dyDescent="0.35">
      <c r="A125" s="18">
        <v>16.2</v>
      </c>
      <c r="B125" s="14">
        <v>67</v>
      </c>
      <c r="C125" s="14">
        <v>9</v>
      </c>
      <c r="D125" s="20">
        <v>0.63700000000000001</v>
      </c>
      <c r="E125" s="14">
        <v>188</v>
      </c>
      <c r="F125" s="14">
        <v>4</v>
      </c>
      <c r="G125" s="14">
        <v>76</v>
      </c>
      <c r="H125" s="14">
        <v>0</v>
      </c>
      <c r="I125" s="32">
        <v>1</v>
      </c>
      <c r="J125" s="14">
        <v>30</v>
      </c>
      <c r="K125" s="14">
        <v>12</v>
      </c>
      <c r="L125" s="14">
        <v>1</v>
      </c>
      <c r="M125" s="103">
        <v>37</v>
      </c>
      <c r="N125" s="104">
        <v>49</v>
      </c>
      <c r="O125">
        <v>1</v>
      </c>
      <c r="P125" s="33">
        <v>181</v>
      </c>
      <c r="Q125" s="34">
        <v>4.9723756906077346E-2</v>
      </c>
    </row>
    <row r="126" spans="1:17" ht="15.5" x14ac:dyDescent="0.35">
      <c r="A126" s="18">
        <v>11.4</v>
      </c>
      <c r="B126" s="14">
        <v>65</v>
      </c>
      <c r="C126" s="14">
        <v>9</v>
      </c>
      <c r="D126" s="20">
        <v>0.27500000000000002</v>
      </c>
      <c r="E126" s="14">
        <v>139</v>
      </c>
      <c r="F126" s="14">
        <v>1</v>
      </c>
      <c r="G126" s="14">
        <v>124</v>
      </c>
      <c r="H126" s="14">
        <v>0</v>
      </c>
      <c r="I126" s="32">
        <v>1</v>
      </c>
      <c r="J126" s="14">
        <v>34</v>
      </c>
      <c r="K126" s="14">
        <v>11</v>
      </c>
      <c r="L126" s="14">
        <v>2</v>
      </c>
      <c r="M126" s="103">
        <v>40</v>
      </c>
      <c r="N126" s="104">
        <v>59</v>
      </c>
      <c r="O126">
        <v>1</v>
      </c>
      <c r="P126" s="33">
        <v>169</v>
      </c>
      <c r="Q126" s="34">
        <v>2.9585798816568046E-2</v>
      </c>
    </row>
    <row r="127" spans="1:17" ht="15.5" x14ac:dyDescent="0.35">
      <c r="A127" s="18">
        <v>18.3</v>
      </c>
      <c r="B127" s="14">
        <v>89</v>
      </c>
      <c r="C127" s="14">
        <v>6</v>
      </c>
      <c r="D127" s="20">
        <v>0.71099999999999997</v>
      </c>
      <c r="E127" s="14">
        <v>232</v>
      </c>
      <c r="F127" s="14">
        <v>4</v>
      </c>
      <c r="G127" s="14">
        <v>99</v>
      </c>
      <c r="H127" s="14">
        <v>0</v>
      </c>
      <c r="I127" s="32">
        <v>1</v>
      </c>
      <c r="J127" s="14">
        <v>47</v>
      </c>
      <c r="K127" s="14">
        <v>13</v>
      </c>
      <c r="L127" s="14">
        <v>3</v>
      </c>
      <c r="M127" s="103">
        <v>37</v>
      </c>
      <c r="N127" s="104">
        <v>89</v>
      </c>
      <c r="O127">
        <v>1</v>
      </c>
      <c r="P127" s="33">
        <v>183</v>
      </c>
      <c r="Q127" s="34">
        <v>5.4644808743169397E-2</v>
      </c>
    </row>
    <row r="128" spans="1:17" ht="15.5" x14ac:dyDescent="0.35">
      <c r="A128" s="18">
        <v>8.6999999999999993</v>
      </c>
      <c r="B128" s="14">
        <v>53</v>
      </c>
      <c r="C128" s="14">
        <v>10</v>
      </c>
      <c r="D128" s="20">
        <v>1.2</v>
      </c>
      <c r="E128" s="14">
        <v>83</v>
      </c>
      <c r="F128" s="14">
        <v>2</v>
      </c>
      <c r="G128" s="14">
        <v>90</v>
      </c>
      <c r="H128" s="14">
        <v>1</v>
      </c>
      <c r="I128" s="32">
        <v>1</v>
      </c>
      <c r="J128" s="14">
        <v>33</v>
      </c>
      <c r="K128" s="14">
        <v>8</v>
      </c>
      <c r="L128" s="14">
        <v>2</v>
      </c>
      <c r="M128" s="103">
        <v>39</v>
      </c>
      <c r="N128" s="104">
        <v>109</v>
      </c>
      <c r="O128">
        <v>1</v>
      </c>
      <c r="P128" s="33">
        <v>172</v>
      </c>
      <c r="Q128" s="34">
        <v>4.0697674418604654E-2</v>
      </c>
    </row>
    <row r="129" spans="1:17" ht="15.5" x14ac:dyDescent="0.35">
      <c r="A129" s="18">
        <v>9.1</v>
      </c>
      <c r="B129" s="14">
        <v>44</v>
      </c>
      <c r="C129" s="14">
        <v>14</v>
      </c>
      <c r="D129" s="20">
        <v>1.2270000000000001</v>
      </c>
      <c r="E129" s="14">
        <v>100</v>
      </c>
      <c r="F129" s="14">
        <v>5</v>
      </c>
      <c r="G129" s="14">
        <v>98</v>
      </c>
      <c r="H129" s="14">
        <v>1</v>
      </c>
      <c r="I129" s="32">
        <v>0</v>
      </c>
      <c r="J129" s="14">
        <v>37</v>
      </c>
      <c r="K129" s="14">
        <v>10</v>
      </c>
      <c r="L129" s="14">
        <v>4</v>
      </c>
      <c r="M129" s="103">
        <v>41</v>
      </c>
      <c r="N129" s="104">
        <v>20</v>
      </c>
      <c r="O129">
        <v>0</v>
      </c>
      <c r="P129" s="33">
        <v>173</v>
      </c>
      <c r="Q129" s="34">
        <v>4.046242774566474E-2</v>
      </c>
    </row>
    <row r="130" spans="1:17" ht="15.5" x14ac:dyDescent="0.35">
      <c r="A130" s="18">
        <v>9.6999999999999993</v>
      </c>
      <c r="B130" s="14">
        <v>46</v>
      </c>
      <c r="C130" s="14">
        <v>7</v>
      </c>
      <c r="D130" s="20">
        <v>1.9630000000000001</v>
      </c>
      <c r="E130" s="14">
        <v>113</v>
      </c>
      <c r="F130" s="14">
        <v>4</v>
      </c>
      <c r="G130" s="14">
        <v>85</v>
      </c>
      <c r="H130" s="14">
        <v>1</v>
      </c>
      <c r="I130" s="32">
        <v>0</v>
      </c>
      <c r="J130" s="14">
        <v>28</v>
      </c>
      <c r="K130" s="14">
        <v>10</v>
      </c>
      <c r="L130" s="14">
        <v>1</v>
      </c>
      <c r="M130" s="103">
        <v>39</v>
      </c>
      <c r="N130" s="104">
        <v>22</v>
      </c>
      <c r="O130">
        <v>0</v>
      </c>
      <c r="P130" s="33">
        <v>176</v>
      </c>
      <c r="Q130" s="34">
        <v>2.8409090909090908E-2</v>
      </c>
    </row>
    <row r="131" spans="1:17" ht="15.5" x14ac:dyDescent="0.35">
      <c r="A131" s="18">
        <v>6.6</v>
      </c>
      <c r="B131" s="14">
        <v>58</v>
      </c>
      <c r="C131" s="14">
        <v>17</v>
      </c>
      <c r="D131" s="20">
        <v>0.496</v>
      </c>
      <c r="E131" s="14">
        <v>100</v>
      </c>
      <c r="F131" s="14">
        <v>2</v>
      </c>
      <c r="G131" s="14">
        <v>136</v>
      </c>
      <c r="H131" s="14">
        <v>0</v>
      </c>
      <c r="I131" s="32">
        <v>0</v>
      </c>
      <c r="J131" s="14">
        <v>42</v>
      </c>
      <c r="K131" s="14">
        <v>5</v>
      </c>
      <c r="L131" s="14">
        <v>3</v>
      </c>
      <c r="M131" s="103">
        <v>43</v>
      </c>
      <c r="N131" s="104">
        <v>39</v>
      </c>
      <c r="O131">
        <v>0</v>
      </c>
      <c r="P131" s="33">
        <v>161</v>
      </c>
      <c r="Q131" s="34">
        <v>2.4844720496894408E-2</v>
      </c>
    </row>
    <row r="132" spans="1:17" ht="15.5" x14ac:dyDescent="0.35">
      <c r="A132" s="18">
        <v>9.1</v>
      </c>
      <c r="B132" s="14">
        <v>62</v>
      </c>
      <c r="C132" s="14">
        <v>23</v>
      </c>
      <c r="D132" s="20">
        <v>0.42399999999999999</v>
      </c>
      <c r="E132" s="14">
        <v>123</v>
      </c>
      <c r="F132" s="14">
        <v>2</v>
      </c>
      <c r="G132" s="14">
        <v>75</v>
      </c>
      <c r="H132" s="14">
        <v>0</v>
      </c>
      <c r="I132" s="32">
        <v>0</v>
      </c>
      <c r="J132" s="14">
        <v>49</v>
      </c>
      <c r="K132" s="14">
        <v>12</v>
      </c>
      <c r="L132" s="14">
        <v>3</v>
      </c>
      <c r="M132" s="103">
        <v>48</v>
      </c>
      <c r="N132" s="104">
        <v>43</v>
      </c>
      <c r="O132">
        <v>1</v>
      </c>
      <c r="P132" s="33">
        <v>157</v>
      </c>
      <c r="Q132" s="34">
        <v>3.1847133757961783E-2</v>
      </c>
    </row>
    <row r="133" spans="1:17" ht="15.5" x14ac:dyDescent="0.35">
      <c r="A133" s="18">
        <v>9.6999999999999993</v>
      </c>
      <c r="B133" s="14">
        <v>62</v>
      </c>
      <c r="C133" s="14">
        <v>11</v>
      </c>
      <c r="D133" s="20">
        <v>1.1519999999999999</v>
      </c>
      <c r="E133" s="14">
        <v>106</v>
      </c>
      <c r="F133" s="14">
        <v>2</v>
      </c>
      <c r="G133" s="14">
        <v>96</v>
      </c>
      <c r="H133" s="14">
        <v>1</v>
      </c>
      <c r="I133" s="32">
        <v>1</v>
      </c>
      <c r="J133" s="14">
        <v>42</v>
      </c>
      <c r="K133" s="14">
        <v>8</v>
      </c>
      <c r="L133" s="14">
        <v>3</v>
      </c>
      <c r="M133" s="103">
        <v>42</v>
      </c>
      <c r="N133" s="104">
        <v>49</v>
      </c>
      <c r="O133">
        <v>0</v>
      </c>
      <c r="P133" s="33">
        <v>171</v>
      </c>
      <c r="Q133" s="34">
        <v>4.0935672514619881E-2</v>
      </c>
    </row>
    <row r="134" spans="1:17" ht="15.5" x14ac:dyDescent="0.35">
      <c r="A134" s="18">
        <v>7.8</v>
      </c>
      <c r="B134" s="14">
        <v>46</v>
      </c>
      <c r="C134" s="14">
        <v>17</v>
      </c>
      <c r="D134" s="20">
        <v>1.4810000000000001</v>
      </c>
      <c r="E134" s="14">
        <v>126</v>
      </c>
      <c r="F134" s="14">
        <v>3</v>
      </c>
      <c r="G134" s="14">
        <v>97</v>
      </c>
      <c r="H134" s="14">
        <v>0</v>
      </c>
      <c r="I134" s="32">
        <v>0</v>
      </c>
      <c r="J134" s="14">
        <v>40</v>
      </c>
      <c r="K134" s="14">
        <v>1</v>
      </c>
      <c r="L134" s="14">
        <v>6</v>
      </c>
      <c r="M134" s="103">
        <v>47</v>
      </c>
      <c r="N134" s="104">
        <v>24</v>
      </c>
      <c r="O134">
        <v>0</v>
      </c>
      <c r="P134" s="33">
        <v>160</v>
      </c>
      <c r="Q134" s="34">
        <v>3.125E-2</v>
      </c>
    </row>
    <row r="135" spans="1:17" ht="15.5" x14ac:dyDescent="0.35">
      <c r="A135" s="18">
        <v>13.9</v>
      </c>
      <c r="B135" s="14">
        <v>66</v>
      </c>
      <c r="C135" s="14">
        <v>7</v>
      </c>
      <c r="D135" s="20">
        <v>2.2850000000000001</v>
      </c>
      <c r="E135" s="14">
        <v>200</v>
      </c>
      <c r="F135" s="14">
        <v>3</v>
      </c>
      <c r="G135" s="14">
        <v>124</v>
      </c>
      <c r="H135" s="14">
        <v>1</v>
      </c>
      <c r="I135" s="32">
        <v>1</v>
      </c>
      <c r="J135" s="14">
        <v>32</v>
      </c>
      <c r="K135" s="14">
        <v>9</v>
      </c>
      <c r="L135" s="14">
        <v>2</v>
      </c>
      <c r="M135" s="103">
        <v>32</v>
      </c>
      <c r="N135" s="104">
        <v>62</v>
      </c>
      <c r="O135">
        <v>0</v>
      </c>
      <c r="P135" s="33">
        <v>171</v>
      </c>
      <c r="Q135" s="34">
        <v>3.5087719298245612E-2</v>
      </c>
    </row>
    <row r="136" spans="1:17" ht="15.5" x14ac:dyDescent="0.35">
      <c r="A136" s="18">
        <v>10.3</v>
      </c>
      <c r="B136" s="14">
        <v>56</v>
      </c>
      <c r="C136" s="14">
        <v>11</v>
      </c>
      <c r="D136" s="20">
        <v>0.29199999999999998</v>
      </c>
      <c r="E136" s="14">
        <v>47</v>
      </c>
      <c r="F136" s="14">
        <v>3</v>
      </c>
      <c r="G136" s="14">
        <v>111</v>
      </c>
      <c r="H136" s="14">
        <v>1</v>
      </c>
      <c r="I136" s="32">
        <v>0</v>
      </c>
      <c r="J136" s="14">
        <v>34</v>
      </c>
      <c r="K136" s="14">
        <v>9</v>
      </c>
      <c r="L136" s="14">
        <v>2</v>
      </c>
      <c r="M136" s="103">
        <v>38</v>
      </c>
      <c r="N136" s="104">
        <v>30</v>
      </c>
      <c r="O136">
        <v>0</v>
      </c>
      <c r="P136" s="33">
        <v>179</v>
      </c>
      <c r="Q136" s="34">
        <v>3.9106145251396648E-2</v>
      </c>
    </row>
    <row r="137" spans="1:17" ht="15.5" x14ac:dyDescent="0.35">
      <c r="A137" s="18">
        <v>11.7</v>
      </c>
      <c r="B137" s="14">
        <v>82</v>
      </c>
      <c r="C137" s="14">
        <v>15</v>
      </c>
      <c r="D137" s="20">
        <v>0.88800000000000001</v>
      </c>
      <c r="E137" s="14">
        <v>202</v>
      </c>
      <c r="F137" s="14">
        <v>5</v>
      </c>
      <c r="G137" s="14">
        <v>147</v>
      </c>
      <c r="H137" s="14">
        <v>1</v>
      </c>
      <c r="I137" s="32">
        <v>1</v>
      </c>
      <c r="J137" s="14">
        <v>40</v>
      </c>
      <c r="K137" s="14">
        <v>7</v>
      </c>
      <c r="L137" s="14">
        <v>3</v>
      </c>
      <c r="M137" s="103">
        <v>42</v>
      </c>
      <c r="N137" s="104">
        <v>61</v>
      </c>
      <c r="O137">
        <v>1</v>
      </c>
      <c r="P137" s="33">
        <v>156</v>
      </c>
      <c r="Q137" s="34">
        <v>4.4871794871794872E-2</v>
      </c>
    </row>
    <row r="138" spans="1:17" ht="15.5" x14ac:dyDescent="0.35">
      <c r="A138" s="18">
        <v>9.4</v>
      </c>
      <c r="B138" s="14">
        <v>44</v>
      </c>
      <c r="C138" s="14">
        <v>12</v>
      </c>
      <c r="D138" s="20">
        <v>2.3239999999999998</v>
      </c>
      <c r="E138" s="14">
        <v>97</v>
      </c>
      <c r="F138" s="14">
        <v>2</v>
      </c>
      <c r="G138" s="14">
        <v>101</v>
      </c>
      <c r="H138" s="14">
        <v>1</v>
      </c>
      <c r="I138" s="32">
        <v>0</v>
      </c>
      <c r="J138" s="14">
        <v>49</v>
      </c>
      <c r="K138" s="14">
        <v>19</v>
      </c>
      <c r="L138" s="14">
        <v>3</v>
      </c>
      <c r="M138" s="103">
        <v>32</v>
      </c>
      <c r="N138" s="104">
        <v>21</v>
      </c>
      <c r="O138">
        <v>1</v>
      </c>
      <c r="P138" s="33">
        <v>172</v>
      </c>
      <c r="Q138" s="34">
        <v>4.0697674418604654E-2</v>
      </c>
    </row>
    <row r="139" spans="1:17" ht="15.5" x14ac:dyDescent="0.35">
      <c r="A139" s="18">
        <v>9.5</v>
      </c>
      <c r="B139" s="14">
        <v>44</v>
      </c>
      <c r="C139" s="14">
        <v>10</v>
      </c>
      <c r="D139" s="20">
        <v>0.19600000000000001</v>
      </c>
      <c r="E139" s="14">
        <v>49</v>
      </c>
      <c r="F139" s="14">
        <v>3</v>
      </c>
      <c r="G139" s="14">
        <v>111</v>
      </c>
      <c r="H139" s="14">
        <v>1</v>
      </c>
      <c r="I139" s="32">
        <v>0</v>
      </c>
      <c r="J139" s="14">
        <v>33</v>
      </c>
      <c r="K139" s="14">
        <v>12</v>
      </c>
      <c r="L139" s="14">
        <v>2</v>
      </c>
      <c r="M139" s="103">
        <v>40</v>
      </c>
      <c r="N139" s="104">
        <v>15</v>
      </c>
      <c r="O139">
        <v>0</v>
      </c>
      <c r="P139" s="33">
        <v>181</v>
      </c>
      <c r="Q139" s="34">
        <v>4.4198895027624308E-2</v>
      </c>
    </row>
    <row r="140" spans="1:17" ht="15.5" x14ac:dyDescent="0.35">
      <c r="A140" s="18">
        <v>8.6999999999999993</v>
      </c>
      <c r="B140" s="14">
        <v>51</v>
      </c>
      <c r="C140" s="14">
        <v>15</v>
      </c>
      <c r="D140" s="20">
        <v>0.18</v>
      </c>
      <c r="E140" s="14">
        <v>84</v>
      </c>
      <c r="F140" s="14">
        <v>4</v>
      </c>
      <c r="G140" s="14">
        <v>122</v>
      </c>
      <c r="H140" s="14">
        <v>1</v>
      </c>
      <c r="I140" s="32">
        <v>1</v>
      </c>
      <c r="J140" s="14">
        <v>40</v>
      </c>
      <c r="K140" s="14">
        <v>8</v>
      </c>
      <c r="L140" s="14">
        <v>3</v>
      </c>
      <c r="M140" s="103">
        <v>43</v>
      </c>
      <c r="N140" s="104">
        <v>26</v>
      </c>
      <c r="O140">
        <v>1</v>
      </c>
      <c r="P140" s="33">
        <v>171</v>
      </c>
      <c r="Q140" s="34">
        <v>5.2631578947368418E-2</v>
      </c>
    </row>
    <row r="141" spans="1:17" ht="15.5" x14ac:dyDescent="0.35">
      <c r="A141" s="18">
        <v>12.8</v>
      </c>
      <c r="B141" s="14">
        <v>70</v>
      </c>
      <c r="C141" s="14">
        <v>13</v>
      </c>
      <c r="D141" s="20">
        <v>1.4159999999999999</v>
      </c>
      <c r="E141" s="14">
        <v>209</v>
      </c>
      <c r="F141" s="14">
        <v>2</v>
      </c>
      <c r="G141" s="14">
        <v>85</v>
      </c>
      <c r="H141" s="14">
        <v>1</v>
      </c>
      <c r="I141" s="32">
        <v>1</v>
      </c>
      <c r="J141" s="14">
        <v>45</v>
      </c>
      <c r="K141" s="14">
        <v>6</v>
      </c>
      <c r="L141" s="14">
        <v>3</v>
      </c>
      <c r="M141" s="103">
        <v>40</v>
      </c>
      <c r="N141" s="104">
        <v>57</v>
      </c>
      <c r="O141">
        <v>0</v>
      </c>
      <c r="P141" s="33">
        <v>169</v>
      </c>
      <c r="Q141" s="34">
        <v>3.5502958579881658E-2</v>
      </c>
    </row>
    <row r="142" spans="1:17" ht="15.5" x14ac:dyDescent="0.35">
      <c r="A142" s="18">
        <v>6.6</v>
      </c>
      <c r="B142" s="14">
        <v>44</v>
      </c>
      <c r="C142" s="14">
        <v>2</v>
      </c>
      <c r="D142" s="20">
        <v>0.115</v>
      </c>
      <c r="E142" s="14">
        <v>70</v>
      </c>
      <c r="F142" s="14">
        <v>3</v>
      </c>
      <c r="G142" s="14">
        <v>137</v>
      </c>
      <c r="H142" s="14">
        <v>0</v>
      </c>
      <c r="I142" s="32">
        <v>0</v>
      </c>
      <c r="J142" s="14">
        <v>46</v>
      </c>
      <c r="K142" s="14">
        <v>6</v>
      </c>
      <c r="L142" s="14">
        <v>3</v>
      </c>
      <c r="M142" s="103">
        <v>29</v>
      </c>
      <c r="N142" s="104">
        <v>19</v>
      </c>
      <c r="O142">
        <v>0</v>
      </c>
      <c r="P142" s="33">
        <v>161</v>
      </c>
      <c r="Q142" s="34">
        <v>3.7267080745341616E-2</v>
      </c>
    </row>
    <row r="143" spans="1:17" ht="15.5" x14ac:dyDescent="0.35">
      <c r="A143" s="18">
        <v>17</v>
      </c>
      <c r="B143" s="14">
        <v>75</v>
      </c>
      <c r="C143" s="14">
        <v>7</v>
      </c>
      <c r="D143" s="20">
        <v>0.995</v>
      </c>
      <c r="E143" s="14">
        <v>185</v>
      </c>
      <c r="F143" s="14">
        <v>2</v>
      </c>
      <c r="G143" s="14">
        <v>99</v>
      </c>
      <c r="H143" s="14">
        <v>1</v>
      </c>
      <c r="I143" s="32">
        <v>1</v>
      </c>
      <c r="J143" s="14">
        <v>30</v>
      </c>
      <c r="K143" s="14">
        <v>10</v>
      </c>
      <c r="L143" s="14">
        <v>2</v>
      </c>
      <c r="M143" s="103">
        <v>39</v>
      </c>
      <c r="N143" s="104">
        <v>58</v>
      </c>
      <c r="O143">
        <v>1</v>
      </c>
      <c r="P143" s="33">
        <v>180</v>
      </c>
      <c r="Q143" s="34">
        <v>0.05</v>
      </c>
    </row>
    <row r="144" spans="1:17" ht="15.5" x14ac:dyDescent="0.35">
      <c r="A144" s="18">
        <v>16.7</v>
      </c>
      <c r="B144" s="14">
        <v>68</v>
      </c>
      <c r="C144" s="14">
        <v>4</v>
      </c>
      <c r="D144" s="20">
        <v>2.3519999999999999</v>
      </c>
      <c r="E144" s="14">
        <v>209</v>
      </c>
      <c r="F144" s="14">
        <v>0</v>
      </c>
      <c r="G144" s="14">
        <v>85</v>
      </c>
      <c r="H144" s="14">
        <v>1</v>
      </c>
      <c r="I144" s="32">
        <v>1</v>
      </c>
      <c r="J144" s="14">
        <v>30</v>
      </c>
      <c r="K144" s="14">
        <v>12</v>
      </c>
      <c r="L144" s="14">
        <v>2</v>
      </c>
      <c r="M144" s="103">
        <v>50</v>
      </c>
      <c r="N144" s="104">
        <v>51</v>
      </c>
      <c r="O144">
        <v>1</v>
      </c>
      <c r="P144" s="33">
        <v>182</v>
      </c>
      <c r="Q144" s="34">
        <v>3.8461538461538464E-2</v>
      </c>
    </row>
    <row r="145" spans="1:17" ht="15.5" x14ac:dyDescent="0.35">
      <c r="A145" s="18">
        <v>15.9</v>
      </c>
      <c r="B145" s="14">
        <v>84</v>
      </c>
      <c r="C145" s="14">
        <v>9</v>
      </c>
      <c r="D145" s="20">
        <v>1.2589999999999999</v>
      </c>
      <c r="E145" s="14">
        <v>175</v>
      </c>
      <c r="F145" s="14">
        <v>1</v>
      </c>
      <c r="G145" s="14">
        <v>84</v>
      </c>
      <c r="H145" s="14">
        <v>1</v>
      </c>
      <c r="I145" s="32">
        <v>1</v>
      </c>
      <c r="J145" s="14">
        <v>31</v>
      </c>
      <c r="K145" s="14">
        <v>8</v>
      </c>
      <c r="L145" s="14">
        <v>2</v>
      </c>
      <c r="M145" s="103">
        <v>37</v>
      </c>
      <c r="N145" s="104">
        <v>76</v>
      </c>
      <c r="O145">
        <v>1</v>
      </c>
      <c r="P145" s="33">
        <v>183</v>
      </c>
      <c r="Q145" s="34">
        <v>3.825136612021858E-2</v>
      </c>
    </row>
    <row r="146" spans="1:17" ht="15.5" x14ac:dyDescent="0.35">
      <c r="A146" s="18">
        <v>7.9</v>
      </c>
      <c r="B146" s="14">
        <v>51</v>
      </c>
      <c r="C146" s="14">
        <v>3</v>
      </c>
      <c r="D146" s="20">
        <v>1.464</v>
      </c>
      <c r="E146" s="14">
        <v>118</v>
      </c>
      <c r="F146" s="14">
        <v>4</v>
      </c>
      <c r="G146" s="14">
        <v>115</v>
      </c>
      <c r="H146" s="14">
        <v>1</v>
      </c>
      <c r="I146" s="32">
        <v>0</v>
      </c>
      <c r="J146" s="14">
        <v>46</v>
      </c>
      <c r="K146" s="14">
        <v>6</v>
      </c>
      <c r="L146" s="14">
        <v>4</v>
      </c>
      <c r="M146" s="103">
        <v>33</v>
      </c>
      <c r="N146" s="104">
        <v>31</v>
      </c>
      <c r="O146">
        <v>0</v>
      </c>
      <c r="P146" s="33">
        <v>162</v>
      </c>
      <c r="Q146" s="34">
        <v>3.0864197530864196E-2</v>
      </c>
    </row>
    <row r="147" spans="1:17" ht="15.5" x14ac:dyDescent="0.35">
      <c r="A147" s="18">
        <v>14.1</v>
      </c>
      <c r="B147" s="14">
        <v>88</v>
      </c>
      <c r="C147" s="14">
        <v>5</v>
      </c>
      <c r="D147" s="20">
        <v>0.504</v>
      </c>
      <c r="E147" s="14">
        <v>253</v>
      </c>
      <c r="F147" s="14">
        <v>3</v>
      </c>
      <c r="G147" s="14">
        <v>124</v>
      </c>
      <c r="H147" s="14">
        <v>0</v>
      </c>
      <c r="I147" s="32">
        <v>1</v>
      </c>
      <c r="J147" s="14">
        <v>42</v>
      </c>
      <c r="K147" s="14">
        <v>9</v>
      </c>
      <c r="L147" s="14">
        <v>3</v>
      </c>
      <c r="M147" s="103">
        <v>35</v>
      </c>
      <c r="N147" s="104">
        <v>63</v>
      </c>
      <c r="O147">
        <v>1</v>
      </c>
      <c r="P147" s="33">
        <v>163</v>
      </c>
      <c r="Q147" s="34">
        <v>5.5214723926380369E-2</v>
      </c>
    </row>
    <row r="148" spans="1:17" ht="15.5" x14ac:dyDescent="0.35">
      <c r="A148" s="18">
        <v>8.1</v>
      </c>
      <c r="B148" s="14">
        <v>58</v>
      </c>
      <c r="C148" s="14">
        <v>19</v>
      </c>
      <c r="D148" s="20">
        <v>0.44700000000000001</v>
      </c>
      <c r="E148" s="14">
        <v>20</v>
      </c>
      <c r="F148" s="14">
        <v>4</v>
      </c>
      <c r="G148" s="14">
        <v>129</v>
      </c>
      <c r="H148" s="14">
        <v>1</v>
      </c>
      <c r="I148" s="32">
        <v>0</v>
      </c>
      <c r="J148" s="14">
        <v>43</v>
      </c>
      <c r="K148" s="14">
        <v>10</v>
      </c>
      <c r="L148" s="14">
        <v>3</v>
      </c>
      <c r="M148" s="103">
        <v>42</v>
      </c>
      <c r="N148" s="104">
        <v>35</v>
      </c>
      <c r="O148">
        <v>0</v>
      </c>
      <c r="P148" s="33">
        <v>178</v>
      </c>
      <c r="Q148" s="34">
        <v>3.3707865168539325E-2</v>
      </c>
    </row>
    <row r="149" spans="1:17" ht="15.5" x14ac:dyDescent="0.35">
      <c r="A149" s="18">
        <v>13.6</v>
      </c>
      <c r="B149" s="14">
        <v>66</v>
      </c>
      <c r="C149" s="14">
        <v>17</v>
      </c>
      <c r="D149" s="20">
        <v>2.62</v>
      </c>
      <c r="E149" s="14">
        <v>103</v>
      </c>
      <c r="F149" s="14">
        <v>2</v>
      </c>
      <c r="G149" s="14">
        <v>102</v>
      </c>
      <c r="H149" s="14">
        <v>0</v>
      </c>
      <c r="I149" s="32">
        <v>1</v>
      </c>
      <c r="J149" s="14">
        <v>39</v>
      </c>
      <c r="K149" s="14">
        <v>8</v>
      </c>
      <c r="L149" s="14">
        <v>3</v>
      </c>
      <c r="M149" s="103">
        <v>50</v>
      </c>
      <c r="N149" s="104">
        <v>48</v>
      </c>
      <c r="O149">
        <v>0</v>
      </c>
      <c r="P149" s="33">
        <v>166</v>
      </c>
      <c r="Q149" s="34">
        <v>3.614457831325301E-2</v>
      </c>
    </row>
    <row r="150" spans="1:17" ht="15.5" x14ac:dyDescent="0.35">
      <c r="A150" s="18">
        <v>10</v>
      </c>
      <c r="B150" s="14">
        <v>55</v>
      </c>
      <c r="C150" s="14">
        <v>8</v>
      </c>
      <c r="D150" s="20">
        <v>1.1679999999999999</v>
      </c>
      <c r="E150" s="14">
        <v>120</v>
      </c>
      <c r="F150" s="14">
        <v>3</v>
      </c>
      <c r="G150" s="14">
        <v>114</v>
      </c>
      <c r="H150" s="14">
        <v>1</v>
      </c>
      <c r="I150" s="32">
        <v>0</v>
      </c>
      <c r="J150" s="14">
        <v>52</v>
      </c>
      <c r="K150" s="14">
        <v>10</v>
      </c>
      <c r="L150" s="14">
        <v>3</v>
      </c>
      <c r="M150" s="103">
        <v>40</v>
      </c>
      <c r="N150" s="104">
        <v>34</v>
      </c>
      <c r="O150">
        <v>0</v>
      </c>
      <c r="P150" s="33">
        <v>174</v>
      </c>
      <c r="Q150" s="34">
        <v>4.5977011494252873E-2</v>
      </c>
    </row>
    <row r="151" spans="1:17" ht="15.5" x14ac:dyDescent="0.35">
      <c r="A151" s="18">
        <v>11.6</v>
      </c>
      <c r="B151" s="14">
        <v>60</v>
      </c>
      <c r="C151" s="14">
        <v>9</v>
      </c>
      <c r="D151" s="20">
        <v>3.2000000000000001E-2</v>
      </c>
      <c r="E151" s="14">
        <v>102</v>
      </c>
      <c r="F151" s="14">
        <v>5</v>
      </c>
      <c r="G151" s="14">
        <v>135</v>
      </c>
      <c r="H151" s="14">
        <v>1</v>
      </c>
      <c r="I151" s="32">
        <v>1</v>
      </c>
      <c r="J151" s="14">
        <v>35</v>
      </c>
      <c r="K151" s="14">
        <v>8</v>
      </c>
      <c r="L151" s="14">
        <v>2</v>
      </c>
      <c r="M151" s="103">
        <v>32</v>
      </c>
      <c r="N151" s="104">
        <v>37</v>
      </c>
      <c r="O151">
        <v>0</v>
      </c>
      <c r="P151" s="33">
        <v>178</v>
      </c>
      <c r="Q151" s="34">
        <v>3.9325842696629212E-2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96A98-E276-44BF-9BC7-F4B158655EA8}">
  <dimension ref="A1:AA151"/>
  <sheetViews>
    <sheetView workbookViewId="0">
      <selection sqref="A1:XFD1048576"/>
    </sheetView>
  </sheetViews>
  <sheetFormatPr defaultColWidth="11.453125" defaultRowHeight="14.5" x14ac:dyDescent="0.35"/>
  <cols>
    <col min="1" max="1" width="9.453125" bestFit="1" customWidth="1"/>
    <col min="2" max="3" width="9.54296875" bestFit="1" customWidth="1"/>
    <col min="4" max="4" width="15.54296875" bestFit="1" customWidth="1"/>
    <col min="5" max="5" width="10.54296875" bestFit="1" customWidth="1"/>
    <col min="6" max="6" width="13.1796875" bestFit="1" customWidth="1"/>
    <col min="7" max="7" width="11.54296875" bestFit="1" customWidth="1"/>
    <col min="8" max="8" width="9.1796875" bestFit="1" customWidth="1"/>
    <col min="9" max="9" width="13.453125" bestFit="1" customWidth="1"/>
    <col min="10" max="10" width="9.81640625" bestFit="1" customWidth="1"/>
    <col min="11" max="11" width="9.54296875" bestFit="1" customWidth="1"/>
    <col min="12" max="12" width="11.1796875" bestFit="1" customWidth="1"/>
    <col min="13" max="13" width="10.7265625" bestFit="1" customWidth="1"/>
    <col min="14" max="14" width="15.453125" bestFit="1" customWidth="1"/>
    <col min="15" max="15" width="12.54296875" bestFit="1" customWidth="1"/>
    <col min="16" max="16" width="16.453125" bestFit="1" customWidth="1"/>
    <col min="19" max="19" width="18" bestFit="1" customWidth="1"/>
    <col min="20" max="20" width="12.7265625" bestFit="1" customWidth="1"/>
    <col min="21" max="21" width="14.54296875" bestFit="1" customWidth="1"/>
    <col min="22" max="22" width="12.7265625" bestFit="1" customWidth="1"/>
    <col min="23" max="23" width="8.1796875" bestFit="1" customWidth="1"/>
    <col min="24" max="26" width="12.7265625" bestFit="1" customWidth="1"/>
    <col min="27" max="27" width="13.453125" bestFit="1" customWidth="1"/>
  </cols>
  <sheetData>
    <row r="1" spans="1:27" ht="15.5" x14ac:dyDescent="0.35">
      <c r="A1" s="26" t="s">
        <v>45</v>
      </c>
      <c r="B1" s="101" t="s">
        <v>47</v>
      </c>
      <c r="C1" s="26" t="s">
        <v>48</v>
      </c>
      <c r="D1" s="26" t="s">
        <v>49</v>
      </c>
      <c r="E1" s="26" t="s">
        <v>50</v>
      </c>
      <c r="F1" s="26" t="s">
        <v>51</v>
      </c>
      <c r="G1" s="26" t="s">
        <v>52</v>
      </c>
      <c r="H1" s="28" t="s">
        <v>53</v>
      </c>
      <c r="I1" s="28" t="s">
        <v>54</v>
      </c>
      <c r="J1" s="26" t="s">
        <v>55</v>
      </c>
      <c r="K1" s="26" t="s">
        <v>56</v>
      </c>
      <c r="L1" s="26" t="s">
        <v>57</v>
      </c>
      <c r="M1" s="102" t="s">
        <v>59</v>
      </c>
      <c r="N1" s="64" t="s">
        <v>60</v>
      </c>
      <c r="O1" s="102" t="s">
        <v>38</v>
      </c>
      <c r="P1" s="102" t="s">
        <v>61</v>
      </c>
    </row>
    <row r="2" spans="1:27" ht="15.5" x14ac:dyDescent="0.35">
      <c r="A2" s="18">
        <v>12.5</v>
      </c>
      <c r="B2" s="14">
        <v>60</v>
      </c>
      <c r="C2" s="14">
        <v>10</v>
      </c>
      <c r="D2" s="20">
        <v>0.71199999999999997</v>
      </c>
      <c r="E2" s="14">
        <v>171</v>
      </c>
      <c r="F2" s="14">
        <v>3</v>
      </c>
      <c r="G2" s="14">
        <v>110</v>
      </c>
      <c r="H2" s="14">
        <v>1</v>
      </c>
      <c r="I2" s="32">
        <v>0</v>
      </c>
      <c r="J2" s="14">
        <v>33</v>
      </c>
      <c r="K2" s="14">
        <v>12</v>
      </c>
      <c r="L2" s="14">
        <v>2</v>
      </c>
      <c r="M2" s="104">
        <v>46</v>
      </c>
      <c r="N2">
        <v>1</v>
      </c>
      <c r="O2" s="33">
        <v>171</v>
      </c>
      <c r="P2" s="34">
        <v>4.0935672514619881E-2</v>
      </c>
    </row>
    <row r="3" spans="1:27" ht="15.5" x14ac:dyDescent="0.35">
      <c r="A3" s="18">
        <v>14.5</v>
      </c>
      <c r="B3" s="14">
        <v>69</v>
      </c>
      <c r="C3" s="14">
        <v>8</v>
      </c>
      <c r="D3" s="20">
        <v>9.0999999999999998E-2</v>
      </c>
      <c r="E3" s="14">
        <v>213</v>
      </c>
      <c r="F3" s="14">
        <v>3</v>
      </c>
      <c r="G3" s="14">
        <v>134</v>
      </c>
      <c r="H3" s="14">
        <v>1</v>
      </c>
      <c r="I3" s="32">
        <v>0</v>
      </c>
      <c r="J3" s="14">
        <v>33</v>
      </c>
      <c r="K3" s="14">
        <v>16</v>
      </c>
      <c r="L3" s="14">
        <v>1</v>
      </c>
      <c r="M3" s="104">
        <v>73</v>
      </c>
      <c r="N3">
        <v>1</v>
      </c>
      <c r="O3" s="33">
        <v>168</v>
      </c>
      <c r="P3" s="34">
        <v>5.9523809523809521E-2</v>
      </c>
    </row>
    <row r="4" spans="1:27" ht="15.5" x14ac:dyDescent="0.35">
      <c r="A4" s="18">
        <v>19</v>
      </c>
      <c r="B4" s="14">
        <v>79</v>
      </c>
      <c r="C4" s="14">
        <v>7</v>
      </c>
      <c r="D4" s="20">
        <v>1.72</v>
      </c>
      <c r="E4" s="14">
        <v>255</v>
      </c>
      <c r="F4" s="14">
        <v>1</v>
      </c>
      <c r="G4" s="14">
        <v>98</v>
      </c>
      <c r="H4" s="14">
        <v>1</v>
      </c>
      <c r="I4" s="32">
        <v>1</v>
      </c>
      <c r="J4" s="14">
        <v>40</v>
      </c>
      <c r="K4" s="14">
        <v>13</v>
      </c>
      <c r="L4" s="14">
        <v>2</v>
      </c>
      <c r="M4" s="104">
        <v>64</v>
      </c>
      <c r="N4">
        <v>1</v>
      </c>
      <c r="O4" s="33">
        <v>180</v>
      </c>
      <c r="P4" s="34">
        <v>4.4444444444444446E-2</v>
      </c>
      <c r="S4" t="s">
        <v>135</v>
      </c>
    </row>
    <row r="5" spans="1:27" ht="16" thickBot="1" x14ac:dyDescent="0.4">
      <c r="A5" s="18">
        <v>18.2</v>
      </c>
      <c r="B5" s="14">
        <v>66</v>
      </c>
      <c r="C5" s="14">
        <v>7</v>
      </c>
      <c r="D5" s="20">
        <v>1.3720000000000001</v>
      </c>
      <c r="E5" s="14">
        <v>287</v>
      </c>
      <c r="F5" s="14">
        <v>1</v>
      </c>
      <c r="G5" s="14">
        <v>85</v>
      </c>
      <c r="H5" s="14">
        <v>1</v>
      </c>
      <c r="I5" s="32">
        <v>1</v>
      </c>
      <c r="J5" s="14">
        <v>29</v>
      </c>
      <c r="K5" s="14">
        <v>10</v>
      </c>
      <c r="L5" s="14">
        <v>2</v>
      </c>
      <c r="M5" s="104">
        <v>66</v>
      </c>
      <c r="N5">
        <v>0</v>
      </c>
      <c r="O5" s="33">
        <v>173</v>
      </c>
      <c r="P5" s="34">
        <v>4.046242774566474E-2</v>
      </c>
      <c r="V5" t="s">
        <v>136</v>
      </c>
    </row>
    <row r="6" spans="1:27" ht="15.5" x14ac:dyDescent="0.35">
      <c r="A6" s="18">
        <v>7.6</v>
      </c>
      <c r="B6" s="14">
        <v>51</v>
      </c>
      <c r="C6" s="14">
        <v>15</v>
      </c>
      <c r="D6" s="20">
        <v>0.93500000000000005</v>
      </c>
      <c r="E6" s="14">
        <v>112</v>
      </c>
      <c r="F6" s="14">
        <v>4</v>
      </c>
      <c r="G6" s="14">
        <v>72</v>
      </c>
      <c r="H6" s="14">
        <v>1</v>
      </c>
      <c r="I6" s="32">
        <v>0</v>
      </c>
      <c r="J6" s="14">
        <v>36</v>
      </c>
      <c r="K6" s="14">
        <v>4</v>
      </c>
      <c r="L6" s="14">
        <v>3</v>
      </c>
      <c r="M6" s="104">
        <v>29</v>
      </c>
      <c r="N6">
        <v>0</v>
      </c>
      <c r="O6" s="33">
        <v>166</v>
      </c>
      <c r="P6" s="34">
        <v>3.0120481927710843E-2</v>
      </c>
      <c r="S6" s="38" t="s">
        <v>137</v>
      </c>
      <c r="T6" s="38"/>
      <c r="V6" s="105"/>
      <c r="W6" s="105" t="s">
        <v>138</v>
      </c>
      <c r="X6" s="105" t="s">
        <v>139</v>
      </c>
      <c r="Y6" s="105" t="s">
        <v>140</v>
      </c>
      <c r="Z6" s="105" t="s">
        <v>141</v>
      </c>
      <c r="AA6" s="105" t="s">
        <v>142</v>
      </c>
    </row>
    <row r="7" spans="1:27" ht="15.5" x14ac:dyDescent="0.35">
      <c r="A7" s="18">
        <v>18.5</v>
      </c>
      <c r="B7" s="14">
        <v>62</v>
      </c>
      <c r="C7" s="14">
        <v>6</v>
      </c>
      <c r="D7" s="20">
        <v>2.0190000000000001</v>
      </c>
      <c r="E7" s="14">
        <v>238</v>
      </c>
      <c r="F7" s="14">
        <v>0</v>
      </c>
      <c r="G7" s="14">
        <v>77</v>
      </c>
      <c r="H7" s="14">
        <v>1</v>
      </c>
      <c r="I7" s="32">
        <v>1</v>
      </c>
      <c r="J7" s="14">
        <v>32</v>
      </c>
      <c r="K7" s="14">
        <v>15</v>
      </c>
      <c r="L7" s="14">
        <v>4</v>
      </c>
      <c r="M7" s="104">
        <v>40</v>
      </c>
      <c r="N7">
        <v>1</v>
      </c>
      <c r="O7" s="33">
        <v>183</v>
      </c>
      <c r="P7" s="34">
        <v>4.9180327868852458E-2</v>
      </c>
      <c r="S7" t="s">
        <v>143</v>
      </c>
      <c r="T7">
        <v>0.97482173434324459</v>
      </c>
      <c r="V7" t="s">
        <v>144</v>
      </c>
      <c r="W7">
        <v>15</v>
      </c>
      <c r="X7">
        <v>1805.5669344206945</v>
      </c>
      <c r="Y7">
        <v>120.37112896137963</v>
      </c>
      <c r="Z7">
        <v>170.7301557710544</v>
      </c>
      <c r="AA7">
        <v>1.8941797505868155E-79</v>
      </c>
    </row>
    <row r="8" spans="1:27" ht="15.5" x14ac:dyDescent="0.35">
      <c r="A8" s="18">
        <v>13.1</v>
      </c>
      <c r="B8" s="14">
        <v>61</v>
      </c>
      <c r="C8" s="14">
        <v>7</v>
      </c>
      <c r="D8" s="20">
        <v>0.66200000000000003</v>
      </c>
      <c r="E8" s="14">
        <v>124</v>
      </c>
      <c r="F8" s="14">
        <v>2</v>
      </c>
      <c r="G8" s="14">
        <v>100</v>
      </c>
      <c r="H8" s="14">
        <v>1</v>
      </c>
      <c r="I8" s="32">
        <v>1</v>
      </c>
      <c r="J8" s="14">
        <v>52</v>
      </c>
      <c r="K8" s="14">
        <v>15</v>
      </c>
      <c r="L8" s="14">
        <v>3</v>
      </c>
      <c r="M8" s="104">
        <v>69</v>
      </c>
      <c r="N8">
        <v>0</v>
      </c>
      <c r="O8" s="33">
        <v>182</v>
      </c>
      <c r="P8" s="34">
        <v>4.9450549450549448E-2</v>
      </c>
      <c r="S8" t="s">
        <v>145</v>
      </c>
      <c r="T8">
        <v>0.95027741374797137</v>
      </c>
      <c r="V8" t="s">
        <v>146</v>
      </c>
      <c r="W8">
        <v>134</v>
      </c>
      <c r="X8">
        <v>94.474998912637929</v>
      </c>
      <c r="Y8">
        <v>0.70503730531819353</v>
      </c>
    </row>
    <row r="9" spans="1:27" ht="16" thickBot="1" x14ac:dyDescent="0.4">
      <c r="A9" s="18">
        <v>14.9</v>
      </c>
      <c r="B9" s="14">
        <v>59</v>
      </c>
      <c r="C9" s="14">
        <v>6</v>
      </c>
      <c r="D9" s="20">
        <v>0.7</v>
      </c>
      <c r="E9" s="14">
        <v>214</v>
      </c>
      <c r="F9" s="14">
        <v>2</v>
      </c>
      <c r="G9" s="14">
        <v>95</v>
      </c>
      <c r="H9" s="14">
        <v>1</v>
      </c>
      <c r="I9" s="32">
        <v>0</v>
      </c>
      <c r="J9" s="14">
        <v>41</v>
      </c>
      <c r="K9" s="14">
        <v>4</v>
      </c>
      <c r="L9" s="14">
        <v>3</v>
      </c>
      <c r="M9" s="104">
        <v>45</v>
      </c>
      <c r="N9">
        <v>0</v>
      </c>
      <c r="O9" s="33">
        <v>173</v>
      </c>
      <c r="P9" s="34">
        <v>5.2023121387283239E-2</v>
      </c>
      <c r="S9" t="s">
        <v>147</v>
      </c>
      <c r="T9">
        <v>0.94471145260035627</v>
      </c>
      <c r="V9" s="52" t="s">
        <v>148</v>
      </c>
      <c r="W9" s="52">
        <v>149</v>
      </c>
      <c r="X9" s="52">
        <v>1900.0419333333323</v>
      </c>
      <c r="Y9" s="52"/>
      <c r="Z9" s="52"/>
      <c r="AA9" s="52"/>
    </row>
    <row r="10" spans="1:27" ht="15.5" x14ac:dyDescent="0.35">
      <c r="A10" s="18">
        <v>17.100000000000001</v>
      </c>
      <c r="B10" s="14">
        <v>65</v>
      </c>
      <c r="C10" s="14">
        <v>8</v>
      </c>
      <c r="D10" s="20">
        <v>0.93700000000000006</v>
      </c>
      <c r="E10" s="14">
        <v>215</v>
      </c>
      <c r="F10" s="14">
        <v>4</v>
      </c>
      <c r="G10" s="14">
        <v>112</v>
      </c>
      <c r="H10" s="14">
        <v>0</v>
      </c>
      <c r="I10" s="32">
        <v>1</v>
      </c>
      <c r="J10" s="14">
        <v>31</v>
      </c>
      <c r="K10" s="14">
        <v>12</v>
      </c>
      <c r="L10" s="14">
        <v>5</v>
      </c>
      <c r="M10" s="104">
        <v>42</v>
      </c>
      <c r="N10">
        <v>1</v>
      </c>
      <c r="O10" s="33">
        <v>183</v>
      </c>
      <c r="P10" s="34">
        <v>4.9180327868852458E-2</v>
      </c>
      <c r="S10" t="s">
        <v>87</v>
      </c>
      <c r="T10">
        <v>0.83966499588716548</v>
      </c>
    </row>
    <row r="11" spans="1:27" ht="16" thickBot="1" x14ac:dyDescent="0.4">
      <c r="A11" s="18">
        <v>9.1999999999999993</v>
      </c>
      <c r="B11" s="14">
        <v>55</v>
      </c>
      <c r="C11" s="14">
        <v>16</v>
      </c>
      <c r="D11" s="20">
        <v>6.5000000000000002E-2</v>
      </c>
      <c r="E11" s="14">
        <v>154</v>
      </c>
      <c r="F11" s="14">
        <v>3</v>
      </c>
      <c r="G11" s="14">
        <v>75</v>
      </c>
      <c r="H11" s="14">
        <v>0</v>
      </c>
      <c r="I11" s="32">
        <v>0</v>
      </c>
      <c r="J11" s="14">
        <v>42</v>
      </c>
      <c r="K11" s="14">
        <v>13</v>
      </c>
      <c r="L11" s="14">
        <v>2</v>
      </c>
      <c r="M11" s="104">
        <v>34</v>
      </c>
      <c r="N11">
        <v>1</v>
      </c>
      <c r="O11" s="33">
        <v>158</v>
      </c>
      <c r="P11" s="34">
        <v>4.4303797468354431E-2</v>
      </c>
      <c r="S11" s="52" t="s">
        <v>149</v>
      </c>
      <c r="T11" s="52">
        <v>150</v>
      </c>
    </row>
    <row r="12" spans="1:27" ht="16" thickBot="1" x14ac:dyDescent="0.4">
      <c r="A12" s="18">
        <v>10.3</v>
      </c>
      <c r="B12" s="14">
        <v>65</v>
      </c>
      <c r="C12" s="14">
        <v>10</v>
      </c>
      <c r="D12" s="20">
        <v>2.1440000000000001</v>
      </c>
      <c r="E12" s="14">
        <v>97</v>
      </c>
      <c r="F12" s="14">
        <v>2</v>
      </c>
      <c r="G12" s="14">
        <v>100</v>
      </c>
      <c r="H12" s="14">
        <v>1</v>
      </c>
      <c r="I12" s="32">
        <v>0</v>
      </c>
      <c r="J12" s="14">
        <v>32</v>
      </c>
      <c r="K12" s="14">
        <v>8</v>
      </c>
      <c r="L12" s="14">
        <v>2</v>
      </c>
      <c r="M12" s="104">
        <v>51</v>
      </c>
      <c r="N12">
        <v>1</v>
      </c>
      <c r="O12" s="33">
        <v>174</v>
      </c>
      <c r="P12" s="34">
        <v>3.4482758620689655E-2</v>
      </c>
    </row>
    <row r="13" spans="1:27" ht="15.5" x14ac:dyDescent="0.35">
      <c r="A13" s="18">
        <v>19.3</v>
      </c>
      <c r="B13" s="14">
        <v>74</v>
      </c>
      <c r="C13" s="14">
        <v>7</v>
      </c>
      <c r="D13" s="20">
        <v>0.248</v>
      </c>
      <c r="E13" s="14">
        <v>301</v>
      </c>
      <c r="F13" s="14">
        <v>1</v>
      </c>
      <c r="G13" s="14">
        <v>96</v>
      </c>
      <c r="H13" s="14">
        <v>1</v>
      </c>
      <c r="I13" s="32">
        <v>1</v>
      </c>
      <c r="J13" s="14">
        <v>39</v>
      </c>
      <c r="K13" s="14">
        <v>21</v>
      </c>
      <c r="L13" s="14">
        <v>5</v>
      </c>
      <c r="M13" s="104">
        <v>86</v>
      </c>
      <c r="N13">
        <v>1</v>
      </c>
      <c r="O13" s="33">
        <v>174</v>
      </c>
      <c r="P13" s="34">
        <v>7.4712643678160925E-2</v>
      </c>
      <c r="S13" s="105"/>
      <c r="T13" s="105" t="s">
        <v>150</v>
      </c>
      <c r="U13" s="105" t="s">
        <v>87</v>
      </c>
      <c r="V13" s="105" t="s">
        <v>151</v>
      </c>
      <c r="W13" s="105" t="s">
        <v>152</v>
      </c>
      <c r="X13" s="105" t="s">
        <v>153</v>
      </c>
      <c r="Y13" s="105" t="s">
        <v>154</v>
      </c>
      <c r="Z13" s="105" t="s">
        <v>155</v>
      </c>
      <c r="AA13" s="105" t="s">
        <v>156</v>
      </c>
    </row>
    <row r="14" spans="1:27" ht="15.5" x14ac:dyDescent="0.35">
      <c r="A14" s="18">
        <v>8.1</v>
      </c>
      <c r="B14" s="14">
        <v>43</v>
      </c>
      <c r="C14" s="14">
        <v>23</v>
      </c>
      <c r="D14" s="20">
        <v>1.607</v>
      </c>
      <c r="E14" s="14">
        <v>123</v>
      </c>
      <c r="F14" s="14">
        <v>1</v>
      </c>
      <c r="G14" s="14">
        <v>72</v>
      </c>
      <c r="H14" s="14">
        <v>0</v>
      </c>
      <c r="I14" s="32">
        <v>0</v>
      </c>
      <c r="J14" s="14">
        <v>45</v>
      </c>
      <c r="K14" s="14">
        <v>8</v>
      </c>
      <c r="L14" s="14">
        <v>3</v>
      </c>
      <c r="M14" s="104">
        <v>19</v>
      </c>
      <c r="N14">
        <v>0</v>
      </c>
      <c r="O14" s="33">
        <v>163</v>
      </c>
      <c r="P14" s="34">
        <v>4.2944785276073622E-2</v>
      </c>
      <c r="S14" t="s">
        <v>157</v>
      </c>
      <c r="T14">
        <v>-29.436305118023789</v>
      </c>
      <c r="U14">
        <v>2.2599837341992943</v>
      </c>
      <c r="V14">
        <v>-13.025007513362917</v>
      </c>
      <c r="W14" s="112">
        <v>1.4402308947700289E-25</v>
      </c>
      <c r="X14">
        <v>-33.90615916038108</v>
      </c>
      <c r="Y14">
        <v>-24.966451075666498</v>
      </c>
      <c r="Z14">
        <v>-33.90615916038108</v>
      </c>
      <c r="AA14">
        <v>-24.966451075666498</v>
      </c>
    </row>
    <row r="15" spans="1:27" ht="15.5" x14ac:dyDescent="0.35">
      <c r="A15" s="18">
        <v>9.1</v>
      </c>
      <c r="B15" s="14">
        <v>78</v>
      </c>
      <c r="C15" s="14">
        <v>3</v>
      </c>
      <c r="D15" s="20">
        <v>1.6240000000000001</v>
      </c>
      <c r="E15" s="14">
        <v>148</v>
      </c>
      <c r="F15" s="14">
        <v>5</v>
      </c>
      <c r="G15" s="14">
        <v>73</v>
      </c>
      <c r="H15" s="14">
        <v>1</v>
      </c>
      <c r="I15" s="32">
        <v>0</v>
      </c>
      <c r="J15" s="14">
        <v>39</v>
      </c>
      <c r="K15" s="14">
        <v>11</v>
      </c>
      <c r="L15" s="14">
        <v>4</v>
      </c>
      <c r="M15" s="104">
        <v>59</v>
      </c>
      <c r="N15">
        <v>0</v>
      </c>
      <c r="O15" s="33">
        <v>168</v>
      </c>
      <c r="P15" s="34">
        <v>4.1666666666666664E-2</v>
      </c>
      <c r="S15" t="s">
        <v>47</v>
      </c>
      <c r="T15">
        <v>1.9280823894790727E-2</v>
      </c>
      <c r="U15">
        <v>9.8843099454287032E-3</v>
      </c>
      <c r="V15">
        <v>1.9506494637703793</v>
      </c>
      <c r="W15" s="112">
        <v>5.318584056900303E-2</v>
      </c>
      <c r="X15">
        <v>-2.6861891619490291E-4</v>
      </c>
      <c r="Y15">
        <v>3.8830266705776356E-2</v>
      </c>
      <c r="Z15">
        <v>-2.6861891619490291E-4</v>
      </c>
      <c r="AA15">
        <v>3.8830266705776356E-2</v>
      </c>
    </row>
    <row r="16" spans="1:27" ht="15.5" x14ac:dyDescent="0.35">
      <c r="A16" s="18">
        <v>15.7</v>
      </c>
      <c r="B16" s="14">
        <v>67</v>
      </c>
      <c r="C16" s="14">
        <v>9</v>
      </c>
      <c r="D16" s="20">
        <v>0.05</v>
      </c>
      <c r="E16" s="14">
        <v>228</v>
      </c>
      <c r="F16" s="14">
        <v>4</v>
      </c>
      <c r="G16" s="14">
        <v>86</v>
      </c>
      <c r="H16" s="14">
        <v>0</v>
      </c>
      <c r="I16" s="32">
        <v>1</v>
      </c>
      <c r="J16" s="14">
        <v>31</v>
      </c>
      <c r="K16" s="14">
        <v>13</v>
      </c>
      <c r="L16" s="14">
        <v>1</v>
      </c>
      <c r="M16" s="104">
        <v>70</v>
      </c>
      <c r="N16">
        <v>1</v>
      </c>
      <c r="O16" s="33">
        <v>173</v>
      </c>
      <c r="P16" s="34">
        <v>4.6242774566473986E-2</v>
      </c>
      <c r="S16" t="s">
        <v>48</v>
      </c>
      <c r="T16">
        <v>2.1844777657906683E-2</v>
      </c>
      <c r="U16">
        <v>1.3483082458011494E-2</v>
      </c>
      <c r="V16">
        <v>1.6201619863955341</v>
      </c>
      <c r="W16" s="113">
        <v>0.10754848441870862</v>
      </c>
      <c r="X16">
        <v>-4.8224101259611088E-3</v>
      </c>
      <c r="Y16">
        <v>4.8511965441774475E-2</v>
      </c>
      <c r="Z16">
        <v>-4.8224101259611088E-3</v>
      </c>
      <c r="AA16">
        <v>4.8511965441774475E-2</v>
      </c>
    </row>
    <row r="17" spans="1:27" ht="15.5" x14ac:dyDescent="0.35">
      <c r="A17" s="18">
        <v>9.8000000000000007</v>
      </c>
      <c r="B17" s="14">
        <v>62</v>
      </c>
      <c r="C17" s="14">
        <v>16</v>
      </c>
      <c r="D17" s="20">
        <v>0.58799999999999997</v>
      </c>
      <c r="E17" s="14">
        <v>136</v>
      </c>
      <c r="F17" s="14">
        <v>4</v>
      </c>
      <c r="G17" s="14">
        <v>121</v>
      </c>
      <c r="H17" s="14">
        <v>1</v>
      </c>
      <c r="I17" s="32">
        <v>1</v>
      </c>
      <c r="J17" s="14">
        <v>41</v>
      </c>
      <c r="K17" s="14">
        <v>10</v>
      </c>
      <c r="L17" s="14">
        <v>3</v>
      </c>
      <c r="M17" s="104">
        <v>44</v>
      </c>
      <c r="N17">
        <v>1</v>
      </c>
      <c r="O17" s="33">
        <v>159</v>
      </c>
      <c r="P17" s="34">
        <v>5.0314465408805034E-2</v>
      </c>
      <c r="S17" t="s">
        <v>49</v>
      </c>
      <c r="T17">
        <v>0.27867399365753026</v>
      </c>
      <c r="U17">
        <v>0.11940306585185197</v>
      </c>
      <c r="V17">
        <v>2.3338931179815092</v>
      </c>
      <c r="W17" s="112">
        <v>2.1088799640958174E-2</v>
      </c>
      <c r="X17">
        <v>4.2515534421164292E-2</v>
      </c>
      <c r="Y17">
        <v>0.51483245289389623</v>
      </c>
      <c r="Z17">
        <v>4.2515534421164292E-2</v>
      </c>
      <c r="AA17">
        <v>0.51483245289389623</v>
      </c>
    </row>
    <row r="18" spans="1:27" ht="15.5" x14ac:dyDescent="0.35">
      <c r="A18" s="18">
        <v>19.5</v>
      </c>
      <c r="B18" s="14">
        <v>99</v>
      </c>
      <c r="C18" s="14">
        <v>9</v>
      </c>
      <c r="D18" s="20">
        <v>1.76</v>
      </c>
      <c r="E18" s="14">
        <v>369</v>
      </c>
      <c r="F18" s="14">
        <v>4</v>
      </c>
      <c r="G18" s="14">
        <v>85</v>
      </c>
      <c r="H18" s="14">
        <v>0</v>
      </c>
      <c r="I18" s="32">
        <v>1</v>
      </c>
      <c r="J18" s="14">
        <v>38</v>
      </c>
      <c r="K18" s="14">
        <v>12</v>
      </c>
      <c r="L18" s="14">
        <v>2</v>
      </c>
      <c r="M18" s="104">
        <v>68</v>
      </c>
      <c r="N18">
        <v>1</v>
      </c>
      <c r="O18" s="33">
        <v>163</v>
      </c>
      <c r="P18" s="34">
        <v>4.2944785276073622E-2</v>
      </c>
      <c r="S18" t="s">
        <v>50</v>
      </c>
      <c r="T18">
        <v>3.7746011270013043E-2</v>
      </c>
      <c r="U18">
        <v>1.8486641638346705E-3</v>
      </c>
      <c r="V18">
        <v>20.417992628643145</v>
      </c>
      <c r="W18" s="112">
        <v>5.7745527395987683E-43</v>
      </c>
      <c r="X18">
        <v>3.4089675668728232E-2</v>
      </c>
      <c r="Y18">
        <v>4.1402346871297853E-2</v>
      </c>
      <c r="Z18">
        <v>3.4089675668728232E-2</v>
      </c>
      <c r="AA18">
        <v>4.1402346871297853E-2</v>
      </c>
    </row>
    <row r="19" spans="1:27" ht="15.5" x14ac:dyDescent="0.35">
      <c r="A19" s="18">
        <v>16.2</v>
      </c>
      <c r="B19" s="14">
        <v>67</v>
      </c>
      <c r="C19" s="14">
        <v>8</v>
      </c>
      <c r="D19" s="20">
        <v>4.4999999999999998E-2</v>
      </c>
      <c r="E19" s="14">
        <v>187</v>
      </c>
      <c r="F19" s="14">
        <v>0</v>
      </c>
      <c r="G19" s="14">
        <v>73</v>
      </c>
      <c r="H19" s="14">
        <v>1</v>
      </c>
      <c r="I19" s="32">
        <v>1</v>
      </c>
      <c r="J19" s="14">
        <v>29</v>
      </c>
      <c r="K19" s="14">
        <v>13</v>
      </c>
      <c r="L19" s="14">
        <v>1</v>
      </c>
      <c r="M19" s="104">
        <v>45</v>
      </c>
      <c r="N19">
        <v>1</v>
      </c>
      <c r="O19" s="33">
        <v>182</v>
      </c>
      <c r="P19" s="34">
        <v>5.4945054945054944E-2</v>
      </c>
      <c r="S19" t="s">
        <v>51</v>
      </c>
      <c r="T19">
        <v>-2.7066657487720573E-2</v>
      </c>
      <c r="U19">
        <v>5.4918799064957564E-2</v>
      </c>
      <c r="V19">
        <v>-0.49284867747574601</v>
      </c>
      <c r="W19" s="113">
        <v>0.6229261507731263</v>
      </c>
      <c r="X19">
        <v>-0.13568647288160474</v>
      </c>
      <c r="Y19">
        <v>8.1553157906163604E-2</v>
      </c>
      <c r="Z19">
        <v>-0.13568647288160474</v>
      </c>
      <c r="AA19">
        <v>8.1553157906163604E-2</v>
      </c>
    </row>
    <row r="20" spans="1:27" ht="15.5" x14ac:dyDescent="0.35">
      <c r="A20" s="18">
        <v>8</v>
      </c>
      <c r="B20" s="14">
        <v>51</v>
      </c>
      <c r="C20" s="14">
        <v>12</v>
      </c>
      <c r="D20" s="20">
        <v>1</v>
      </c>
      <c r="E20" s="14">
        <v>66</v>
      </c>
      <c r="F20" s="14">
        <v>3</v>
      </c>
      <c r="G20" s="14">
        <v>90</v>
      </c>
      <c r="H20" s="14">
        <v>1</v>
      </c>
      <c r="I20" s="32">
        <v>0</v>
      </c>
      <c r="J20" s="14">
        <v>34</v>
      </c>
      <c r="K20" s="14">
        <v>6</v>
      </c>
      <c r="L20" s="14">
        <v>2</v>
      </c>
      <c r="M20" s="104">
        <v>25</v>
      </c>
      <c r="N20">
        <v>0</v>
      </c>
      <c r="O20" s="33">
        <v>178</v>
      </c>
      <c r="P20" s="34">
        <v>3.3707865168539325E-2</v>
      </c>
      <c r="S20" t="s">
        <v>52</v>
      </c>
      <c r="T20">
        <v>1.8426285001592154E-2</v>
      </c>
      <c r="U20">
        <v>4.1130697151286737E-3</v>
      </c>
      <c r="V20">
        <v>4.4799350066488488</v>
      </c>
      <c r="W20" s="112">
        <v>1.5845293475308811E-5</v>
      </c>
      <c r="X20">
        <v>1.0291349774202591E-2</v>
      </c>
      <c r="Y20">
        <v>2.6561220228981719E-2</v>
      </c>
      <c r="Z20">
        <v>1.0291349774202591E-2</v>
      </c>
      <c r="AA20">
        <v>2.6561220228981719E-2</v>
      </c>
    </row>
    <row r="21" spans="1:27" ht="15.5" x14ac:dyDescent="0.35">
      <c r="A21" s="18">
        <v>12.2</v>
      </c>
      <c r="B21" s="14">
        <v>71</v>
      </c>
      <c r="C21" s="14">
        <v>13</v>
      </c>
      <c r="D21" s="20">
        <v>0.121</v>
      </c>
      <c r="E21" s="14">
        <v>116</v>
      </c>
      <c r="F21" s="14">
        <v>0</v>
      </c>
      <c r="G21" s="14">
        <v>82</v>
      </c>
      <c r="H21" s="14">
        <v>0</v>
      </c>
      <c r="I21" s="32">
        <v>1</v>
      </c>
      <c r="J21" s="14">
        <v>34</v>
      </c>
      <c r="K21" s="14">
        <v>8</v>
      </c>
      <c r="L21" s="14">
        <v>2</v>
      </c>
      <c r="M21" s="104">
        <v>51</v>
      </c>
      <c r="N21">
        <v>1</v>
      </c>
      <c r="O21" s="33">
        <v>185</v>
      </c>
      <c r="P21" s="34">
        <v>4.3243243243243246E-2</v>
      </c>
      <c r="S21" t="s">
        <v>53</v>
      </c>
      <c r="T21">
        <v>-0.192500511559733</v>
      </c>
      <c r="U21">
        <v>0.15713586221193887</v>
      </c>
      <c r="V21">
        <v>-1.2250577866184083</v>
      </c>
      <c r="W21" s="113">
        <v>0.222702491759566</v>
      </c>
      <c r="X21">
        <v>-0.50328786736173492</v>
      </c>
      <c r="Y21">
        <v>0.11828684424226896</v>
      </c>
      <c r="Z21">
        <v>-0.50328786736173492</v>
      </c>
      <c r="AA21">
        <v>0.11828684424226896</v>
      </c>
    </row>
    <row r="22" spans="1:27" ht="15.5" x14ac:dyDescent="0.35">
      <c r="A22" s="18">
        <v>11.1</v>
      </c>
      <c r="B22" s="14">
        <v>65</v>
      </c>
      <c r="C22" s="14">
        <v>3</v>
      </c>
      <c r="D22" s="20">
        <v>0.159</v>
      </c>
      <c r="E22" s="14">
        <v>144</v>
      </c>
      <c r="F22" s="14">
        <v>2</v>
      </c>
      <c r="G22" s="14">
        <v>85</v>
      </c>
      <c r="H22" s="14">
        <v>0</v>
      </c>
      <c r="I22" s="32">
        <v>1</v>
      </c>
      <c r="J22" s="14">
        <v>47</v>
      </c>
      <c r="K22" s="14">
        <v>14</v>
      </c>
      <c r="L22" s="14">
        <v>3</v>
      </c>
      <c r="M22" s="104">
        <v>59</v>
      </c>
      <c r="N22">
        <v>1</v>
      </c>
      <c r="O22" s="33">
        <v>168</v>
      </c>
      <c r="P22" s="34">
        <v>3.5714285714285712E-2</v>
      </c>
      <c r="S22" t="s">
        <v>54</v>
      </c>
      <c r="T22">
        <v>0.16858147508148802</v>
      </c>
      <c r="U22">
        <v>0.17053595654295048</v>
      </c>
      <c r="V22">
        <v>0.98853918258012519</v>
      </c>
      <c r="W22" s="113">
        <v>0.32467028563165501</v>
      </c>
      <c r="X22">
        <v>-0.16870893244918594</v>
      </c>
      <c r="Y22">
        <v>0.50587188261216198</v>
      </c>
      <c r="Z22">
        <v>-0.16870893244918594</v>
      </c>
      <c r="AA22">
        <v>0.50587188261216198</v>
      </c>
    </row>
    <row r="23" spans="1:27" ht="15.5" x14ac:dyDescent="0.35">
      <c r="A23" s="18">
        <v>16.8</v>
      </c>
      <c r="B23" s="14">
        <v>86</v>
      </c>
      <c r="C23" s="14">
        <v>8</v>
      </c>
      <c r="D23" s="20">
        <v>2.2839999999999998</v>
      </c>
      <c r="E23" s="14">
        <v>201</v>
      </c>
      <c r="F23" s="14">
        <v>0</v>
      </c>
      <c r="G23" s="14">
        <v>80</v>
      </c>
      <c r="H23" s="14">
        <v>1</v>
      </c>
      <c r="I23" s="32">
        <v>1</v>
      </c>
      <c r="J23" s="14">
        <v>38</v>
      </c>
      <c r="K23" s="14">
        <v>10</v>
      </c>
      <c r="L23" s="14">
        <v>2</v>
      </c>
      <c r="M23" s="104">
        <v>78</v>
      </c>
      <c r="N23">
        <v>1</v>
      </c>
      <c r="O23" s="33">
        <v>183</v>
      </c>
      <c r="P23" s="34">
        <v>4.9180327868852458E-2</v>
      </c>
      <c r="S23" t="s">
        <v>55</v>
      </c>
      <c r="T23">
        <v>-2.4362958409966932E-2</v>
      </c>
      <c r="U23">
        <v>1.276939446465439E-2</v>
      </c>
      <c r="V23">
        <v>-1.9079180674857732</v>
      </c>
      <c r="W23" s="112">
        <v>5.8541158229532597E-2</v>
      </c>
      <c r="X23">
        <v>-4.9618595697335531E-2</v>
      </c>
      <c r="Y23">
        <v>8.9267887740166613E-4</v>
      </c>
      <c r="Z23">
        <v>-4.9618595697335531E-2</v>
      </c>
      <c r="AA23">
        <v>8.9267887740166613E-4</v>
      </c>
    </row>
    <row r="24" spans="1:27" ht="15.5" x14ac:dyDescent="0.35">
      <c r="A24" s="18">
        <v>11.8</v>
      </c>
      <c r="B24" s="14">
        <v>51</v>
      </c>
      <c r="C24" s="14">
        <v>8</v>
      </c>
      <c r="D24" s="20">
        <v>0.79900000000000004</v>
      </c>
      <c r="E24" s="14">
        <v>96</v>
      </c>
      <c r="F24" s="14">
        <v>6</v>
      </c>
      <c r="G24" s="14">
        <v>145</v>
      </c>
      <c r="H24" s="14">
        <v>1</v>
      </c>
      <c r="I24" s="32">
        <v>1</v>
      </c>
      <c r="J24" s="14">
        <v>34</v>
      </c>
      <c r="K24" s="14">
        <v>12</v>
      </c>
      <c r="L24" s="14">
        <v>2</v>
      </c>
      <c r="M24" s="104">
        <v>22</v>
      </c>
      <c r="N24">
        <v>0</v>
      </c>
      <c r="O24" s="33">
        <v>181</v>
      </c>
      <c r="P24" s="34">
        <v>4.4198895027624308E-2</v>
      </c>
      <c r="S24" t="s">
        <v>56</v>
      </c>
      <c r="T24">
        <v>5.6149995510803304E-2</v>
      </c>
      <c r="U24">
        <v>2.4643239340952725E-2</v>
      </c>
      <c r="V24">
        <v>2.2785152038633125</v>
      </c>
      <c r="W24" s="112">
        <v>2.4277825603679689E-2</v>
      </c>
      <c r="X24">
        <v>7.4099619795610291E-3</v>
      </c>
      <c r="Y24">
        <v>0.10489002904204558</v>
      </c>
      <c r="Z24">
        <v>7.4099619795610291E-3</v>
      </c>
      <c r="AA24">
        <v>0.10489002904204558</v>
      </c>
    </row>
    <row r="25" spans="1:27" ht="15.5" x14ac:dyDescent="0.35">
      <c r="A25" s="18">
        <v>14</v>
      </c>
      <c r="B25" s="14">
        <v>56</v>
      </c>
      <c r="C25" s="14">
        <v>7</v>
      </c>
      <c r="D25" s="20">
        <v>0.91100000000000003</v>
      </c>
      <c r="E25" s="14">
        <v>134</v>
      </c>
      <c r="F25" s="14">
        <v>2</v>
      </c>
      <c r="G25" s="14">
        <v>112</v>
      </c>
      <c r="H25" s="14">
        <v>1</v>
      </c>
      <c r="I25" s="32">
        <v>0</v>
      </c>
      <c r="J25" s="14">
        <v>30</v>
      </c>
      <c r="K25" s="14">
        <v>13</v>
      </c>
      <c r="L25" s="14">
        <v>1</v>
      </c>
      <c r="M25" s="104">
        <v>34</v>
      </c>
      <c r="N25">
        <v>1</v>
      </c>
      <c r="O25" s="33">
        <v>178</v>
      </c>
      <c r="P25" s="34">
        <v>3.9325842696629212E-2</v>
      </c>
      <c r="S25" t="s">
        <v>57</v>
      </c>
      <c r="T25">
        <v>-4.5214283183906648E-2</v>
      </c>
      <c r="U25">
        <v>7.2778097670340713E-2</v>
      </c>
      <c r="V25">
        <v>-0.62126222903917483</v>
      </c>
      <c r="W25" s="113">
        <v>0.53548251609530118</v>
      </c>
      <c r="X25">
        <v>-0.18915667938088704</v>
      </c>
      <c r="Y25">
        <v>9.8728113013073757E-2</v>
      </c>
      <c r="Z25">
        <v>-0.18915667938088704</v>
      </c>
      <c r="AA25">
        <v>9.8728113013073757E-2</v>
      </c>
    </row>
    <row r="26" spans="1:27" ht="15.5" x14ac:dyDescent="0.35">
      <c r="A26" s="18">
        <v>10.5</v>
      </c>
      <c r="B26" s="14">
        <v>60</v>
      </c>
      <c r="C26" s="14">
        <v>3</v>
      </c>
      <c r="D26" s="20">
        <v>0.81299999999999994</v>
      </c>
      <c r="E26" s="14">
        <v>101</v>
      </c>
      <c r="F26" s="14">
        <v>3</v>
      </c>
      <c r="G26" s="14">
        <v>106</v>
      </c>
      <c r="H26" s="14">
        <v>1</v>
      </c>
      <c r="I26" s="32">
        <v>0</v>
      </c>
      <c r="J26" s="14">
        <v>44</v>
      </c>
      <c r="K26" s="14">
        <v>8</v>
      </c>
      <c r="L26" s="14">
        <v>3</v>
      </c>
      <c r="M26" s="104">
        <v>45</v>
      </c>
      <c r="N26">
        <v>0</v>
      </c>
      <c r="O26" s="33">
        <v>170</v>
      </c>
      <c r="P26" s="34">
        <v>4.1176470588235294E-2</v>
      </c>
      <c r="S26" t="s">
        <v>59</v>
      </c>
      <c r="T26">
        <v>3.4702738654538113E-3</v>
      </c>
      <c r="U26">
        <v>4.9832821699610811E-3</v>
      </c>
      <c r="V26">
        <v>0.69638317620712087</v>
      </c>
      <c r="W26" s="113">
        <v>0.48739508427840417</v>
      </c>
      <c r="X26">
        <v>-6.3857899701115156E-3</v>
      </c>
      <c r="Y26">
        <v>1.3326337701019139E-2</v>
      </c>
      <c r="Z26">
        <v>-6.3857899701115156E-3</v>
      </c>
      <c r="AA26">
        <v>1.3326337701019139E-2</v>
      </c>
    </row>
    <row r="27" spans="1:27" ht="15.5" x14ac:dyDescent="0.35">
      <c r="A27" s="18">
        <v>6.2</v>
      </c>
      <c r="B27" s="14">
        <v>40</v>
      </c>
      <c r="C27" s="14">
        <v>14</v>
      </c>
      <c r="D27" s="20">
        <v>0.97599999999999998</v>
      </c>
      <c r="E27" s="14">
        <v>82</v>
      </c>
      <c r="F27" s="14">
        <v>2</v>
      </c>
      <c r="G27" s="14">
        <v>101</v>
      </c>
      <c r="H27" s="14">
        <v>0</v>
      </c>
      <c r="I27" s="32">
        <v>0</v>
      </c>
      <c r="J27" s="14">
        <v>37</v>
      </c>
      <c r="K27" s="14">
        <v>5</v>
      </c>
      <c r="L27" s="14">
        <v>3</v>
      </c>
      <c r="M27" s="104">
        <v>9</v>
      </c>
      <c r="N27">
        <v>0</v>
      </c>
      <c r="O27" s="33">
        <v>163</v>
      </c>
      <c r="P27" s="34">
        <v>3.0674846625766871E-2</v>
      </c>
      <c r="S27" t="s">
        <v>60</v>
      </c>
      <c r="T27">
        <v>-9.2583677726546285E-2</v>
      </c>
      <c r="U27">
        <v>0.18967286019315807</v>
      </c>
      <c r="V27">
        <v>-0.48812295882637818</v>
      </c>
      <c r="W27" s="114">
        <v>0.62626052407056187</v>
      </c>
      <c r="X27">
        <v>-0.46772354622663237</v>
      </c>
      <c r="Y27">
        <v>0.28255619077353977</v>
      </c>
      <c r="Z27">
        <v>-0.46772354622663237</v>
      </c>
      <c r="AA27">
        <v>0.28255619077353977</v>
      </c>
    </row>
    <row r="28" spans="1:27" ht="15.5" x14ac:dyDescent="0.35">
      <c r="A28" s="18">
        <v>16.899999999999999</v>
      </c>
      <c r="B28" s="14">
        <v>85</v>
      </c>
      <c r="C28" s="14">
        <v>12</v>
      </c>
      <c r="D28" s="20">
        <v>1.86</v>
      </c>
      <c r="E28" s="14">
        <v>311</v>
      </c>
      <c r="F28" s="14">
        <v>2</v>
      </c>
      <c r="G28" s="14">
        <v>124</v>
      </c>
      <c r="H28" s="14">
        <v>1</v>
      </c>
      <c r="I28" s="32">
        <v>1</v>
      </c>
      <c r="J28" s="14">
        <v>37</v>
      </c>
      <c r="K28" s="14">
        <v>13</v>
      </c>
      <c r="L28" s="14">
        <v>2</v>
      </c>
      <c r="M28" s="104">
        <v>62</v>
      </c>
      <c r="N28">
        <v>1</v>
      </c>
      <c r="O28" s="33">
        <v>164</v>
      </c>
      <c r="P28" s="34">
        <v>4.878048780487805E-2</v>
      </c>
      <c r="S28" t="s">
        <v>38</v>
      </c>
      <c r="T28">
        <v>0.18170492062441523</v>
      </c>
      <c r="U28">
        <v>1.1783367431047334E-2</v>
      </c>
      <c r="V28">
        <v>15.420457834969239</v>
      </c>
      <c r="W28" s="112">
        <v>1.7333344340376153E-31</v>
      </c>
      <c r="X28">
        <v>0.15839947300228491</v>
      </c>
      <c r="Y28">
        <v>0.20501036824654556</v>
      </c>
      <c r="Z28">
        <v>0.15839947300228491</v>
      </c>
      <c r="AA28">
        <v>0.20501036824654556</v>
      </c>
    </row>
    <row r="29" spans="1:27" ht="16" thickBot="1" x14ac:dyDescent="0.4">
      <c r="A29" s="18">
        <v>7.9</v>
      </c>
      <c r="B29" s="14">
        <v>35</v>
      </c>
      <c r="C29" s="14">
        <v>6</v>
      </c>
      <c r="D29" s="20">
        <v>4.7E-2</v>
      </c>
      <c r="E29" s="14">
        <v>65</v>
      </c>
      <c r="F29" s="14">
        <v>4</v>
      </c>
      <c r="G29" s="14">
        <v>88</v>
      </c>
      <c r="H29" s="14">
        <v>1</v>
      </c>
      <c r="I29" s="32">
        <v>0</v>
      </c>
      <c r="J29" s="14">
        <v>27</v>
      </c>
      <c r="K29" s="14">
        <v>5</v>
      </c>
      <c r="L29" s="14">
        <v>6</v>
      </c>
      <c r="M29" s="104">
        <v>16</v>
      </c>
      <c r="N29">
        <v>0</v>
      </c>
      <c r="O29" s="33">
        <v>180</v>
      </c>
      <c r="P29" s="34">
        <v>3.3333333333333333E-2</v>
      </c>
      <c r="S29" s="52" t="s">
        <v>61</v>
      </c>
      <c r="T29" s="52">
        <v>32.846607748261853</v>
      </c>
      <c r="U29" s="52">
        <v>8.8159794149234756</v>
      </c>
      <c r="V29" s="52">
        <v>3.7258035894071977</v>
      </c>
      <c r="W29" s="115">
        <v>2.8600555491043535E-4</v>
      </c>
      <c r="X29" s="52">
        <v>15.410136578660346</v>
      </c>
      <c r="Y29" s="52">
        <v>50.283078917863364</v>
      </c>
      <c r="Z29" s="52">
        <v>15.410136578660346</v>
      </c>
      <c r="AA29" s="52">
        <v>50.283078917863364</v>
      </c>
    </row>
    <row r="30" spans="1:27" ht="15.5" x14ac:dyDescent="0.35">
      <c r="A30" s="18">
        <v>9.6</v>
      </c>
      <c r="B30" s="14">
        <v>51</v>
      </c>
      <c r="C30" s="14">
        <v>6</v>
      </c>
      <c r="D30" s="20">
        <v>0.498</v>
      </c>
      <c r="E30" s="14">
        <v>31</v>
      </c>
      <c r="F30" s="14">
        <v>4</v>
      </c>
      <c r="G30" s="14">
        <v>117</v>
      </c>
      <c r="H30" s="14">
        <v>1</v>
      </c>
      <c r="I30" s="32">
        <v>0</v>
      </c>
      <c r="J30" s="14">
        <v>30</v>
      </c>
      <c r="K30" s="14">
        <v>5</v>
      </c>
      <c r="L30" s="14">
        <v>2</v>
      </c>
      <c r="M30" s="104">
        <v>20</v>
      </c>
      <c r="N30">
        <v>0</v>
      </c>
      <c r="O30" s="33">
        <v>179</v>
      </c>
      <c r="P30" s="34">
        <v>4.4692737430167599E-2</v>
      </c>
    </row>
    <row r="31" spans="1:27" ht="15.5" x14ac:dyDescent="0.35">
      <c r="A31" s="18">
        <v>16.3</v>
      </c>
      <c r="B31" s="14">
        <v>102</v>
      </c>
      <c r="C31" s="14">
        <v>12</v>
      </c>
      <c r="D31" s="20">
        <v>8.4000000000000005E-2</v>
      </c>
      <c r="E31" s="14">
        <v>249</v>
      </c>
      <c r="F31" s="14">
        <v>2</v>
      </c>
      <c r="G31" s="14">
        <v>86</v>
      </c>
      <c r="H31" s="14">
        <v>1</v>
      </c>
      <c r="I31" s="32">
        <v>1</v>
      </c>
      <c r="J31" s="14">
        <v>38</v>
      </c>
      <c r="K31" s="14">
        <v>11</v>
      </c>
      <c r="L31" s="14">
        <v>2</v>
      </c>
      <c r="M31" s="104">
        <v>114</v>
      </c>
      <c r="N31">
        <v>1</v>
      </c>
      <c r="O31" s="33">
        <v>170</v>
      </c>
      <c r="P31" s="34">
        <v>4.1176470588235294E-2</v>
      </c>
    </row>
    <row r="32" spans="1:27" ht="15.5" x14ac:dyDescent="0.35">
      <c r="A32" s="18">
        <v>11.2</v>
      </c>
      <c r="B32" s="14">
        <v>70</v>
      </c>
      <c r="C32" s="14">
        <v>14</v>
      </c>
      <c r="D32" s="20">
        <v>4.8000000000000001E-2</v>
      </c>
      <c r="E32" s="14">
        <v>197</v>
      </c>
      <c r="F32" s="14">
        <v>4</v>
      </c>
      <c r="G32" s="14">
        <v>72</v>
      </c>
      <c r="H32" s="14">
        <v>1</v>
      </c>
      <c r="I32" s="32">
        <v>1</v>
      </c>
      <c r="J32" s="14">
        <v>35</v>
      </c>
      <c r="K32" s="14">
        <v>11</v>
      </c>
      <c r="L32" s="14">
        <v>3</v>
      </c>
      <c r="M32" s="104">
        <v>56</v>
      </c>
      <c r="N32">
        <v>0</v>
      </c>
      <c r="O32" s="33">
        <v>166</v>
      </c>
      <c r="P32" s="34">
        <v>3.614457831325301E-2</v>
      </c>
    </row>
    <row r="33" spans="1:16" ht="15.5" x14ac:dyDescent="0.35">
      <c r="A33" s="18">
        <v>13.1</v>
      </c>
      <c r="B33" s="14">
        <v>61</v>
      </c>
      <c r="C33" s="14">
        <v>7</v>
      </c>
      <c r="D33" s="20">
        <v>0.96</v>
      </c>
      <c r="E33" s="14">
        <v>213</v>
      </c>
      <c r="F33" s="14">
        <v>2</v>
      </c>
      <c r="G33" s="14">
        <v>101</v>
      </c>
      <c r="H33" s="14">
        <v>1</v>
      </c>
      <c r="I33" s="32">
        <v>1</v>
      </c>
      <c r="J33" s="14">
        <v>30</v>
      </c>
      <c r="K33" s="14">
        <v>10</v>
      </c>
      <c r="L33" s="14">
        <v>5</v>
      </c>
      <c r="M33" s="104">
        <v>43</v>
      </c>
      <c r="N33">
        <v>1</v>
      </c>
      <c r="O33" s="33">
        <v>168</v>
      </c>
      <c r="P33" s="34">
        <v>2.976190476190476E-2</v>
      </c>
    </row>
    <row r="34" spans="1:16" ht="15.5" x14ac:dyDescent="0.35">
      <c r="A34" s="18">
        <v>8</v>
      </c>
      <c r="B34" s="14">
        <v>44</v>
      </c>
      <c r="C34" s="14">
        <v>3</v>
      </c>
      <c r="D34" s="20">
        <v>1.18</v>
      </c>
      <c r="E34" s="14">
        <v>69</v>
      </c>
      <c r="F34" s="14">
        <v>2</v>
      </c>
      <c r="G34" s="14">
        <v>72</v>
      </c>
      <c r="H34" s="14">
        <v>0</v>
      </c>
      <c r="I34" s="32">
        <v>0</v>
      </c>
      <c r="J34" s="14">
        <v>34</v>
      </c>
      <c r="K34" s="14">
        <v>6</v>
      </c>
      <c r="L34" s="14">
        <v>2</v>
      </c>
      <c r="M34" s="104">
        <v>20</v>
      </c>
      <c r="N34">
        <v>0</v>
      </c>
      <c r="O34" s="33">
        <v>178</v>
      </c>
      <c r="P34" s="34">
        <v>2.8089887640449437E-2</v>
      </c>
    </row>
    <row r="35" spans="1:16" ht="15.5" x14ac:dyDescent="0.35">
      <c r="A35" s="18">
        <v>16.100000000000001</v>
      </c>
      <c r="B35" s="14">
        <v>98</v>
      </c>
      <c r="C35" s="14">
        <v>3</v>
      </c>
      <c r="D35" s="20">
        <v>0.97399999999999998</v>
      </c>
      <c r="E35" s="14">
        <v>201</v>
      </c>
      <c r="F35" s="14">
        <v>1</v>
      </c>
      <c r="G35" s="14">
        <v>91</v>
      </c>
      <c r="H35" s="14">
        <v>1</v>
      </c>
      <c r="I35" s="32">
        <v>1</v>
      </c>
      <c r="J35" s="14">
        <v>37</v>
      </c>
      <c r="K35" s="14">
        <v>6</v>
      </c>
      <c r="L35" s="14">
        <v>3</v>
      </c>
      <c r="M35" s="104">
        <v>106</v>
      </c>
      <c r="N35">
        <v>0</v>
      </c>
      <c r="O35" s="33">
        <v>186</v>
      </c>
      <c r="P35" s="34">
        <v>4.3010752688172046E-2</v>
      </c>
    </row>
    <row r="36" spans="1:16" ht="15.5" x14ac:dyDescent="0.35">
      <c r="A36" s="18">
        <v>10.4</v>
      </c>
      <c r="B36" s="14">
        <v>53</v>
      </c>
      <c r="C36" s="14">
        <v>4</v>
      </c>
      <c r="D36" s="20">
        <v>1.3149999999999999</v>
      </c>
      <c r="E36" s="14">
        <v>69</v>
      </c>
      <c r="F36" s="14">
        <v>1</v>
      </c>
      <c r="G36" s="14">
        <v>78</v>
      </c>
      <c r="H36" s="14">
        <v>1</v>
      </c>
      <c r="I36" s="32">
        <v>1</v>
      </c>
      <c r="J36" s="14">
        <v>35</v>
      </c>
      <c r="K36" s="14">
        <v>9</v>
      </c>
      <c r="L36" s="14">
        <v>2</v>
      </c>
      <c r="M36" s="104">
        <v>25</v>
      </c>
      <c r="N36">
        <v>0</v>
      </c>
      <c r="O36" s="33">
        <v>181</v>
      </c>
      <c r="P36" s="34">
        <v>4.4198895027624308E-2</v>
      </c>
    </row>
    <row r="37" spans="1:16" ht="15.5" x14ac:dyDescent="0.35">
      <c r="A37" s="18">
        <v>7.4</v>
      </c>
      <c r="B37" s="14">
        <v>44</v>
      </c>
      <c r="C37" s="14">
        <v>12</v>
      </c>
      <c r="D37" s="20">
        <v>0.97399999999999998</v>
      </c>
      <c r="E37" s="14">
        <v>117</v>
      </c>
      <c r="F37" s="14">
        <v>3</v>
      </c>
      <c r="G37" s="14">
        <v>96</v>
      </c>
      <c r="H37" s="14">
        <v>0</v>
      </c>
      <c r="I37" s="32">
        <v>0</v>
      </c>
      <c r="J37" s="14">
        <v>33</v>
      </c>
      <c r="K37" s="14">
        <v>6</v>
      </c>
      <c r="L37" s="14">
        <v>2</v>
      </c>
      <c r="M37" s="104">
        <v>22</v>
      </c>
      <c r="N37">
        <v>1</v>
      </c>
      <c r="O37" s="33">
        <v>165</v>
      </c>
      <c r="P37" s="34">
        <v>3.0303030303030304E-2</v>
      </c>
    </row>
    <row r="38" spans="1:16" ht="15.5" x14ac:dyDescent="0.35">
      <c r="A38" s="18">
        <v>10.5</v>
      </c>
      <c r="B38" s="14">
        <v>58</v>
      </c>
      <c r="C38" s="14">
        <v>15</v>
      </c>
      <c r="D38" s="20">
        <v>0.16700000000000001</v>
      </c>
      <c r="E38" s="14">
        <v>81</v>
      </c>
      <c r="F38" s="14">
        <v>1</v>
      </c>
      <c r="G38" s="14">
        <v>120</v>
      </c>
      <c r="H38" s="14">
        <v>0</v>
      </c>
      <c r="I38" s="32">
        <v>0</v>
      </c>
      <c r="J38" s="14">
        <v>39</v>
      </c>
      <c r="K38" s="14">
        <v>10</v>
      </c>
      <c r="L38" s="14">
        <v>2</v>
      </c>
      <c r="M38" s="104">
        <v>35</v>
      </c>
      <c r="N38">
        <v>0</v>
      </c>
      <c r="O38" s="33">
        <v>181</v>
      </c>
      <c r="P38" s="34">
        <v>3.8674033149171269E-2</v>
      </c>
    </row>
    <row r="39" spans="1:16" ht="15.5" x14ac:dyDescent="0.35">
      <c r="A39" s="18">
        <v>12</v>
      </c>
      <c r="B39" s="14">
        <v>60</v>
      </c>
      <c r="C39" s="14">
        <v>5</v>
      </c>
      <c r="D39" s="20">
        <v>0.93700000000000006</v>
      </c>
      <c r="E39" s="14">
        <v>211</v>
      </c>
      <c r="F39" s="14">
        <v>3</v>
      </c>
      <c r="G39" s="14">
        <v>112</v>
      </c>
      <c r="H39" s="14">
        <v>1</v>
      </c>
      <c r="I39" s="32">
        <v>0</v>
      </c>
      <c r="J39" s="14">
        <v>59</v>
      </c>
      <c r="K39" s="14">
        <v>15</v>
      </c>
      <c r="L39" s="14">
        <v>4</v>
      </c>
      <c r="M39" s="104">
        <v>39</v>
      </c>
      <c r="N39">
        <v>0</v>
      </c>
      <c r="O39" s="33">
        <v>166</v>
      </c>
      <c r="P39" s="34">
        <v>3.0120481927710843E-2</v>
      </c>
    </row>
    <row r="40" spans="1:16" ht="15.5" x14ac:dyDescent="0.35">
      <c r="A40" s="18">
        <v>14.5</v>
      </c>
      <c r="B40" s="14">
        <v>54</v>
      </c>
      <c r="C40" s="14">
        <v>9</v>
      </c>
      <c r="D40" s="20">
        <v>4.5999999999999999E-2</v>
      </c>
      <c r="E40" s="14">
        <v>151</v>
      </c>
      <c r="F40" s="14">
        <v>0</v>
      </c>
      <c r="G40" s="14">
        <v>72</v>
      </c>
      <c r="H40" s="14">
        <v>1</v>
      </c>
      <c r="I40" s="32">
        <v>1</v>
      </c>
      <c r="J40" s="14">
        <v>30</v>
      </c>
      <c r="K40" s="14">
        <v>13</v>
      </c>
      <c r="L40" s="14">
        <v>5</v>
      </c>
      <c r="M40" s="104">
        <v>26</v>
      </c>
      <c r="N40">
        <v>0</v>
      </c>
      <c r="O40" s="33">
        <v>201</v>
      </c>
      <c r="P40" s="34">
        <v>1.4925373134328358E-2</v>
      </c>
    </row>
    <row r="41" spans="1:16" ht="15.5" x14ac:dyDescent="0.35">
      <c r="A41" s="23">
        <v>5.9</v>
      </c>
      <c r="B41" s="14">
        <v>48</v>
      </c>
      <c r="C41" s="12">
        <v>2</v>
      </c>
      <c r="D41" s="25">
        <v>1.7999999999999999E-2</v>
      </c>
      <c r="E41" s="12">
        <v>77</v>
      </c>
      <c r="F41" s="12">
        <v>2</v>
      </c>
      <c r="G41" s="12">
        <v>150</v>
      </c>
      <c r="H41" s="14">
        <v>0</v>
      </c>
      <c r="I41" s="32">
        <v>0</v>
      </c>
      <c r="J41" s="14">
        <v>28</v>
      </c>
      <c r="K41" s="14">
        <v>1</v>
      </c>
      <c r="L41" s="14">
        <v>6</v>
      </c>
      <c r="M41" s="104">
        <v>24</v>
      </c>
      <c r="N41">
        <v>0</v>
      </c>
      <c r="O41" s="33">
        <v>157</v>
      </c>
      <c r="P41" s="34">
        <v>1.9108280254777069E-2</v>
      </c>
    </row>
    <row r="42" spans="1:16" ht="15.5" x14ac:dyDescent="0.35">
      <c r="A42" s="18">
        <v>9</v>
      </c>
      <c r="B42" s="14">
        <v>53</v>
      </c>
      <c r="C42" s="14">
        <v>13</v>
      </c>
      <c r="D42" s="20">
        <v>0.84</v>
      </c>
      <c r="E42" s="14">
        <v>99</v>
      </c>
      <c r="F42" s="14">
        <v>3</v>
      </c>
      <c r="G42" s="14">
        <v>110</v>
      </c>
      <c r="H42" s="14">
        <v>1</v>
      </c>
      <c r="I42" s="32">
        <v>0</v>
      </c>
      <c r="J42" s="14">
        <v>36</v>
      </c>
      <c r="K42" s="14">
        <v>9</v>
      </c>
      <c r="L42" s="14">
        <v>2</v>
      </c>
      <c r="M42" s="104">
        <v>30</v>
      </c>
      <c r="N42">
        <v>1</v>
      </c>
      <c r="O42" s="33">
        <v>171</v>
      </c>
      <c r="P42" s="34">
        <v>2.9239766081871343E-2</v>
      </c>
    </row>
    <row r="43" spans="1:16" ht="15.5" x14ac:dyDescent="0.35">
      <c r="A43" s="18">
        <v>15.8</v>
      </c>
      <c r="B43" s="14">
        <v>88</v>
      </c>
      <c r="C43" s="14">
        <v>18</v>
      </c>
      <c r="D43" s="20">
        <v>1</v>
      </c>
      <c r="E43" s="14">
        <v>283</v>
      </c>
      <c r="F43" s="14">
        <v>2</v>
      </c>
      <c r="G43" s="14">
        <v>104</v>
      </c>
      <c r="H43" s="14">
        <v>1</v>
      </c>
      <c r="I43" s="32">
        <v>0</v>
      </c>
      <c r="J43" s="14">
        <v>40</v>
      </c>
      <c r="K43" s="14">
        <v>8</v>
      </c>
      <c r="L43" s="14">
        <v>3</v>
      </c>
      <c r="M43" s="104">
        <v>64</v>
      </c>
      <c r="N43">
        <v>0</v>
      </c>
      <c r="O43" s="33">
        <v>167</v>
      </c>
      <c r="P43" s="34">
        <v>5.9880239520958084E-2</v>
      </c>
    </row>
    <row r="44" spans="1:16" ht="15.5" x14ac:dyDescent="0.35">
      <c r="A44" s="18">
        <v>14</v>
      </c>
      <c r="B44" s="14">
        <v>59</v>
      </c>
      <c r="C44" s="14">
        <v>5</v>
      </c>
      <c r="D44" s="20">
        <v>1.159</v>
      </c>
      <c r="E44" s="14">
        <v>196</v>
      </c>
      <c r="F44" s="14">
        <v>1</v>
      </c>
      <c r="G44" s="14">
        <v>99</v>
      </c>
      <c r="H44" s="14">
        <v>1</v>
      </c>
      <c r="I44" s="32">
        <v>0</v>
      </c>
      <c r="J44" s="14">
        <v>43</v>
      </c>
      <c r="K44" s="14">
        <v>15</v>
      </c>
      <c r="L44" s="14">
        <v>5</v>
      </c>
      <c r="M44" s="104">
        <v>45</v>
      </c>
      <c r="N44">
        <v>0</v>
      </c>
      <c r="O44" s="33">
        <v>176</v>
      </c>
      <c r="P44" s="34">
        <v>4.5454545454545456E-2</v>
      </c>
    </row>
    <row r="45" spans="1:16" ht="15.5" x14ac:dyDescent="0.35">
      <c r="A45" s="18">
        <v>15.3</v>
      </c>
      <c r="B45" s="14">
        <v>117</v>
      </c>
      <c r="C45" s="14">
        <v>2</v>
      </c>
      <c r="D45" s="20">
        <v>0.104</v>
      </c>
      <c r="E45" s="14">
        <v>253</v>
      </c>
      <c r="F45" s="14">
        <v>2</v>
      </c>
      <c r="G45" s="14">
        <v>145</v>
      </c>
      <c r="H45" s="14">
        <v>1</v>
      </c>
      <c r="I45" s="32">
        <v>1</v>
      </c>
      <c r="J45" s="14">
        <v>52</v>
      </c>
      <c r="K45" s="14">
        <v>15</v>
      </c>
      <c r="L45" s="14">
        <v>3</v>
      </c>
      <c r="M45" s="104">
        <v>59</v>
      </c>
      <c r="N45">
        <v>0</v>
      </c>
      <c r="O45" s="33">
        <v>163</v>
      </c>
      <c r="P45" s="34">
        <v>3.6809815950920248E-2</v>
      </c>
    </row>
    <row r="46" spans="1:16" ht="15.5" x14ac:dyDescent="0.35">
      <c r="A46" s="18">
        <v>14.4</v>
      </c>
      <c r="B46" s="14">
        <v>83</v>
      </c>
      <c r="C46" s="14">
        <v>22</v>
      </c>
      <c r="D46" s="20">
        <v>0.93600000000000005</v>
      </c>
      <c r="E46" s="14">
        <v>203</v>
      </c>
      <c r="F46" s="14">
        <v>2</v>
      </c>
      <c r="G46" s="14">
        <v>111</v>
      </c>
      <c r="H46" s="14">
        <v>1</v>
      </c>
      <c r="I46" s="32">
        <v>0</v>
      </c>
      <c r="J46" s="14">
        <v>45</v>
      </c>
      <c r="K46" s="14">
        <v>9</v>
      </c>
      <c r="L46" s="14">
        <v>3</v>
      </c>
      <c r="M46" s="104">
        <v>87</v>
      </c>
      <c r="N46">
        <v>0</v>
      </c>
      <c r="O46" s="33">
        <v>173</v>
      </c>
      <c r="P46" s="34">
        <v>2.8901734104046242E-2</v>
      </c>
    </row>
    <row r="47" spans="1:16" ht="15.5" x14ac:dyDescent="0.35">
      <c r="A47" s="18">
        <v>14.8</v>
      </c>
      <c r="B47" s="14">
        <v>91</v>
      </c>
      <c r="C47" s="14">
        <v>2</v>
      </c>
      <c r="D47" s="20">
        <v>1.968</v>
      </c>
      <c r="E47" s="14">
        <v>164</v>
      </c>
      <c r="F47" s="14">
        <v>1</v>
      </c>
      <c r="G47" s="14">
        <v>86</v>
      </c>
      <c r="H47" s="14">
        <v>1</v>
      </c>
      <c r="I47" s="32">
        <v>0</v>
      </c>
      <c r="J47" s="14">
        <v>33</v>
      </c>
      <c r="K47" s="14">
        <v>5</v>
      </c>
      <c r="L47" s="14">
        <v>2</v>
      </c>
      <c r="M47" s="104">
        <v>98</v>
      </c>
      <c r="N47">
        <v>0</v>
      </c>
      <c r="O47" s="33">
        <v>183</v>
      </c>
      <c r="P47" s="34">
        <v>6.0109289617486336E-2</v>
      </c>
    </row>
    <row r="48" spans="1:16" ht="15.5" x14ac:dyDescent="0.35">
      <c r="A48" s="18">
        <v>12.1</v>
      </c>
      <c r="B48" s="14">
        <v>56</v>
      </c>
      <c r="C48" s="14">
        <v>4</v>
      </c>
      <c r="D48" s="20">
        <v>2.536</v>
      </c>
      <c r="E48" s="14">
        <v>146</v>
      </c>
      <c r="F48" s="14">
        <v>1</v>
      </c>
      <c r="G48" s="14">
        <v>84</v>
      </c>
      <c r="H48" s="14">
        <v>1</v>
      </c>
      <c r="I48" s="32">
        <v>1</v>
      </c>
      <c r="J48" s="14">
        <v>36</v>
      </c>
      <c r="K48" s="14">
        <v>8</v>
      </c>
      <c r="L48" s="14">
        <v>2</v>
      </c>
      <c r="M48" s="104">
        <v>40</v>
      </c>
      <c r="N48">
        <v>0</v>
      </c>
      <c r="O48" s="33">
        <v>173</v>
      </c>
      <c r="P48" s="34">
        <v>3.4682080924855488E-2</v>
      </c>
    </row>
    <row r="49" spans="1:16" ht="15.5" x14ac:dyDescent="0.35">
      <c r="A49" s="18">
        <v>8</v>
      </c>
      <c r="B49" s="14">
        <v>51</v>
      </c>
      <c r="C49" s="14">
        <v>2</v>
      </c>
      <c r="D49" s="20">
        <v>0.41699999999999998</v>
      </c>
      <c r="E49" s="14">
        <v>121</v>
      </c>
      <c r="F49" s="14">
        <v>3</v>
      </c>
      <c r="G49" s="14">
        <v>123</v>
      </c>
      <c r="H49" s="14">
        <v>0</v>
      </c>
      <c r="I49" s="32">
        <v>0</v>
      </c>
      <c r="J49" s="14">
        <v>36</v>
      </c>
      <c r="K49" s="14">
        <v>8</v>
      </c>
      <c r="L49" s="14">
        <v>2</v>
      </c>
      <c r="M49" s="104">
        <v>32</v>
      </c>
      <c r="N49">
        <v>1</v>
      </c>
      <c r="O49" s="33">
        <v>161</v>
      </c>
      <c r="P49" s="34">
        <v>3.7267080745341616E-2</v>
      </c>
    </row>
    <row r="50" spans="1:16" ht="15.5" x14ac:dyDescent="0.35">
      <c r="A50" s="18">
        <v>8.4</v>
      </c>
      <c r="B50" s="14">
        <v>56</v>
      </c>
      <c r="C50" s="14">
        <v>14</v>
      </c>
      <c r="D50" s="20">
        <v>3.9E-2</v>
      </c>
      <c r="E50" s="14">
        <v>128</v>
      </c>
      <c r="F50" s="14">
        <v>1</v>
      </c>
      <c r="G50" s="14">
        <v>97</v>
      </c>
      <c r="H50" s="14">
        <v>0</v>
      </c>
      <c r="I50" s="32">
        <v>1</v>
      </c>
      <c r="J50" s="14">
        <v>43</v>
      </c>
      <c r="K50" s="14">
        <v>6</v>
      </c>
      <c r="L50" s="14">
        <v>3</v>
      </c>
      <c r="M50" s="104">
        <v>37</v>
      </c>
      <c r="N50">
        <v>0</v>
      </c>
      <c r="O50" s="33">
        <v>165</v>
      </c>
      <c r="P50" s="34">
        <v>4.2424242424242427E-2</v>
      </c>
    </row>
    <row r="51" spans="1:16" ht="15.5" x14ac:dyDescent="0.35">
      <c r="A51" s="18">
        <v>10.6</v>
      </c>
      <c r="B51" s="14">
        <v>51</v>
      </c>
      <c r="C51" s="14">
        <v>3</v>
      </c>
      <c r="D51" s="20">
        <v>1.155</v>
      </c>
      <c r="E51" s="14">
        <v>132</v>
      </c>
      <c r="F51" s="14">
        <v>2</v>
      </c>
      <c r="G51" s="14">
        <v>98</v>
      </c>
      <c r="H51" s="14">
        <v>0</v>
      </c>
      <c r="I51" s="32">
        <v>1</v>
      </c>
      <c r="J51" s="14">
        <v>35</v>
      </c>
      <c r="K51" s="14">
        <v>1</v>
      </c>
      <c r="L51" s="14">
        <v>3</v>
      </c>
      <c r="M51" s="104">
        <v>26</v>
      </c>
      <c r="N51">
        <v>0</v>
      </c>
      <c r="O51" s="33">
        <v>173</v>
      </c>
      <c r="P51" s="34">
        <v>4.6242774566473986E-2</v>
      </c>
    </row>
    <row r="52" spans="1:16" ht="15.5" x14ac:dyDescent="0.35">
      <c r="A52" s="18">
        <v>10.9</v>
      </c>
      <c r="B52" s="14">
        <v>56</v>
      </c>
      <c r="C52" s="14">
        <v>9</v>
      </c>
      <c r="D52" s="20">
        <v>1.9990000000000001</v>
      </c>
      <c r="E52" s="14">
        <v>75</v>
      </c>
      <c r="F52" s="14">
        <v>0</v>
      </c>
      <c r="G52" s="14">
        <v>72</v>
      </c>
      <c r="H52" s="14">
        <v>0</v>
      </c>
      <c r="I52" s="32">
        <v>1</v>
      </c>
      <c r="J52" s="14">
        <v>49</v>
      </c>
      <c r="K52" s="14">
        <v>7</v>
      </c>
      <c r="L52" s="14">
        <v>4</v>
      </c>
      <c r="M52" s="104">
        <v>33</v>
      </c>
      <c r="N52">
        <v>0</v>
      </c>
      <c r="O52" s="33">
        <v>182</v>
      </c>
      <c r="P52" s="34">
        <v>3.8461538461538464E-2</v>
      </c>
    </row>
    <row r="53" spans="1:16" ht="15.5" x14ac:dyDescent="0.35">
      <c r="A53" s="18">
        <v>8.6999999999999993</v>
      </c>
      <c r="B53" s="14">
        <v>53</v>
      </c>
      <c r="C53" s="14">
        <v>2</v>
      </c>
      <c r="D53" s="20">
        <v>2.8719999999999999</v>
      </c>
      <c r="E53" s="14">
        <v>144</v>
      </c>
      <c r="F53" s="14">
        <v>6</v>
      </c>
      <c r="G53" s="14">
        <v>73</v>
      </c>
      <c r="H53" s="14">
        <v>1</v>
      </c>
      <c r="I53" s="32">
        <v>1</v>
      </c>
      <c r="J53" s="14">
        <v>35</v>
      </c>
      <c r="K53" s="14">
        <v>4</v>
      </c>
      <c r="L53" s="14">
        <v>3</v>
      </c>
      <c r="M53" s="104">
        <v>34</v>
      </c>
      <c r="N53">
        <v>0</v>
      </c>
      <c r="O53" s="33">
        <v>165</v>
      </c>
      <c r="P53" s="34">
        <v>3.6363636363636362E-2</v>
      </c>
    </row>
    <row r="54" spans="1:16" ht="15.5" x14ac:dyDescent="0.35">
      <c r="A54" s="18">
        <v>9.5</v>
      </c>
      <c r="B54" s="14">
        <v>62</v>
      </c>
      <c r="C54" s="14">
        <v>21</v>
      </c>
      <c r="D54" s="20">
        <v>0.73399999999999999</v>
      </c>
      <c r="E54" s="14">
        <v>152</v>
      </c>
      <c r="F54" s="14">
        <v>3</v>
      </c>
      <c r="G54" s="14">
        <v>111</v>
      </c>
      <c r="H54" s="14">
        <v>1</v>
      </c>
      <c r="I54" s="32">
        <v>0</v>
      </c>
      <c r="J54" s="14">
        <v>44</v>
      </c>
      <c r="K54" s="14">
        <v>5</v>
      </c>
      <c r="L54" s="14">
        <v>3</v>
      </c>
      <c r="M54" s="104">
        <v>43</v>
      </c>
      <c r="N54">
        <v>0</v>
      </c>
      <c r="O54" s="33">
        <v>164</v>
      </c>
      <c r="P54" s="34">
        <v>3.048780487804878E-2</v>
      </c>
    </row>
    <row r="55" spans="1:16" ht="15.5" x14ac:dyDescent="0.35">
      <c r="A55" s="18">
        <v>6.8</v>
      </c>
      <c r="B55" s="14">
        <v>44</v>
      </c>
      <c r="C55" s="14">
        <v>4</v>
      </c>
      <c r="D55" s="20">
        <v>4.5900000000000003E-2</v>
      </c>
      <c r="E55" s="14">
        <v>104</v>
      </c>
      <c r="F55" s="14">
        <v>6</v>
      </c>
      <c r="G55" s="14">
        <v>86</v>
      </c>
      <c r="H55" s="14">
        <v>1</v>
      </c>
      <c r="I55" s="32">
        <v>0</v>
      </c>
      <c r="J55" s="14">
        <v>29</v>
      </c>
      <c r="K55" s="14">
        <v>2</v>
      </c>
      <c r="L55" s="14">
        <v>2</v>
      </c>
      <c r="M55" s="104">
        <v>21</v>
      </c>
      <c r="N55">
        <v>0</v>
      </c>
      <c r="O55" s="33">
        <v>164</v>
      </c>
      <c r="P55" s="34">
        <v>2.4390243902439025E-2</v>
      </c>
    </row>
    <row r="56" spans="1:16" ht="15.5" x14ac:dyDescent="0.35">
      <c r="A56" s="18">
        <v>7.2</v>
      </c>
      <c r="B56" s="14">
        <v>41</v>
      </c>
      <c r="C56" s="14">
        <v>12</v>
      </c>
      <c r="D56" s="20">
        <v>0.879</v>
      </c>
      <c r="E56" s="14">
        <v>112</v>
      </c>
      <c r="F56" s="14">
        <v>2</v>
      </c>
      <c r="G56" s="14">
        <v>120</v>
      </c>
      <c r="H56" s="14">
        <v>0</v>
      </c>
      <c r="I56" s="32">
        <v>0</v>
      </c>
      <c r="J56" s="14">
        <v>39</v>
      </c>
      <c r="K56" s="14">
        <v>5</v>
      </c>
      <c r="L56" s="14">
        <v>3</v>
      </c>
      <c r="M56" s="104">
        <v>14</v>
      </c>
      <c r="N56">
        <v>0</v>
      </c>
      <c r="O56" s="33">
        <v>162</v>
      </c>
      <c r="P56" s="34">
        <v>3.0864197530864196E-2</v>
      </c>
    </row>
    <row r="57" spans="1:16" ht="15.5" x14ac:dyDescent="0.35">
      <c r="A57" s="18">
        <v>11.3</v>
      </c>
      <c r="B57" s="14">
        <v>72</v>
      </c>
      <c r="C57" s="14">
        <v>4</v>
      </c>
      <c r="D57" s="20">
        <v>1.496</v>
      </c>
      <c r="E57" s="14">
        <v>139</v>
      </c>
      <c r="F57" s="14">
        <v>2</v>
      </c>
      <c r="G57" s="14">
        <v>84</v>
      </c>
      <c r="H57" s="14">
        <v>1</v>
      </c>
      <c r="I57" s="32">
        <v>1</v>
      </c>
      <c r="J57" s="14">
        <v>36</v>
      </c>
      <c r="K57" s="14">
        <v>6</v>
      </c>
      <c r="L57" s="14">
        <v>3</v>
      </c>
      <c r="M57" s="104">
        <v>77</v>
      </c>
      <c r="N57">
        <v>0</v>
      </c>
      <c r="O57" s="33">
        <v>177</v>
      </c>
      <c r="P57" s="34">
        <v>3.954802259887006E-2</v>
      </c>
    </row>
    <row r="58" spans="1:16" ht="15.5" x14ac:dyDescent="0.35">
      <c r="A58" s="18">
        <v>9.4</v>
      </c>
      <c r="B58" s="14">
        <v>55</v>
      </c>
      <c r="C58" s="14">
        <v>14</v>
      </c>
      <c r="D58" s="20">
        <v>0.65500000000000003</v>
      </c>
      <c r="E58" s="14">
        <v>150</v>
      </c>
      <c r="F58" s="14">
        <v>3</v>
      </c>
      <c r="G58" s="14">
        <v>108</v>
      </c>
      <c r="H58" s="14">
        <v>1</v>
      </c>
      <c r="I58" s="32">
        <v>0</v>
      </c>
      <c r="J58" s="14">
        <v>37</v>
      </c>
      <c r="K58" s="14">
        <v>9</v>
      </c>
      <c r="L58" s="14">
        <v>2</v>
      </c>
      <c r="M58" s="104">
        <v>35</v>
      </c>
      <c r="N58">
        <v>0</v>
      </c>
      <c r="O58" s="33">
        <v>163</v>
      </c>
      <c r="P58" s="34">
        <v>3.0674846625766871E-2</v>
      </c>
    </row>
    <row r="59" spans="1:16" ht="15.5" x14ac:dyDescent="0.35">
      <c r="A59" s="18">
        <v>8.6</v>
      </c>
      <c r="B59" s="14">
        <v>48</v>
      </c>
      <c r="C59" s="14">
        <v>10</v>
      </c>
      <c r="D59" s="20">
        <v>1.6439999999999999</v>
      </c>
      <c r="E59" s="14">
        <v>60</v>
      </c>
      <c r="F59" s="14">
        <v>3</v>
      </c>
      <c r="G59" s="14">
        <v>118</v>
      </c>
      <c r="H59" s="14">
        <v>0</v>
      </c>
      <c r="I59" s="32">
        <v>1</v>
      </c>
      <c r="J59" s="14">
        <v>34</v>
      </c>
      <c r="K59" s="14">
        <v>19</v>
      </c>
      <c r="L59" s="14">
        <v>1</v>
      </c>
      <c r="M59" s="104">
        <v>22</v>
      </c>
      <c r="N59">
        <v>1</v>
      </c>
      <c r="O59" s="33">
        <v>172</v>
      </c>
      <c r="P59" s="34">
        <v>4.6511627906976744E-2</v>
      </c>
    </row>
    <row r="60" spans="1:16" ht="15.5" x14ac:dyDescent="0.35">
      <c r="A60" s="18">
        <v>17.100000000000001</v>
      </c>
      <c r="B60" s="14">
        <v>76</v>
      </c>
      <c r="C60" s="14">
        <v>5</v>
      </c>
      <c r="D60" s="20">
        <v>0.81899999999999995</v>
      </c>
      <c r="E60" s="14">
        <v>266</v>
      </c>
      <c r="F60" s="14">
        <v>4</v>
      </c>
      <c r="G60" s="14">
        <v>92</v>
      </c>
      <c r="H60" s="14">
        <v>0</v>
      </c>
      <c r="I60" s="32">
        <v>1</v>
      </c>
      <c r="J60" s="14">
        <v>52</v>
      </c>
      <c r="K60" s="14">
        <v>18</v>
      </c>
      <c r="L60" s="14">
        <v>5</v>
      </c>
      <c r="M60" s="104">
        <v>87</v>
      </c>
      <c r="N60">
        <v>1</v>
      </c>
      <c r="O60" s="33">
        <v>178</v>
      </c>
      <c r="P60" s="34">
        <v>4.49438202247191E-2</v>
      </c>
    </row>
    <row r="61" spans="1:16" ht="15.5" x14ac:dyDescent="0.35">
      <c r="A61" s="18">
        <v>15.4</v>
      </c>
      <c r="B61" s="14">
        <v>58</v>
      </c>
      <c r="C61" s="14">
        <v>6</v>
      </c>
      <c r="D61" s="20">
        <v>1.623</v>
      </c>
      <c r="E61" s="14">
        <v>209</v>
      </c>
      <c r="F61" s="14">
        <v>1</v>
      </c>
      <c r="G61" s="14">
        <v>88</v>
      </c>
      <c r="H61" s="14">
        <v>0</v>
      </c>
      <c r="I61" s="32">
        <v>1</v>
      </c>
      <c r="J61" s="14">
        <v>45</v>
      </c>
      <c r="K61" s="14">
        <v>10</v>
      </c>
      <c r="L61" s="14">
        <v>3</v>
      </c>
      <c r="M61" s="104">
        <v>45</v>
      </c>
      <c r="N61">
        <v>1</v>
      </c>
      <c r="O61" s="33">
        <v>179</v>
      </c>
      <c r="P61" s="34">
        <v>4.4692737430167599E-2</v>
      </c>
    </row>
    <row r="62" spans="1:16" ht="15.5" x14ac:dyDescent="0.35">
      <c r="A62" s="18">
        <v>11</v>
      </c>
      <c r="B62" s="14">
        <v>51</v>
      </c>
      <c r="C62" s="14">
        <v>6</v>
      </c>
      <c r="D62" s="20">
        <v>1.0840000000000001</v>
      </c>
      <c r="E62" s="14">
        <v>181</v>
      </c>
      <c r="F62" s="14">
        <v>2</v>
      </c>
      <c r="G62" s="14">
        <v>101</v>
      </c>
      <c r="H62" s="14">
        <v>0</v>
      </c>
      <c r="I62" s="32">
        <v>1</v>
      </c>
      <c r="J62" s="14">
        <v>53</v>
      </c>
      <c r="K62" s="14">
        <v>9</v>
      </c>
      <c r="L62" s="14">
        <v>4</v>
      </c>
      <c r="M62" s="104">
        <v>33</v>
      </c>
      <c r="N62">
        <v>0</v>
      </c>
      <c r="O62" s="33">
        <v>164</v>
      </c>
      <c r="P62" s="34">
        <v>3.6585365853658534E-2</v>
      </c>
    </row>
    <row r="63" spans="1:16" ht="15.5" x14ac:dyDescent="0.35">
      <c r="A63" s="18">
        <v>15.6</v>
      </c>
      <c r="B63" s="14">
        <v>67</v>
      </c>
      <c r="C63" s="14">
        <v>13</v>
      </c>
      <c r="D63" s="20">
        <v>1.4610000000000001</v>
      </c>
      <c r="E63" s="14">
        <v>180</v>
      </c>
      <c r="F63" s="14">
        <v>4</v>
      </c>
      <c r="G63" s="14">
        <v>91</v>
      </c>
      <c r="H63" s="14">
        <v>0</v>
      </c>
      <c r="I63" s="32">
        <v>0</v>
      </c>
      <c r="J63" s="14">
        <v>44</v>
      </c>
      <c r="K63" s="14">
        <v>10</v>
      </c>
      <c r="L63" s="14">
        <v>3</v>
      </c>
      <c r="M63" s="104">
        <v>44</v>
      </c>
      <c r="N63">
        <v>0</v>
      </c>
      <c r="O63" s="33">
        <v>181</v>
      </c>
      <c r="P63" s="34">
        <v>3.3149171270718231E-2</v>
      </c>
    </row>
    <row r="64" spans="1:16" ht="15.5" x14ac:dyDescent="0.35">
      <c r="A64" s="18">
        <v>7.6</v>
      </c>
      <c r="B64" s="14">
        <v>50</v>
      </c>
      <c r="C64" s="14">
        <v>3</v>
      </c>
      <c r="D64" s="20">
        <v>0.53200000000000003</v>
      </c>
      <c r="E64" s="14">
        <v>111</v>
      </c>
      <c r="F64" s="14">
        <v>2</v>
      </c>
      <c r="G64" s="14">
        <v>120</v>
      </c>
      <c r="H64" s="14">
        <v>0</v>
      </c>
      <c r="I64" s="32">
        <v>0</v>
      </c>
      <c r="J64" s="14">
        <v>46</v>
      </c>
      <c r="K64" s="14">
        <v>3</v>
      </c>
      <c r="L64" s="14">
        <v>4</v>
      </c>
      <c r="M64" s="104">
        <v>26</v>
      </c>
      <c r="N64">
        <v>0</v>
      </c>
      <c r="O64" s="33">
        <v>164</v>
      </c>
      <c r="P64" s="34">
        <v>4.878048780487805E-2</v>
      </c>
    </row>
    <row r="65" spans="1:16" ht="15.5" x14ac:dyDescent="0.35">
      <c r="A65" s="18">
        <v>11.4</v>
      </c>
      <c r="B65" s="14">
        <v>58</v>
      </c>
      <c r="C65" s="14">
        <v>2</v>
      </c>
      <c r="D65" s="20">
        <v>1.3360000000000001</v>
      </c>
      <c r="E65" s="14">
        <v>150</v>
      </c>
      <c r="F65" s="14">
        <v>2</v>
      </c>
      <c r="G65" s="14">
        <v>98</v>
      </c>
      <c r="H65" s="14">
        <v>0</v>
      </c>
      <c r="I65" s="32">
        <v>1</v>
      </c>
      <c r="J65" s="14">
        <v>38</v>
      </c>
      <c r="K65" s="14">
        <v>9</v>
      </c>
      <c r="L65" s="14">
        <v>2</v>
      </c>
      <c r="M65" s="104">
        <v>41</v>
      </c>
      <c r="N65">
        <v>1</v>
      </c>
      <c r="O65" s="33">
        <v>177</v>
      </c>
      <c r="P65" s="34">
        <v>3.3898305084745763E-2</v>
      </c>
    </row>
    <row r="66" spans="1:16" ht="15.5" x14ac:dyDescent="0.35">
      <c r="A66" s="18">
        <v>23.5</v>
      </c>
      <c r="B66" s="14">
        <v>89</v>
      </c>
      <c r="C66" s="14">
        <v>8</v>
      </c>
      <c r="D66" s="20">
        <v>1.018</v>
      </c>
      <c r="E66" s="14">
        <v>348</v>
      </c>
      <c r="F66" s="14">
        <v>0</v>
      </c>
      <c r="G66" s="14">
        <v>98</v>
      </c>
      <c r="H66" s="14">
        <v>1</v>
      </c>
      <c r="I66" s="32">
        <v>1</v>
      </c>
      <c r="J66" s="14">
        <v>36</v>
      </c>
      <c r="K66" s="14">
        <v>12</v>
      </c>
      <c r="L66" s="14">
        <v>1</v>
      </c>
      <c r="M66" s="104">
        <v>57</v>
      </c>
      <c r="N66">
        <v>1</v>
      </c>
      <c r="O66" s="33">
        <v>184</v>
      </c>
      <c r="P66" s="34">
        <v>5.9782608695652176E-2</v>
      </c>
    </row>
    <row r="67" spans="1:16" ht="15.5" x14ac:dyDescent="0.35">
      <c r="A67" s="18">
        <v>12.4</v>
      </c>
      <c r="B67" s="14">
        <v>76</v>
      </c>
      <c r="C67" s="14">
        <v>19</v>
      </c>
      <c r="D67" s="20">
        <v>4.2999999999999997E-2</v>
      </c>
      <c r="E67" s="14">
        <v>214</v>
      </c>
      <c r="F67" s="14">
        <v>2</v>
      </c>
      <c r="G67" s="14">
        <v>98</v>
      </c>
      <c r="H67" s="14">
        <v>1</v>
      </c>
      <c r="I67" s="32">
        <v>1</v>
      </c>
      <c r="J67" s="14">
        <v>42</v>
      </c>
      <c r="K67" s="14">
        <v>3</v>
      </c>
      <c r="L67" s="14">
        <v>3</v>
      </c>
      <c r="M67" s="104">
        <v>59</v>
      </c>
      <c r="N67">
        <v>0</v>
      </c>
      <c r="O67" s="33">
        <v>160</v>
      </c>
      <c r="P67" s="34">
        <v>3.7499999999999999E-2</v>
      </c>
    </row>
    <row r="68" spans="1:16" ht="15.5" x14ac:dyDescent="0.35">
      <c r="A68" s="18">
        <v>13.4</v>
      </c>
      <c r="B68" s="14">
        <v>71</v>
      </c>
      <c r="C68" s="14">
        <v>5</v>
      </c>
      <c r="D68" s="20">
        <v>1.28</v>
      </c>
      <c r="E68" s="14">
        <v>141</v>
      </c>
      <c r="F68" s="14">
        <v>2</v>
      </c>
      <c r="G68" s="14">
        <v>96</v>
      </c>
      <c r="H68" s="14">
        <v>0</v>
      </c>
      <c r="I68" s="32">
        <v>1</v>
      </c>
      <c r="J68" s="14">
        <v>28</v>
      </c>
      <c r="K68" s="14">
        <v>9</v>
      </c>
      <c r="L68" s="14">
        <v>1</v>
      </c>
      <c r="M68" s="104">
        <v>54</v>
      </c>
      <c r="N68">
        <v>1</v>
      </c>
      <c r="O68" s="33">
        <v>180</v>
      </c>
      <c r="P68" s="34">
        <v>3.3333333333333333E-2</v>
      </c>
    </row>
    <row r="69" spans="1:16" ht="15.5" x14ac:dyDescent="0.35">
      <c r="A69" s="18">
        <v>13.8</v>
      </c>
      <c r="B69" s="14">
        <v>63</v>
      </c>
      <c r="C69" s="14">
        <v>12</v>
      </c>
      <c r="D69" s="20">
        <v>0.61199999999999999</v>
      </c>
      <c r="E69" s="14">
        <v>148</v>
      </c>
      <c r="F69" s="14">
        <v>3</v>
      </c>
      <c r="G69" s="14">
        <v>116</v>
      </c>
      <c r="H69" s="14">
        <v>1</v>
      </c>
      <c r="I69" s="32">
        <v>0</v>
      </c>
      <c r="J69" s="14">
        <v>35</v>
      </c>
      <c r="K69" s="14">
        <v>10</v>
      </c>
      <c r="L69" s="14">
        <v>2</v>
      </c>
      <c r="M69" s="104">
        <v>42</v>
      </c>
      <c r="N69">
        <v>0</v>
      </c>
      <c r="O69" s="33">
        <v>178</v>
      </c>
      <c r="P69" s="34">
        <v>3.9325842696629212E-2</v>
      </c>
    </row>
    <row r="70" spans="1:16" ht="15.5" x14ac:dyDescent="0.35">
      <c r="A70" s="18">
        <v>11.6</v>
      </c>
      <c r="B70" s="14">
        <v>55</v>
      </c>
      <c r="C70" s="14">
        <v>3</v>
      </c>
      <c r="D70" s="20">
        <v>0.73899999999999999</v>
      </c>
      <c r="E70" s="14">
        <v>146</v>
      </c>
      <c r="F70" s="14">
        <v>3</v>
      </c>
      <c r="G70" s="14">
        <v>114</v>
      </c>
      <c r="H70" s="14">
        <v>1</v>
      </c>
      <c r="I70" s="32">
        <v>1</v>
      </c>
      <c r="J70" s="14">
        <v>43</v>
      </c>
      <c r="K70" s="14">
        <v>11</v>
      </c>
      <c r="L70" s="14">
        <v>3</v>
      </c>
      <c r="M70" s="104">
        <v>35</v>
      </c>
      <c r="N70">
        <v>0</v>
      </c>
      <c r="O70" s="33">
        <v>170</v>
      </c>
      <c r="P70" s="34">
        <v>2.9411764705882353E-2</v>
      </c>
    </row>
    <row r="71" spans="1:16" ht="15.5" x14ac:dyDescent="0.35">
      <c r="A71" s="18">
        <v>11.8</v>
      </c>
      <c r="B71" s="14">
        <v>56</v>
      </c>
      <c r="C71" s="14">
        <v>2</v>
      </c>
      <c r="D71" s="20">
        <v>1.1419999999999999</v>
      </c>
      <c r="E71" s="14">
        <v>199</v>
      </c>
      <c r="F71" s="14">
        <v>2</v>
      </c>
      <c r="G71" s="14">
        <v>98</v>
      </c>
      <c r="H71" s="14">
        <v>1</v>
      </c>
      <c r="I71" s="32">
        <v>1</v>
      </c>
      <c r="J71" s="14">
        <v>35</v>
      </c>
      <c r="K71" s="14">
        <v>8</v>
      </c>
      <c r="L71" s="14">
        <v>2</v>
      </c>
      <c r="M71" s="104">
        <v>37</v>
      </c>
      <c r="N71">
        <v>0</v>
      </c>
      <c r="O71" s="33">
        <v>164</v>
      </c>
      <c r="P71" s="34">
        <v>3.6585365853658534E-2</v>
      </c>
    </row>
    <row r="72" spans="1:16" ht="15.5" x14ac:dyDescent="0.35">
      <c r="A72" s="18">
        <v>12.4</v>
      </c>
      <c r="B72" s="14">
        <v>57</v>
      </c>
      <c r="C72" s="14">
        <v>7</v>
      </c>
      <c r="D72" s="20">
        <v>1.476</v>
      </c>
      <c r="E72" s="14">
        <v>171</v>
      </c>
      <c r="F72" s="14">
        <v>1</v>
      </c>
      <c r="G72" s="14">
        <v>91</v>
      </c>
      <c r="H72" s="14">
        <v>1</v>
      </c>
      <c r="I72" s="32">
        <v>0</v>
      </c>
      <c r="J72" s="14">
        <v>28</v>
      </c>
      <c r="K72" s="14">
        <v>8</v>
      </c>
      <c r="L72" s="14">
        <v>2</v>
      </c>
      <c r="M72" s="104">
        <v>41</v>
      </c>
      <c r="N72">
        <v>1</v>
      </c>
      <c r="O72" s="33">
        <v>174</v>
      </c>
      <c r="P72" s="34">
        <v>4.0229885057471264E-2</v>
      </c>
    </row>
    <row r="73" spans="1:16" ht="15.5" x14ac:dyDescent="0.35">
      <c r="A73" s="18">
        <v>8.1</v>
      </c>
      <c r="B73" s="14">
        <v>79</v>
      </c>
      <c r="C73" s="14">
        <v>2</v>
      </c>
      <c r="D73" s="20">
        <v>0.54600000000000004</v>
      </c>
      <c r="E73" s="14">
        <v>122</v>
      </c>
      <c r="F73" s="14">
        <v>4</v>
      </c>
      <c r="G73" s="14">
        <v>129</v>
      </c>
      <c r="H73" s="14">
        <v>1</v>
      </c>
      <c r="I73" s="32">
        <v>0</v>
      </c>
      <c r="J73" s="14">
        <v>56</v>
      </c>
      <c r="K73" s="14">
        <v>3</v>
      </c>
      <c r="L73" s="14">
        <v>5</v>
      </c>
      <c r="M73" s="104">
        <v>74</v>
      </c>
      <c r="N73">
        <v>0</v>
      </c>
      <c r="O73" s="33">
        <v>163</v>
      </c>
      <c r="P73" s="34">
        <v>4.2944785276073622E-2</v>
      </c>
    </row>
    <row r="74" spans="1:16" ht="15.5" x14ac:dyDescent="0.35">
      <c r="A74" s="18">
        <v>9.5</v>
      </c>
      <c r="B74" s="14">
        <v>53</v>
      </c>
      <c r="C74" s="14">
        <v>19</v>
      </c>
      <c r="D74" s="20">
        <v>1.2949999999999999</v>
      </c>
      <c r="E74" s="14">
        <v>110</v>
      </c>
      <c r="F74" s="14">
        <v>1</v>
      </c>
      <c r="G74" s="14">
        <v>88</v>
      </c>
      <c r="H74" s="14">
        <v>1</v>
      </c>
      <c r="I74" s="32">
        <v>0</v>
      </c>
      <c r="J74" s="14">
        <v>40</v>
      </c>
      <c r="K74" s="14">
        <v>8</v>
      </c>
      <c r="L74" s="14">
        <v>3</v>
      </c>
      <c r="M74" s="104">
        <v>31</v>
      </c>
      <c r="N74">
        <v>1</v>
      </c>
      <c r="O74" s="33">
        <v>175</v>
      </c>
      <c r="P74" s="34">
        <v>0.04</v>
      </c>
    </row>
    <row r="75" spans="1:16" ht="15.5" x14ac:dyDescent="0.35">
      <c r="A75" s="18">
        <v>8.4</v>
      </c>
      <c r="B75" s="14">
        <v>47</v>
      </c>
      <c r="C75" s="14">
        <v>10</v>
      </c>
      <c r="D75" s="20">
        <v>1.512</v>
      </c>
      <c r="E75" s="14">
        <v>73</v>
      </c>
      <c r="F75" s="14">
        <v>0</v>
      </c>
      <c r="G75" s="14">
        <v>82</v>
      </c>
      <c r="H75" s="14">
        <v>0</v>
      </c>
      <c r="I75" s="32">
        <v>1</v>
      </c>
      <c r="J75" s="14">
        <v>31</v>
      </c>
      <c r="K75" s="14">
        <v>7</v>
      </c>
      <c r="L75" s="14">
        <v>2</v>
      </c>
      <c r="M75" s="104">
        <v>22</v>
      </c>
      <c r="N75">
        <v>1</v>
      </c>
      <c r="O75" s="33">
        <v>174</v>
      </c>
      <c r="P75" s="34">
        <v>3.4482758620689655E-2</v>
      </c>
    </row>
    <row r="76" spans="1:16" ht="15.5" x14ac:dyDescent="0.35">
      <c r="A76" s="18">
        <v>9</v>
      </c>
      <c r="B76" s="14">
        <v>39</v>
      </c>
      <c r="C76" s="14">
        <v>9</v>
      </c>
      <c r="D76" s="20">
        <v>0.10299999999999999</v>
      </c>
      <c r="E76" s="14">
        <v>89</v>
      </c>
      <c r="F76" s="14">
        <v>5</v>
      </c>
      <c r="G76" s="14">
        <v>135</v>
      </c>
      <c r="H76" s="14">
        <v>1</v>
      </c>
      <c r="I76" s="32">
        <v>0</v>
      </c>
      <c r="J76" s="14">
        <v>40</v>
      </c>
      <c r="K76" s="14">
        <v>20</v>
      </c>
      <c r="L76" s="14">
        <v>2</v>
      </c>
      <c r="M76" s="104">
        <v>16</v>
      </c>
      <c r="N76">
        <v>1</v>
      </c>
      <c r="O76" s="33">
        <v>170</v>
      </c>
      <c r="P76" s="34">
        <v>3.5294117647058823E-2</v>
      </c>
    </row>
    <row r="77" spans="1:16" ht="15.5" x14ac:dyDescent="0.35">
      <c r="A77" s="18">
        <v>15.5</v>
      </c>
      <c r="B77" s="14">
        <v>75</v>
      </c>
      <c r="C77" s="14">
        <v>4</v>
      </c>
      <c r="D77" s="20">
        <v>0.185</v>
      </c>
      <c r="E77" s="14">
        <v>166</v>
      </c>
      <c r="F77" s="14">
        <v>5</v>
      </c>
      <c r="G77" s="14">
        <v>133</v>
      </c>
      <c r="H77" s="14">
        <v>0</v>
      </c>
      <c r="I77" s="32">
        <v>0</v>
      </c>
      <c r="J77" s="14">
        <v>29</v>
      </c>
      <c r="K77" s="14">
        <v>15</v>
      </c>
      <c r="L77" s="14">
        <v>1</v>
      </c>
      <c r="M77" s="104">
        <v>97</v>
      </c>
      <c r="N77">
        <v>1</v>
      </c>
      <c r="O77" s="33">
        <v>178</v>
      </c>
      <c r="P77" s="34">
        <v>5.0561797752808987E-2</v>
      </c>
    </row>
    <row r="78" spans="1:16" ht="15.5" x14ac:dyDescent="0.35">
      <c r="A78" s="18">
        <v>10.4</v>
      </c>
      <c r="B78" s="14">
        <v>51</v>
      </c>
      <c r="C78" s="14">
        <v>5</v>
      </c>
      <c r="D78" s="20">
        <v>0.63600000000000001</v>
      </c>
      <c r="E78" s="14">
        <v>118</v>
      </c>
      <c r="F78" s="14">
        <v>3</v>
      </c>
      <c r="G78" s="14">
        <v>112</v>
      </c>
      <c r="H78" s="14">
        <v>1</v>
      </c>
      <c r="I78" s="32">
        <v>0</v>
      </c>
      <c r="J78" s="14">
        <v>32</v>
      </c>
      <c r="K78" s="14">
        <v>10</v>
      </c>
      <c r="L78" s="14">
        <v>2</v>
      </c>
      <c r="M78" s="104">
        <v>26</v>
      </c>
      <c r="N78">
        <v>1</v>
      </c>
      <c r="O78" s="33">
        <v>173</v>
      </c>
      <c r="P78" s="34">
        <v>4.046242774566474E-2</v>
      </c>
    </row>
    <row r="79" spans="1:16" ht="15.5" x14ac:dyDescent="0.35">
      <c r="A79" s="18">
        <v>12.7</v>
      </c>
      <c r="B79" s="14">
        <v>51</v>
      </c>
      <c r="C79" s="14">
        <v>7</v>
      </c>
      <c r="D79" s="20">
        <v>0.17199999999999999</v>
      </c>
      <c r="E79" s="14">
        <v>117</v>
      </c>
      <c r="F79" s="14">
        <v>5</v>
      </c>
      <c r="G79" s="14">
        <v>168</v>
      </c>
      <c r="H79" s="14">
        <v>1</v>
      </c>
      <c r="I79" s="32">
        <v>1</v>
      </c>
      <c r="J79" s="14">
        <v>33</v>
      </c>
      <c r="K79" s="14">
        <v>11</v>
      </c>
      <c r="L79" s="14">
        <v>5</v>
      </c>
      <c r="M79" s="104">
        <v>23</v>
      </c>
      <c r="N79">
        <v>0</v>
      </c>
      <c r="O79" s="33">
        <v>176</v>
      </c>
      <c r="P79" s="34">
        <v>4.5454545454545456E-2</v>
      </c>
    </row>
    <row r="80" spans="1:16" ht="15.5" x14ac:dyDescent="0.35">
      <c r="A80" s="18">
        <v>14</v>
      </c>
      <c r="B80" s="14">
        <v>74</v>
      </c>
      <c r="C80" s="14">
        <v>18</v>
      </c>
      <c r="D80" s="20">
        <v>4.3999999999999997E-2</v>
      </c>
      <c r="E80" s="14">
        <v>175</v>
      </c>
      <c r="F80" s="14">
        <v>3</v>
      </c>
      <c r="G80" s="14">
        <v>78</v>
      </c>
      <c r="H80" s="14">
        <v>1</v>
      </c>
      <c r="I80" s="32">
        <v>1</v>
      </c>
      <c r="J80" s="14">
        <v>39</v>
      </c>
      <c r="K80" s="14">
        <v>7</v>
      </c>
      <c r="L80" s="14">
        <v>3</v>
      </c>
      <c r="M80" s="104">
        <v>84</v>
      </c>
      <c r="N80">
        <v>0</v>
      </c>
      <c r="O80" s="33">
        <v>179</v>
      </c>
      <c r="P80" s="34">
        <v>4.4692737430167599E-2</v>
      </c>
    </row>
    <row r="81" spans="1:16" ht="15.5" x14ac:dyDescent="0.35">
      <c r="A81" s="18">
        <v>9.4</v>
      </c>
      <c r="B81" s="14">
        <v>50</v>
      </c>
      <c r="C81" s="14">
        <v>11</v>
      </c>
      <c r="D81" s="20">
        <v>1.5449999999999999</v>
      </c>
      <c r="E81" s="14">
        <v>102</v>
      </c>
      <c r="F81" s="14">
        <v>3</v>
      </c>
      <c r="G81" s="14">
        <v>110</v>
      </c>
      <c r="H81" s="14">
        <v>1</v>
      </c>
      <c r="I81" s="32">
        <v>0</v>
      </c>
      <c r="J81" s="14">
        <v>41</v>
      </c>
      <c r="K81" s="14">
        <v>10</v>
      </c>
      <c r="L81" s="14">
        <v>3</v>
      </c>
      <c r="M81" s="104">
        <v>28</v>
      </c>
      <c r="N81">
        <v>1</v>
      </c>
      <c r="O81" s="33">
        <v>162</v>
      </c>
      <c r="P81" s="34">
        <v>4.3209876543209874E-2</v>
      </c>
    </row>
    <row r="82" spans="1:16" ht="15.5" x14ac:dyDescent="0.35">
      <c r="A82" s="18">
        <v>14</v>
      </c>
      <c r="B82" s="14">
        <v>70</v>
      </c>
      <c r="C82" s="14">
        <v>5</v>
      </c>
      <c r="D82" s="20">
        <v>0.29099999999999998</v>
      </c>
      <c r="E82" s="14">
        <v>182</v>
      </c>
      <c r="F82" s="14">
        <v>3</v>
      </c>
      <c r="G82" s="14">
        <v>132</v>
      </c>
      <c r="H82" s="14">
        <v>1</v>
      </c>
      <c r="I82" s="32">
        <v>1</v>
      </c>
      <c r="J82" s="14">
        <v>31</v>
      </c>
      <c r="K82" s="14">
        <v>6</v>
      </c>
      <c r="L82" s="14">
        <v>2</v>
      </c>
      <c r="M82" s="104">
        <v>74</v>
      </c>
      <c r="N82">
        <v>1</v>
      </c>
      <c r="O82" s="33">
        <v>168</v>
      </c>
      <c r="P82" s="34">
        <v>2.976190476190476E-2</v>
      </c>
    </row>
    <row r="83" spans="1:16" ht="15.5" x14ac:dyDescent="0.35">
      <c r="A83" s="18">
        <v>15.9</v>
      </c>
      <c r="B83" s="14">
        <v>66</v>
      </c>
      <c r="C83" s="14">
        <v>9</v>
      </c>
      <c r="D83" s="20">
        <v>9.1999999999999998E-2</v>
      </c>
      <c r="E83" s="14">
        <v>230</v>
      </c>
      <c r="F83" s="14">
        <v>4</v>
      </c>
      <c r="G83" s="14">
        <v>137</v>
      </c>
      <c r="H83" s="14">
        <v>0</v>
      </c>
      <c r="I83" s="32">
        <v>0</v>
      </c>
      <c r="J83" s="14">
        <v>43</v>
      </c>
      <c r="K83" s="14">
        <v>12</v>
      </c>
      <c r="L83" s="14">
        <v>3</v>
      </c>
      <c r="M83" s="104">
        <v>65</v>
      </c>
      <c r="N83">
        <v>0</v>
      </c>
      <c r="O83" s="33">
        <v>165</v>
      </c>
      <c r="P83" s="34">
        <v>5.4545454545454543E-2</v>
      </c>
    </row>
    <row r="84" spans="1:16" ht="15.5" x14ac:dyDescent="0.35">
      <c r="A84" s="18">
        <v>7.5</v>
      </c>
      <c r="B84" s="14">
        <v>43</v>
      </c>
      <c r="C84" s="14">
        <v>5</v>
      </c>
      <c r="D84" s="20">
        <v>0.48</v>
      </c>
      <c r="E84" s="14">
        <v>59</v>
      </c>
      <c r="F84" s="14">
        <v>3</v>
      </c>
      <c r="G84" s="14">
        <v>127</v>
      </c>
      <c r="H84" s="14">
        <v>0</v>
      </c>
      <c r="I84" s="32">
        <v>0</v>
      </c>
      <c r="J84" s="14">
        <v>30</v>
      </c>
      <c r="K84" s="14">
        <v>4</v>
      </c>
      <c r="L84" s="14">
        <v>2</v>
      </c>
      <c r="M84" s="104">
        <v>17</v>
      </c>
      <c r="N84">
        <v>0</v>
      </c>
      <c r="O84" s="33">
        <v>170</v>
      </c>
      <c r="P84" s="34">
        <v>2.9411764705882353E-2</v>
      </c>
    </row>
    <row r="85" spans="1:16" ht="15.5" x14ac:dyDescent="0.35">
      <c r="A85" s="18">
        <v>8.1</v>
      </c>
      <c r="B85" s="14">
        <v>49</v>
      </c>
      <c r="C85" s="14">
        <v>16</v>
      </c>
      <c r="D85" s="20">
        <v>0.98299999999999998</v>
      </c>
      <c r="E85" s="14">
        <v>71</v>
      </c>
      <c r="F85" s="14">
        <v>4</v>
      </c>
      <c r="G85" s="14">
        <v>112</v>
      </c>
      <c r="H85" s="14">
        <v>1</v>
      </c>
      <c r="I85" s="32">
        <v>0</v>
      </c>
      <c r="J85" s="14">
        <v>39</v>
      </c>
      <c r="K85" s="14">
        <v>7</v>
      </c>
      <c r="L85" s="14">
        <v>3</v>
      </c>
      <c r="M85" s="104">
        <v>23</v>
      </c>
      <c r="N85">
        <v>0</v>
      </c>
      <c r="O85" s="33">
        <v>175</v>
      </c>
      <c r="P85" s="34">
        <v>2.8571428571428571E-2</v>
      </c>
    </row>
    <row r="86" spans="1:16" ht="15.5" x14ac:dyDescent="0.35">
      <c r="A86" s="18">
        <v>10.3</v>
      </c>
      <c r="B86" s="14">
        <v>49</v>
      </c>
      <c r="C86" s="14">
        <v>3</v>
      </c>
      <c r="D86" s="20">
        <v>1.881</v>
      </c>
      <c r="E86" s="14">
        <v>46</v>
      </c>
      <c r="F86" s="14">
        <v>1</v>
      </c>
      <c r="G86" s="14">
        <v>85</v>
      </c>
      <c r="H86" s="14">
        <v>0</v>
      </c>
      <c r="I86" s="32">
        <v>1</v>
      </c>
      <c r="J86" s="14">
        <v>46</v>
      </c>
      <c r="K86" s="14">
        <v>9</v>
      </c>
      <c r="L86" s="14">
        <v>3</v>
      </c>
      <c r="M86" s="104">
        <v>17</v>
      </c>
      <c r="N86">
        <v>0</v>
      </c>
      <c r="O86" s="33">
        <v>184</v>
      </c>
      <c r="P86" s="34">
        <v>5.434782608695652E-2</v>
      </c>
    </row>
    <row r="87" spans="1:16" ht="15.5" x14ac:dyDescent="0.35">
      <c r="A87" s="18">
        <v>7.7</v>
      </c>
      <c r="B87" s="14">
        <v>46</v>
      </c>
      <c r="C87" s="14">
        <v>3</v>
      </c>
      <c r="D87" s="20">
        <v>2.6259999999999999</v>
      </c>
      <c r="E87" s="14">
        <v>43</v>
      </c>
      <c r="F87" s="14">
        <v>2</v>
      </c>
      <c r="G87" s="14">
        <v>74</v>
      </c>
      <c r="H87" s="14">
        <v>0</v>
      </c>
      <c r="I87" s="32">
        <v>0</v>
      </c>
      <c r="J87" s="14">
        <v>50</v>
      </c>
      <c r="K87" s="14">
        <v>4</v>
      </c>
      <c r="L87" s="14">
        <v>4</v>
      </c>
      <c r="M87" s="104">
        <v>21</v>
      </c>
      <c r="N87">
        <v>0</v>
      </c>
      <c r="O87" s="33">
        <v>176</v>
      </c>
      <c r="P87" s="34">
        <v>2.2727272727272728E-2</v>
      </c>
    </row>
    <row r="88" spans="1:16" ht="15.5" x14ac:dyDescent="0.35">
      <c r="A88" s="18">
        <v>8.5</v>
      </c>
      <c r="B88" s="14">
        <v>53</v>
      </c>
      <c r="C88" s="14">
        <v>21</v>
      </c>
      <c r="D88" s="20">
        <v>0.56799999999999995</v>
      </c>
      <c r="E88" s="14">
        <v>125</v>
      </c>
      <c r="F88" s="14">
        <v>3</v>
      </c>
      <c r="G88" s="14">
        <v>109</v>
      </c>
      <c r="H88" s="14">
        <v>0</v>
      </c>
      <c r="I88" s="32">
        <v>0</v>
      </c>
      <c r="J88" s="14">
        <v>44</v>
      </c>
      <c r="K88" s="14">
        <v>8</v>
      </c>
      <c r="L88" s="14">
        <v>3</v>
      </c>
      <c r="M88" s="104">
        <v>34</v>
      </c>
      <c r="N88">
        <v>0</v>
      </c>
      <c r="O88" s="33">
        <v>160</v>
      </c>
      <c r="P88" s="34">
        <v>4.3749999999999997E-2</v>
      </c>
    </row>
    <row r="89" spans="1:16" ht="15.5" x14ac:dyDescent="0.35">
      <c r="A89" s="18">
        <v>10.7</v>
      </c>
      <c r="B89" s="14">
        <v>62</v>
      </c>
      <c r="C89" s="14">
        <v>8</v>
      </c>
      <c r="D89" s="20">
        <v>0.879</v>
      </c>
      <c r="E89" s="14">
        <v>118</v>
      </c>
      <c r="F89" s="14">
        <v>3</v>
      </c>
      <c r="G89" s="14">
        <v>108</v>
      </c>
      <c r="H89" s="14">
        <v>0</v>
      </c>
      <c r="I89" s="32">
        <v>1</v>
      </c>
      <c r="J89" s="14">
        <v>31</v>
      </c>
      <c r="K89" s="14">
        <v>10</v>
      </c>
      <c r="L89" s="14">
        <v>2</v>
      </c>
      <c r="M89" s="104">
        <v>50</v>
      </c>
      <c r="N89">
        <v>1</v>
      </c>
      <c r="O89" s="33">
        <v>173</v>
      </c>
      <c r="P89" s="34">
        <v>4.046242774566474E-2</v>
      </c>
    </row>
    <row r="90" spans="1:16" ht="15.5" x14ac:dyDescent="0.35">
      <c r="A90" s="18">
        <v>7.4</v>
      </c>
      <c r="B90" s="14">
        <v>51</v>
      </c>
      <c r="C90" s="14">
        <v>4</v>
      </c>
      <c r="D90" s="20">
        <v>1.083</v>
      </c>
      <c r="E90" s="14">
        <v>101</v>
      </c>
      <c r="F90" s="14">
        <v>2</v>
      </c>
      <c r="G90" s="14">
        <v>100</v>
      </c>
      <c r="H90" s="14">
        <v>0</v>
      </c>
      <c r="I90" s="32">
        <v>0</v>
      </c>
      <c r="J90" s="14">
        <v>53</v>
      </c>
      <c r="K90" s="14">
        <v>7</v>
      </c>
      <c r="L90" s="14">
        <v>4</v>
      </c>
      <c r="M90" s="104">
        <v>28</v>
      </c>
      <c r="N90">
        <v>0</v>
      </c>
      <c r="O90" s="33">
        <v>163</v>
      </c>
      <c r="P90" s="34">
        <v>2.4539877300613498E-2</v>
      </c>
    </row>
    <row r="91" spans="1:16" ht="15.5" x14ac:dyDescent="0.35">
      <c r="A91" s="18">
        <v>14.8</v>
      </c>
      <c r="B91" s="14">
        <v>70</v>
      </c>
      <c r="C91" s="14">
        <v>6</v>
      </c>
      <c r="D91" s="20">
        <v>0.82799999999999996</v>
      </c>
      <c r="E91" s="14">
        <v>213</v>
      </c>
      <c r="F91" s="14">
        <v>3</v>
      </c>
      <c r="G91" s="14">
        <v>105</v>
      </c>
      <c r="H91" s="14">
        <v>1</v>
      </c>
      <c r="I91" s="32">
        <v>1</v>
      </c>
      <c r="J91" s="14">
        <v>37</v>
      </c>
      <c r="K91" s="14">
        <v>15</v>
      </c>
      <c r="L91" s="14">
        <v>2</v>
      </c>
      <c r="M91" s="104">
        <v>75</v>
      </c>
      <c r="N91">
        <v>1</v>
      </c>
      <c r="O91" s="33">
        <v>168</v>
      </c>
      <c r="P91" s="34">
        <v>4.7619047619047616E-2</v>
      </c>
    </row>
    <row r="92" spans="1:16" ht="15.5" x14ac:dyDescent="0.35">
      <c r="A92" s="18">
        <v>7.3</v>
      </c>
      <c r="B92" s="14">
        <v>56</v>
      </c>
      <c r="C92" s="14">
        <v>24</v>
      </c>
      <c r="D92" s="20">
        <v>1.56</v>
      </c>
      <c r="E92" s="14">
        <v>115</v>
      </c>
      <c r="F92" s="14">
        <v>5</v>
      </c>
      <c r="G92" s="14">
        <v>87</v>
      </c>
      <c r="H92" s="14">
        <v>1</v>
      </c>
      <c r="I92" s="32">
        <v>0</v>
      </c>
      <c r="J92" s="14">
        <v>46</v>
      </c>
      <c r="K92" s="14">
        <v>1</v>
      </c>
      <c r="L92" s="14">
        <v>4</v>
      </c>
      <c r="M92" s="104">
        <v>37</v>
      </c>
      <c r="N92">
        <v>0</v>
      </c>
      <c r="O92" s="33">
        <v>162</v>
      </c>
      <c r="P92" s="34">
        <v>2.4691358024691357E-2</v>
      </c>
    </row>
    <row r="93" spans="1:16" ht="15.5" x14ac:dyDescent="0.35">
      <c r="A93" s="18">
        <v>7.6</v>
      </c>
      <c r="B93" s="14">
        <v>42</v>
      </c>
      <c r="C93" s="14">
        <v>1</v>
      </c>
      <c r="D93" s="20">
        <v>1.4279999999999999</v>
      </c>
      <c r="E93" s="14">
        <v>121</v>
      </c>
      <c r="F93" s="14">
        <v>4</v>
      </c>
      <c r="G93" s="14">
        <v>84</v>
      </c>
      <c r="H93" s="14">
        <v>1</v>
      </c>
      <c r="I93" s="32">
        <v>0</v>
      </c>
      <c r="J93" s="14">
        <v>45</v>
      </c>
      <c r="K93" s="14">
        <v>5</v>
      </c>
      <c r="L93" s="14">
        <v>4</v>
      </c>
      <c r="M93" s="104">
        <v>14</v>
      </c>
      <c r="N93">
        <v>0</v>
      </c>
      <c r="O93" s="33">
        <v>160</v>
      </c>
      <c r="P93" s="34">
        <v>3.125E-2</v>
      </c>
    </row>
    <row r="94" spans="1:16" ht="15.5" x14ac:dyDescent="0.35">
      <c r="A94" s="18">
        <v>9</v>
      </c>
      <c r="B94" s="14">
        <v>56</v>
      </c>
      <c r="C94" s="14">
        <v>3</v>
      </c>
      <c r="D94" s="20">
        <v>1.4039999999999999</v>
      </c>
      <c r="E94" s="14">
        <v>69</v>
      </c>
      <c r="F94" s="14">
        <v>1</v>
      </c>
      <c r="G94" s="14">
        <v>87</v>
      </c>
      <c r="H94" s="14">
        <v>1</v>
      </c>
      <c r="I94" s="32">
        <v>0</v>
      </c>
      <c r="J94" s="14">
        <v>34</v>
      </c>
      <c r="K94" s="14">
        <v>8</v>
      </c>
      <c r="L94" s="14">
        <v>2</v>
      </c>
      <c r="M94" s="104">
        <v>38</v>
      </c>
      <c r="N94">
        <v>0</v>
      </c>
      <c r="O94" s="33">
        <v>174</v>
      </c>
      <c r="P94" s="34">
        <v>4.0229885057471264E-2</v>
      </c>
    </row>
    <row r="95" spans="1:16" ht="15.5" x14ac:dyDescent="0.35">
      <c r="A95" s="18">
        <v>12.9</v>
      </c>
      <c r="B95" s="14">
        <v>60</v>
      </c>
      <c r="C95" s="14">
        <v>5</v>
      </c>
      <c r="D95" s="20">
        <v>1.0720000000000001</v>
      </c>
      <c r="E95" s="14">
        <v>178</v>
      </c>
      <c r="F95" s="14">
        <v>2</v>
      </c>
      <c r="G95" s="14">
        <v>101</v>
      </c>
      <c r="H95" s="14">
        <v>1</v>
      </c>
      <c r="I95" s="32">
        <v>1</v>
      </c>
      <c r="J95" s="14">
        <v>38</v>
      </c>
      <c r="K95" s="14">
        <v>13</v>
      </c>
      <c r="L95" s="14">
        <v>2</v>
      </c>
      <c r="M95" s="104">
        <v>49</v>
      </c>
      <c r="N95">
        <v>1</v>
      </c>
      <c r="O95" s="33">
        <v>175</v>
      </c>
      <c r="P95" s="34">
        <v>4.5714285714285714E-2</v>
      </c>
    </row>
    <row r="96" spans="1:16" ht="15.5" x14ac:dyDescent="0.35">
      <c r="A96" s="18">
        <v>9</v>
      </c>
      <c r="B96" s="14">
        <v>48</v>
      </c>
      <c r="C96" s="14">
        <v>12</v>
      </c>
      <c r="D96" s="20">
        <v>0.183</v>
      </c>
      <c r="E96" s="14">
        <v>85</v>
      </c>
      <c r="F96" s="14">
        <v>4</v>
      </c>
      <c r="G96" s="14">
        <v>130</v>
      </c>
      <c r="H96" s="14">
        <v>1</v>
      </c>
      <c r="I96" s="32">
        <v>0</v>
      </c>
      <c r="J96" s="14">
        <v>37</v>
      </c>
      <c r="K96" s="14">
        <v>11</v>
      </c>
      <c r="L96" s="14">
        <v>2</v>
      </c>
      <c r="M96" s="104">
        <v>22</v>
      </c>
      <c r="N96">
        <v>0</v>
      </c>
      <c r="O96" s="33">
        <v>171</v>
      </c>
      <c r="P96" s="34">
        <v>4.0935672514619881E-2</v>
      </c>
    </row>
    <row r="97" spans="1:16" ht="15.5" x14ac:dyDescent="0.35">
      <c r="A97" s="18">
        <v>18.2</v>
      </c>
      <c r="B97" s="14">
        <v>88</v>
      </c>
      <c r="C97" s="14">
        <v>12</v>
      </c>
      <c r="D97" s="20">
        <v>1.6</v>
      </c>
      <c r="E97" s="14">
        <v>282</v>
      </c>
      <c r="F97" s="14">
        <v>0</v>
      </c>
      <c r="G97" s="14">
        <v>72</v>
      </c>
      <c r="H97" s="14">
        <v>1</v>
      </c>
      <c r="I97" s="32">
        <v>1</v>
      </c>
      <c r="J97" s="14">
        <v>39</v>
      </c>
      <c r="K97" s="14">
        <v>18</v>
      </c>
      <c r="L97" s="14">
        <v>1</v>
      </c>
      <c r="M97" s="104">
        <v>29</v>
      </c>
      <c r="N97">
        <v>1</v>
      </c>
      <c r="O97" s="33">
        <v>175</v>
      </c>
      <c r="P97" s="34">
        <v>5.7142857142857141E-2</v>
      </c>
    </row>
    <row r="98" spans="1:16" ht="15.5" x14ac:dyDescent="0.35">
      <c r="A98" s="18">
        <v>14.4</v>
      </c>
      <c r="B98" s="14">
        <v>75</v>
      </c>
      <c r="C98" s="14">
        <v>5</v>
      </c>
      <c r="D98" s="20">
        <v>0.61199999999999999</v>
      </c>
      <c r="E98" s="14">
        <v>156</v>
      </c>
      <c r="F98" s="14">
        <v>5</v>
      </c>
      <c r="G98" s="14">
        <v>129</v>
      </c>
      <c r="H98" s="14">
        <v>0</v>
      </c>
      <c r="I98" s="32">
        <v>1</v>
      </c>
      <c r="J98" s="14">
        <v>42</v>
      </c>
      <c r="K98" s="14">
        <v>15</v>
      </c>
      <c r="L98" s="14">
        <v>4</v>
      </c>
      <c r="M98" s="104">
        <v>55</v>
      </c>
      <c r="N98">
        <v>1</v>
      </c>
      <c r="O98" s="33">
        <v>186</v>
      </c>
      <c r="P98" s="34">
        <v>3.7634408602150539E-2</v>
      </c>
    </row>
    <row r="99" spans="1:16" ht="15.5" x14ac:dyDescent="0.35">
      <c r="A99" s="18">
        <v>8.8000000000000007</v>
      </c>
      <c r="B99" s="14">
        <v>56</v>
      </c>
      <c r="C99" s="14">
        <v>3</v>
      </c>
      <c r="D99" s="20">
        <v>0.496</v>
      </c>
      <c r="E99" s="14">
        <v>86</v>
      </c>
      <c r="F99" s="14">
        <v>3</v>
      </c>
      <c r="G99" s="14">
        <v>100</v>
      </c>
      <c r="H99" s="14">
        <v>0</v>
      </c>
      <c r="I99" s="32">
        <v>0</v>
      </c>
      <c r="J99" s="14">
        <v>54</v>
      </c>
      <c r="K99" s="14">
        <v>8</v>
      </c>
      <c r="L99" s="14">
        <v>4</v>
      </c>
      <c r="M99" s="104">
        <v>37</v>
      </c>
      <c r="N99">
        <v>0</v>
      </c>
      <c r="O99" s="33">
        <v>172</v>
      </c>
      <c r="P99" s="34">
        <v>4.0697674418604654E-2</v>
      </c>
    </row>
    <row r="100" spans="1:16" ht="15.5" x14ac:dyDescent="0.35">
      <c r="A100" s="18">
        <v>12.5</v>
      </c>
      <c r="B100" s="14">
        <v>60</v>
      </c>
      <c r="C100" s="14">
        <v>17</v>
      </c>
      <c r="D100" s="20">
        <v>1.8</v>
      </c>
      <c r="E100" s="14">
        <v>212</v>
      </c>
      <c r="F100" s="14">
        <v>2</v>
      </c>
      <c r="G100" s="14">
        <v>86</v>
      </c>
      <c r="H100" s="14">
        <v>1</v>
      </c>
      <c r="I100" s="32">
        <v>1</v>
      </c>
      <c r="J100" s="14">
        <v>39</v>
      </c>
      <c r="K100" s="14">
        <v>9</v>
      </c>
      <c r="L100" s="14">
        <v>3</v>
      </c>
      <c r="M100" s="104">
        <v>40</v>
      </c>
      <c r="N100">
        <v>0</v>
      </c>
      <c r="O100" s="33">
        <v>165</v>
      </c>
      <c r="P100" s="34">
        <v>3.6363636363636362E-2</v>
      </c>
    </row>
    <row r="101" spans="1:16" ht="15.5" x14ac:dyDescent="0.35">
      <c r="A101" s="18">
        <v>13.3</v>
      </c>
      <c r="B101" s="14">
        <v>58</v>
      </c>
      <c r="C101" s="14">
        <v>6</v>
      </c>
      <c r="D101" s="20">
        <v>0.40300000000000002</v>
      </c>
      <c r="E101" s="14">
        <v>157</v>
      </c>
      <c r="F101" s="14">
        <v>2</v>
      </c>
      <c r="G101" s="14">
        <v>98</v>
      </c>
      <c r="H101" s="14">
        <v>0</v>
      </c>
      <c r="I101" s="32">
        <v>1</v>
      </c>
      <c r="J101" s="14">
        <v>35</v>
      </c>
      <c r="K101" s="14">
        <v>16</v>
      </c>
      <c r="L101" s="14">
        <v>1</v>
      </c>
      <c r="M101" s="104">
        <v>45</v>
      </c>
      <c r="N101">
        <v>1</v>
      </c>
      <c r="O101" s="33">
        <v>174</v>
      </c>
      <c r="P101" s="34">
        <v>3.4482758620689655E-2</v>
      </c>
    </row>
    <row r="102" spans="1:16" ht="15.5" x14ac:dyDescent="0.35">
      <c r="A102" s="18">
        <v>12.5</v>
      </c>
      <c r="B102" s="14">
        <v>67</v>
      </c>
      <c r="C102" s="14">
        <v>10</v>
      </c>
      <c r="D102" s="20">
        <v>0.85599999999999998</v>
      </c>
      <c r="E102" s="14">
        <v>91</v>
      </c>
      <c r="F102" s="14">
        <v>3</v>
      </c>
      <c r="G102" s="14">
        <v>112</v>
      </c>
      <c r="H102" s="14">
        <v>1</v>
      </c>
      <c r="I102" s="32">
        <v>0</v>
      </c>
      <c r="J102" s="14">
        <v>33</v>
      </c>
      <c r="K102" s="14">
        <v>1</v>
      </c>
      <c r="L102" s="14">
        <v>3</v>
      </c>
      <c r="M102" s="104">
        <v>43</v>
      </c>
      <c r="N102">
        <v>0</v>
      </c>
      <c r="O102" s="33">
        <v>178</v>
      </c>
      <c r="P102" s="34">
        <v>5.6179775280898875E-2</v>
      </c>
    </row>
    <row r="103" spans="1:16" ht="15.5" x14ac:dyDescent="0.35">
      <c r="A103" s="18">
        <v>13.2</v>
      </c>
      <c r="B103" s="14">
        <v>73</v>
      </c>
      <c r="C103" s="14">
        <v>15</v>
      </c>
      <c r="D103" s="20">
        <v>1.8360000000000001</v>
      </c>
      <c r="E103" s="14">
        <v>169</v>
      </c>
      <c r="F103" s="14">
        <v>0</v>
      </c>
      <c r="G103" s="14">
        <v>85</v>
      </c>
      <c r="H103" s="14">
        <v>0</v>
      </c>
      <c r="I103" s="32">
        <v>1</v>
      </c>
      <c r="J103" s="14">
        <v>36</v>
      </c>
      <c r="K103" s="14">
        <v>7</v>
      </c>
      <c r="L103" s="14">
        <v>2</v>
      </c>
      <c r="M103" s="104">
        <v>83</v>
      </c>
      <c r="N103">
        <v>1</v>
      </c>
      <c r="O103" s="33">
        <v>179</v>
      </c>
      <c r="P103" s="34">
        <v>4.4692737430167599E-2</v>
      </c>
    </row>
    <row r="104" spans="1:16" ht="15.5" x14ac:dyDescent="0.35">
      <c r="A104" s="18">
        <v>11.1</v>
      </c>
      <c r="B104" s="14">
        <v>70</v>
      </c>
      <c r="C104" s="14">
        <v>20</v>
      </c>
      <c r="D104" s="20">
        <v>0.40799999999999997</v>
      </c>
      <c r="E104" s="14">
        <v>175</v>
      </c>
      <c r="F104" s="14">
        <v>2</v>
      </c>
      <c r="G104" s="14">
        <v>96</v>
      </c>
      <c r="H104" s="14">
        <v>0</v>
      </c>
      <c r="I104" s="32">
        <v>0</v>
      </c>
      <c r="J104" s="14">
        <v>42</v>
      </c>
      <c r="K104" s="14">
        <v>7</v>
      </c>
      <c r="L104" s="14">
        <v>6</v>
      </c>
      <c r="M104" s="104">
        <v>49</v>
      </c>
      <c r="N104">
        <v>0</v>
      </c>
      <c r="O104" s="33">
        <v>161</v>
      </c>
      <c r="P104" s="34">
        <v>4.3478260869565216E-2</v>
      </c>
    </row>
    <row r="105" spans="1:16" ht="15.5" x14ac:dyDescent="0.35">
      <c r="A105" s="18">
        <v>8.3000000000000007</v>
      </c>
      <c r="B105" s="14">
        <v>49</v>
      </c>
      <c r="C105" s="14">
        <v>4</v>
      </c>
      <c r="D105" s="20">
        <v>0.124</v>
      </c>
      <c r="E105" s="14">
        <v>77</v>
      </c>
      <c r="F105" s="14">
        <v>3</v>
      </c>
      <c r="G105" s="14">
        <v>150</v>
      </c>
      <c r="H105" s="14">
        <v>0</v>
      </c>
      <c r="I105" s="32">
        <v>0</v>
      </c>
      <c r="J105" s="14">
        <v>29</v>
      </c>
      <c r="K105" s="14">
        <v>10</v>
      </c>
      <c r="L105" s="14">
        <v>1</v>
      </c>
      <c r="M105" s="104">
        <v>24</v>
      </c>
      <c r="N105">
        <v>1</v>
      </c>
      <c r="O105" s="33">
        <v>168</v>
      </c>
      <c r="P105" s="34">
        <v>4.1666666666666664E-2</v>
      </c>
    </row>
    <row r="106" spans="1:16" ht="15.5" x14ac:dyDescent="0.35">
      <c r="A106" s="18">
        <v>9.3000000000000007</v>
      </c>
      <c r="B106" s="14">
        <v>55</v>
      </c>
      <c r="C106" s="14">
        <v>11</v>
      </c>
      <c r="D106" s="20">
        <v>8.5000000000000006E-2</v>
      </c>
      <c r="E106" s="14">
        <v>125</v>
      </c>
      <c r="F106" s="14">
        <v>7</v>
      </c>
      <c r="G106" s="14">
        <v>107</v>
      </c>
      <c r="H106" s="14">
        <v>1</v>
      </c>
      <c r="I106" s="32">
        <v>0</v>
      </c>
      <c r="J106" s="14">
        <v>38</v>
      </c>
      <c r="K106" s="14">
        <v>4</v>
      </c>
      <c r="L106" s="14">
        <v>5</v>
      </c>
      <c r="M106" s="104">
        <v>35</v>
      </c>
      <c r="N106">
        <v>0</v>
      </c>
      <c r="O106" s="33">
        <v>162</v>
      </c>
      <c r="P106" s="34">
        <v>4.3209876543209874E-2</v>
      </c>
    </row>
    <row r="107" spans="1:16" ht="15.5" x14ac:dyDescent="0.35">
      <c r="A107" s="18">
        <v>8.1999999999999993</v>
      </c>
      <c r="B107" s="14">
        <v>49</v>
      </c>
      <c r="C107" s="14">
        <v>13</v>
      </c>
      <c r="D107" s="20">
        <v>0.85199999999999998</v>
      </c>
      <c r="E107" s="14">
        <v>102</v>
      </c>
      <c r="F107" s="14">
        <v>3</v>
      </c>
      <c r="G107" s="14">
        <v>108</v>
      </c>
      <c r="H107" s="14">
        <v>1</v>
      </c>
      <c r="I107" s="32">
        <v>0</v>
      </c>
      <c r="J107" s="14">
        <v>37</v>
      </c>
      <c r="K107" s="14">
        <v>9</v>
      </c>
      <c r="L107" s="14">
        <v>4</v>
      </c>
      <c r="M107" s="104">
        <v>25</v>
      </c>
      <c r="N107">
        <v>0</v>
      </c>
      <c r="O107" s="33">
        <v>162</v>
      </c>
      <c r="P107" s="34">
        <v>3.7037037037037035E-2</v>
      </c>
    </row>
    <row r="108" spans="1:16" ht="15.5" x14ac:dyDescent="0.35">
      <c r="A108" s="18">
        <v>14.8</v>
      </c>
      <c r="B108" s="14">
        <v>74</v>
      </c>
      <c r="C108" s="14">
        <v>6</v>
      </c>
      <c r="D108" s="20">
        <v>1.927</v>
      </c>
      <c r="E108" s="14">
        <v>249</v>
      </c>
      <c r="F108" s="14">
        <v>2</v>
      </c>
      <c r="G108" s="14">
        <v>78</v>
      </c>
      <c r="H108" s="14">
        <v>1</v>
      </c>
      <c r="I108" s="32">
        <v>1</v>
      </c>
      <c r="J108" s="14">
        <v>29</v>
      </c>
      <c r="K108" s="14">
        <v>7</v>
      </c>
      <c r="L108" s="14">
        <v>2</v>
      </c>
      <c r="M108" s="104">
        <v>58</v>
      </c>
      <c r="N108">
        <v>0</v>
      </c>
      <c r="O108" s="33">
        <v>164</v>
      </c>
      <c r="P108" s="34">
        <v>4.2682926829268296E-2</v>
      </c>
    </row>
    <row r="109" spans="1:16" ht="15.5" x14ac:dyDescent="0.35">
      <c r="A109" s="18">
        <v>10.7</v>
      </c>
      <c r="B109" s="14">
        <v>53</v>
      </c>
      <c r="C109" s="14">
        <v>4</v>
      </c>
      <c r="D109" s="20">
        <v>1.018</v>
      </c>
      <c r="E109" s="14">
        <v>134</v>
      </c>
      <c r="F109" s="14">
        <v>1</v>
      </c>
      <c r="G109" s="14">
        <v>86</v>
      </c>
      <c r="H109" s="14">
        <v>0</v>
      </c>
      <c r="I109" s="32">
        <v>1</v>
      </c>
      <c r="J109" s="14">
        <v>36</v>
      </c>
      <c r="K109" s="14">
        <v>10</v>
      </c>
      <c r="L109" s="14">
        <v>4</v>
      </c>
      <c r="M109" s="104">
        <v>31</v>
      </c>
      <c r="N109">
        <v>0</v>
      </c>
      <c r="O109" s="33">
        <v>176</v>
      </c>
      <c r="P109" s="34">
        <v>3.4090909090909088E-2</v>
      </c>
    </row>
    <row r="110" spans="1:16" ht="15.5" x14ac:dyDescent="0.35">
      <c r="A110" s="18">
        <v>8.8000000000000007</v>
      </c>
      <c r="B110" s="14">
        <v>58</v>
      </c>
      <c r="C110" s="14">
        <v>13</v>
      </c>
      <c r="D110" s="20">
        <v>0.86399999999999999</v>
      </c>
      <c r="E110" s="14">
        <v>129</v>
      </c>
      <c r="F110" s="14">
        <v>4</v>
      </c>
      <c r="G110" s="14">
        <v>133</v>
      </c>
      <c r="H110" s="14">
        <v>1</v>
      </c>
      <c r="I110" s="32">
        <v>0</v>
      </c>
      <c r="J110" s="14">
        <v>61</v>
      </c>
      <c r="K110" s="14">
        <v>8</v>
      </c>
      <c r="L110" s="14">
        <v>5</v>
      </c>
      <c r="M110" s="104">
        <v>39</v>
      </c>
      <c r="N110">
        <v>0</v>
      </c>
      <c r="O110" s="33">
        <v>162</v>
      </c>
      <c r="P110" s="34">
        <v>3.7037037037037035E-2</v>
      </c>
    </row>
    <row r="111" spans="1:16" ht="15.5" x14ac:dyDescent="0.35">
      <c r="A111" s="18">
        <v>9.6999999999999993</v>
      </c>
      <c r="B111" s="14">
        <v>54</v>
      </c>
      <c r="C111" s="14">
        <v>2</v>
      </c>
      <c r="D111" s="20">
        <v>0.626</v>
      </c>
      <c r="E111" s="14">
        <v>51</v>
      </c>
      <c r="F111" s="14">
        <v>2</v>
      </c>
      <c r="G111" s="14">
        <v>107</v>
      </c>
      <c r="H111" s="14">
        <v>1</v>
      </c>
      <c r="I111" s="32">
        <v>0</v>
      </c>
      <c r="J111" s="14">
        <v>38</v>
      </c>
      <c r="K111" s="14">
        <v>8</v>
      </c>
      <c r="L111" s="14">
        <v>3</v>
      </c>
      <c r="M111" s="104">
        <v>26</v>
      </c>
      <c r="N111">
        <v>0</v>
      </c>
      <c r="O111" s="33">
        <v>185</v>
      </c>
      <c r="P111" s="34">
        <v>4.3243243243243246E-2</v>
      </c>
    </row>
    <row r="112" spans="1:16" ht="15.5" x14ac:dyDescent="0.35">
      <c r="A112" s="18">
        <v>9.6999999999999993</v>
      </c>
      <c r="B112" s="14">
        <v>55</v>
      </c>
      <c r="C112" s="14">
        <v>4</v>
      </c>
      <c r="D112" s="20">
        <v>1.3839999999999999</v>
      </c>
      <c r="E112" s="14">
        <v>33</v>
      </c>
      <c r="F112" s="14">
        <v>2</v>
      </c>
      <c r="G112" s="14">
        <v>100</v>
      </c>
      <c r="H112" s="14">
        <v>1</v>
      </c>
      <c r="I112" s="32">
        <v>0</v>
      </c>
      <c r="J112" s="14">
        <v>27</v>
      </c>
      <c r="K112" s="14">
        <v>10</v>
      </c>
      <c r="L112" s="14">
        <v>1</v>
      </c>
      <c r="M112" s="104">
        <v>94</v>
      </c>
      <c r="N112">
        <v>1</v>
      </c>
      <c r="O112" s="33">
        <v>182</v>
      </c>
      <c r="P112" s="34">
        <v>5.4945054945054944E-2</v>
      </c>
    </row>
    <row r="113" spans="1:16" ht="15.5" x14ac:dyDescent="0.35">
      <c r="A113" s="18">
        <v>10.5</v>
      </c>
      <c r="B113" s="14">
        <v>65</v>
      </c>
      <c r="C113" s="14">
        <v>3</v>
      </c>
      <c r="D113" s="20">
        <v>0.59</v>
      </c>
      <c r="E113" s="14">
        <v>121</v>
      </c>
      <c r="F113" s="14">
        <v>3</v>
      </c>
      <c r="G113" s="14">
        <v>108</v>
      </c>
      <c r="H113" s="14">
        <v>1</v>
      </c>
      <c r="I113" s="32">
        <v>1</v>
      </c>
      <c r="J113" s="14">
        <v>32</v>
      </c>
      <c r="K113" s="14">
        <v>10</v>
      </c>
      <c r="L113" s="14">
        <v>2</v>
      </c>
      <c r="M113" s="104">
        <v>54</v>
      </c>
      <c r="N113">
        <v>0</v>
      </c>
      <c r="O113" s="33">
        <v>173</v>
      </c>
      <c r="P113" s="34">
        <v>4.6242774566473986E-2</v>
      </c>
    </row>
    <row r="114" spans="1:16" ht="15.5" x14ac:dyDescent="0.35">
      <c r="A114" s="18">
        <v>8.9</v>
      </c>
      <c r="B114" s="14">
        <v>39</v>
      </c>
      <c r="C114" s="14">
        <v>7</v>
      </c>
      <c r="D114" s="20">
        <v>7.1999999999999995E-2</v>
      </c>
      <c r="E114" s="14">
        <v>116</v>
      </c>
      <c r="F114" s="14">
        <v>7</v>
      </c>
      <c r="G114" s="14">
        <v>155</v>
      </c>
      <c r="H114" s="14">
        <v>1</v>
      </c>
      <c r="I114" s="32">
        <v>1</v>
      </c>
      <c r="J114" s="14">
        <v>44</v>
      </c>
      <c r="K114" s="14">
        <v>16</v>
      </c>
      <c r="L114" s="14">
        <v>2</v>
      </c>
      <c r="M114" s="104">
        <v>8</v>
      </c>
      <c r="N114">
        <v>1</v>
      </c>
      <c r="O114" s="33">
        <v>164</v>
      </c>
      <c r="P114" s="34">
        <v>3.6585365853658534E-2</v>
      </c>
    </row>
    <row r="115" spans="1:16" ht="15.5" x14ac:dyDescent="0.35">
      <c r="A115" s="18">
        <v>7.9</v>
      </c>
      <c r="B115" s="14">
        <v>42</v>
      </c>
      <c r="C115" s="14">
        <v>4</v>
      </c>
      <c r="D115" s="20">
        <v>1.2829999999999999</v>
      </c>
      <c r="E115" s="14">
        <v>68</v>
      </c>
      <c r="F115" s="14">
        <v>4</v>
      </c>
      <c r="G115" s="14">
        <v>90</v>
      </c>
      <c r="H115" s="14">
        <v>1</v>
      </c>
      <c r="I115" s="32">
        <v>0</v>
      </c>
      <c r="J115" s="14">
        <v>37</v>
      </c>
      <c r="K115" s="14">
        <v>6</v>
      </c>
      <c r="L115" s="14">
        <v>3</v>
      </c>
      <c r="M115" s="104">
        <v>17</v>
      </c>
      <c r="N115">
        <v>0</v>
      </c>
      <c r="O115" s="33">
        <v>170</v>
      </c>
      <c r="P115" s="34">
        <v>2.9411764705882353E-2</v>
      </c>
    </row>
    <row r="116" spans="1:16" ht="15.5" x14ac:dyDescent="0.35">
      <c r="A116" s="18">
        <v>21</v>
      </c>
      <c r="B116" s="14">
        <v>89</v>
      </c>
      <c r="C116" s="14">
        <v>6</v>
      </c>
      <c r="D116" s="20">
        <v>7.4999999999999997E-2</v>
      </c>
      <c r="E116" s="14">
        <v>296</v>
      </c>
      <c r="F116" s="14">
        <v>0</v>
      </c>
      <c r="G116" s="14">
        <v>137</v>
      </c>
      <c r="H116" s="14">
        <v>1</v>
      </c>
      <c r="I116" s="32">
        <v>1</v>
      </c>
      <c r="J116" s="14">
        <v>37</v>
      </c>
      <c r="K116" s="14">
        <v>13</v>
      </c>
      <c r="L116" s="14">
        <v>1</v>
      </c>
      <c r="M116" s="104">
        <v>27</v>
      </c>
      <c r="N116">
        <v>1</v>
      </c>
      <c r="O116" s="33">
        <v>184</v>
      </c>
      <c r="P116" s="34">
        <v>6.5217391304347824E-2</v>
      </c>
    </row>
    <row r="117" spans="1:16" ht="15.5" x14ac:dyDescent="0.35">
      <c r="A117" s="18">
        <v>12.7</v>
      </c>
      <c r="B117" s="14">
        <v>65</v>
      </c>
      <c r="C117" s="14">
        <v>6</v>
      </c>
      <c r="D117" s="20">
        <v>0.89900000000000002</v>
      </c>
      <c r="E117" s="14">
        <v>165</v>
      </c>
      <c r="F117" s="14">
        <v>1</v>
      </c>
      <c r="G117" s="14">
        <v>140</v>
      </c>
      <c r="H117" s="14">
        <v>0</v>
      </c>
      <c r="I117" s="32">
        <v>1</v>
      </c>
      <c r="J117" s="14">
        <v>60</v>
      </c>
      <c r="K117" s="14">
        <v>9</v>
      </c>
      <c r="L117" s="14">
        <v>5</v>
      </c>
      <c r="M117" s="104">
        <v>62</v>
      </c>
      <c r="N117">
        <v>0</v>
      </c>
      <c r="O117" s="33">
        <v>169</v>
      </c>
      <c r="P117" s="34">
        <v>2.9585798816568046E-2</v>
      </c>
    </row>
    <row r="118" spans="1:16" ht="15.5" x14ac:dyDescent="0.35">
      <c r="A118" s="18">
        <v>9.4</v>
      </c>
      <c r="B118" s="14">
        <v>49</v>
      </c>
      <c r="C118" s="14">
        <v>10</v>
      </c>
      <c r="D118" s="20">
        <v>1.248</v>
      </c>
      <c r="E118" s="14">
        <v>92</v>
      </c>
      <c r="F118" s="14">
        <v>2</v>
      </c>
      <c r="G118" s="14">
        <v>98</v>
      </c>
      <c r="H118" s="14">
        <v>0</v>
      </c>
      <c r="I118" s="32">
        <v>0</v>
      </c>
      <c r="J118" s="14">
        <v>53</v>
      </c>
      <c r="K118" s="14">
        <v>12</v>
      </c>
      <c r="L118" s="14">
        <v>4</v>
      </c>
      <c r="M118" s="104">
        <v>25</v>
      </c>
      <c r="N118">
        <v>0</v>
      </c>
      <c r="O118" s="33">
        <v>175</v>
      </c>
      <c r="P118" s="34">
        <v>0.04</v>
      </c>
    </row>
    <row r="119" spans="1:16" ht="15.5" x14ac:dyDescent="0.35">
      <c r="A119" s="18">
        <v>7.5</v>
      </c>
      <c r="B119" s="14">
        <v>51</v>
      </c>
      <c r="C119" s="14">
        <v>18</v>
      </c>
      <c r="D119" s="20">
        <v>0.23100000000000001</v>
      </c>
      <c r="E119" s="14">
        <v>109</v>
      </c>
      <c r="F119" s="14">
        <v>5</v>
      </c>
      <c r="G119" s="14">
        <v>111</v>
      </c>
      <c r="H119" s="14">
        <v>1</v>
      </c>
      <c r="I119" s="32">
        <v>0</v>
      </c>
      <c r="J119" s="14">
        <v>41</v>
      </c>
      <c r="K119" s="14">
        <v>7</v>
      </c>
      <c r="L119" s="14">
        <v>3</v>
      </c>
      <c r="M119" s="104">
        <v>29</v>
      </c>
      <c r="N119">
        <v>1</v>
      </c>
      <c r="O119" s="33">
        <v>162</v>
      </c>
      <c r="P119" s="34">
        <v>1.8518518518518517E-2</v>
      </c>
    </row>
    <row r="120" spans="1:16" ht="15.5" x14ac:dyDescent="0.35">
      <c r="A120" s="18">
        <v>11.8</v>
      </c>
      <c r="B120" s="14">
        <v>53</v>
      </c>
      <c r="C120" s="14">
        <v>7</v>
      </c>
      <c r="D120" s="20">
        <v>1.512</v>
      </c>
      <c r="E120" s="14">
        <v>125</v>
      </c>
      <c r="F120" s="14">
        <v>2</v>
      </c>
      <c r="G120" s="14">
        <v>101</v>
      </c>
      <c r="H120" s="14">
        <v>1</v>
      </c>
      <c r="I120" s="32">
        <v>0</v>
      </c>
      <c r="J120" s="14">
        <v>39</v>
      </c>
      <c r="K120" s="14">
        <v>13</v>
      </c>
      <c r="L120" s="14">
        <v>2</v>
      </c>
      <c r="M120" s="104">
        <v>32</v>
      </c>
      <c r="N120">
        <v>0</v>
      </c>
      <c r="O120" s="33">
        <v>172</v>
      </c>
      <c r="P120" s="34">
        <v>4.0697674418604654E-2</v>
      </c>
    </row>
    <row r="121" spans="1:16" ht="15.5" x14ac:dyDescent="0.35">
      <c r="A121" s="18">
        <v>11.4</v>
      </c>
      <c r="B121" s="14">
        <v>96</v>
      </c>
      <c r="C121" s="14">
        <v>1</v>
      </c>
      <c r="D121" s="20">
        <v>0.83099999999999996</v>
      </c>
      <c r="E121" s="14">
        <v>199</v>
      </c>
      <c r="F121" s="14">
        <v>3</v>
      </c>
      <c r="G121" s="14">
        <v>109</v>
      </c>
      <c r="H121" s="14">
        <v>1</v>
      </c>
      <c r="I121" s="32">
        <v>0</v>
      </c>
      <c r="J121" s="14">
        <v>44</v>
      </c>
      <c r="K121" s="14">
        <v>10</v>
      </c>
      <c r="L121" s="14">
        <v>4</v>
      </c>
      <c r="M121" s="104">
        <v>65</v>
      </c>
      <c r="N121">
        <v>0</v>
      </c>
      <c r="O121" s="33">
        <v>162</v>
      </c>
      <c r="P121" s="34">
        <v>3.7037037037037035E-2</v>
      </c>
    </row>
    <row r="122" spans="1:16" ht="15.5" x14ac:dyDescent="0.35">
      <c r="A122" s="18">
        <v>7.2</v>
      </c>
      <c r="B122" s="14">
        <v>56</v>
      </c>
      <c r="C122" s="14">
        <v>4</v>
      </c>
      <c r="D122" s="20">
        <v>0.123</v>
      </c>
      <c r="E122" s="14">
        <v>113</v>
      </c>
      <c r="F122" s="14">
        <v>3</v>
      </c>
      <c r="G122" s="14">
        <v>132</v>
      </c>
      <c r="H122" s="14">
        <v>0</v>
      </c>
      <c r="I122" s="32">
        <v>0</v>
      </c>
      <c r="J122" s="14">
        <v>45</v>
      </c>
      <c r="K122" s="14">
        <v>6</v>
      </c>
      <c r="L122" s="14">
        <v>3</v>
      </c>
      <c r="M122" s="104">
        <v>36</v>
      </c>
      <c r="N122">
        <v>0</v>
      </c>
      <c r="O122" s="33">
        <v>161</v>
      </c>
      <c r="P122" s="34">
        <v>3.7267080745341616E-2</v>
      </c>
    </row>
    <row r="123" spans="1:16" ht="15.5" x14ac:dyDescent="0.35">
      <c r="A123" s="18">
        <v>20.399999999999999</v>
      </c>
      <c r="B123" s="14">
        <v>79</v>
      </c>
      <c r="C123" s="14">
        <v>7</v>
      </c>
      <c r="D123" s="20">
        <v>0.13100000000000001</v>
      </c>
      <c r="E123" s="14">
        <v>284</v>
      </c>
      <c r="F123" s="14">
        <v>4</v>
      </c>
      <c r="G123" s="14">
        <v>137</v>
      </c>
      <c r="H123" s="14">
        <v>0</v>
      </c>
      <c r="I123" s="32">
        <v>1</v>
      </c>
      <c r="J123" s="14">
        <v>38</v>
      </c>
      <c r="K123" s="14">
        <v>15</v>
      </c>
      <c r="L123" s="14">
        <v>5</v>
      </c>
      <c r="M123" s="104">
        <v>39</v>
      </c>
      <c r="N123">
        <v>1</v>
      </c>
      <c r="O123" s="33">
        <v>175</v>
      </c>
      <c r="P123" s="34">
        <v>5.7142857142857141E-2</v>
      </c>
    </row>
    <row r="124" spans="1:16" ht="15.5" x14ac:dyDescent="0.35">
      <c r="A124" s="18">
        <v>9.8000000000000007</v>
      </c>
      <c r="B124" s="14">
        <v>64</v>
      </c>
      <c r="C124" s="14">
        <v>5</v>
      </c>
      <c r="D124" s="20">
        <v>1.5389999999999999</v>
      </c>
      <c r="E124" s="14">
        <v>115</v>
      </c>
      <c r="F124" s="14">
        <v>4</v>
      </c>
      <c r="G124" s="14">
        <v>72</v>
      </c>
      <c r="H124" s="14">
        <v>1</v>
      </c>
      <c r="I124" s="32">
        <v>1</v>
      </c>
      <c r="J124" s="14">
        <v>36</v>
      </c>
      <c r="K124" s="14">
        <v>8</v>
      </c>
      <c r="L124" s="14">
        <v>2</v>
      </c>
      <c r="M124" s="104">
        <v>50</v>
      </c>
      <c r="N124">
        <v>1</v>
      </c>
      <c r="O124" s="33">
        <v>175</v>
      </c>
      <c r="P124" s="34">
        <v>4.5714285714285714E-2</v>
      </c>
    </row>
    <row r="125" spans="1:16" ht="15.5" x14ac:dyDescent="0.35">
      <c r="A125" s="18">
        <v>16.2</v>
      </c>
      <c r="B125" s="14">
        <v>67</v>
      </c>
      <c r="C125" s="14">
        <v>9</v>
      </c>
      <c r="D125" s="20">
        <v>0.63700000000000001</v>
      </c>
      <c r="E125" s="14">
        <v>188</v>
      </c>
      <c r="F125" s="14">
        <v>4</v>
      </c>
      <c r="G125" s="14">
        <v>76</v>
      </c>
      <c r="H125" s="14">
        <v>0</v>
      </c>
      <c r="I125" s="32">
        <v>1</v>
      </c>
      <c r="J125" s="14">
        <v>30</v>
      </c>
      <c r="K125" s="14">
        <v>12</v>
      </c>
      <c r="L125" s="14">
        <v>1</v>
      </c>
      <c r="M125" s="104">
        <v>49</v>
      </c>
      <c r="N125">
        <v>1</v>
      </c>
      <c r="O125" s="33">
        <v>181</v>
      </c>
      <c r="P125" s="34">
        <v>4.9723756906077346E-2</v>
      </c>
    </row>
    <row r="126" spans="1:16" ht="15.5" x14ac:dyDescent="0.35">
      <c r="A126" s="18">
        <v>11.4</v>
      </c>
      <c r="B126" s="14">
        <v>65</v>
      </c>
      <c r="C126" s="14">
        <v>9</v>
      </c>
      <c r="D126" s="20">
        <v>0.27500000000000002</v>
      </c>
      <c r="E126" s="14">
        <v>139</v>
      </c>
      <c r="F126" s="14">
        <v>1</v>
      </c>
      <c r="G126" s="14">
        <v>124</v>
      </c>
      <c r="H126" s="14">
        <v>0</v>
      </c>
      <c r="I126" s="32">
        <v>1</v>
      </c>
      <c r="J126" s="14">
        <v>34</v>
      </c>
      <c r="K126" s="14">
        <v>11</v>
      </c>
      <c r="L126" s="14">
        <v>2</v>
      </c>
      <c r="M126" s="104">
        <v>59</v>
      </c>
      <c r="N126">
        <v>1</v>
      </c>
      <c r="O126" s="33">
        <v>169</v>
      </c>
      <c r="P126" s="34">
        <v>2.9585798816568046E-2</v>
      </c>
    </row>
    <row r="127" spans="1:16" ht="15.5" x14ac:dyDescent="0.35">
      <c r="A127" s="18">
        <v>18.3</v>
      </c>
      <c r="B127" s="14">
        <v>89</v>
      </c>
      <c r="C127" s="14">
        <v>6</v>
      </c>
      <c r="D127" s="20">
        <v>0.71099999999999997</v>
      </c>
      <c r="E127" s="14">
        <v>232</v>
      </c>
      <c r="F127" s="14">
        <v>4</v>
      </c>
      <c r="G127" s="14">
        <v>99</v>
      </c>
      <c r="H127" s="14">
        <v>0</v>
      </c>
      <c r="I127" s="32">
        <v>1</v>
      </c>
      <c r="J127" s="14">
        <v>47</v>
      </c>
      <c r="K127" s="14">
        <v>13</v>
      </c>
      <c r="L127" s="14">
        <v>3</v>
      </c>
      <c r="M127" s="104">
        <v>89</v>
      </c>
      <c r="N127">
        <v>1</v>
      </c>
      <c r="O127" s="33">
        <v>183</v>
      </c>
      <c r="P127" s="34">
        <v>5.4644808743169397E-2</v>
      </c>
    </row>
    <row r="128" spans="1:16" ht="15.5" x14ac:dyDescent="0.35">
      <c r="A128" s="18">
        <v>8.6999999999999993</v>
      </c>
      <c r="B128" s="14">
        <v>53</v>
      </c>
      <c r="C128" s="14">
        <v>10</v>
      </c>
      <c r="D128" s="20">
        <v>1.2</v>
      </c>
      <c r="E128" s="14">
        <v>83</v>
      </c>
      <c r="F128" s="14">
        <v>2</v>
      </c>
      <c r="G128" s="14">
        <v>90</v>
      </c>
      <c r="H128" s="14">
        <v>1</v>
      </c>
      <c r="I128" s="32">
        <v>1</v>
      </c>
      <c r="J128" s="14">
        <v>33</v>
      </c>
      <c r="K128" s="14">
        <v>8</v>
      </c>
      <c r="L128" s="14">
        <v>2</v>
      </c>
      <c r="M128" s="104">
        <v>109</v>
      </c>
      <c r="N128">
        <v>1</v>
      </c>
      <c r="O128" s="33">
        <v>172</v>
      </c>
      <c r="P128" s="34">
        <v>4.0697674418604654E-2</v>
      </c>
    </row>
    <row r="129" spans="1:16" ht="15.5" x14ac:dyDescent="0.35">
      <c r="A129" s="18">
        <v>9.1</v>
      </c>
      <c r="B129" s="14">
        <v>44</v>
      </c>
      <c r="C129" s="14">
        <v>14</v>
      </c>
      <c r="D129" s="20">
        <v>1.2270000000000001</v>
      </c>
      <c r="E129" s="14">
        <v>100</v>
      </c>
      <c r="F129" s="14">
        <v>5</v>
      </c>
      <c r="G129" s="14">
        <v>98</v>
      </c>
      <c r="H129" s="14">
        <v>1</v>
      </c>
      <c r="I129" s="32">
        <v>0</v>
      </c>
      <c r="J129" s="14">
        <v>37</v>
      </c>
      <c r="K129" s="14">
        <v>10</v>
      </c>
      <c r="L129" s="14">
        <v>4</v>
      </c>
      <c r="M129" s="104">
        <v>20</v>
      </c>
      <c r="N129">
        <v>0</v>
      </c>
      <c r="O129" s="33">
        <v>173</v>
      </c>
      <c r="P129" s="34">
        <v>4.046242774566474E-2</v>
      </c>
    </row>
    <row r="130" spans="1:16" ht="15.5" x14ac:dyDescent="0.35">
      <c r="A130" s="18">
        <v>9.6999999999999993</v>
      </c>
      <c r="B130" s="14">
        <v>46</v>
      </c>
      <c r="C130" s="14">
        <v>7</v>
      </c>
      <c r="D130" s="20">
        <v>1.9630000000000001</v>
      </c>
      <c r="E130" s="14">
        <v>113</v>
      </c>
      <c r="F130" s="14">
        <v>4</v>
      </c>
      <c r="G130" s="14">
        <v>85</v>
      </c>
      <c r="H130" s="14">
        <v>1</v>
      </c>
      <c r="I130" s="32">
        <v>0</v>
      </c>
      <c r="J130" s="14">
        <v>28</v>
      </c>
      <c r="K130" s="14">
        <v>10</v>
      </c>
      <c r="L130" s="14">
        <v>1</v>
      </c>
      <c r="M130" s="104">
        <v>22</v>
      </c>
      <c r="N130">
        <v>0</v>
      </c>
      <c r="O130" s="33">
        <v>176</v>
      </c>
      <c r="P130" s="34">
        <v>2.8409090909090908E-2</v>
      </c>
    </row>
    <row r="131" spans="1:16" ht="15.5" x14ac:dyDescent="0.35">
      <c r="A131" s="18">
        <v>6.6</v>
      </c>
      <c r="B131" s="14">
        <v>58</v>
      </c>
      <c r="C131" s="14">
        <v>17</v>
      </c>
      <c r="D131" s="20">
        <v>0.496</v>
      </c>
      <c r="E131" s="14">
        <v>100</v>
      </c>
      <c r="F131" s="14">
        <v>2</v>
      </c>
      <c r="G131" s="14">
        <v>136</v>
      </c>
      <c r="H131" s="14">
        <v>0</v>
      </c>
      <c r="I131" s="32">
        <v>0</v>
      </c>
      <c r="J131" s="14">
        <v>42</v>
      </c>
      <c r="K131" s="14">
        <v>5</v>
      </c>
      <c r="L131" s="14">
        <v>3</v>
      </c>
      <c r="M131" s="104">
        <v>39</v>
      </c>
      <c r="N131">
        <v>0</v>
      </c>
      <c r="O131" s="33">
        <v>161</v>
      </c>
      <c r="P131" s="34">
        <v>2.4844720496894408E-2</v>
      </c>
    </row>
    <row r="132" spans="1:16" ht="15.5" x14ac:dyDescent="0.35">
      <c r="A132" s="18">
        <v>9.1</v>
      </c>
      <c r="B132" s="14">
        <v>62</v>
      </c>
      <c r="C132" s="14">
        <v>23</v>
      </c>
      <c r="D132" s="20">
        <v>0.42399999999999999</v>
      </c>
      <c r="E132" s="14">
        <v>123</v>
      </c>
      <c r="F132" s="14">
        <v>2</v>
      </c>
      <c r="G132" s="14">
        <v>75</v>
      </c>
      <c r="H132" s="14">
        <v>0</v>
      </c>
      <c r="I132" s="32">
        <v>0</v>
      </c>
      <c r="J132" s="14">
        <v>49</v>
      </c>
      <c r="K132" s="14">
        <v>12</v>
      </c>
      <c r="L132" s="14">
        <v>3</v>
      </c>
      <c r="M132" s="104">
        <v>43</v>
      </c>
      <c r="N132">
        <v>1</v>
      </c>
      <c r="O132" s="33">
        <v>157</v>
      </c>
      <c r="P132" s="34">
        <v>3.1847133757961783E-2</v>
      </c>
    </row>
    <row r="133" spans="1:16" ht="15.5" x14ac:dyDescent="0.35">
      <c r="A133" s="18">
        <v>9.6999999999999993</v>
      </c>
      <c r="B133" s="14">
        <v>62</v>
      </c>
      <c r="C133" s="14">
        <v>11</v>
      </c>
      <c r="D133" s="20">
        <v>1.1519999999999999</v>
      </c>
      <c r="E133" s="14">
        <v>106</v>
      </c>
      <c r="F133" s="14">
        <v>2</v>
      </c>
      <c r="G133" s="14">
        <v>96</v>
      </c>
      <c r="H133" s="14">
        <v>1</v>
      </c>
      <c r="I133" s="32">
        <v>1</v>
      </c>
      <c r="J133" s="14">
        <v>42</v>
      </c>
      <c r="K133" s="14">
        <v>8</v>
      </c>
      <c r="L133" s="14">
        <v>3</v>
      </c>
      <c r="M133" s="104">
        <v>49</v>
      </c>
      <c r="N133">
        <v>0</v>
      </c>
      <c r="O133" s="33">
        <v>171</v>
      </c>
      <c r="P133" s="34">
        <v>4.0935672514619881E-2</v>
      </c>
    </row>
    <row r="134" spans="1:16" ht="15.5" x14ac:dyDescent="0.35">
      <c r="A134" s="18">
        <v>7.8</v>
      </c>
      <c r="B134" s="14">
        <v>46</v>
      </c>
      <c r="C134" s="14">
        <v>17</v>
      </c>
      <c r="D134" s="20">
        <v>1.4810000000000001</v>
      </c>
      <c r="E134" s="14">
        <v>126</v>
      </c>
      <c r="F134" s="14">
        <v>3</v>
      </c>
      <c r="G134" s="14">
        <v>97</v>
      </c>
      <c r="H134" s="14">
        <v>0</v>
      </c>
      <c r="I134" s="32">
        <v>0</v>
      </c>
      <c r="J134" s="14">
        <v>40</v>
      </c>
      <c r="K134" s="14">
        <v>1</v>
      </c>
      <c r="L134" s="14">
        <v>6</v>
      </c>
      <c r="M134" s="104">
        <v>24</v>
      </c>
      <c r="N134">
        <v>0</v>
      </c>
      <c r="O134" s="33">
        <v>160</v>
      </c>
      <c r="P134" s="34">
        <v>3.125E-2</v>
      </c>
    </row>
    <row r="135" spans="1:16" ht="15.5" x14ac:dyDescent="0.35">
      <c r="A135" s="18">
        <v>13.9</v>
      </c>
      <c r="B135" s="14">
        <v>66</v>
      </c>
      <c r="C135" s="14">
        <v>7</v>
      </c>
      <c r="D135" s="20">
        <v>2.2850000000000001</v>
      </c>
      <c r="E135" s="14">
        <v>200</v>
      </c>
      <c r="F135" s="14">
        <v>3</v>
      </c>
      <c r="G135" s="14">
        <v>124</v>
      </c>
      <c r="H135" s="14">
        <v>1</v>
      </c>
      <c r="I135" s="32">
        <v>1</v>
      </c>
      <c r="J135" s="14">
        <v>32</v>
      </c>
      <c r="K135" s="14">
        <v>9</v>
      </c>
      <c r="L135" s="14">
        <v>2</v>
      </c>
      <c r="M135" s="104">
        <v>62</v>
      </c>
      <c r="N135">
        <v>0</v>
      </c>
      <c r="O135" s="33">
        <v>171</v>
      </c>
      <c r="P135" s="34">
        <v>3.5087719298245612E-2</v>
      </c>
    </row>
    <row r="136" spans="1:16" ht="15.5" x14ac:dyDescent="0.35">
      <c r="A136" s="18">
        <v>10.3</v>
      </c>
      <c r="B136" s="14">
        <v>56</v>
      </c>
      <c r="C136" s="14">
        <v>11</v>
      </c>
      <c r="D136" s="20">
        <v>0.29199999999999998</v>
      </c>
      <c r="E136" s="14">
        <v>47</v>
      </c>
      <c r="F136" s="14">
        <v>3</v>
      </c>
      <c r="G136" s="14">
        <v>111</v>
      </c>
      <c r="H136" s="14">
        <v>1</v>
      </c>
      <c r="I136" s="32">
        <v>0</v>
      </c>
      <c r="J136" s="14">
        <v>34</v>
      </c>
      <c r="K136" s="14">
        <v>9</v>
      </c>
      <c r="L136" s="14">
        <v>2</v>
      </c>
      <c r="M136" s="104">
        <v>30</v>
      </c>
      <c r="N136">
        <v>0</v>
      </c>
      <c r="O136" s="33">
        <v>179</v>
      </c>
      <c r="P136" s="34">
        <v>3.9106145251396648E-2</v>
      </c>
    </row>
    <row r="137" spans="1:16" ht="15.5" x14ac:dyDescent="0.35">
      <c r="A137" s="18">
        <v>11.7</v>
      </c>
      <c r="B137" s="14">
        <v>82</v>
      </c>
      <c r="C137" s="14">
        <v>15</v>
      </c>
      <c r="D137" s="20">
        <v>0.88800000000000001</v>
      </c>
      <c r="E137" s="14">
        <v>202</v>
      </c>
      <c r="F137" s="14">
        <v>5</v>
      </c>
      <c r="G137" s="14">
        <v>147</v>
      </c>
      <c r="H137" s="14">
        <v>1</v>
      </c>
      <c r="I137" s="32">
        <v>1</v>
      </c>
      <c r="J137" s="14">
        <v>40</v>
      </c>
      <c r="K137" s="14">
        <v>7</v>
      </c>
      <c r="L137" s="14">
        <v>3</v>
      </c>
      <c r="M137" s="104">
        <v>61</v>
      </c>
      <c r="N137">
        <v>1</v>
      </c>
      <c r="O137" s="33">
        <v>156</v>
      </c>
      <c r="P137" s="34">
        <v>4.4871794871794872E-2</v>
      </c>
    </row>
    <row r="138" spans="1:16" ht="15.5" x14ac:dyDescent="0.35">
      <c r="A138" s="18">
        <v>9.4</v>
      </c>
      <c r="B138" s="14">
        <v>44</v>
      </c>
      <c r="C138" s="14">
        <v>12</v>
      </c>
      <c r="D138" s="20">
        <v>2.3239999999999998</v>
      </c>
      <c r="E138" s="14">
        <v>97</v>
      </c>
      <c r="F138" s="14">
        <v>2</v>
      </c>
      <c r="G138" s="14">
        <v>101</v>
      </c>
      <c r="H138" s="14">
        <v>1</v>
      </c>
      <c r="I138" s="32">
        <v>0</v>
      </c>
      <c r="J138" s="14">
        <v>49</v>
      </c>
      <c r="K138" s="14">
        <v>19</v>
      </c>
      <c r="L138" s="14">
        <v>3</v>
      </c>
      <c r="M138" s="104">
        <v>21</v>
      </c>
      <c r="N138">
        <v>1</v>
      </c>
      <c r="O138" s="33">
        <v>172</v>
      </c>
      <c r="P138" s="34">
        <v>4.0697674418604654E-2</v>
      </c>
    </row>
    <row r="139" spans="1:16" ht="15.5" x14ac:dyDescent="0.35">
      <c r="A139" s="18">
        <v>9.5</v>
      </c>
      <c r="B139" s="14">
        <v>44</v>
      </c>
      <c r="C139" s="14">
        <v>10</v>
      </c>
      <c r="D139" s="20">
        <v>0.19600000000000001</v>
      </c>
      <c r="E139" s="14">
        <v>49</v>
      </c>
      <c r="F139" s="14">
        <v>3</v>
      </c>
      <c r="G139" s="14">
        <v>111</v>
      </c>
      <c r="H139" s="14">
        <v>1</v>
      </c>
      <c r="I139" s="32">
        <v>0</v>
      </c>
      <c r="J139" s="14">
        <v>33</v>
      </c>
      <c r="K139" s="14">
        <v>12</v>
      </c>
      <c r="L139" s="14">
        <v>2</v>
      </c>
      <c r="M139" s="104">
        <v>15</v>
      </c>
      <c r="N139">
        <v>0</v>
      </c>
      <c r="O139" s="33">
        <v>181</v>
      </c>
      <c r="P139" s="34">
        <v>4.4198895027624308E-2</v>
      </c>
    </row>
    <row r="140" spans="1:16" ht="15.5" x14ac:dyDescent="0.35">
      <c r="A140" s="18">
        <v>8.6999999999999993</v>
      </c>
      <c r="B140" s="14">
        <v>51</v>
      </c>
      <c r="C140" s="14">
        <v>15</v>
      </c>
      <c r="D140" s="20">
        <v>0.18</v>
      </c>
      <c r="E140" s="14">
        <v>84</v>
      </c>
      <c r="F140" s="14">
        <v>4</v>
      </c>
      <c r="G140" s="14">
        <v>122</v>
      </c>
      <c r="H140" s="14">
        <v>1</v>
      </c>
      <c r="I140" s="32">
        <v>1</v>
      </c>
      <c r="J140" s="14">
        <v>40</v>
      </c>
      <c r="K140" s="14">
        <v>8</v>
      </c>
      <c r="L140" s="14">
        <v>3</v>
      </c>
      <c r="M140" s="104">
        <v>26</v>
      </c>
      <c r="N140">
        <v>1</v>
      </c>
      <c r="O140" s="33">
        <v>171</v>
      </c>
      <c r="P140" s="34">
        <v>5.2631578947368418E-2</v>
      </c>
    </row>
    <row r="141" spans="1:16" ht="15.5" x14ac:dyDescent="0.35">
      <c r="A141" s="18">
        <v>12.8</v>
      </c>
      <c r="B141" s="14">
        <v>70</v>
      </c>
      <c r="C141" s="14">
        <v>13</v>
      </c>
      <c r="D141" s="20">
        <v>1.4159999999999999</v>
      </c>
      <c r="E141" s="14">
        <v>209</v>
      </c>
      <c r="F141" s="14">
        <v>2</v>
      </c>
      <c r="G141" s="14">
        <v>85</v>
      </c>
      <c r="H141" s="14">
        <v>1</v>
      </c>
      <c r="I141" s="32">
        <v>1</v>
      </c>
      <c r="J141" s="14">
        <v>45</v>
      </c>
      <c r="K141" s="14">
        <v>6</v>
      </c>
      <c r="L141" s="14">
        <v>3</v>
      </c>
      <c r="M141" s="104">
        <v>57</v>
      </c>
      <c r="N141">
        <v>0</v>
      </c>
      <c r="O141" s="33">
        <v>169</v>
      </c>
      <c r="P141" s="34">
        <v>3.5502958579881658E-2</v>
      </c>
    </row>
    <row r="142" spans="1:16" ht="15.5" x14ac:dyDescent="0.35">
      <c r="A142" s="18">
        <v>6.6</v>
      </c>
      <c r="B142" s="14">
        <v>44</v>
      </c>
      <c r="C142" s="14">
        <v>2</v>
      </c>
      <c r="D142" s="20">
        <v>0.115</v>
      </c>
      <c r="E142" s="14">
        <v>70</v>
      </c>
      <c r="F142" s="14">
        <v>3</v>
      </c>
      <c r="G142" s="14">
        <v>137</v>
      </c>
      <c r="H142" s="14">
        <v>0</v>
      </c>
      <c r="I142" s="32">
        <v>0</v>
      </c>
      <c r="J142" s="14">
        <v>46</v>
      </c>
      <c r="K142" s="14">
        <v>6</v>
      </c>
      <c r="L142" s="14">
        <v>3</v>
      </c>
      <c r="M142" s="104">
        <v>19</v>
      </c>
      <c r="N142">
        <v>0</v>
      </c>
      <c r="O142" s="33">
        <v>161</v>
      </c>
      <c r="P142" s="34">
        <v>3.7267080745341616E-2</v>
      </c>
    </row>
    <row r="143" spans="1:16" ht="15.5" x14ac:dyDescent="0.35">
      <c r="A143" s="18">
        <v>17</v>
      </c>
      <c r="B143" s="14">
        <v>75</v>
      </c>
      <c r="C143" s="14">
        <v>7</v>
      </c>
      <c r="D143" s="20">
        <v>0.995</v>
      </c>
      <c r="E143" s="14">
        <v>185</v>
      </c>
      <c r="F143" s="14">
        <v>2</v>
      </c>
      <c r="G143" s="14">
        <v>99</v>
      </c>
      <c r="H143" s="14">
        <v>1</v>
      </c>
      <c r="I143" s="32">
        <v>1</v>
      </c>
      <c r="J143" s="14">
        <v>30</v>
      </c>
      <c r="K143" s="14">
        <v>10</v>
      </c>
      <c r="L143" s="14">
        <v>2</v>
      </c>
      <c r="M143" s="104">
        <v>58</v>
      </c>
      <c r="N143">
        <v>1</v>
      </c>
      <c r="O143" s="33">
        <v>180</v>
      </c>
      <c r="P143" s="34">
        <v>0.05</v>
      </c>
    </row>
    <row r="144" spans="1:16" ht="15.5" x14ac:dyDescent="0.35">
      <c r="A144" s="18">
        <v>16.7</v>
      </c>
      <c r="B144" s="14">
        <v>68</v>
      </c>
      <c r="C144" s="14">
        <v>4</v>
      </c>
      <c r="D144" s="20">
        <v>2.3519999999999999</v>
      </c>
      <c r="E144" s="14">
        <v>209</v>
      </c>
      <c r="F144" s="14">
        <v>0</v>
      </c>
      <c r="G144" s="14">
        <v>85</v>
      </c>
      <c r="H144" s="14">
        <v>1</v>
      </c>
      <c r="I144" s="32">
        <v>1</v>
      </c>
      <c r="J144" s="14">
        <v>30</v>
      </c>
      <c r="K144" s="14">
        <v>12</v>
      </c>
      <c r="L144" s="14">
        <v>2</v>
      </c>
      <c r="M144" s="104">
        <v>51</v>
      </c>
      <c r="N144">
        <v>1</v>
      </c>
      <c r="O144" s="33">
        <v>182</v>
      </c>
      <c r="P144" s="34">
        <v>3.8461538461538464E-2</v>
      </c>
    </row>
    <row r="145" spans="1:16" ht="15.5" x14ac:dyDescent="0.35">
      <c r="A145" s="18">
        <v>15.9</v>
      </c>
      <c r="B145" s="14">
        <v>84</v>
      </c>
      <c r="C145" s="14">
        <v>9</v>
      </c>
      <c r="D145" s="20">
        <v>1.2589999999999999</v>
      </c>
      <c r="E145" s="14">
        <v>175</v>
      </c>
      <c r="F145" s="14">
        <v>1</v>
      </c>
      <c r="G145" s="14">
        <v>84</v>
      </c>
      <c r="H145" s="14">
        <v>1</v>
      </c>
      <c r="I145" s="32">
        <v>1</v>
      </c>
      <c r="J145" s="14">
        <v>31</v>
      </c>
      <c r="K145" s="14">
        <v>8</v>
      </c>
      <c r="L145" s="14">
        <v>2</v>
      </c>
      <c r="M145" s="104">
        <v>76</v>
      </c>
      <c r="N145">
        <v>1</v>
      </c>
      <c r="O145" s="33">
        <v>183</v>
      </c>
      <c r="P145" s="34">
        <v>3.825136612021858E-2</v>
      </c>
    </row>
    <row r="146" spans="1:16" ht="15.5" x14ac:dyDescent="0.35">
      <c r="A146" s="18">
        <v>7.9</v>
      </c>
      <c r="B146" s="14">
        <v>51</v>
      </c>
      <c r="C146" s="14">
        <v>3</v>
      </c>
      <c r="D146" s="20">
        <v>1.464</v>
      </c>
      <c r="E146" s="14">
        <v>118</v>
      </c>
      <c r="F146" s="14">
        <v>4</v>
      </c>
      <c r="G146" s="14">
        <v>115</v>
      </c>
      <c r="H146" s="14">
        <v>1</v>
      </c>
      <c r="I146" s="32">
        <v>0</v>
      </c>
      <c r="J146" s="14">
        <v>46</v>
      </c>
      <c r="K146" s="14">
        <v>6</v>
      </c>
      <c r="L146" s="14">
        <v>4</v>
      </c>
      <c r="M146" s="104">
        <v>31</v>
      </c>
      <c r="N146">
        <v>0</v>
      </c>
      <c r="O146" s="33">
        <v>162</v>
      </c>
      <c r="P146" s="34">
        <v>3.0864197530864196E-2</v>
      </c>
    </row>
    <row r="147" spans="1:16" ht="15.5" x14ac:dyDescent="0.35">
      <c r="A147" s="18">
        <v>14.1</v>
      </c>
      <c r="B147" s="14">
        <v>88</v>
      </c>
      <c r="C147" s="14">
        <v>5</v>
      </c>
      <c r="D147" s="20">
        <v>0.504</v>
      </c>
      <c r="E147" s="14">
        <v>253</v>
      </c>
      <c r="F147" s="14">
        <v>3</v>
      </c>
      <c r="G147" s="14">
        <v>124</v>
      </c>
      <c r="H147" s="14">
        <v>0</v>
      </c>
      <c r="I147" s="32">
        <v>1</v>
      </c>
      <c r="J147" s="14">
        <v>42</v>
      </c>
      <c r="K147" s="14">
        <v>9</v>
      </c>
      <c r="L147" s="14">
        <v>3</v>
      </c>
      <c r="M147" s="104">
        <v>63</v>
      </c>
      <c r="N147">
        <v>1</v>
      </c>
      <c r="O147" s="33">
        <v>163</v>
      </c>
      <c r="P147" s="34">
        <v>5.5214723926380369E-2</v>
      </c>
    </row>
    <row r="148" spans="1:16" ht="15.5" x14ac:dyDescent="0.35">
      <c r="A148" s="18">
        <v>8.1</v>
      </c>
      <c r="B148" s="14">
        <v>58</v>
      </c>
      <c r="C148" s="14">
        <v>19</v>
      </c>
      <c r="D148" s="20">
        <v>0.44700000000000001</v>
      </c>
      <c r="E148" s="14">
        <v>20</v>
      </c>
      <c r="F148" s="14">
        <v>4</v>
      </c>
      <c r="G148" s="14">
        <v>129</v>
      </c>
      <c r="H148" s="14">
        <v>1</v>
      </c>
      <c r="I148" s="32">
        <v>0</v>
      </c>
      <c r="J148" s="14">
        <v>43</v>
      </c>
      <c r="K148" s="14">
        <v>10</v>
      </c>
      <c r="L148" s="14">
        <v>3</v>
      </c>
      <c r="M148" s="104">
        <v>35</v>
      </c>
      <c r="N148">
        <v>0</v>
      </c>
      <c r="O148" s="33">
        <v>178</v>
      </c>
      <c r="P148" s="34">
        <v>3.3707865168539325E-2</v>
      </c>
    </row>
    <row r="149" spans="1:16" ht="15.5" x14ac:dyDescent="0.35">
      <c r="A149" s="18">
        <v>13.6</v>
      </c>
      <c r="B149" s="14">
        <v>66</v>
      </c>
      <c r="C149" s="14">
        <v>17</v>
      </c>
      <c r="D149" s="20">
        <v>2.62</v>
      </c>
      <c r="E149" s="14">
        <v>103</v>
      </c>
      <c r="F149" s="14">
        <v>2</v>
      </c>
      <c r="G149" s="14">
        <v>102</v>
      </c>
      <c r="H149" s="14">
        <v>0</v>
      </c>
      <c r="I149" s="32">
        <v>1</v>
      </c>
      <c r="J149" s="14">
        <v>39</v>
      </c>
      <c r="K149" s="14">
        <v>8</v>
      </c>
      <c r="L149" s="14">
        <v>3</v>
      </c>
      <c r="M149" s="104">
        <v>48</v>
      </c>
      <c r="N149">
        <v>0</v>
      </c>
      <c r="O149" s="33">
        <v>166</v>
      </c>
      <c r="P149" s="34">
        <v>3.614457831325301E-2</v>
      </c>
    </row>
    <row r="150" spans="1:16" ht="15.5" x14ac:dyDescent="0.35">
      <c r="A150" s="18">
        <v>10</v>
      </c>
      <c r="B150" s="14">
        <v>55</v>
      </c>
      <c r="C150" s="14">
        <v>8</v>
      </c>
      <c r="D150" s="20">
        <v>1.1679999999999999</v>
      </c>
      <c r="E150" s="14">
        <v>120</v>
      </c>
      <c r="F150" s="14">
        <v>3</v>
      </c>
      <c r="G150" s="14">
        <v>114</v>
      </c>
      <c r="H150" s="14">
        <v>1</v>
      </c>
      <c r="I150" s="32">
        <v>0</v>
      </c>
      <c r="J150" s="14">
        <v>52</v>
      </c>
      <c r="K150" s="14">
        <v>10</v>
      </c>
      <c r="L150" s="14">
        <v>3</v>
      </c>
      <c r="M150" s="104">
        <v>34</v>
      </c>
      <c r="N150">
        <v>0</v>
      </c>
      <c r="O150" s="33">
        <v>174</v>
      </c>
      <c r="P150" s="34">
        <v>4.5977011494252873E-2</v>
      </c>
    </row>
    <row r="151" spans="1:16" ht="15.5" x14ac:dyDescent="0.35">
      <c r="A151" s="18">
        <v>11.6</v>
      </c>
      <c r="B151" s="14">
        <v>60</v>
      </c>
      <c r="C151" s="14">
        <v>9</v>
      </c>
      <c r="D151" s="20">
        <v>3.2000000000000001E-2</v>
      </c>
      <c r="E151" s="14">
        <v>102</v>
      </c>
      <c r="F151" s="14">
        <v>5</v>
      </c>
      <c r="G151" s="14">
        <v>135</v>
      </c>
      <c r="H151" s="14">
        <v>1</v>
      </c>
      <c r="I151" s="32">
        <v>1</v>
      </c>
      <c r="J151" s="14">
        <v>35</v>
      </c>
      <c r="K151" s="14">
        <v>8</v>
      </c>
      <c r="L151" s="14">
        <v>2</v>
      </c>
      <c r="M151" s="104">
        <v>37</v>
      </c>
      <c r="N151">
        <v>0</v>
      </c>
      <c r="O151" s="33">
        <v>178</v>
      </c>
      <c r="P151" s="34">
        <v>3.9325842696629212E-2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BD7E9-A193-46FC-9682-151CE2DAAD6C}">
  <dimension ref="A1:Z151"/>
  <sheetViews>
    <sheetView topLeftCell="O11" workbookViewId="0">
      <selection activeCell="V15" sqref="V15"/>
    </sheetView>
  </sheetViews>
  <sheetFormatPr defaultColWidth="11.453125" defaultRowHeight="14.5" x14ac:dyDescent="0.35"/>
  <cols>
    <col min="1" max="1" width="9.453125" bestFit="1" customWidth="1"/>
    <col min="2" max="3" width="9.54296875" bestFit="1" customWidth="1"/>
    <col min="4" max="4" width="15.54296875" bestFit="1" customWidth="1"/>
    <col min="5" max="5" width="10.54296875" bestFit="1" customWidth="1"/>
    <col min="6" max="6" width="13.1796875" bestFit="1" customWidth="1"/>
    <col min="7" max="7" width="11.54296875" bestFit="1" customWidth="1"/>
    <col min="8" max="8" width="9.1796875" bestFit="1" customWidth="1"/>
    <col min="9" max="9" width="13.453125" bestFit="1" customWidth="1"/>
    <col min="10" max="10" width="9.81640625" bestFit="1" customWidth="1"/>
    <col min="11" max="11" width="9.54296875" bestFit="1" customWidth="1"/>
    <col min="12" max="12" width="11.1796875" bestFit="1" customWidth="1"/>
    <col min="13" max="13" width="10.7265625" bestFit="1" customWidth="1"/>
    <col min="14" max="14" width="12.54296875" bestFit="1" customWidth="1"/>
    <col min="15" max="15" width="16.453125" bestFit="1" customWidth="1"/>
    <col min="18" max="18" width="18" bestFit="1" customWidth="1"/>
    <col min="19" max="19" width="12.7265625" bestFit="1" customWidth="1"/>
    <col min="20" max="20" width="14.54296875" bestFit="1" customWidth="1"/>
    <col min="21" max="21" width="12.7265625" bestFit="1" customWidth="1"/>
    <col min="22" max="22" width="8.1796875" bestFit="1" customWidth="1"/>
    <col min="23" max="25" width="12.7265625" bestFit="1" customWidth="1"/>
    <col min="26" max="26" width="13.453125" bestFit="1" customWidth="1"/>
  </cols>
  <sheetData>
    <row r="1" spans="1:26" ht="15.5" x14ac:dyDescent="0.35">
      <c r="A1" s="26" t="s">
        <v>45</v>
      </c>
      <c r="B1" s="101" t="s">
        <v>47</v>
      </c>
      <c r="C1" s="26" t="s">
        <v>48</v>
      </c>
      <c r="D1" s="26" t="s">
        <v>49</v>
      </c>
      <c r="E1" s="26" t="s">
        <v>50</v>
      </c>
      <c r="F1" s="26" t="s">
        <v>51</v>
      </c>
      <c r="G1" s="26" t="s">
        <v>52</v>
      </c>
      <c r="H1" s="28" t="s">
        <v>53</v>
      </c>
      <c r="I1" s="28" t="s">
        <v>54</v>
      </c>
      <c r="J1" s="26" t="s">
        <v>55</v>
      </c>
      <c r="K1" s="26" t="s">
        <v>56</v>
      </c>
      <c r="L1" s="26" t="s">
        <v>57</v>
      </c>
      <c r="M1" s="102" t="s">
        <v>59</v>
      </c>
      <c r="N1" s="102" t="s">
        <v>38</v>
      </c>
      <c r="O1" s="102" t="s">
        <v>61</v>
      </c>
    </row>
    <row r="2" spans="1:26" ht="15.5" x14ac:dyDescent="0.35">
      <c r="A2" s="18">
        <v>12.5</v>
      </c>
      <c r="B2" s="14">
        <v>60</v>
      </c>
      <c r="C2" s="14">
        <v>10</v>
      </c>
      <c r="D2" s="20">
        <v>0.71199999999999997</v>
      </c>
      <c r="E2" s="14">
        <v>171</v>
      </c>
      <c r="F2" s="14">
        <v>3</v>
      </c>
      <c r="G2" s="14">
        <v>110</v>
      </c>
      <c r="H2" s="14">
        <v>1</v>
      </c>
      <c r="I2" s="32">
        <v>0</v>
      </c>
      <c r="J2" s="14">
        <v>33</v>
      </c>
      <c r="K2" s="14">
        <v>12</v>
      </c>
      <c r="L2" s="14">
        <v>2</v>
      </c>
      <c r="M2" s="104">
        <v>46</v>
      </c>
      <c r="N2" s="33">
        <v>171</v>
      </c>
      <c r="O2" s="34">
        <v>4.0935672514619881E-2</v>
      </c>
    </row>
    <row r="3" spans="1:26" ht="15.5" x14ac:dyDescent="0.35">
      <c r="A3" s="18">
        <v>14.5</v>
      </c>
      <c r="B3" s="14">
        <v>69</v>
      </c>
      <c r="C3" s="14">
        <v>8</v>
      </c>
      <c r="D3" s="20">
        <v>9.0999999999999998E-2</v>
      </c>
      <c r="E3" s="14">
        <v>213</v>
      </c>
      <c r="F3" s="14">
        <v>3</v>
      </c>
      <c r="G3" s="14">
        <v>134</v>
      </c>
      <c r="H3" s="14">
        <v>1</v>
      </c>
      <c r="I3" s="32">
        <v>0</v>
      </c>
      <c r="J3" s="14">
        <v>33</v>
      </c>
      <c r="K3" s="14">
        <v>16</v>
      </c>
      <c r="L3" s="14">
        <v>1</v>
      </c>
      <c r="M3" s="104">
        <v>73</v>
      </c>
      <c r="N3" s="33">
        <v>168</v>
      </c>
      <c r="O3" s="34">
        <v>5.9523809523809521E-2</v>
      </c>
    </row>
    <row r="4" spans="1:26" ht="15.5" x14ac:dyDescent="0.35">
      <c r="A4" s="18">
        <v>19</v>
      </c>
      <c r="B4" s="14">
        <v>79</v>
      </c>
      <c r="C4" s="14">
        <v>7</v>
      </c>
      <c r="D4" s="20">
        <v>1.72</v>
      </c>
      <c r="E4" s="14">
        <v>255</v>
      </c>
      <c r="F4" s="14">
        <v>1</v>
      </c>
      <c r="G4" s="14">
        <v>98</v>
      </c>
      <c r="H4" s="14">
        <v>1</v>
      </c>
      <c r="I4" s="32">
        <v>1</v>
      </c>
      <c r="J4" s="14">
        <v>40</v>
      </c>
      <c r="K4" s="14">
        <v>13</v>
      </c>
      <c r="L4" s="14">
        <v>2</v>
      </c>
      <c r="M4" s="104">
        <v>64</v>
      </c>
      <c r="N4" s="33">
        <v>180</v>
      </c>
      <c r="O4" s="34">
        <v>4.4444444444444446E-2</v>
      </c>
      <c r="R4" t="s">
        <v>135</v>
      </c>
    </row>
    <row r="5" spans="1:26" ht="16" thickBot="1" x14ac:dyDescent="0.4">
      <c r="A5" s="18">
        <v>18.2</v>
      </c>
      <c r="B5" s="14">
        <v>66</v>
      </c>
      <c r="C5" s="14">
        <v>7</v>
      </c>
      <c r="D5" s="20">
        <v>1.3720000000000001</v>
      </c>
      <c r="E5" s="14">
        <v>287</v>
      </c>
      <c r="F5" s="14">
        <v>1</v>
      </c>
      <c r="G5" s="14">
        <v>85</v>
      </c>
      <c r="H5" s="14">
        <v>1</v>
      </c>
      <c r="I5" s="32">
        <v>1</v>
      </c>
      <c r="J5" s="14">
        <v>29</v>
      </c>
      <c r="K5" s="14">
        <v>10</v>
      </c>
      <c r="L5" s="14">
        <v>2</v>
      </c>
      <c r="M5" s="104">
        <v>66</v>
      </c>
      <c r="N5" s="33">
        <v>173</v>
      </c>
      <c r="O5" s="34">
        <v>4.046242774566474E-2</v>
      </c>
      <c r="U5" t="s">
        <v>136</v>
      </c>
    </row>
    <row r="6" spans="1:26" ht="15.5" x14ac:dyDescent="0.35">
      <c r="A6" s="18">
        <v>7.6</v>
      </c>
      <c r="B6" s="14">
        <v>51</v>
      </c>
      <c r="C6" s="14">
        <v>15</v>
      </c>
      <c r="D6" s="20">
        <v>0.93500000000000005</v>
      </c>
      <c r="E6" s="14">
        <v>112</v>
      </c>
      <c r="F6" s="14">
        <v>4</v>
      </c>
      <c r="G6" s="14">
        <v>72</v>
      </c>
      <c r="H6" s="14">
        <v>1</v>
      </c>
      <c r="I6" s="32">
        <v>0</v>
      </c>
      <c r="J6" s="14">
        <v>36</v>
      </c>
      <c r="K6" s="14">
        <v>4</v>
      </c>
      <c r="L6" s="14">
        <v>3</v>
      </c>
      <c r="M6" s="104">
        <v>29</v>
      </c>
      <c r="N6" s="33">
        <v>166</v>
      </c>
      <c r="O6" s="34">
        <v>3.0120481927710843E-2</v>
      </c>
      <c r="R6" s="38" t="s">
        <v>137</v>
      </c>
      <c r="S6" s="38"/>
      <c r="U6" s="105"/>
      <c r="V6" s="105" t="s">
        <v>138</v>
      </c>
      <c r="W6" s="105" t="s">
        <v>139</v>
      </c>
      <c r="X6" s="105" t="s">
        <v>140</v>
      </c>
      <c r="Y6" s="105" t="s">
        <v>141</v>
      </c>
      <c r="Z6" s="105" t="s">
        <v>142</v>
      </c>
    </row>
    <row r="7" spans="1:26" ht="15.5" x14ac:dyDescent="0.35">
      <c r="A7" s="18">
        <v>18.5</v>
      </c>
      <c r="B7" s="14">
        <v>62</v>
      </c>
      <c r="C7" s="14">
        <v>6</v>
      </c>
      <c r="D7" s="20">
        <v>2.0190000000000001</v>
      </c>
      <c r="E7" s="14">
        <v>238</v>
      </c>
      <c r="F7" s="14">
        <v>0</v>
      </c>
      <c r="G7" s="14">
        <v>77</v>
      </c>
      <c r="H7" s="14">
        <v>1</v>
      </c>
      <c r="I7" s="32">
        <v>1</v>
      </c>
      <c r="J7" s="14">
        <v>32</v>
      </c>
      <c r="K7" s="14">
        <v>15</v>
      </c>
      <c r="L7" s="14">
        <v>4</v>
      </c>
      <c r="M7" s="104">
        <v>40</v>
      </c>
      <c r="N7" s="33">
        <v>183</v>
      </c>
      <c r="O7" s="34">
        <v>4.9180327868852458E-2</v>
      </c>
      <c r="R7" t="s">
        <v>143</v>
      </c>
      <c r="S7">
        <v>0.97477638591029514</v>
      </c>
      <c r="U7" t="s">
        <v>144</v>
      </c>
      <c r="V7">
        <v>14</v>
      </c>
      <c r="W7">
        <v>1805.3989493960112</v>
      </c>
      <c r="X7">
        <v>128.95706781400079</v>
      </c>
      <c r="Y7">
        <v>183.94606161635437</v>
      </c>
      <c r="Z7">
        <v>1.5408987186037164E-80</v>
      </c>
    </row>
    <row r="8" spans="1:26" ht="15.5" x14ac:dyDescent="0.35">
      <c r="A8" s="18">
        <v>13.1</v>
      </c>
      <c r="B8" s="14">
        <v>61</v>
      </c>
      <c r="C8" s="14">
        <v>7</v>
      </c>
      <c r="D8" s="20">
        <v>0.66200000000000003</v>
      </c>
      <c r="E8" s="14">
        <v>124</v>
      </c>
      <c r="F8" s="14">
        <v>2</v>
      </c>
      <c r="G8" s="14">
        <v>100</v>
      </c>
      <c r="H8" s="14">
        <v>1</v>
      </c>
      <c r="I8" s="32">
        <v>1</v>
      </c>
      <c r="J8" s="14">
        <v>52</v>
      </c>
      <c r="K8" s="14">
        <v>15</v>
      </c>
      <c r="L8" s="14">
        <v>3</v>
      </c>
      <c r="M8" s="104">
        <v>69</v>
      </c>
      <c r="N8" s="33">
        <v>182</v>
      </c>
      <c r="O8" s="34">
        <v>4.9450549450549448E-2</v>
      </c>
      <c r="R8" t="s">
        <v>145</v>
      </c>
      <c r="S8">
        <v>0.9501890025283366</v>
      </c>
      <c r="U8" t="s">
        <v>146</v>
      </c>
      <c r="V8">
        <v>135</v>
      </c>
      <c r="W8">
        <v>94.642983937321119</v>
      </c>
      <c r="X8">
        <v>0.70105914027645277</v>
      </c>
    </row>
    <row r="9" spans="1:26" ht="16" thickBot="1" x14ac:dyDescent="0.4">
      <c r="A9" s="18">
        <v>14.9</v>
      </c>
      <c r="B9" s="14">
        <v>59</v>
      </c>
      <c r="C9" s="14">
        <v>6</v>
      </c>
      <c r="D9" s="20">
        <v>0.7</v>
      </c>
      <c r="E9" s="14">
        <v>214</v>
      </c>
      <c r="F9" s="14">
        <v>2</v>
      </c>
      <c r="G9" s="14">
        <v>95</v>
      </c>
      <c r="H9" s="14">
        <v>1</v>
      </c>
      <c r="I9" s="32">
        <v>0</v>
      </c>
      <c r="J9" s="14">
        <v>41</v>
      </c>
      <c r="K9" s="14">
        <v>4</v>
      </c>
      <c r="L9" s="14">
        <v>3</v>
      </c>
      <c r="M9" s="104">
        <v>45</v>
      </c>
      <c r="N9" s="33">
        <v>173</v>
      </c>
      <c r="O9" s="34">
        <v>5.2023121387283239E-2</v>
      </c>
      <c r="R9" t="s">
        <v>147</v>
      </c>
      <c r="S9">
        <v>0.94502341760534936</v>
      </c>
      <c r="U9" s="52" t="s">
        <v>148</v>
      </c>
      <c r="V9" s="52">
        <v>149</v>
      </c>
      <c r="W9" s="52">
        <v>1900.0419333333323</v>
      </c>
      <c r="X9" s="52"/>
      <c r="Y9" s="52"/>
      <c r="Z9" s="52"/>
    </row>
    <row r="10" spans="1:26" ht="15.5" x14ac:dyDescent="0.35">
      <c r="A10" s="18">
        <v>17.100000000000001</v>
      </c>
      <c r="B10" s="14">
        <v>65</v>
      </c>
      <c r="C10" s="14">
        <v>8</v>
      </c>
      <c r="D10" s="20">
        <v>0.93700000000000006</v>
      </c>
      <c r="E10" s="14">
        <v>215</v>
      </c>
      <c r="F10" s="14">
        <v>4</v>
      </c>
      <c r="G10" s="14">
        <v>112</v>
      </c>
      <c r="H10" s="14">
        <v>0</v>
      </c>
      <c r="I10" s="32">
        <v>1</v>
      </c>
      <c r="J10" s="14">
        <v>31</v>
      </c>
      <c r="K10" s="14">
        <v>12</v>
      </c>
      <c r="L10" s="14">
        <v>5</v>
      </c>
      <c r="M10" s="104">
        <v>42</v>
      </c>
      <c r="N10" s="33">
        <v>183</v>
      </c>
      <c r="O10" s="34">
        <v>4.9180327868852458E-2</v>
      </c>
      <c r="R10" t="s">
        <v>87</v>
      </c>
      <c r="S10">
        <v>0.83729274466966019</v>
      </c>
    </row>
    <row r="11" spans="1:26" ht="16" thickBot="1" x14ac:dyDescent="0.4">
      <c r="A11" s="18">
        <v>9.1999999999999993</v>
      </c>
      <c r="B11" s="14">
        <v>55</v>
      </c>
      <c r="C11" s="14">
        <v>16</v>
      </c>
      <c r="D11" s="20">
        <v>6.5000000000000002E-2</v>
      </c>
      <c r="E11" s="14">
        <v>154</v>
      </c>
      <c r="F11" s="14">
        <v>3</v>
      </c>
      <c r="G11" s="14">
        <v>75</v>
      </c>
      <c r="H11" s="14">
        <v>0</v>
      </c>
      <c r="I11" s="32">
        <v>0</v>
      </c>
      <c r="J11" s="14">
        <v>42</v>
      </c>
      <c r="K11" s="14">
        <v>13</v>
      </c>
      <c r="L11" s="14">
        <v>2</v>
      </c>
      <c r="M11" s="104">
        <v>34</v>
      </c>
      <c r="N11" s="33">
        <v>158</v>
      </c>
      <c r="O11" s="34">
        <v>4.4303797468354431E-2</v>
      </c>
      <c r="R11" s="52" t="s">
        <v>149</v>
      </c>
      <c r="S11" s="52">
        <v>150</v>
      </c>
    </row>
    <row r="12" spans="1:26" ht="16" thickBot="1" x14ac:dyDescent="0.4">
      <c r="A12" s="18">
        <v>10.3</v>
      </c>
      <c r="B12" s="14">
        <v>65</v>
      </c>
      <c r="C12" s="14">
        <v>10</v>
      </c>
      <c r="D12" s="20">
        <v>2.1440000000000001</v>
      </c>
      <c r="E12" s="14">
        <v>97</v>
      </c>
      <c r="F12" s="14">
        <v>2</v>
      </c>
      <c r="G12" s="14">
        <v>100</v>
      </c>
      <c r="H12" s="14">
        <v>1</v>
      </c>
      <c r="I12" s="32">
        <v>0</v>
      </c>
      <c r="J12" s="14">
        <v>32</v>
      </c>
      <c r="K12" s="14">
        <v>8</v>
      </c>
      <c r="L12" s="14">
        <v>2</v>
      </c>
      <c r="M12" s="104">
        <v>51</v>
      </c>
      <c r="N12" s="33">
        <v>174</v>
      </c>
      <c r="O12" s="34">
        <v>3.4482758620689655E-2</v>
      </c>
    </row>
    <row r="13" spans="1:26" ht="15.5" x14ac:dyDescent="0.35">
      <c r="A13" s="18">
        <v>19.3</v>
      </c>
      <c r="B13" s="14">
        <v>74</v>
      </c>
      <c r="C13" s="14">
        <v>7</v>
      </c>
      <c r="D13" s="20">
        <v>0.248</v>
      </c>
      <c r="E13" s="14">
        <v>301</v>
      </c>
      <c r="F13" s="14">
        <v>1</v>
      </c>
      <c r="G13" s="14">
        <v>96</v>
      </c>
      <c r="H13" s="14">
        <v>1</v>
      </c>
      <c r="I13" s="32">
        <v>1</v>
      </c>
      <c r="J13" s="14">
        <v>39</v>
      </c>
      <c r="K13" s="14">
        <v>21</v>
      </c>
      <c r="L13" s="14">
        <v>5</v>
      </c>
      <c r="M13" s="104">
        <v>86</v>
      </c>
      <c r="N13" s="33">
        <v>174</v>
      </c>
      <c r="O13" s="34">
        <v>7.4712643678160925E-2</v>
      </c>
      <c r="R13" s="105"/>
      <c r="S13" s="105" t="s">
        <v>150</v>
      </c>
      <c r="T13" s="105" t="s">
        <v>87</v>
      </c>
      <c r="U13" s="105" t="s">
        <v>151</v>
      </c>
      <c r="V13" s="105" t="s">
        <v>152</v>
      </c>
      <c r="W13" s="105" t="s">
        <v>153</v>
      </c>
      <c r="X13" s="105" t="s">
        <v>154</v>
      </c>
      <c r="Y13" s="105" t="s">
        <v>155</v>
      </c>
      <c r="Z13" s="105" t="s">
        <v>156</v>
      </c>
    </row>
    <row r="14" spans="1:26" ht="15.5" x14ac:dyDescent="0.35">
      <c r="A14" s="18">
        <v>8.1</v>
      </c>
      <c r="B14" s="14">
        <v>43</v>
      </c>
      <c r="C14" s="14">
        <v>23</v>
      </c>
      <c r="D14" s="20">
        <v>1.607</v>
      </c>
      <c r="E14" s="14">
        <v>123</v>
      </c>
      <c r="F14" s="14">
        <v>1</v>
      </c>
      <c r="G14" s="14">
        <v>72</v>
      </c>
      <c r="H14" s="14">
        <v>0</v>
      </c>
      <c r="I14" s="32">
        <v>0</v>
      </c>
      <c r="J14" s="14">
        <v>45</v>
      </c>
      <c r="K14" s="14">
        <v>8</v>
      </c>
      <c r="L14" s="14">
        <v>3</v>
      </c>
      <c r="M14" s="104">
        <v>19</v>
      </c>
      <c r="N14" s="33">
        <v>163</v>
      </c>
      <c r="O14" s="34">
        <v>4.2944785276073622E-2</v>
      </c>
      <c r="R14" t="s">
        <v>157</v>
      </c>
      <c r="S14">
        <v>-29.617801307071563</v>
      </c>
      <c r="T14">
        <v>2.222888611801233</v>
      </c>
      <c r="U14">
        <v>-13.324015045032736</v>
      </c>
      <c r="V14" s="112">
        <v>2.2325332018103513E-26</v>
      </c>
      <c r="W14">
        <v>-34.013990947793957</v>
      </c>
      <c r="X14">
        <v>-25.221611666349169</v>
      </c>
      <c r="Y14">
        <v>-34.013990947793957</v>
      </c>
      <c r="Z14">
        <v>-25.221611666349169</v>
      </c>
    </row>
    <row r="15" spans="1:26" ht="15.5" x14ac:dyDescent="0.35">
      <c r="A15" s="18">
        <v>9.1</v>
      </c>
      <c r="B15" s="14">
        <v>78</v>
      </c>
      <c r="C15" s="14">
        <v>3</v>
      </c>
      <c r="D15" s="20">
        <v>1.6240000000000001</v>
      </c>
      <c r="E15" s="14">
        <v>148</v>
      </c>
      <c r="F15" s="14">
        <v>5</v>
      </c>
      <c r="G15" s="14">
        <v>73</v>
      </c>
      <c r="H15" s="14">
        <v>1</v>
      </c>
      <c r="I15" s="32">
        <v>0</v>
      </c>
      <c r="J15" s="14">
        <v>39</v>
      </c>
      <c r="K15" s="14">
        <v>11</v>
      </c>
      <c r="L15" s="14">
        <v>4</v>
      </c>
      <c r="M15" s="104">
        <v>59</v>
      </c>
      <c r="N15" s="33">
        <v>168</v>
      </c>
      <c r="O15" s="34">
        <v>4.1666666666666664E-2</v>
      </c>
      <c r="R15" t="s">
        <v>47</v>
      </c>
      <c r="S15">
        <v>1.9398701526449982E-2</v>
      </c>
      <c r="T15">
        <v>9.8534422986062548E-3</v>
      </c>
      <c r="U15">
        <v>1.9687233089286857</v>
      </c>
      <c r="V15" s="112">
        <v>5.1033231287108273E-2</v>
      </c>
      <c r="W15">
        <v>-8.8375211726245823E-5</v>
      </c>
      <c r="X15">
        <v>3.8885778264626206E-2</v>
      </c>
      <c r="Y15">
        <v>-8.8375211726245823E-5</v>
      </c>
      <c r="Z15">
        <v>3.8885778264626206E-2</v>
      </c>
    </row>
    <row r="16" spans="1:26" ht="15.5" x14ac:dyDescent="0.35">
      <c r="A16" s="18">
        <v>15.7</v>
      </c>
      <c r="B16" s="14">
        <v>67</v>
      </c>
      <c r="C16" s="14">
        <v>9</v>
      </c>
      <c r="D16" s="20">
        <v>0.05</v>
      </c>
      <c r="E16" s="14">
        <v>228</v>
      </c>
      <c r="F16" s="14">
        <v>4</v>
      </c>
      <c r="G16" s="14">
        <v>86</v>
      </c>
      <c r="H16" s="14">
        <v>0</v>
      </c>
      <c r="I16" s="32">
        <v>1</v>
      </c>
      <c r="J16" s="14">
        <v>31</v>
      </c>
      <c r="K16" s="14">
        <v>13</v>
      </c>
      <c r="L16" s="14">
        <v>1</v>
      </c>
      <c r="M16" s="104">
        <v>70</v>
      </c>
      <c r="N16" s="33">
        <v>173</v>
      </c>
      <c r="O16" s="34">
        <v>4.6242774566473986E-2</v>
      </c>
      <c r="R16" t="s">
        <v>48</v>
      </c>
      <c r="S16">
        <v>2.1277046107136925E-2</v>
      </c>
      <c r="T16">
        <v>1.3394872021891567E-2</v>
      </c>
      <c r="U16">
        <v>1.5884471365133856</v>
      </c>
      <c r="V16" s="117">
        <v>0.11452458891465091</v>
      </c>
      <c r="W16">
        <v>-5.2138888451662216E-3</v>
      </c>
      <c r="X16">
        <v>4.7767981059440072E-2</v>
      </c>
      <c r="Y16">
        <v>-5.2138888451662216E-3</v>
      </c>
      <c r="Z16">
        <v>4.7767981059440072E-2</v>
      </c>
    </row>
    <row r="17" spans="1:26" ht="15.5" x14ac:dyDescent="0.35">
      <c r="A17" s="18">
        <v>9.8000000000000007</v>
      </c>
      <c r="B17" s="14">
        <v>62</v>
      </c>
      <c r="C17" s="14">
        <v>16</v>
      </c>
      <c r="D17" s="20">
        <v>0.58799999999999997</v>
      </c>
      <c r="E17" s="14">
        <v>136</v>
      </c>
      <c r="F17" s="14">
        <v>4</v>
      </c>
      <c r="G17" s="14">
        <v>121</v>
      </c>
      <c r="H17" s="14">
        <v>1</v>
      </c>
      <c r="I17" s="32">
        <v>1</v>
      </c>
      <c r="J17" s="14">
        <v>41</v>
      </c>
      <c r="K17" s="14">
        <v>10</v>
      </c>
      <c r="L17" s="14">
        <v>3</v>
      </c>
      <c r="M17" s="104">
        <v>44</v>
      </c>
      <c r="N17" s="33">
        <v>159</v>
      </c>
      <c r="O17" s="34">
        <v>5.0314465408805034E-2</v>
      </c>
      <c r="R17" t="s">
        <v>49</v>
      </c>
      <c r="S17">
        <v>0.27648689139896299</v>
      </c>
      <c r="T17">
        <v>0.11898186339108838</v>
      </c>
      <c r="U17">
        <v>2.3237734182239373</v>
      </c>
      <c r="V17" s="112">
        <v>2.1631146263942958E-2</v>
      </c>
      <c r="W17">
        <v>4.1177379038871198E-2</v>
      </c>
      <c r="X17">
        <v>0.51179640375905477</v>
      </c>
      <c r="Y17">
        <v>4.1177379038871198E-2</v>
      </c>
      <c r="Z17">
        <v>0.51179640375905477</v>
      </c>
    </row>
    <row r="18" spans="1:26" ht="15.5" x14ac:dyDescent="0.35">
      <c r="A18" s="18">
        <v>19.5</v>
      </c>
      <c r="B18" s="14">
        <v>99</v>
      </c>
      <c r="C18" s="14">
        <v>9</v>
      </c>
      <c r="D18" s="20">
        <v>1.76</v>
      </c>
      <c r="E18" s="14">
        <v>369</v>
      </c>
      <c r="F18" s="14">
        <v>4</v>
      </c>
      <c r="G18" s="14">
        <v>85</v>
      </c>
      <c r="H18" s="14">
        <v>0</v>
      </c>
      <c r="I18" s="32">
        <v>1</v>
      </c>
      <c r="J18" s="14">
        <v>38</v>
      </c>
      <c r="K18" s="14">
        <v>12</v>
      </c>
      <c r="L18" s="14">
        <v>2</v>
      </c>
      <c r="M18" s="104">
        <v>68</v>
      </c>
      <c r="N18" s="33">
        <v>163</v>
      </c>
      <c r="O18" s="34">
        <v>4.2944785276073622E-2</v>
      </c>
      <c r="R18" t="s">
        <v>50</v>
      </c>
      <c r="S18">
        <v>3.772613445166853E-2</v>
      </c>
      <c r="T18">
        <v>1.8429939810216606E-3</v>
      </c>
      <c r="U18">
        <v>20.470025860179483</v>
      </c>
      <c r="V18" s="112">
        <v>3.1993141340899558E-43</v>
      </c>
      <c r="W18">
        <v>3.4081259488403556E-2</v>
      </c>
      <c r="X18">
        <v>4.1371009414933504E-2</v>
      </c>
      <c r="Y18">
        <v>3.4081259488403556E-2</v>
      </c>
      <c r="Z18">
        <v>4.1371009414933504E-2</v>
      </c>
    </row>
    <row r="19" spans="1:26" ht="15.5" x14ac:dyDescent="0.35">
      <c r="A19" s="18">
        <v>16.2</v>
      </c>
      <c r="B19" s="14">
        <v>67</v>
      </c>
      <c r="C19" s="14">
        <v>8</v>
      </c>
      <c r="D19" s="20">
        <v>4.4999999999999998E-2</v>
      </c>
      <c r="E19" s="14">
        <v>187</v>
      </c>
      <c r="F19" s="14">
        <v>0</v>
      </c>
      <c r="G19" s="14">
        <v>73</v>
      </c>
      <c r="H19" s="14">
        <v>1</v>
      </c>
      <c r="I19" s="32">
        <v>1</v>
      </c>
      <c r="J19" s="14">
        <v>29</v>
      </c>
      <c r="K19" s="14">
        <v>13</v>
      </c>
      <c r="L19" s="14">
        <v>1</v>
      </c>
      <c r="M19" s="104">
        <v>45</v>
      </c>
      <c r="N19" s="33">
        <v>182</v>
      </c>
      <c r="O19" s="34">
        <v>5.4945054945054944E-2</v>
      </c>
      <c r="R19" t="s">
        <v>51</v>
      </c>
      <c r="S19">
        <v>-2.6902983161173285E-2</v>
      </c>
      <c r="T19">
        <v>5.4762619765398528E-2</v>
      </c>
      <c r="U19">
        <v>-0.49126545217202688</v>
      </c>
      <c r="V19" s="119">
        <v>0.62403643077862225</v>
      </c>
      <c r="W19">
        <v>-0.13520659335259186</v>
      </c>
      <c r="X19">
        <v>8.1400627030245296E-2</v>
      </c>
      <c r="Y19">
        <v>-0.13520659335259186</v>
      </c>
      <c r="Z19">
        <v>8.1400627030245296E-2</v>
      </c>
    </row>
    <row r="20" spans="1:26" ht="15.5" x14ac:dyDescent="0.35">
      <c r="A20" s="18">
        <v>8</v>
      </c>
      <c r="B20" s="14">
        <v>51</v>
      </c>
      <c r="C20" s="14">
        <v>12</v>
      </c>
      <c r="D20" s="20">
        <v>1</v>
      </c>
      <c r="E20" s="14">
        <v>66</v>
      </c>
      <c r="F20" s="14">
        <v>3</v>
      </c>
      <c r="G20" s="14">
        <v>90</v>
      </c>
      <c r="H20" s="14">
        <v>1</v>
      </c>
      <c r="I20" s="32">
        <v>0</v>
      </c>
      <c r="J20" s="14">
        <v>34</v>
      </c>
      <c r="K20" s="14">
        <v>6</v>
      </c>
      <c r="L20" s="14">
        <v>2</v>
      </c>
      <c r="M20" s="104">
        <v>25</v>
      </c>
      <c r="N20" s="33">
        <v>178</v>
      </c>
      <c r="O20" s="34">
        <v>3.3707865168539325E-2</v>
      </c>
      <c r="R20" t="s">
        <v>52</v>
      </c>
      <c r="S20">
        <v>1.8376052754208373E-2</v>
      </c>
      <c r="T20">
        <v>4.1001653698107127E-3</v>
      </c>
      <c r="U20">
        <v>4.4817833176949931</v>
      </c>
      <c r="V20" s="112">
        <v>1.5646459415685906E-5</v>
      </c>
      <c r="W20">
        <v>1.0267187366929883E-2</v>
      </c>
      <c r="X20">
        <v>2.6484918141486864E-2</v>
      </c>
      <c r="Y20">
        <v>1.0267187366929883E-2</v>
      </c>
      <c r="Z20">
        <v>2.6484918141486864E-2</v>
      </c>
    </row>
    <row r="21" spans="1:26" ht="15.5" x14ac:dyDescent="0.35">
      <c r="A21" s="18">
        <v>12.2</v>
      </c>
      <c r="B21" s="14">
        <v>71</v>
      </c>
      <c r="C21" s="14">
        <v>13</v>
      </c>
      <c r="D21" s="20">
        <v>0.121</v>
      </c>
      <c r="E21" s="14">
        <v>116</v>
      </c>
      <c r="F21" s="14">
        <v>0</v>
      </c>
      <c r="G21" s="14">
        <v>82</v>
      </c>
      <c r="H21" s="14">
        <v>0</v>
      </c>
      <c r="I21" s="32">
        <v>1</v>
      </c>
      <c r="J21" s="14">
        <v>34</v>
      </c>
      <c r="K21" s="14">
        <v>8</v>
      </c>
      <c r="L21" s="14">
        <v>2</v>
      </c>
      <c r="M21" s="104">
        <v>51</v>
      </c>
      <c r="N21" s="33">
        <v>185</v>
      </c>
      <c r="O21" s="34">
        <v>4.3243243243243246E-2</v>
      </c>
      <c r="R21" t="s">
        <v>53</v>
      </c>
      <c r="S21">
        <v>-0.17389988881563534</v>
      </c>
      <c r="T21">
        <v>0.15201463817103925</v>
      </c>
      <c r="U21">
        <v>-1.1439680474716647</v>
      </c>
      <c r="V21" s="117">
        <v>0.25466124486294456</v>
      </c>
      <c r="W21">
        <v>-0.47453806475381966</v>
      </c>
      <c r="X21">
        <v>0.12673828712254898</v>
      </c>
      <c r="Y21">
        <v>-0.47453806475381966</v>
      </c>
      <c r="Z21">
        <v>0.12673828712254898</v>
      </c>
    </row>
    <row r="22" spans="1:26" ht="15.5" x14ac:dyDescent="0.35">
      <c r="A22" s="18">
        <v>11.1</v>
      </c>
      <c r="B22" s="14">
        <v>65</v>
      </c>
      <c r="C22" s="14">
        <v>3</v>
      </c>
      <c r="D22" s="20">
        <v>0.159</v>
      </c>
      <c r="E22" s="14">
        <v>144</v>
      </c>
      <c r="F22" s="14">
        <v>2</v>
      </c>
      <c r="G22" s="14">
        <v>85</v>
      </c>
      <c r="H22" s="14">
        <v>0</v>
      </c>
      <c r="I22" s="32">
        <v>1</v>
      </c>
      <c r="J22" s="14">
        <v>47</v>
      </c>
      <c r="K22" s="14">
        <v>14</v>
      </c>
      <c r="L22" s="14">
        <v>3</v>
      </c>
      <c r="M22" s="104">
        <v>59</v>
      </c>
      <c r="N22" s="33">
        <v>168</v>
      </c>
      <c r="O22" s="34">
        <v>3.5714285714285712E-2</v>
      </c>
      <c r="R22" t="s">
        <v>54</v>
      </c>
      <c r="S22">
        <v>0.15786321396151398</v>
      </c>
      <c r="T22">
        <v>0.16863859698276787</v>
      </c>
      <c r="U22">
        <v>0.93610369622349887</v>
      </c>
      <c r="V22" s="117">
        <v>0.35089134183337434</v>
      </c>
      <c r="W22">
        <v>-0.17565203693576953</v>
      </c>
      <c r="X22">
        <v>0.49137846485879749</v>
      </c>
      <c r="Y22">
        <v>-0.17565203693576953</v>
      </c>
      <c r="Z22">
        <v>0.49137846485879749</v>
      </c>
    </row>
    <row r="23" spans="1:26" ht="15.5" x14ac:dyDescent="0.35">
      <c r="A23" s="18">
        <v>16.8</v>
      </c>
      <c r="B23" s="14">
        <v>86</v>
      </c>
      <c r="C23" s="14">
        <v>8</v>
      </c>
      <c r="D23" s="20">
        <v>2.2839999999999998</v>
      </c>
      <c r="E23" s="14">
        <v>201</v>
      </c>
      <c r="F23" s="14">
        <v>0</v>
      </c>
      <c r="G23" s="14">
        <v>80</v>
      </c>
      <c r="H23" s="14">
        <v>1</v>
      </c>
      <c r="I23" s="32">
        <v>1</v>
      </c>
      <c r="J23" s="14">
        <v>38</v>
      </c>
      <c r="K23" s="14">
        <v>10</v>
      </c>
      <c r="L23" s="14">
        <v>2</v>
      </c>
      <c r="M23" s="104">
        <v>78</v>
      </c>
      <c r="N23" s="33">
        <v>183</v>
      </c>
      <c r="O23" s="34">
        <v>4.9180327868852458E-2</v>
      </c>
      <c r="R23" t="s">
        <v>55</v>
      </c>
      <c r="S23">
        <v>-2.2589981049672175E-2</v>
      </c>
      <c r="T23">
        <v>1.2207321380775814E-2</v>
      </c>
      <c r="U23">
        <v>-1.8505272651580269</v>
      </c>
      <c r="V23" s="112">
        <v>6.6423440395065592E-2</v>
      </c>
      <c r="W23">
        <v>-4.6732306270210168E-2</v>
      </c>
      <c r="X23">
        <v>1.5523441708658187E-3</v>
      </c>
      <c r="Y23">
        <v>-4.6732306270210168E-2</v>
      </c>
      <c r="Z23">
        <v>1.5523441708658187E-3</v>
      </c>
    </row>
    <row r="24" spans="1:26" ht="15.5" x14ac:dyDescent="0.35">
      <c r="A24" s="18">
        <v>11.8</v>
      </c>
      <c r="B24" s="14">
        <v>51</v>
      </c>
      <c r="C24" s="14">
        <v>8</v>
      </c>
      <c r="D24" s="20">
        <v>0.79900000000000004</v>
      </c>
      <c r="E24" s="14">
        <v>96</v>
      </c>
      <c r="F24" s="14">
        <v>6</v>
      </c>
      <c r="G24" s="14">
        <v>145</v>
      </c>
      <c r="H24" s="14">
        <v>1</v>
      </c>
      <c r="I24" s="32">
        <v>1</v>
      </c>
      <c r="J24" s="14">
        <v>34</v>
      </c>
      <c r="K24" s="14">
        <v>12</v>
      </c>
      <c r="L24" s="14">
        <v>2</v>
      </c>
      <c r="M24" s="104">
        <v>22</v>
      </c>
      <c r="N24" s="33">
        <v>181</v>
      </c>
      <c r="O24" s="34">
        <v>4.4198895027624308E-2</v>
      </c>
      <c r="R24" t="s">
        <v>56</v>
      </c>
      <c r="S24">
        <v>5.1108154413029482E-2</v>
      </c>
      <c r="T24">
        <v>2.2310884490946346E-2</v>
      </c>
      <c r="U24">
        <v>2.2907273996138042</v>
      </c>
      <c r="V24" s="112">
        <v>2.3528658826397007E-2</v>
      </c>
      <c r="W24">
        <v>6.9840904569077739E-3</v>
      </c>
      <c r="X24">
        <v>9.5232218369151189E-2</v>
      </c>
      <c r="Y24">
        <v>6.9840904569077739E-3</v>
      </c>
      <c r="Z24">
        <v>9.5232218369151189E-2</v>
      </c>
    </row>
    <row r="25" spans="1:26" ht="15.5" x14ac:dyDescent="0.35">
      <c r="A25" s="18">
        <v>14</v>
      </c>
      <c r="B25" s="14">
        <v>56</v>
      </c>
      <c r="C25" s="14">
        <v>7</v>
      </c>
      <c r="D25" s="20">
        <v>0.91100000000000003</v>
      </c>
      <c r="E25" s="14">
        <v>134</v>
      </c>
      <c r="F25" s="14">
        <v>2</v>
      </c>
      <c r="G25" s="14">
        <v>112</v>
      </c>
      <c r="H25" s="14">
        <v>1</v>
      </c>
      <c r="I25" s="32">
        <v>0</v>
      </c>
      <c r="J25" s="14">
        <v>30</v>
      </c>
      <c r="K25" s="14">
        <v>13</v>
      </c>
      <c r="L25" s="14">
        <v>1</v>
      </c>
      <c r="M25" s="104">
        <v>34</v>
      </c>
      <c r="N25" s="33">
        <v>178</v>
      </c>
      <c r="O25" s="34">
        <v>3.9325842696629212E-2</v>
      </c>
      <c r="R25" t="s">
        <v>57</v>
      </c>
      <c r="S25">
        <v>-3.8833750419384395E-2</v>
      </c>
      <c r="T25">
        <v>7.1392320358914393E-2</v>
      </c>
      <c r="U25">
        <v>-0.5439485679153363</v>
      </c>
      <c r="V25" s="117">
        <v>0.58737408301452776</v>
      </c>
      <c r="W25">
        <v>-0.18002579104740038</v>
      </c>
      <c r="X25">
        <v>0.1023582902086316</v>
      </c>
      <c r="Y25">
        <v>-0.18002579104740038</v>
      </c>
      <c r="Z25">
        <v>0.1023582902086316</v>
      </c>
    </row>
    <row r="26" spans="1:26" ht="15.5" x14ac:dyDescent="0.35">
      <c r="A26" s="18">
        <v>10.5</v>
      </c>
      <c r="B26" s="14">
        <v>60</v>
      </c>
      <c r="C26" s="14">
        <v>3</v>
      </c>
      <c r="D26" s="20">
        <v>0.81299999999999994</v>
      </c>
      <c r="E26" s="14">
        <v>101</v>
      </c>
      <c r="F26" s="14">
        <v>3</v>
      </c>
      <c r="G26" s="14">
        <v>106</v>
      </c>
      <c r="H26" s="14">
        <v>1</v>
      </c>
      <c r="I26" s="32">
        <v>0</v>
      </c>
      <c r="J26" s="14">
        <v>44</v>
      </c>
      <c r="K26" s="14">
        <v>8</v>
      </c>
      <c r="L26" s="14">
        <v>3</v>
      </c>
      <c r="M26" s="104">
        <v>45</v>
      </c>
      <c r="N26" s="33">
        <v>170</v>
      </c>
      <c r="O26" s="34">
        <v>4.1176470588235294E-2</v>
      </c>
      <c r="R26" t="s">
        <v>59</v>
      </c>
      <c r="S26">
        <v>3.1285625208145084E-3</v>
      </c>
      <c r="T26">
        <v>4.9199261610725345E-3</v>
      </c>
      <c r="U26">
        <v>0.63589623469724754</v>
      </c>
      <c r="V26" s="117">
        <v>0.52592060437063148</v>
      </c>
      <c r="W26">
        <v>-6.601537452526029E-3</v>
      </c>
      <c r="X26">
        <v>1.2858662494155047E-2</v>
      </c>
      <c r="Y26">
        <v>-6.601537452526029E-3</v>
      </c>
      <c r="Z26">
        <v>1.2858662494155047E-2</v>
      </c>
    </row>
    <row r="27" spans="1:26" ht="15.5" x14ac:dyDescent="0.35">
      <c r="A27" s="18">
        <v>6.2</v>
      </c>
      <c r="B27" s="14">
        <v>40</v>
      </c>
      <c r="C27" s="14">
        <v>14</v>
      </c>
      <c r="D27" s="20">
        <v>0.97599999999999998</v>
      </c>
      <c r="E27" s="14">
        <v>82</v>
      </c>
      <c r="F27" s="14">
        <v>2</v>
      </c>
      <c r="G27" s="14">
        <v>101</v>
      </c>
      <c r="H27" s="14">
        <v>0</v>
      </c>
      <c r="I27" s="32">
        <v>0</v>
      </c>
      <c r="J27" s="14">
        <v>37</v>
      </c>
      <c r="K27" s="14">
        <v>5</v>
      </c>
      <c r="L27" s="14">
        <v>3</v>
      </c>
      <c r="M27" s="104">
        <v>9</v>
      </c>
      <c r="N27" s="33">
        <v>163</v>
      </c>
      <c r="O27" s="34">
        <v>3.0674846625766871E-2</v>
      </c>
      <c r="R27" t="s">
        <v>38</v>
      </c>
      <c r="S27">
        <v>0.18247459067115834</v>
      </c>
      <c r="T27">
        <v>1.1644399777978738E-2</v>
      </c>
      <c r="U27">
        <v>15.670587935004127</v>
      </c>
      <c r="V27" s="112">
        <v>3.5300164338850087E-32</v>
      </c>
      <c r="W27">
        <v>0.15944555115716327</v>
      </c>
      <c r="X27">
        <v>0.20550363018515341</v>
      </c>
      <c r="Y27">
        <v>0.15944555115716327</v>
      </c>
      <c r="Z27">
        <v>0.20550363018515341</v>
      </c>
    </row>
    <row r="28" spans="1:26" ht="16" thickBot="1" x14ac:dyDescent="0.4">
      <c r="A28" s="18">
        <v>16.899999999999999</v>
      </c>
      <c r="B28" s="14">
        <v>85</v>
      </c>
      <c r="C28" s="14">
        <v>12</v>
      </c>
      <c r="D28" s="20">
        <v>1.86</v>
      </c>
      <c r="E28" s="14">
        <v>311</v>
      </c>
      <c r="F28" s="14">
        <v>2</v>
      </c>
      <c r="G28" s="14">
        <v>124</v>
      </c>
      <c r="H28" s="14">
        <v>1</v>
      </c>
      <c r="I28" s="32">
        <v>1</v>
      </c>
      <c r="J28" s="14">
        <v>37</v>
      </c>
      <c r="K28" s="14">
        <v>13</v>
      </c>
      <c r="L28" s="14">
        <v>2</v>
      </c>
      <c r="M28" s="104">
        <v>62</v>
      </c>
      <c r="N28" s="33">
        <v>164</v>
      </c>
      <c r="O28" s="34">
        <v>4.878048780487805E-2</v>
      </c>
      <c r="R28" s="52" t="s">
        <v>61</v>
      </c>
      <c r="S28" s="52">
        <v>32.537712603960657</v>
      </c>
      <c r="T28" s="52">
        <v>8.7683947114736274</v>
      </c>
      <c r="U28" s="52">
        <v>3.710794697846389</v>
      </c>
      <c r="V28" s="115">
        <v>3.0102211398621963E-4</v>
      </c>
      <c r="W28" s="52">
        <v>15.196526099293717</v>
      </c>
      <c r="X28" s="52">
        <v>49.878899108627593</v>
      </c>
      <c r="Y28" s="52">
        <v>15.196526099293717</v>
      </c>
      <c r="Z28" s="52">
        <v>49.878899108627593</v>
      </c>
    </row>
    <row r="29" spans="1:26" ht="15.5" x14ac:dyDescent="0.35">
      <c r="A29" s="18">
        <v>7.9</v>
      </c>
      <c r="B29" s="14">
        <v>35</v>
      </c>
      <c r="C29" s="14">
        <v>6</v>
      </c>
      <c r="D29" s="20">
        <v>4.7E-2</v>
      </c>
      <c r="E29" s="14">
        <v>65</v>
      </c>
      <c r="F29" s="14">
        <v>4</v>
      </c>
      <c r="G29" s="14">
        <v>88</v>
      </c>
      <c r="H29" s="14">
        <v>1</v>
      </c>
      <c r="I29" s="32">
        <v>0</v>
      </c>
      <c r="J29" s="14">
        <v>27</v>
      </c>
      <c r="K29" s="14">
        <v>5</v>
      </c>
      <c r="L29" s="14">
        <v>6</v>
      </c>
      <c r="M29" s="104">
        <v>16</v>
      </c>
      <c r="N29" s="33">
        <v>180</v>
      </c>
      <c r="O29" s="34">
        <v>3.3333333333333333E-2</v>
      </c>
    </row>
    <row r="30" spans="1:26" ht="15.5" x14ac:dyDescent="0.35">
      <c r="A30" s="18">
        <v>9.6</v>
      </c>
      <c r="B30" s="14">
        <v>51</v>
      </c>
      <c r="C30" s="14">
        <v>6</v>
      </c>
      <c r="D30" s="20">
        <v>0.498</v>
      </c>
      <c r="E30" s="14">
        <v>31</v>
      </c>
      <c r="F30" s="14">
        <v>4</v>
      </c>
      <c r="G30" s="14">
        <v>117</v>
      </c>
      <c r="H30" s="14">
        <v>1</v>
      </c>
      <c r="I30" s="32">
        <v>0</v>
      </c>
      <c r="J30" s="14">
        <v>30</v>
      </c>
      <c r="K30" s="14">
        <v>5</v>
      </c>
      <c r="L30" s="14">
        <v>2</v>
      </c>
      <c r="M30" s="104">
        <v>20</v>
      </c>
      <c r="N30" s="33">
        <v>179</v>
      </c>
      <c r="O30" s="34">
        <v>4.4692737430167599E-2</v>
      </c>
    </row>
    <row r="31" spans="1:26" ht="15.5" x14ac:dyDescent="0.35">
      <c r="A31" s="18">
        <v>16.3</v>
      </c>
      <c r="B31" s="14">
        <v>102</v>
      </c>
      <c r="C31" s="14">
        <v>12</v>
      </c>
      <c r="D31" s="20">
        <v>8.4000000000000005E-2</v>
      </c>
      <c r="E31" s="14">
        <v>249</v>
      </c>
      <c r="F31" s="14">
        <v>2</v>
      </c>
      <c r="G31" s="14">
        <v>86</v>
      </c>
      <c r="H31" s="14">
        <v>1</v>
      </c>
      <c r="I31" s="32">
        <v>1</v>
      </c>
      <c r="J31" s="14">
        <v>38</v>
      </c>
      <c r="K31" s="14">
        <v>11</v>
      </c>
      <c r="L31" s="14">
        <v>2</v>
      </c>
      <c r="M31" s="104">
        <v>114</v>
      </c>
      <c r="N31" s="33">
        <v>170</v>
      </c>
      <c r="O31" s="34">
        <v>4.1176470588235294E-2</v>
      </c>
    </row>
    <row r="32" spans="1:26" ht="15.5" x14ac:dyDescent="0.35">
      <c r="A32" s="18">
        <v>11.2</v>
      </c>
      <c r="B32" s="14">
        <v>70</v>
      </c>
      <c r="C32" s="14">
        <v>14</v>
      </c>
      <c r="D32" s="20">
        <v>4.8000000000000001E-2</v>
      </c>
      <c r="E32" s="14">
        <v>197</v>
      </c>
      <c r="F32" s="14">
        <v>4</v>
      </c>
      <c r="G32" s="14">
        <v>72</v>
      </c>
      <c r="H32" s="14">
        <v>1</v>
      </c>
      <c r="I32" s="32">
        <v>1</v>
      </c>
      <c r="J32" s="14">
        <v>35</v>
      </c>
      <c r="K32" s="14">
        <v>11</v>
      </c>
      <c r="L32" s="14">
        <v>3</v>
      </c>
      <c r="M32" s="104">
        <v>56</v>
      </c>
      <c r="N32" s="33">
        <v>166</v>
      </c>
      <c r="O32" s="34">
        <v>3.614457831325301E-2</v>
      </c>
    </row>
    <row r="33" spans="1:15" ht="15.5" x14ac:dyDescent="0.35">
      <c r="A33" s="18">
        <v>13.1</v>
      </c>
      <c r="B33" s="14">
        <v>61</v>
      </c>
      <c r="C33" s="14">
        <v>7</v>
      </c>
      <c r="D33" s="20">
        <v>0.96</v>
      </c>
      <c r="E33" s="14">
        <v>213</v>
      </c>
      <c r="F33" s="14">
        <v>2</v>
      </c>
      <c r="G33" s="14">
        <v>101</v>
      </c>
      <c r="H33" s="14">
        <v>1</v>
      </c>
      <c r="I33" s="32">
        <v>1</v>
      </c>
      <c r="J33" s="14">
        <v>30</v>
      </c>
      <c r="K33" s="14">
        <v>10</v>
      </c>
      <c r="L33" s="14">
        <v>5</v>
      </c>
      <c r="M33" s="104">
        <v>43</v>
      </c>
      <c r="N33" s="33">
        <v>168</v>
      </c>
      <c r="O33" s="34">
        <v>2.976190476190476E-2</v>
      </c>
    </row>
    <row r="34" spans="1:15" ht="15.5" x14ac:dyDescent="0.35">
      <c r="A34" s="18">
        <v>8</v>
      </c>
      <c r="B34" s="14">
        <v>44</v>
      </c>
      <c r="C34" s="14">
        <v>3</v>
      </c>
      <c r="D34" s="20">
        <v>1.18</v>
      </c>
      <c r="E34" s="14">
        <v>69</v>
      </c>
      <c r="F34" s="14">
        <v>2</v>
      </c>
      <c r="G34" s="14">
        <v>72</v>
      </c>
      <c r="H34" s="14">
        <v>0</v>
      </c>
      <c r="I34" s="32">
        <v>0</v>
      </c>
      <c r="J34" s="14">
        <v>34</v>
      </c>
      <c r="K34" s="14">
        <v>6</v>
      </c>
      <c r="L34" s="14">
        <v>2</v>
      </c>
      <c r="M34" s="104">
        <v>20</v>
      </c>
      <c r="N34" s="33">
        <v>178</v>
      </c>
      <c r="O34" s="34">
        <v>2.8089887640449437E-2</v>
      </c>
    </row>
    <row r="35" spans="1:15" ht="15.5" x14ac:dyDescent="0.35">
      <c r="A35" s="18">
        <v>16.100000000000001</v>
      </c>
      <c r="B35" s="14">
        <v>98</v>
      </c>
      <c r="C35" s="14">
        <v>3</v>
      </c>
      <c r="D35" s="20">
        <v>0.97399999999999998</v>
      </c>
      <c r="E35" s="14">
        <v>201</v>
      </c>
      <c r="F35" s="14">
        <v>1</v>
      </c>
      <c r="G35" s="14">
        <v>91</v>
      </c>
      <c r="H35" s="14">
        <v>1</v>
      </c>
      <c r="I35" s="32">
        <v>1</v>
      </c>
      <c r="J35" s="14">
        <v>37</v>
      </c>
      <c r="K35" s="14">
        <v>6</v>
      </c>
      <c r="L35" s="14">
        <v>3</v>
      </c>
      <c r="M35" s="104">
        <v>106</v>
      </c>
      <c r="N35" s="33">
        <v>186</v>
      </c>
      <c r="O35" s="34">
        <v>4.3010752688172046E-2</v>
      </c>
    </row>
    <row r="36" spans="1:15" ht="15.5" x14ac:dyDescent="0.35">
      <c r="A36" s="18">
        <v>10.4</v>
      </c>
      <c r="B36" s="14">
        <v>53</v>
      </c>
      <c r="C36" s="14">
        <v>4</v>
      </c>
      <c r="D36" s="20">
        <v>1.3149999999999999</v>
      </c>
      <c r="E36" s="14">
        <v>69</v>
      </c>
      <c r="F36" s="14">
        <v>1</v>
      </c>
      <c r="G36" s="14">
        <v>78</v>
      </c>
      <c r="H36" s="14">
        <v>1</v>
      </c>
      <c r="I36" s="32">
        <v>1</v>
      </c>
      <c r="J36" s="14">
        <v>35</v>
      </c>
      <c r="K36" s="14">
        <v>9</v>
      </c>
      <c r="L36" s="14">
        <v>2</v>
      </c>
      <c r="M36" s="104">
        <v>25</v>
      </c>
      <c r="N36" s="33">
        <v>181</v>
      </c>
      <c r="O36" s="34">
        <v>4.4198895027624308E-2</v>
      </c>
    </row>
    <row r="37" spans="1:15" ht="15.5" x14ac:dyDescent="0.35">
      <c r="A37" s="18">
        <v>7.4</v>
      </c>
      <c r="B37" s="14">
        <v>44</v>
      </c>
      <c r="C37" s="14">
        <v>12</v>
      </c>
      <c r="D37" s="20">
        <v>0.97399999999999998</v>
      </c>
      <c r="E37" s="14">
        <v>117</v>
      </c>
      <c r="F37" s="14">
        <v>3</v>
      </c>
      <c r="G37" s="14">
        <v>96</v>
      </c>
      <c r="H37" s="14">
        <v>0</v>
      </c>
      <c r="I37" s="32">
        <v>0</v>
      </c>
      <c r="J37" s="14">
        <v>33</v>
      </c>
      <c r="K37" s="14">
        <v>6</v>
      </c>
      <c r="L37" s="14">
        <v>2</v>
      </c>
      <c r="M37" s="104">
        <v>22</v>
      </c>
      <c r="N37" s="33">
        <v>165</v>
      </c>
      <c r="O37" s="34">
        <v>3.0303030303030304E-2</v>
      </c>
    </row>
    <row r="38" spans="1:15" ht="15.5" x14ac:dyDescent="0.35">
      <c r="A38" s="18">
        <v>10.5</v>
      </c>
      <c r="B38" s="14">
        <v>58</v>
      </c>
      <c r="C38" s="14">
        <v>15</v>
      </c>
      <c r="D38" s="20">
        <v>0.16700000000000001</v>
      </c>
      <c r="E38" s="14">
        <v>81</v>
      </c>
      <c r="F38" s="14">
        <v>1</v>
      </c>
      <c r="G38" s="14">
        <v>120</v>
      </c>
      <c r="H38" s="14">
        <v>0</v>
      </c>
      <c r="I38" s="32">
        <v>0</v>
      </c>
      <c r="J38" s="14">
        <v>39</v>
      </c>
      <c r="K38" s="14">
        <v>10</v>
      </c>
      <c r="L38" s="14">
        <v>2</v>
      </c>
      <c r="M38" s="104">
        <v>35</v>
      </c>
      <c r="N38" s="33">
        <v>181</v>
      </c>
      <c r="O38" s="34">
        <v>3.8674033149171269E-2</v>
      </c>
    </row>
    <row r="39" spans="1:15" ht="15.5" x14ac:dyDescent="0.35">
      <c r="A39" s="18">
        <v>12</v>
      </c>
      <c r="B39" s="14">
        <v>60</v>
      </c>
      <c r="C39" s="14">
        <v>5</v>
      </c>
      <c r="D39" s="20">
        <v>0.93700000000000006</v>
      </c>
      <c r="E39" s="14">
        <v>211</v>
      </c>
      <c r="F39" s="14">
        <v>3</v>
      </c>
      <c r="G39" s="14">
        <v>112</v>
      </c>
      <c r="H39" s="14">
        <v>1</v>
      </c>
      <c r="I39" s="32">
        <v>0</v>
      </c>
      <c r="J39" s="14">
        <v>59</v>
      </c>
      <c r="K39" s="14">
        <v>15</v>
      </c>
      <c r="L39" s="14">
        <v>4</v>
      </c>
      <c r="M39" s="104">
        <v>39</v>
      </c>
      <c r="N39" s="33">
        <v>166</v>
      </c>
      <c r="O39" s="34">
        <v>3.0120481927710843E-2</v>
      </c>
    </row>
    <row r="40" spans="1:15" ht="15.5" x14ac:dyDescent="0.35">
      <c r="A40" s="18">
        <v>14.5</v>
      </c>
      <c r="B40" s="14">
        <v>54</v>
      </c>
      <c r="C40" s="14">
        <v>9</v>
      </c>
      <c r="D40" s="20">
        <v>4.5999999999999999E-2</v>
      </c>
      <c r="E40" s="14">
        <v>151</v>
      </c>
      <c r="F40" s="14">
        <v>0</v>
      </c>
      <c r="G40" s="14">
        <v>72</v>
      </c>
      <c r="H40" s="14">
        <v>1</v>
      </c>
      <c r="I40" s="32">
        <v>1</v>
      </c>
      <c r="J40" s="14">
        <v>30</v>
      </c>
      <c r="K40" s="14">
        <v>13</v>
      </c>
      <c r="L40" s="14">
        <v>5</v>
      </c>
      <c r="M40" s="104">
        <v>26</v>
      </c>
      <c r="N40" s="33">
        <v>201</v>
      </c>
      <c r="O40" s="34">
        <v>1.4925373134328358E-2</v>
      </c>
    </row>
    <row r="41" spans="1:15" ht="15.5" x14ac:dyDescent="0.35">
      <c r="A41" s="23">
        <v>5.9</v>
      </c>
      <c r="B41" s="14">
        <v>48</v>
      </c>
      <c r="C41" s="12">
        <v>2</v>
      </c>
      <c r="D41" s="25">
        <v>1.7999999999999999E-2</v>
      </c>
      <c r="E41" s="12">
        <v>77</v>
      </c>
      <c r="F41" s="12">
        <v>2</v>
      </c>
      <c r="G41" s="12">
        <v>150</v>
      </c>
      <c r="H41" s="14">
        <v>0</v>
      </c>
      <c r="I41" s="32">
        <v>0</v>
      </c>
      <c r="J41" s="14">
        <v>28</v>
      </c>
      <c r="K41" s="14">
        <v>1</v>
      </c>
      <c r="L41" s="14">
        <v>6</v>
      </c>
      <c r="M41" s="104">
        <v>24</v>
      </c>
      <c r="N41" s="33">
        <v>157</v>
      </c>
      <c r="O41" s="34">
        <v>1.9108280254777069E-2</v>
      </c>
    </row>
    <row r="42" spans="1:15" ht="15.5" x14ac:dyDescent="0.35">
      <c r="A42" s="18">
        <v>9</v>
      </c>
      <c r="B42" s="14">
        <v>53</v>
      </c>
      <c r="C42" s="14">
        <v>13</v>
      </c>
      <c r="D42" s="20">
        <v>0.84</v>
      </c>
      <c r="E42" s="14">
        <v>99</v>
      </c>
      <c r="F42" s="14">
        <v>3</v>
      </c>
      <c r="G42" s="14">
        <v>110</v>
      </c>
      <c r="H42" s="14">
        <v>1</v>
      </c>
      <c r="I42" s="32">
        <v>0</v>
      </c>
      <c r="J42" s="14">
        <v>36</v>
      </c>
      <c r="K42" s="14">
        <v>9</v>
      </c>
      <c r="L42" s="14">
        <v>2</v>
      </c>
      <c r="M42" s="104">
        <v>30</v>
      </c>
      <c r="N42" s="33">
        <v>171</v>
      </c>
      <c r="O42" s="34">
        <v>2.9239766081871343E-2</v>
      </c>
    </row>
    <row r="43" spans="1:15" ht="15.5" x14ac:dyDescent="0.35">
      <c r="A43" s="18">
        <v>15.8</v>
      </c>
      <c r="B43" s="14">
        <v>88</v>
      </c>
      <c r="C43" s="14">
        <v>18</v>
      </c>
      <c r="D43" s="20">
        <v>1</v>
      </c>
      <c r="E43" s="14">
        <v>283</v>
      </c>
      <c r="F43" s="14">
        <v>2</v>
      </c>
      <c r="G43" s="14">
        <v>104</v>
      </c>
      <c r="H43" s="14">
        <v>1</v>
      </c>
      <c r="I43" s="32">
        <v>0</v>
      </c>
      <c r="J43" s="14">
        <v>40</v>
      </c>
      <c r="K43" s="14">
        <v>8</v>
      </c>
      <c r="L43" s="14">
        <v>3</v>
      </c>
      <c r="M43" s="104">
        <v>64</v>
      </c>
      <c r="N43" s="33">
        <v>167</v>
      </c>
      <c r="O43" s="34">
        <v>5.9880239520958084E-2</v>
      </c>
    </row>
    <row r="44" spans="1:15" ht="15.5" x14ac:dyDescent="0.35">
      <c r="A44" s="18">
        <v>14</v>
      </c>
      <c r="B44" s="14">
        <v>59</v>
      </c>
      <c r="C44" s="14">
        <v>5</v>
      </c>
      <c r="D44" s="20">
        <v>1.159</v>
      </c>
      <c r="E44" s="14">
        <v>196</v>
      </c>
      <c r="F44" s="14">
        <v>1</v>
      </c>
      <c r="G44" s="14">
        <v>99</v>
      </c>
      <c r="H44" s="14">
        <v>1</v>
      </c>
      <c r="I44" s="32">
        <v>0</v>
      </c>
      <c r="J44" s="14">
        <v>43</v>
      </c>
      <c r="K44" s="14">
        <v>15</v>
      </c>
      <c r="L44" s="14">
        <v>5</v>
      </c>
      <c r="M44" s="104">
        <v>45</v>
      </c>
      <c r="N44" s="33">
        <v>176</v>
      </c>
      <c r="O44" s="34">
        <v>4.5454545454545456E-2</v>
      </c>
    </row>
    <row r="45" spans="1:15" ht="15.5" x14ac:dyDescent="0.35">
      <c r="A45" s="18">
        <v>15.3</v>
      </c>
      <c r="B45" s="14">
        <v>117</v>
      </c>
      <c r="C45" s="14">
        <v>2</v>
      </c>
      <c r="D45" s="20">
        <v>0.104</v>
      </c>
      <c r="E45" s="14">
        <v>253</v>
      </c>
      <c r="F45" s="14">
        <v>2</v>
      </c>
      <c r="G45" s="14">
        <v>145</v>
      </c>
      <c r="H45" s="14">
        <v>1</v>
      </c>
      <c r="I45" s="32">
        <v>1</v>
      </c>
      <c r="J45" s="14">
        <v>52</v>
      </c>
      <c r="K45" s="14">
        <v>15</v>
      </c>
      <c r="L45" s="14">
        <v>3</v>
      </c>
      <c r="M45" s="104">
        <v>59</v>
      </c>
      <c r="N45" s="33">
        <v>163</v>
      </c>
      <c r="O45" s="34">
        <v>3.6809815950920248E-2</v>
      </c>
    </row>
    <row r="46" spans="1:15" ht="15.5" x14ac:dyDescent="0.35">
      <c r="A46" s="18">
        <v>14.4</v>
      </c>
      <c r="B46" s="14">
        <v>83</v>
      </c>
      <c r="C46" s="14">
        <v>22</v>
      </c>
      <c r="D46" s="20">
        <v>0.93600000000000005</v>
      </c>
      <c r="E46" s="14">
        <v>203</v>
      </c>
      <c r="F46" s="14">
        <v>2</v>
      </c>
      <c r="G46" s="14">
        <v>111</v>
      </c>
      <c r="H46" s="14">
        <v>1</v>
      </c>
      <c r="I46" s="32">
        <v>0</v>
      </c>
      <c r="J46" s="14">
        <v>45</v>
      </c>
      <c r="K46" s="14">
        <v>9</v>
      </c>
      <c r="L46" s="14">
        <v>3</v>
      </c>
      <c r="M46" s="104">
        <v>87</v>
      </c>
      <c r="N46" s="33">
        <v>173</v>
      </c>
      <c r="O46" s="34">
        <v>2.8901734104046242E-2</v>
      </c>
    </row>
    <row r="47" spans="1:15" ht="15.5" x14ac:dyDescent="0.35">
      <c r="A47" s="18">
        <v>14.8</v>
      </c>
      <c r="B47" s="14">
        <v>91</v>
      </c>
      <c r="C47" s="14">
        <v>2</v>
      </c>
      <c r="D47" s="20">
        <v>1.968</v>
      </c>
      <c r="E47" s="14">
        <v>164</v>
      </c>
      <c r="F47" s="14">
        <v>1</v>
      </c>
      <c r="G47" s="14">
        <v>86</v>
      </c>
      <c r="H47" s="14">
        <v>1</v>
      </c>
      <c r="I47" s="32">
        <v>0</v>
      </c>
      <c r="J47" s="14">
        <v>33</v>
      </c>
      <c r="K47" s="14">
        <v>5</v>
      </c>
      <c r="L47" s="14">
        <v>2</v>
      </c>
      <c r="M47" s="104">
        <v>98</v>
      </c>
      <c r="N47" s="33">
        <v>183</v>
      </c>
      <c r="O47" s="34">
        <v>6.0109289617486336E-2</v>
      </c>
    </row>
    <row r="48" spans="1:15" ht="15.5" x14ac:dyDescent="0.35">
      <c r="A48" s="18">
        <v>12.1</v>
      </c>
      <c r="B48" s="14">
        <v>56</v>
      </c>
      <c r="C48" s="14">
        <v>4</v>
      </c>
      <c r="D48" s="20">
        <v>2.536</v>
      </c>
      <c r="E48" s="14">
        <v>146</v>
      </c>
      <c r="F48" s="14">
        <v>1</v>
      </c>
      <c r="G48" s="14">
        <v>84</v>
      </c>
      <c r="H48" s="14">
        <v>1</v>
      </c>
      <c r="I48" s="32">
        <v>1</v>
      </c>
      <c r="J48" s="14">
        <v>36</v>
      </c>
      <c r="K48" s="14">
        <v>8</v>
      </c>
      <c r="L48" s="14">
        <v>2</v>
      </c>
      <c r="M48" s="104">
        <v>40</v>
      </c>
      <c r="N48" s="33">
        <v>173</v>
      </c>
      <c r="O48" s="34">
        <v>3.4682080924855488E-2</v>
      </c>
    </row>
    <row r="49" spans="1:15" ht="15.5" x14ac:dyDescent="0.35">
      <c r="A49" s="18">
        <v>8</v>
      </c>
      <c r="B49" s="14">
        <v>51</v>
      </c>
      <c r="C49" s="14">
        <v>2</v>
      </c>
      <c r="D49" s="20">
        <v>0.41699999999999998</v>
      </c>
      <c r="E49" s="14">
        <v>121</v>
      </c>
      <c r="F49" s="14">
        <v>3</v>
      </c>
      <c r="G49" s="14">
        <v>123</v>
      </c>
      <c r="H49" s="14">
        <v>0</v>
      </c>
      <c r="I49" s="32">
        <v>0</v>
      </c>
      <c r="J49" s="14">
        <v>36</v>
      </c>
      <c r="K49" s="14">
        <v>8</v>
      </c>
      <c r="L49" s="14">
        <v>2</v>
      </c>
      <c r="M49" s="104">
        <v>32</v>
      </c>
      <c r="N49" s="33">
        <v>161</v>
      </c>
      <c r="O49" s="34">
        <v>3.7267080745341616E-2</v>
      </c>
    </row>
    <row r="50" spans="1:15" ht="15.5" x14ac:dyDescent="0.35">
      <c r="A50" s="18">
        <v>8.4</v>
      </c>
      <c r="B50" s="14">
        <v>56</v>
      </c>
      <c r="C50" s="14">
        <v>14</v>
      </c>
      <c r="D50" s="20">
        <v>3.9E-2</v>
      </c>
      <c r="E50" s="14">
        <v>128</v>
      </c>
      <c r="F50" s="14">
        <v>1</v>
      </c>
      <c r="G50" s="14">
        <v>97</v>
      </c>
      <c r="H50" s="14">
        <v>0</v>
      </c>
      <c r="I50" s="32">
        <v>1</v>
      </c>
      <c r="J50" s="14">
        <v>43</v>
      </c>
      <c r="K50" s="14">
        <v>6</v>
      </c>
      <c r="L50" s="14">
        <v>3</v>
      </c>
      <c r="M50" s="104">
        <v>37</v>
      </c>
      <c r="N50" s="33">
        <v>165</v>
      </c>
      <c r="O50" s="34">
        <v>4.2424242424242427E-2</v>
      </c>
    </row>
    <row r="51" spans="1:15" ht="15.5" x14ac:dyDescent="0.35">
      <c r="A51" s="18">
        <v>10.6</v>
      </c>
      <c r="B51" s="14">
        <v>51</v>
      </c>
      <c r="C51" s="14">
        <v>3</v>
      </c>
      <c r="D51" s="20">
        <v>1.155</v>
      </c>
      <c r="E51" s="14">
        <v>132</v>
      </c>
      <c r="F51" s="14">
        <v>2</v>
      </c>
      <c r="G51" s="14">
        <v>98</v>
      </c>
      <c r="H51" s="14">
        <v>0</v>
      </c>
      <c r="I51" s="32">
        <v>1</v>
      </c>
      <c r="J51" s="14">
        <v>35</v>
      </c>
      <c r="K51" s="14">
        <v>1</v>
      </c>
      <c r="L51" s="14">
        <v>3</v>
      </c>
      <c r="M51" s="104">
        <v>26</v>
      </c>
      <c r="N51" s="33">
        <v>173</v>
      </c>
      <c r="O51" s="34">
        <v>4.6242774566473986E-2</v>
      </c>
    </row>
    <row r="52" spans="1:15" ht="15.5" x14ac:dyDescent="0.35">
      <c r="A52" s="18">
        <v>10.9</v>
      </c>
      <c r="B52" s="14">
        <v>56</v>
      </c>
      <c r="C52" s="14">
        <v>9</v>
      </c>
      <c r="D52" s="20">
        <v>1.9990000000000001</v>
      </c>
      <c r="E52" s="14">
        <v>75</v>
      </c>
      <c r="F52" s="14">
        <v>0</v>
      </c>
      <c r="G52" s="14">
        <v>72</v>
      </c>
      <c r="H52" s="14">
        <v>0</v>
      </c>
      <c r="I52" s="32">
        <v>1</v>
      </c>
      <c r="J52" s="14">
        <v>49</v>
      </c>
      <c r="K52" s="14">
        <v>7</v>
      </c>
      <c r="L52" s="14">
        <v>4</v>
      </c>
      <c r="M52" s="104">
        <v>33</v>
      </c>
      <c r="N52" s="33">
        <v>182</v>
      </c>
      <c r="O52" s="34">
        <v>3.8461538461538464E-2</v>
      </c>
    </row>
    <row r="53" spans="1:15" ht="15.5" x14ac:dyDescent="0.35">
      <c r="A53" s="18">
        <v>8.6999999999999993</v>
      </c>
      <c r="B53" s="14">
        <v>53</v>
      </c>
      <c r="C53" s="14">
        <v>2</v>
      </c>
      <c r="D53" s="20">
        <v>2.8719999999999999</v>
      </c>
      <c r="E53" s="14">
        <v>144</v>
      </c>
      <c r="F53" s="14">
        <v>6</v>
      </c>
      <c r="G53" s="14">
        <v>73</v>
      </c>
      <c r="H53" s="14">
        <v>1</v>
      </c>
      <c r="I53" s="32">
        <v>1</v>
      </c>
      <c r="J53" s="14">
        <v>35</v>
      </c>
      <c r="K53" s="14">
        <v>4</v>
      </c>
      <c r="L53" s="14">
        <v>3</v>
      </c>
      <c r="M53" s="104">
        <v>34</v>
      </c>
      <c r="N53" s="33">
        <v>165</v>
      </c>
      <c r="O53" s="34">
        <v>3.6363636363636362E-2</v>
      </c>
    </row>
    <row r="54" spans="1:15" ht="15.5" x14ac:dyDescent="0.35">
      <c r="A54" s="18">
        <v>9.5</v>
      </c>
      <c r="B54" s="14">
        <v>62</v>
      </c>
      <c r="C54" s="14">
        <v>21</v>
      </c>
      <c r="D54" s="20">
        <v>0.73399999999999999</v>
      </c>
      <c r="E54" s="14">
        <v>152</v>
      </c>
      <c r="F54" s="14">
        <v>3</v>
      </c>
      <c r="G54" s="14">
        <v>111</v>
      </c>
      <c r="H54" s="14">
        <v>1</v>
      </c>
      <c r="I54" s="32">
        <v>0</v>
      </c>
      <c r="J54" s="14">
        <v>44</v>
      </c>
      <c r="K54" s="14">
        <v>5</v>
      </c>
      <c r="L54" s="14">
        <v>3</v>
      </c>
      <c r="M54" s="104">
        <v>43</v>
      </c>
      <c r="N54" s="33">
        <v>164</v>
      </c>
      <c r="O54" s="34">
        <v>3.048780487804878E-2</v>
      </c>
    </row>
    <row r="55" spans="1:15" ht="15.5" x14ac:dyDescent="0.35">
      <c r="A55" s="18">
        <v>6.8</v>
      </c>
      <c r="B55" s="14">
        <v>44</v>
      </c>
      <c r="C55" s="14">
        <v>4</v>
      </c>
      <c r="D55" s="20">
        <v>4.5900000000000003E-2</v>
      </c>
      <c r="E55" s="14">
        <v>104</v>
      </c>
      <c r="F55" s="14">
        <v>6</v>
      </c>
      <c r="G55" s="14">
        <v>86</v>
      </c>
      <c r="H55" s="14">
        <v>1</v>
      </c>
      <c r="I55" s="32">
        <v>0</v>
      </c>
      <c r="J55" s="14">
        <v>29</v>
      </c>
      <c r="K55" s="14">
        <v>2</v>
      </c>
      <c r="L55" s="14">
        <v>2</v>
      </c>
      <c r="M55" s="104">
        <v>21</v>
      </c>
      <c r="N55" s="33">
        <v>164</v>
      </c>
      <c r="O55" s="34">
        <v>2.4390243902439025E-2</v>
      </c>
    </row>
    <row r="56" spans="1:15" ht="15.5" x14ac:dyDescent="0.35">
      <c r="A56" s="18">
        <v>7.2</v>
      </c>
      <c r="B56" s="14">
        <v>41</v>
      </c>
      <c r="C56" s="14">
        <v>12</v>
      </c>
      <c r="D56" s="20">
        <v>0.879</v>
      </c>
      <c r="E56" s="14">
        <v>112</v>
      </c>
      <c r="F56" s="14">
        <v>2</v>
      </c>
      <c r="G56" s="14">
        <v>120</v>
      </c>
      <c r="H56" s="14">
        <v>0</v>
      </c>
      <c r="I56" s="32">
        <v>0</v>
      </c>
      <c r="J56" s="14">
        <v>39</v>
      </c>
      <c r="K56" s="14">
        <v>5</v>
      </c>
      <c r="L56" s="14">
        <v>3</v>
      </c>
      <c r="M56" s="104">
        <v>14</v>
      </c>
      <c r="N56" s="33">
        <v>162</v>
      </c>
      <c r="O56" s="34">
        <v>3.0864197530864196E-2</v>
      </c>
    </row>
    <row r="57" spans="1:15" ht="15.5" x14ac:dyDescent="0.35">
      <c r="A57" s="18">
        <v>11.3</v>
      </c>
      <c r="B57" s="14">
        <v>72</v>
      </c>
      <c r="C57" s="14">
        <v>4</v>
      </c>
      <c r="D57" s="20">
        <v>1.496</v>
      </c>
      <c r="E57" s="14">
        <v>139</v>
      </c>
      <c r="F57" s="14">
        <v>2</v>
      </c>
      <c r="G57" s="14">
        <v>84</v>
      </c>
      <c r="H57" s="14">
        <v>1</v>
      </c>
      <c r="I57" s="32">
        <v>1</v>
      </c>
      <c r="J57" s="14">
        <v>36</v>
      </c>
      <c r="K57" s="14">
        <v>6</v>
      </c>
      <c r="L57" s="14">
        <v>3</v>
      </c>
      <c r="M57" s="104">
        <v>77</v>
      </c>
      <c r="N57" s="33">
        <v>177</v>
      </c>
      <c r="O57" s="34">
        <v>3.954802259887006E-2</v>
      </c>
    </row>
    <row r="58" spans="1:15" ht="15.5" x14ac:dyDescent="0.35">
      <c r="A58" s="18">
        <v>9.4</v>
      </c>
      <c r="B58" s="14">
        <v>55</v>
      </c>
      <c r="C58" s="14">
        <v>14</v>
      </c>
      <c r="D58" s="20">
        <v>0.65500000000000003</v>
      </c>
      <c r="E58" s="14">
        <v>150</v>
      </c>
      <c r="F58" s="14">
        <v>3</v>
      </c>
      <c r="G58" s="14">
        <v>108</v>
      </c>
      <c r="H58" s="14">
        <v>1</v>
      </c>
      <c r="I58" s="32">
        <v>0</v>
      </c>
      <c r="J58" s="14">
        <v>37</v>
      </c>
      <c r="K58" s="14">
        <v>9</v>
      </c>
      <c r="L58" s="14">
        <v>2</v>
      </c>
      <c r="M58" s="104">
        <v>35</v>
      </c>
      <c r="N58" s="33">
        <v>163</v>
      </c>
      <c r="O58" s="34">
        <v>3.0674846625766871E-2</v>
      </c>
    </row>
    <row r="59" spans="1:15" ht="15.5" x14ac:dyDescent="0.35">
      <c r="A59" s="18">
        <v>8.6</v>
      </c>
      <c r="B59" s="14">
        <v>48</v>
      </c>
      <c r="C59" s="14">
        <v>10</v>
      </c>
      <c r="D59" s="20">
        <v>1.6439999999999999</v>
      </c>
      <c r="E59" s="14">
        <v>60</v>
      </c>
      <c r="F59" s="14">
        <v>3</v>
      </c>
      <c r="G59" s="14">
        <v>118</v>
      </c>
      <c r="H59" s="14">
        <v>0</v>
      </c>
      <c r="I59" s="32">
        <v>1</v>
      </c>
      <c r="J59" s="14">
        <v>34</v>
      </c>
      <c r="K59" s="14">
        <v>19</v>
      </c>
      <c r="L59" s="14">
        <v>1</v>
      </c>
      <c r="M59" s="104">
        <v>22</v>
      </c>
      <c r="N59" s="33">
        <v>172</v>
      </c>
      <c r="O59" s="34">
        <v>4.6511627906976744E-2</v>
      </c>
    </row>
    <row r="60" spans="1:15" ht="15.5" x14ac:dyDescent="0.35">
      <c r="A60" s="18">
        <v>17.100000000000001</v>
      </c>
      <c r="B60" s="14">
        <v>76</v>
      </c>
      <c r="C60" s="14">
        <v>5</v>
      </c>
      <c r="D60" s="20">
        <v>0.81899999999999995</v>
      </c>
      <c r="E60" s="14">
        <v>266</v>
      </c>
      <c r="F60" s="14">
        <v>4</v>
      </c>
      <c r="G60" s="14">
        <v>92</v>
      </c>
      <c r="H60" s="14">
        <v>0</v>
      </c>
      <c r="I60" s="32">
        <v>1</v>
      </c>
      <c r="J60" s="14">
        <v>52</v>
      </c>
      <c r="K60" s="14">
        <v>18</v>
      </c>
      <c r="L60" s="14">
        <v>5</v>
      </c>
      <c r="M60" s="104">
        <v>87</v>
      </c>
      <c r="N60" s="33">
        <v>178</v>
      </c>
      <c r="O60" s="34">
        <v>4.49438202247191E-2</v>
      </c>
    </row>
    <row r="61" spans="1:15" ht="15.5" x14ac:dyDescent="0.35">
      <c r="A61" s="18">
        <v>15.4</v>
      </c>
      <c r="B61" s="14">
        <v>58</v>
      </c>
      <c r="C61" s="14">
        <v>6</v>
      </c>
      <c r="D61" s="20">
        <v>1.623</v>
      </c>
      <c r="E61" s="14">
        <v>209</v>
      </c>
      <c r="F61" s="14">
        <v>1</v>
      </c>
      <c r="G61" s="14">
        <v>88</v>
      </c>
      <c r="H61" s="14">
        <v>0</v>
      </c>
      <c r="I61" s="32">
        <v>1</v>
      </c>
      <c r="J61" s="14">
        <v>45</v>
      </c>
      <c r="K61" s="14">
        <v>10</v>
      </c>
      <c r="L61" s="14">
        <v>3</v>
      </c>
      <c r="M61" s="104">
        <v>45</v>
      </c>
      <c r="N61" s="33">
        <v>179</v>
      </c>
      <c r="O61" s="34">
        <v>4.4692737430167599E-2</v>
      </c>
    </row>
    <row r="62" spans="1:15" ht="15.5" x14ac:dyDescent="0.35">
      <c r="A62" s="18">
        <v>11</v>
      </c>
      <c r="B62" s="14">
        <v>51</v>
      </c>
      <c r="C62" s="14">
        <v>6</v>
      </c>
      <c r="D62" s="20">
        <v>1.0840000000000001</v>
      </c>
      <c r="E62" s="14">
        <v>181</v>
      </c>
      <c r="F62" s="14">
        <v>2</v>
      </c>
      <c r="G62" s="14">
        <v>101</v>
      </c>
      <c r="H62" s="14">
        <v>0</v>
      </c>
      <c r="I62" s="32">
        <v>1</v>
      </c>
      <c r="J62" s="14">
        <v>53</v>
      </c>
      <c r="K62" s="14">
        <v>9</v>
      </c>
      <c r="L62" s="14">
        <v>4</v>
      </c>
      <c r="M62" s="104">
        <v>33</v>
      </c>
      <c r="N62" s="33">
        <v>164</v>
      </c>
      <c r="O62" s="34">
        <v>3.6585365853658534E-2</v>
      </c>
    </row>
    <row r="63" spans="1:15" ht="15.5" x14ac:dyDescent="0.35">
      <c r="A63" s="18">
        <v>15.6</v>
      </c>
      <c r="B63" s="14">
        <v>67</v>
      </c>
      <c r="C63" s="14">
        <v>13</v>
      </c>
      <c r="D63" s="20">
        <v>1.4610000000000001</v>
      </c>
      <c r="E63" s="14">
        <v>180</v>
      </c>
      <c r="F63" s="14">
        <v>4</v>
      </c>
      <c r="G63" s="14">
        <v>91</v>
      </c>
      <c r="H63" s="14">
        <v>0</v>
      </c>
      <c r="I63" s="32">
        <v>0</v>
      </c>
      <c r="J63" s="14">
        <v>44</v>
      </c>
      <c r="K63" s="14">
        <v>10</v>
      </c>
      <c r="L63" s="14">
        <v>3</v>
      </c>
      <c r="M63" s="104">
        <v>44</v>
      </c>
      <c r="N63" s="33">
        <v>181</v>
      </c>
      <c r="O63" s="34">
        <v>3.3149171270718231E-2</v>
      </c>
    </row>
    <row r="64" spans="1:15" ht="15.5" x14ac:dyDescent="0.35">
      <c r="A64" s="18">
        <v>7.6</v>
      </c>
      <c r="B64" s="14">
        <v>50</v>
      </c>
      <c r="C64" s="14">
        <v>3</v>
      </c>
      <c r="D64" s="20">
        <v>0.53200000000000003</v>
      </c>
      <c r="E64" s="14">
        <v>111</v>
      </c>
      <c r="F64" s="14">
        <v>2</v>
      </c>
      <c r="G64" s="14">
        <v>120</v>
      </c>
      <c r="H64" s="14">
        <v>0</v>
      </c>
      <c r="I64" s="32">
        <v>0</v>
      </c>
      <c r="J64" s="14">
        <v>46</v>
      </c>
      <c r="K64" s="14">
        <v>3</v>
      </c>
      <c r="L64" s="14">
        <v>4</v>
      </c>
      <c r="M64" s="104">
        <v>26</v>
      </c>
      <c r="N64" s="33">
        <v>164</v>
      </c>
      <c r="O64" s="34">
        <v>4.878048780487805E-2</v>
      </c>
    </row>
    <row r="65" spans="1:15" ht="15.5" x14ac:dyDescent="0.35">
      <c r="A65" s="18">
        <v>11.4</v>
      </c>
      <c r="B65" s="14">
        <v>58</v>
      </c>
      <c r="C65" s="14">
        <v>2</v>
      </c>
      <c r="D65" s="20">
        <v>1.3360000000000001</v>
      </c>
      <c r="E65" s="14">
        <v>150</v>
      </c>
      <c r="F65" s="14">
        <v>2</v>
      </c>
      <c r="G65" s="14">
        <v>98</v>
      </c>
      <c r="H65" s="14">
        <v>0</v>
      </c>
      <c r="I65" s="32">
        <v>1</v>
      </c>
      <c r="J65" s="14">
        <v>38</v>
      </c>
      <c r="K65" s="14">
        <v>9</v>
      </c>
      <c r="L65" s="14">
        <v>2</v>
      </c>
      <c r="M65" s="104">
        <v>41</v>
      </c>
      <c r="N65" s="33">
        <v>177</v>
      </c>
      <c r="O65" s="34">
        <v>3.3898305084745763E-2</v>
      </c>
    </row>
    <row r="66" spans="1:15" ht="15.5" x14ac:dyDescent="0.35">
      <c r="A66" s="18">
        <v>23.5</v>
      </c>
      <c r="B66" s="14">
        <v>89</v>
      </c>
      <c r="C66" s="14">
        <v>8</v>
      </c>
      <c r="D66" s="20">
        <v>1.018</v>
      </c>
      <c r="E66" s="14">
        <v>348</v>
      </c>
      <c r="F66" s="14">
        <v>0</v>
      </c>
      <c r="G66" s="14">
        <v>98</v>
      </c>
      <c r="H66" s="14">
        <v>1</v>
      </c>
      <c r="I66" s="32">
        <v>1</v>
      </c>
      <c r="J66" s="14">
        <v>36</v>
      </c>
      <c r="K66" s="14">
        <v>12</v>
      </c>
      <c r="L66" s="14">
        <v>1</v>
      </c>
      <c r="M66" s="104">
        <v>57</v>
      </c>
      <c r="N66" s="33">
        <v>184</v>
      </c>
      <c r="O66" s="34">
        <v>5.9782608695652176E-2</v>
      </c>
    </row>
    <row r="67" spans="1:15" ht="15.5" x14ac:dyDescent="0.35">
      <c r="A67" s="18">
        <v>12.4</v>
      </c>
      <c r="B67" s="14">
        <v>76</v>
      </c>
      <c r="C67" s="14">
        <v>19</v>
      </c>
      <c r="D67" s="20">
        <v>4.2999999999999997E-2</v>
      </c>
      <c r="E67" s="14">
        <v>214</v>
      </c>
      <c r="F67" s="14">
        <v>2</v>
      </c>
      <c r="G67" s="14">
        <v>98</v>
      </c>
      <c r="H67" s="14">
        <v>1</v>
      </c>
      <c r="I67" s="32">
        <v>1</v>
      </c>
      <c r="J67" s="14">
        <v>42</v>
      </c>
      <c r="K67" s="14">
        <v>3</v>
      </c>
      <c r="L67" s="14">
        <v>3</v>
      </c>
      <c r="M67" s="104">
        <v>59</v>
      </c>
      <c r="N67" s="33">
        <v>160</v>
      </c>
      <c r="O67" s="34">
        <v>3.7499999999999999E-2</v>
      </c>
    </row>
    <row r="68" spans="1:15" ht="15.5" x14ac:dyDescent="0.35">
      <c r="A68" s="18">
        <v>13.4</v>
      </c>
      <c r="B68" s="14">
        <v>71</v>
      </c>
      <c r="C68" s="14">
        <v>5</v>
      </c>
      <c r="D68" s="20">
        <v>1.28</v>
      </c>
      <c r="E68" s="14">
        <v>141</v>
      </c>
      <c r="F68" s="14">
        <v>2</v>
      </c>
      <c r="G68" s="14">
        <v>96</v>
      </c>
      <c r="H68" s="14">
        <v>0</v>
      </c>
      <c r="I68" s="32">
        <v>1</v>
      </c>
      <c r="J68" s="14">
        <v>28</v>
      </c>
      <c r="K68" s="14">
        <v>9</v>
      </c>
      <c r="L68" s="14">
        <v>1</v>
      </c>
      <c r="M68" s="104">
        <v>54</v>
      </c>
      <c r="N68" s="33">
        <v>180</v>
      </c>
      <c r="O68" s="34">
        <v>3.3333333333333333E-2</v>
      </c>
    </row>
    <row r="69" spans="1:15" ht="15.5" x14ac:dyDescent="0.35">
      <c r="A69" s="18">
        <v>13.8</v>
      </c>
      <c r="B69" s="14">
        <v>63</v>
      </c>
      <c r="C69" s="14">
        <v>12</v>
      </c>
      <c r="D69" s="20">
        <v>0.61199999999999999</v>
      </c>
      <c r="E69" s="14">
        <v>148</v>
      </c>
      <c r="F69" s="14">
        <v>3</v>
      </c>
      <c r="G69" s="14">
        <v>116</v>
      </c>
      <c r="H69" s="14">
        <v>1</v>
      </c>
      <c r="I69" s="32">
        <v>0</v>
      </c>
      <c r="J69" s="14">
        <v>35</v>
      </c>
      <c r="K69" s="14">
        <v>10</v>
      </c>
      <c r="L69" s="14">
        <v>2</v>
      </c>
      <c r="M69" s="104">
        <v>42</v>
      </c>
      <c r="N69" s="33">
        <v>178</v>
      </c>
      <c r="O69" s="34">
        <v>3.9325842696629212E-2</v>
      </c>
    </row>
    <row r="70" spans="1:15" ht="15.5" x14ac:dyDescent="0.35">
      <c r="A70" s="18">
        <v>11.6</v>
      </c>
      <c r="B70" s="14">
        <v>55</v>
      </c>
      <c r="C70" s="14">
        <v>3</v>
      </c>
      <c r="D70" s="20">
        <v>0.73899999999999999</v>
      </c>
      <c r="E70" s="14">
        <v>146</v>
      </c>
      <c r="F70" s="14">
        <v>3</v>
      </c>
      <c r="G70" s="14">
        <v>114</v>
      </c>
      <c r="H70" s="14">
        <v>1</v>
      </c>
      <c r="I70" s="32">
        <v>1</v>
      </c>
      <c r="J70" s="14">
        <v>43</v>
      </c>
      <c r="K70" s="14">
        <v>11</v>
      </c>
      <c r="L70" s="14">
        <v>3</v>
      </c>
      <c r="M70" s="104">
        <v>35</v>
      </c>
      <c r="N70" s="33">
        <v>170</v>
      </c>
      <c r="O70" s="34">
        <v>2.9411764705882353E-2</v>
      </c>
    </row>
    <row r="71" spans="1:15" ht="15.5" x14ac:dyDescent="0.35">
      <c r="A71" s="18">
        <v>11.8</v>
      </c>
      <c r="B71" s="14">
        <v>56</v>
      </c>
      <c r="C71" s="14">
        <v>2</v>
      </c>
      <c r="D71" s="20">
        <v>1.1419999999999999</v>
      </c>
      <c r="E71" s="14">
        <v>199</v>
      </c>
      <c r="F71" s="14">
        <v>2</v>
      </c>
      <c r="G71" s="14">
        <v>98</v>
      </c>
      <c r="H71" s="14">
        <v>1</v>
      </c>
      <c r="I71" s="32">
        <v>1</v>
      </c>
      <c r="J71" s="14">
        <v>35</v>
      </c>
      <c r="K71" s="14">
        <v>8</v>
      </c>
      <c r="L71" s="14">
        <v>2</v>
      </c>
      <c r="M71" s="104">
        <v>37</v>
      </c>
      <c r="N71" s="33">
        <v>164</v>
      </c>
      <c r="O71" s="34">
        <v>3.6585365853658534E-2</v>
      </c>
    </row>
    <row r="72" spans="1:15" ht="15.5" x14ac:dyDescent="0.35">
      <c r="A72" s="18">
        <v>12.4</v>
      </c>
      <c r="B72" s="14">
        <v>57</v>
      </c>
      <c r="C72" s="14">
        <v>7</v>
      </c>
      <c r="D72" s="20">
        <v>1.476</v>
      </c>
      <c r="E72" s="14">
        <v>171</v>
      </c>
      <c r="F72" s="14">
        <v>1</v>
      </c>
      <c r="G72" s="14">
        <v>91</v>
      </c>
      <c r="H72" s="14">
        <v>1</v>
      </c>
      <c r="I72" s="32">
        <v>0</v>
      </c>
      <c r="J72" s="14">
        <v>28</v>
      </c>
      <c r="K72" s="14">
        <v>8</v>
      </c>
      <c r="L72" s="14">
        <v>2</v>
      </c>
      <c r="M72" s="104">
        <v>41</v>
      </c>
      <c r="N72" s="33">
        <v>174</v>
      </c>
      <c r="O72" s="34">
        <v>4.0229885057471264E-2</v>
      </c>
    </row>
    <row r="73" spans="1:15" ht="15.5" x14ac:dyDescent="0.35">
      <c r="A73" s="18">
        <v>8.1</v>
      </c>
      <c r="B73" s="14">
        <v>79</v>
      </c>
      <c r="C73" s="14">
        <v>2</v>
      </c>
      <c r="D73" s="20">
        <v>0.54600000000000004</v>
      </c>
      <c r="E73" s="14">
        <v>122</v>
      </c>
      <c r="F73" s="14">
        <v>4</v>
      </c>
      <c r="G73" s="14">
        <v>129</v>
      </c>
      <c r="H73" s="14">
        <v>1</v>
      </c>
      <c r="I73" s="32">
        <v>0</v>
      </c>
      <c r="J73" s="14">
        <v>56</v>
      </c>
      <c r="K73" s="14">
        <v>3</v>
      </c>
      <c r="L73" s="14">
        <v>5</v>
      </c>
      <c r="M73" s="104">
        <v>74</v>
      </c>
      <c r="N73" s="33">
        <v>163</v>
      </c>
      <c r="O73" s="34">
        <v>4.2944785276073622E-2</v>
      </c>
    </row>
    <row r="74" spans="1:15" ht="15.5" x14ac:dyDescent="0.35">
      <c r="A74" s="18">
        <v>9.5</v>
      </c>
      <c r="B74" s="14">
        <v>53</v>
      </c>
      <c r="C74" s="14">
        <v>19</v>
      </c>
      <c r="D74" s="20">
        <v>1.2949999999999999</v>
      </c>
      <c r="E74" s="14">
        <v>110</v>
      </c>
      <c r="F74" s="14">
        <v>1</v>
      </c>
      <c r="G74" s="14">
        <v>88</v>
      </c>
      <c r="H74" s="14">
        <v>1</v>
      </c>
      <c r="I74" s="32">
        <v>0</v>
      </c>
      <c r="J74" s="14">
        <v>40</v>
      </c>
      <c r="K74" s="14">
        <v>8</v>
      </c>
      <c r="L74" s="14">
        <v>3</v>
      </c>
      <c r="M74" s="104">
        <v>31</v>
      </c>
      <c r="N74" s="33">
        <v>175</v>
      </c>
      <c r="O74" s="34">
        <v>0.04</v>
      </c>
    </row>
    <row r="75" spans="1:15" ht="15.5" x14ac:dyDescent="0.35">
      <c r="A75" s="18">
        <v>8.4</v>
      </c>
      <c r="B75" s="14">
        <v>47</v>
      </c>
      <c r="C75" s="14">
        <v>10</v>
      </c>
      <c r="D75" s="20">
        <v>1.512</v>
      </c>
      <c r="E75" s="14">
        <v>73</v>
      </c>
      <c r="F75" s="14">
        <v>0</v>
      </c>
      <c r="G75" s="14">
        <v>82</v>
      </c>
      <c r="H75" s="14">
        <v>0</v>
      </c>
      <c r="I75" s="32">
        <v>1</v>
      </c>
      <c r="J75" s="14">
        <v>31</v>
      </c>
      <c r="K75" s="14">
        <v>7</v>
      </c>
      <c r="L75" s="14">
        <v>2</v>
      </c>
      <c r="M75" s="104">
        <v>22</v>
      </c>
      <c r="N75" s="33">
        <v>174</v>
      </c>
      <c r="O75" s="34">
        <v>3.4482758620689655E-2</v>
      </c>
    </row>
    <row r="76" spans="1:15" ht="15.5" x14ac:dyDescent="0.35">
      <c r="A76" s="18">
        <v>9</v>
      </c>
      <c r="B76" s="14">
        <v>39</v>
      </c>
      <c r="C76" s="14">
        <v>9</v>
      </c>
      <c r="D76" s="20">
        <v>0.10299999999999999</v>
      </c>
      <c r="E76" s="14">
        <v>89</v>
      </c>
      <c r="F76" s="14">
        <v>5</v>
      </c>
      <c r="G76" s="14">
        <v>135</v>
      </c>
      <c r="H76" s="14">
        <v>1</v>
      </c>
      <c r="I76" s="32">
        <v>0</v>
      </c>
      <c r="J76" s="14">
        <v>40</v>
      </c>
      <c r="K76" s="14">
        <v>20</v>
      </c>
      <c r="L76" s="14">
        <v>2</v>
      </c>
      <c r="M76" s="104">
        <v>16</v>
      </c>
      <c r="N76" s="33">
        <v>170</v>
      </c>
      <c r="O76" s="34">
        <v>3.5294117647058823E-2</v>
      </c>
    </row>
    <row r="77" spans="1:15" ht="15.5" x14ac:dyDescent="0.35">
      <c r="A77" s="18">
        <v>15.5</v>
      </c>
      <c r="B77" s="14">
        <v>75</v>
      </c>
      <c r="C77" s="14">
        <v>4</v>
      </c>
      <c r="D77" s="20">
        <v>0.185</v>
      </c>
      <c r="E77" s="14">
        <v>166</v>
      </c>
      <c r="F77" s="14">
        <v>5</v>
      </c>
      <c r="G77" s="14">
        <v>133</v>
      </c>
      <c r="H77" s="14">
        <v>0</v>
      </c>
      <c r="I77" s="32">
        <v>0</v>
      </c>
      <c r="J77" s="14">
        <v>29</v>
      </c>
      <c r="K77" s="14">
        <v>15</v>
      </c>
      <c r="L77" s="14">
        <v>1</v>
      </c>
      <c r="M77" s="104">
        <v>97</v>
      </c>
      <c r="N77" s="33">
        <v>178</v>
      </c>
      <c r="O77" s="34">
        <v>5.0561797752808987E-2</v>
      </c>
    </row>
    <row r="78" spans="1:15" ht="15.5" x14ac:dyDescent="0.35">
      <c r="A78" s="18">
        <v>10.4</v>
      </c>
      <c r="B78" s="14">
        <v>51</v>
      </c>
      <c r="C78" s="14">
        <v>5</v>
      </c>
      <c r="D78" s="20">
        <v>0.63600000000000001</v>
      </c>
      <c r="E78" s="14">
        <v>118</v>
      </c>
      <c r="F78" s="14">
        <v>3</v>
      </c>
      <c r="G78" s="14">
        <v>112</v>
      </c>
      <c r="H78" s="14">
        <v>1</v>
      </c>
      <c r="I78" s="32">
        <v>0</v>
      </c>
      <c r="J78" s="14">
        <v>32</v>
      </c>
      <c r="K78" s="14">
        <v>10</v>
      </c>
      <c r="L78" s="14">
        <v>2</v>
      </c>
      <c r="M78" s="104">
        <v>26</v>
      </c>
      <c r="N78" s="33">
        <v>173</v>
      </c>
      <c r="O78" s="34">
        <v>4.046242774566474E-2</v>
      </c>
    </row>
    <row r="79" spans="1:15" ht="15.5" x14ac:dyDescent="0.35">
      <c r="A79" s="18">
        <v>12.7</v>
      </c>
      <c r="B79" s="14">
        <v>51</v>
      </c>
      <c r="C79" s="14">
        <v>7</v>
      </c>
      <c r="D79" s="20">
        <v>0.17199999999999999</v>
      </c>
      <c r="E79" s="14">
        <v>117</v>
      </c>
      <c r="F79" s="14">
        <v>5</v>
      </c>
      <c r="G79" s="14">
        <v>168</v>
      </c>
      <c r="H79" s="14">
        <v>1</v>
      </c>
      <c r="I79" s="32">
        <v>1</v>
      </c>
      <c r="J79" s="14">
        <v>33</v>
      </c>
      <c r="K79" s="14">
        <v>11</v>
      </c>
      <c r="L79" s="14">
        <v>5</v>
      </c>
      <c r="M79" s="104">
        <v>23</v>
      </c>
      <c r="N79" s="33">
        <v>176</v>
      </c>
      <c r="O79" s="34">
        <v>4.5454545454545456E-2</v>
      </c>
    </row>
    <row r="80" spans="1:15" ht="15.5" x14ac:dyDescent="0.35">
      <c r="A80" s="18">
        <v>14</v>
      </c>
      <c r="B80" s="14">
        <v>74</v>
      </c>
      <c r="C80" s="14">
        <v>18</v>
      </c>
      <c r="D80" s="20">
        <v>4.3999999999999997E-2</v>
      </c>
      <c r="E80" s="14">
        <v>175</v>
      </c>
      <c r="F80" s="14">
        <v>3</v>
      </c>
      <c r="G80" s="14">
        <v>78</v>
      </c>
      <c r="H80" s="14">
        <v>1</v>
      </c>
      <c r="I80" s="32">
        <v>1</v>
      </c>
      <c r="J80" s="14">
        <v>39</v>
      </c>
      <c r="K80" s="14">
        <v>7</v>
      </c>
      <c r="L80" s="14">
        <v>3</v>
      </c>
      <c r="M80" s="104">
        <v>84</v>
      </c>
      <c r="N80" s="33">
        <v>179</v>
      </c>
      <c r="O80" s="34">
        <v>4.4692737430167599E-2</v>
      </c>
    </row>
    <row r="81" spans="1:15" ht="15.5" x14ac:dyDescent="0.35">
      <c r="A81" s="18">
        <v>9.4</v>
      </c>
      <c r="B81" s="14">
        <v>50</v>
      </c>
      <c r="C81" s="14">
        <v>11</v>
      </c>
      <c r="D81" s="20">
        <v>1.5449999999999999</v>
      </c>
      <c r="E81" s="14">
        <v>102</v>
      </c>
      <c r="F81" s="14">
        <v>3</v>
      </c>
      <c r="G81" s="14">
        <v>110</v>
      </c>
      <c r="H81" s="14">
        <v>1</v>
      </c>
      <c r="I81" s="32">
        <v>0</v>
      </c>
      <c r="J81" s="14">
        <v>41</v>
      </c>
      <c r="K81" s="14">
        <v>10</v>
      </c>
      <c r="L81" s="14">
        <v>3</v>
      </c>
      <c r="M81" s="104">
        <v>28</v>
      </c>
      <c r="N81" s="33">
        <v>162</v>
      </c>
      <c r="O81" s="34">
        <v>4.3209876543209874E-2</v>
      </c>
    </row>
    <row r="82" spans="1:15" ht="15.5" x14ac:dyDescent="0.35">
      <c r="A82" s="18">
        <v>14</v>
      </c>
      <c r="B82" s="14">
        <v>70</v>
      </c>
      <c r="C82" s="14">
        <v>5</v>
      </c>
      <c r="D82" s="20">
        <v>0.29099999999999998</v>
      </c>
      <c r="E82" s="14">
        <v>182</v>
      </c>
      <c r="F82" s="14">
        <v>3</v>
      </c>
      <c r="G82" s="14">
        <v>132</v>
      </c>
      <c r="H82" s="14">
        <v>1</v>
      </c>
      <c r="I82" s="32">
        <v>1</v>
      </c>
      <c r="J82" s="14">
        <v>31</v>
      </c>
      <c r="K82" s="14">
        <v>6</v>
      </c>
      <c r="L82" s="14">
        <v>2</v>
      </c>
      <c r="M82" s="104">
        <v>74</v>
      </c>
      <c r="N82" s="33">
        <v>168</v>
      </c>
      <c r="O82" s="34">
        <v>2.976190476190476E-2</v>
      </c>
    </row>
    <row r="83" spans="1:15" ht="15.5" x14ac:dyDescent="0.35">
      <c r="A83" s="18">
        <v>15.9</v>
      </c>
      <c r="B83" s="14">
        <v>66</v>
      </c>
      <c r="C83" s="14">
        <v>9</v>
      </c>
      <c r="D83" s="20">
        <v>9.1999999999999998E-2</v>
      </c>
      <c r="E83" s="14">
        <v>230</v>
      </c>
      <c r="F83" s="14">
        <v>4</v>
      </c>
      <c r="G83" s="14">
        <v>137</v>
      </c>
      <c r="H83" s="14">
        <v>0</v>
      </c>
      <c r="I83" s="32">
        <v>0</v>
      </c>
      <c r="J83" s="14">
        <v>43</v>
      </c>
      <c r="K83" s="14">
        <v>12</v>
      </c>
      <c r="L83" s="14">
        <v>3</v>
      </c>
      <c r="M83" s="104">
        <v>65</v>
      </c>
      <c r="N83" s="33">
        <v>165</v>
      </c>
      <c r="O83" s="34">
        <v>5.4545454545454543E-2</v>
      </c>
    </row>
    <row r="84" spans="1:15" ht="15.5" x14ac:dyDescent="0.35">
      <c r="A84" s="18">
        <v>7.5</v>
      </c>
      <c r="B84" s="14">
        <v>43</v>
      </c>
      <c r="C84" s="14">
        <v>5</v>
      </c>
      <c r="D84" s="20">
        <v>0.48</v>
      </c>
      <c r="E84" s="14">
        <v>59</v>
      </c>
      <c r="F84" s="14">
        <v>3</v>
      </c>
      <c r="G84" s="14">
        <v>127</v>
      </c>
      <c r="H84" s="14">
        <v>0</v>
      </c>
      <c r="I84" s="32">
        <v>0</v>
      </c>
      <c r="J84" s="14">
        <v>30</v>
      </c>
      <c r="K84" s="14">
        <v>4</v>
      </c>
      <c r="L84" s="14">
        <v>2</v>
      </c>
      <c r="M84" s="104">
        <v>17</v>
      </c>
      <c r="N84" s="33">
        <v>170</v>
      </c>
      <c r="O84" s="34">
        <v>2.9411764705882353E-2</v>
      </c>
    </row>
    <row r="85" spans="1:15" ht="15.5" x14ac:dyDescent="0.35">
      <c r="A85" s="18">
        <v>8.1</v>
      </c>
      <c r="B85" s="14">
        <v>49</v>
      </c>
      <c r="C85" s="14">
        <v>16</v>
      </c>
      <c r="D85" s="20">
        <v>0.98299999999999998</v>
      </c>
      <c r="E85" s="14">
        <v>71</v>
      </c>
      <c r="F85" s="14">
        <v>4</v>
      </c>
      <c r="G85" s="14">
        <v>112</v>
      </c>
      <c r="H85" s="14">
        <v>1</v>
      </c>
      <c r="I85" s="32">
        <v>0</v>
      </c>
      <c r="J85" s="14">
        <v>39</v>
      </c>
      <c r="K85" s="14">
        <v>7</v>
      </c>
      <c r="L85" s="14">
        <v>3</v>
      </c>
      <c r="M85" s="104">
        <v>23</v>
      </c>
      <c r="N85" s="33">
        <v>175</v>
      </c>
      <c r="O85" s="34">
        <v>2.8571428571428571E-2</v>
      </c>
    </row>
    <row r="86" spans="1:15" ht="15.5" x14ac:dyDescent="0.35">
      <c r="A86" s="18">
        <v>10.3</v>
      </c>
      <c r="B86" s="14">
        <v>49</v>
      </c>
      <c r="C86" s="14">
        <v>3</v>
      </c>
      <c r="D86" s="20">
        <v>1.881</v>
      </c>
      <c r="E86" s="14">
        <v>46</v>
      </c>
      <c r="F86" s="14">
        <v>1</v>
      </c>
      <c r="G86" s="14">
        <v>85</v>
      </c>
      <c r="H86" s="14">
        <v>0</v>
      </c>
      <c r="I86" s="32">
        <v>1</v>
      </c>
      <c r="J86" s="14">
        <v>46</v>
      </c>
      <c r="K86" s="14">
        <v>9</v>
      </c>
      <c r="L86" s="14">
        <v>3</v>
      </c>
      <c r="M86" s="104">
        <v>17</v>
      </c>
      <c r="N86" s="33">
        <v>184</v>
      </c>
      <c r="O86" s="34">
        <v>5.434782608695652E-2</v>
      </c>
    </row>
    <row r="87" spans="1:15" ht="15.5" x14ac:dyDescent="0.35">
      <c r="A87" s="18">
        <v>7.7</v>
      </c>
      <c r="B87" s="14">
        <v>46</v>
      </c>
      <c r="C87" s="14">
        <v>3</v>
      </c>
      <c r="D87" s="20">
        <v>2.6259999999999999</v>
      </c>
      <c r="E87" s="14">
        <v>43</v>
      </c>
      <c r="F87" s="14">
        <v>2</v>
      </c>
      <c r="G87" s="14">
        <v>74</v>
      </c>
      <c r="H87" s="14">
        <v>0</v>
      </c>
      <c r="I87" s="32">
        <v>0</v>
      </c>
      <c r="J87" s="14">
        <v>50</v>
      </c>
      <c r="K87" s="14">
        <v>4</v>
      </c>
      <c r="L87" s="14">
        <v>4</v>
      </c>
      <c r="M87" s="104">
        <v>21</v>
      </c>
      <c r="N87" s="33">
        <v>176</v>
      </c>
      <c r="O87" s="34">
        <v>2.2727272727272728E-2</v>
      </c>
    </row>
    <row r="88" spans="1:15" ht="15.5" x14ac:dyDescent="0.35">
      <c r="A88" s="18">
        <v>8.5</v>
      </c>
      <c r="B88" s="14">
        <v>53</v>
      </c>
      <c r="C88" s="14">
        <v>21</v>
      </c>
      <c r="D88" s="20">
        <v>0.56799999999999995</v>
      </c>
      <c r="E88" s="14">
        <v>125</v>
      </c>
      <c r="F88" s="14">
        <v>3</v>
      </c>
      <c r="G88" s="14">
        <v>109</v>
      </c>
      <c r="H88" s="14">
        <v>0</v>
      </c>
      <c r="I88" s="32">
        <v>0</v>
      </c>
      <c r="J88" s="14">
        <v>44</v>
      </c>
      <c r="K88" s="14">
        <v>8</v>
      </c>
      <c r="L88" s="14">
        <v>3</v>
      </c>
      <c r="M88" s="104">
        <v>34</v>
      </c>
      <c r="N88" s="33">
        <v>160</v>
      </c>
      <c r="O88" s="34">
        <v>4.3749999999999997E-2</v>
      </c>
    </row>
    <row r="89" spans="1:15" ht="15.5" x14ac:dyDescent="0.35">
      <c r="A89" s="18">
        <v>10.7</v>
      </c>
      <c r="B89" s="14">
        <v>62</v>
      </c>
      <c r="C89" s="14">
        <v>8</v>
      </c>
      <c r="D89" s="20">
        <v>0.879</v>
      </c>
      <c r="E89" s="14">
        <v>118</v>
      </c>
      <c r="F89" s="14">
        <v>3</v>
      </c>
      <c r="G89" s="14">
        <v>108</v>
      </c>
      <c r="H89" s="14">
        <v>0</v>
      </c>
      <c r="I89" s="32">
        <v>1</v>
      </c>
      <c r="J89" s="14">
        <v>31</v>
      </c>
      <c r="K89" s="14">
        <v>10</v>
      </c>
      <c r="L89" s="14">
        <v>2</v>
      </c>
      <c r="M89" s="104">
        <v>50</v>
      </c>
      <c r="N89" s="33">
        <v>173</v>
      </c>
      <c r="O89" s="34">
        <v>4.046242774566474E-2</v>
      </c>
    </row>
    <row r="90" spans="1:15" ht="15.5" x14ac:dyDescent="0.35">
      <c r="A90" s="18">
        <v>7.4</v>
      </c>
      <c r="B90" s="14">
        <v>51</v>
      </c>
      <c r="C90" s="14">
        <v>4</v>
      </c>
      <c r="D90" s="20">
        <v>1.083</v>
      </c>
      <c r="E90" s="14">
        <v>101</v>
      </c>
      <c r="F90" s="14">
        <v>2</v>
      </c>
      <c r="G90" s="14">
        <v>100</v>
      </c>
      <c r="H90" s="14">
        <v>0</v>
      </c>
      <c r="I90" s="32">
        <v>0</v>
      </c>
      <c r="J90" s="14">
        <v>53</v>
      </c>
      <c r="K90" s="14">
        <v>7</v>
      </c>
      <c r="L90" s="14">
        <v>4</v>
      </c>
      <c r="M90" s="104">
        <v>28</v>
      </c>
      <c r="N90" s="33">
        <v>163</v>
      </c>
      <c r="O90" s="34">
        <v>2.4539877300613498E-2</v>
      </c>
    </row>
    <row r="91" spans="1:15" ht="15.5" x14ac:dyDescent="0.35">
      <c r="A91" s="18">
        <v>14.8</v>
      </c>
      <c r="B91" s="14">
        <v>70</v>
      </c>
      <c r="C91" s="14">
        <v>6</v>
      </c>
      <c r="D91" s="20">
        <v>0.82799999999999996</v>
      </c>
      <c r="E91" s="14">
        <v>213</v>
      </c>
      <c r="F91" s="14">
        <v>3</v>
      </c>
      <c r="G91" s="14">
        <v>105</v>
      </c>
      <c r="H91" s="14">
        <v>1</v>
      </c>
      <c r="I91" s="32">
        <v>1</v>
      </c>
      <c r="J91" s="14">
        <v>37</v>
      </c>
      <c r="K91" s="14">
        <v>15</v>
      </c>
      <c r="L91" s="14">
        <v>2</v>
      </c>
      <c r="M91" s="104">
        <v>75</v>
      </c>
      <c r="N91" s="33">
        <v>168</v>
      </c>
      <c r="O91" s="34">
        <v>4.7619047619047616E-2</v>
      </c>
    </row>
    <row r="92" spans="1:15" ht="15.5" x14ac:dyDescent="0.35">
      <c r="A92" s="18">
        <v>7.3</v>
      </c>
      <c r="B92" s="14">
        <v>56</v>
      </c>
      <c r="C92" s="14">
        <v>24</v>
      </c>
      <c r="D92" s="20">
        <v>1.56</v>
      </c>
      <c r="E92" s="14">
        <v>115</v>
      </c>
      <c r="F92" s="14">
        <v>5</v>
      </c>
      <c r="G92" s="14">
        <v>87</v>
      </c>
      <c r="H92" s="14">
        <v>1</v>
      </c>
      <c r="I92" s="32">
        <v>0</v>
      </c>
      <c r="J92" s="14">
        <v>46</v>
      </c>
      <c r="K92" s="14">
        <v>1</v>
      </c>
      <c r="L92" s="14">
        <v>4</v>
      </c>
      <c r="M92" s="104">
        <v>37</v>
      </c>
      <c r="N92" s="33">
        <v>162</v>
      </c>
      <c r="O92" s="34">
        <v>2.4691358024691357E-2</v>
      </c>
    </row>
    <row r="93" spans="1:15" ht="15.5" x14ac:dyDescent="0.35">
      <c r="A93" s="18">
        <v>7.6</v>
      </c>
      <c r="B93" s="14">
        <v>42</v>
      </c>
      <c r="C93" s="14">
        <v>1</v>
      </c>
      <c r="D93" s="20">
        <v>1.4279999999999999</v>
      </c>
      <c r="E93" s="14">
        <v>121</v>
      </c>
      <c r="F93" s="14">
        <v>4</v>
      </c>
      <c r="G93" s="14">
        <v>84</v>
      </c>
      <c r="H93" s="14">
        <v>1</v>
      </c>
      <c r="I93" s="32">
        <v>0</v>
      </c>
      <c r="J93" s="14">
        <v>45</v>
      </c>
      <c r="K93" s="14">
        <v>5</v>
      </c>
      <c r="L93" s="14">
        <v>4</v>
      </c>
      <c r="M93" s="104">
        <v>14</v>
      </c>
      <c r="N93" s="33">
        <v>160</v>
      </c>
      <c r="O93" s="34">
        <v>3.125E-2</v>
      </c>
    </row>
    <row r="94" spans="1:15" ht="15.5" x14ac:dyDescent="0.35">
      <c r="A94" s="18">
        <v>9</v>
      </c>
      <c r="B94" s="14">
        <v>56</v>
      </c>
      <c r="C94" s="14">
        <v>3</v>
      </c>
      <c r="D94" s="20">
        <v>1.4039999999999999</v>
      </c>
      <c r="E94" s="14">
        <v>69</v>
      </c>
      <c r="F94" s="14">
        <v>1</v>
      </c>
      <c r="G94" s="14">
        <v>87</v>
      </c>
      <c r="H94" s="14">
        <v>1</v>
      </c>
      <c r="I94" s="32">
        <v>0</v>
      </c>
      <c r="J94" s="14">
        <v>34</v>
      </c>
      <c r="K94" s="14">
        <v>8</v>
      </c>
      <c r="L94" s="14">
        <v>2</v>
      </c>
      <c r="M94" s="104">
        <v>38</v>
      </c>
      <c r="N94" s="33">
        <v>174</v>
      </c>
      <c r="O94" s="34">
        <v>4.0229885057471264E-2</v>
      </c>
    </row>
    <row r="95" spans="1:15" ht="15.5" x14ac:dyDescent="0.35">
      <c r="A95" s="18">
        <v>12.9</v>
      </c>
      <c r="B95" s="14">
        <v>60</v>
      </c>
      <c r="C95" s="14">
        <v>5</v>
      </c>
      <c r="D95" s="20">
        <v>1.0720000000000001</v>
      </c>
      <c r="E95" s="14">
        <v>178</v>
      </c>
      <c r="F95" s="14">
        <v>2</v>
      </c>
      <c r="G95" s="14">
        <v>101</v>
      </c>
      <c r="H95" s="14">
        <v>1</v>
      </c>
      <c r="I95" s="32">
        <v>1</v>
      </c>
      <c r="J95" s="14">
        <v>38</v>
      </c>
      <c r="K95" s="14">
        <v>13</v>
      </c>
      <c r="L95" s="14">
        <v>2</v>
      </c>
      <c r="M95" s="104">
        <v>49</v>
      </c>
      <c r="N95" s="33">
        <v>175</v>
      </c>
      <c r="O95" s="34">
        <v>4.5714285714285714E-2</v>
      </c>
    </row>
    <row r="96" spans="1:15" ht="15.5" x14ac:dyDescent="0.35">
      <c r="A96" s="18">
        <v>9</v>
      </c>
      <c r="B96" s="14">
        <v>48</v>
      </c>
      <c r="C96" s="14">
        <v>12</v>
      </c>
      <c r="D96" s="20">
        <v>0.183</v>
      </c>
      <c r="E96" s="14">
        <v>85</v>
      </c>
      <c r="F96" s="14">
        <v>4</v>
      </c>
      <c r="G96" s="14">
        <v>130</v>
      </c>
      <c r="H96" s="14">
        <v>1</v>
      </c>
      <c r="I96" s="32">
        <v>0</v>
      </c>
      <c r="J96" s="14">
        <v>37</v>
      </c>
      <c r="K96" s="14">
        <v>11</v>
      </c>
      <c r="L96" s="14">
        <v>2</v>
      </c>
      <c r="M96" s="104">
        <v>22</v>
      </c>
      <c r="N96" s="33">
        <v>171</v>
      </c>
      <c r="O96" s="34">
        <v>4.0935672514619881E-2</v>
      </c>
    </row>
    <row r="97" spans="1:15" ht="15.5" x14ac:dyDescent="0.35">
      <c r="A97" s="18">
        <v>18.2</v>
      </c>
      <c r="B97" s="14">
        <v>88</v>
      </c>
      <c r="C97" s="14">
        <v>12</v>
      </c>
      <c r="D97" s="20">
        <v>1.6</v>
      </c>
      <c r="E97" s="14">
        <v>282</v>
      </c>
      <c r="F97" s="14">
        <v>0</v>
      </c>
      <c r="G97" s="14">
        <v>72</v>
      </c>
      <c r="H97" s="14">
        <v>1</v>
      </c>
      <c r="I97" s="32">
        <v>1</v>
      </c>
      <c r="J97" s="14">
        <v>39</v>
      </c>
      <c r="K97" s="14">
        <v>18</v>
      </c>
      <c r="L97" s="14">
        <v>1</v>
      </c>
      <c r="M97" s="104">
        <v>29</v>
      </c>
      <c r="N97" s="33">
        <v>175</v>
      </c>
      <c r="O97" s="34">
        <v>5.7142857142857141E-2</v>
      </c>
    </row>
    <row r="98" spans="1:15" ht="15.5" x14ac:dyDescent="0.35">
      <c r="A98" s="18">
        <v>14.4</v>
      </c>
      <c r="B98" s="14">
        <v>75</v>
      </c>
      <c r="C98" s="14">
        <v>5</v>
      </c>
      <c r="D98" s="20">
        <v>0.61199999999999999</v>
      </c>
      <c r="E98" s="14">
        <v>156</v>
      </c>
      <c r="F98" s="14">
        <v>5</v>
      </c>
      <c r="G98" s="14">
        <v>129</v>
      </c>
      <c r="H98" s="14">
        <v>0</v>
      </c>
      <c r="I98" s="32">
        <v>1</v>
      </c>
      <c r="J98" s="14">
        <v>42</v>
      </c>
      <c r="K98" s="14">
        <v>15</v>
      </c>
      <c r="L98" s="14">
        <v>4</v>
      </c>
      <c r="M98" s="104">
        <v>55</v>
      </c>
      <c r="N98" s="33">
        <v>186</v>
      </c>
      <c r="O98" s="34">
        <v>3.7634408602150539E-2</v>
      </c>
    </row>
    <row r="99" spans="1:15" ht="15.5" x14ac:dyDescent="0.35">
      <c r="A99" s="18">
        <v>8.8000000000000007</v>
      </c>
      <c r="B99" s="14">
        <v>56</v>
      </c>
      <c r="C99" s="14">
        <v>3</v>
      </c>
      <c r="D99" s="20">
        <v>0.496</v>
      </c>
      <c r="E99" s="14">
        <v>86</v>
      </c>
      <c r="F99" s="14">
        <v>3</v>
      </c>
      <c r="G99" s="14">
        <v>100</v>
      </c>
      <c r="H99" s="14">
        <v>0</v>
      </c>
      <c r="I99" s="32">
        <v>0</v>
      </c>
      <c r="J99" s="14">
        <v>54</v>
      </c>
      <c r="K99" s="14">
        <v>8</v>
      </c>
      <c r="L99" s="14">
        <v>4</v>
      </c>
      <c r="M99" s="104">
        <v>37</v>
      </c>
      <c r="N99" s="33">
        <v>172</v>
      </c>
      <c r="O99" s="34">
        <v>4.0697674418604654E-2</v>
      </c>
    </row>
    <row r="100" spans="1:15" ht="15.5" x14ac:dyDescent="0.35">
      <c r="A100" s="18">
        <v>12.5</v>
      </c>
      <c r="B100" s="14">
        <v>60</v>
      </c>
      <c r="C100" s="14">
        <v>17</v>
      </c>
      <c r="D100" s="20">
        <v>1.8</v>
      </c>
      <c r="E100" s="14">
        <v>212</v>
      </c>
      <c r="F100" s="14">
        <v>2</v>
      </c>
      <c r="G100" s="14">
        <v>86</v>
      </c>
      <c r="H100" s="14">
        <v>1</v>
      </c>
      <c r="I100" s="32">
        <v>1</v>
      </c>
      <c r="J100" s="14">
        <v>39</v>
      </c>
      <c r="K100" s="14">
        <v>9</v>
      </c>
      <c r="L100" s="14">
        <v>3</v>
      </c>
      <c r="M100" s="104">
        <v>40</v>
      </c>
      <c r="N100" s="33">
        <v>165</v>
      </c>
      <c r="O100" s="34">
        <v>3.6363636363636362E-2</v>
      </c>
    </row>
    <row r="101" spans="1:15" ht="15.5" x14ac:dyDescent="0.35">
      <c r="A101" s="18">
        <v>13.3</v>
      </c>
      <c r="B101" s="14">
        <v>58</v>
      </c>
      <c r="C101" s="14">
        <v>6</v>
      </c>
      <c r="D101" s="20">
        <v>0.40300000000000002</v>
      </c>
      <c r="E101" s="14">
        <v>157</v>
      </c>
      <c r="F101" s="14">
        <v>2</v>
      </c>
      <c r="G101" s="14">
        <v>98</v>
      </c>
      <c r="H101" s="14">
        <v>0</v>
      </c>
      <c r="I101" s="32">
        <v>1</v>
      </c>
      <c r="J101" s="14">
        <v>35</v>
      </c>
      <c r="K101" s="14">
        <v>16</v>
      </c>
      <c r="L101" s="14">
        <v>1</v>
      </c>
      <c r="M101" s="104">
        <v>45</v>
      </c>
      <c r="N101" s="33">
        <v>174</v>
      </c>
      <c r="O101" s="34">
        <v>3.4482758620689655E-2</v>
      </c>
    </row>
    <row r="102" spans="1:15" ht="15.5" x14ac:dyDescent="0.35">
      <c r="A102" s="18">
        <v>12.5</v>
      </c>
      <c r="B102" s="14">
        <v>67</v>
      </c>
      <c r="C102" s="14">
        <v>10</v>
      </c>
      <c r="D102" s="20">
        <v>0.85599999999999998</v>
      </c>
      <c r="E102" s="14">
        <v>91</v>
      </c>
      <c r="F102" s="14">
        <v>3</v>
      </c>
      <c r="G102" s="14">
        <v>112</v>
      </c>
      <c r="H102" s="14">
        <v>1</v>
      </c>
      <c r="I102" s="32">
        <v>0</v>
      </c>
      <c r="J102" s="14">
        <v>33</v>
      </c>
      <c r="K102" s="14">
        <v>1</v>
      </c>
      <c r="L102" s="14">
        <v>3</v>
      </c>
      <c r="M102" s="104">
        <v>43</v>
      </c>
      <c r="N102" s="33">
        <v>178</v>
      </c>
      <c r="O102" s="34">
        <v>5.6179775280898875E-2</v>
      </c>
    </row>
    <row r="103" spans="1:15" ht="15.5" x14ac:dyDescent="0.35">
      <c r="A103" s="18">
        <v>13.2</v>
      </c>
      <c r="B103" s="14">
        <v>73</v>
      </c>
      <c r="C103" s="14">
        <v>15</v>
      </c>
      <c r="D103" s="20">
        <v>1.8360000000000001</v>
      </c>
      <c r="E103" s="14">
        <v>169</v>
      </c>
      <c r="F103" s="14">
        <v>0</v>
      </c>
      <c r="G103" s="14">
        <v>85</v>
      </c>
      <c r="H103" s="14">
        <v>0</v>
      </c>
      <c r="I103" s="32">
        <v>1</v>
      </c>
      <c r="J103" s="14">
        <v>36</v>
      </c>
      <c r="K103" s="14">
        <v>7</v>
      </c>
      <c r="L103" s="14">
        <v>2</v>
      </c>
      <c r="M103" s="104">
        <v>83</v>
      </c>
      <c r="N103" s="33">
        <v>179</v>
      </c>
      <c r="O103" s="34">
        <v>4.4692737430167599E-2</v>
      </c>
    </row>
    <row r="104" spans="1:15" ht="15.5" x14ac:dyDescent="0.35">
      <c r="A104" s="18">
        <v>11.1</v>
      </c>
      <c r="B104" s="14">
        <v>70</v>
      </c>
      <c r="C104" s="14">
        <v>20</v>
      </c>
      <c r="D104" s="20">
        <v>0.40799999999999997</v>
      </c>
      <c r="E104" s="14">
        <v>175</v>
      </c>
      <c r="F104" s="14">
        <v>2</v>
      </c>
      <c r="G104" s="14">
        <v>96</v>
      </c>
      <c r="H104" s="14">
        <v>0</v>
      </c>
      <c r="I104" s="32">
        <v>0</v>
      </c>
      <c r="J104" s="14">
        <v>42</v>
      </c>
      <c r="K104" s="14">
        <v>7</v>
      </c>
      <c r="L104" s="14">
        <v>6</v>
      </c>
      <c r="M104" s="104">
        <v>49</v>
      </c>
      <c r="N104" s="33">
        <v>161</v>
      </c>
      <c r="O104" s="34">
        <v>4.3478260869565216E-2</v>
      </c>
    </row>
    <row r="105" spans="1:15" ht="15.5" x14ac:dyDescent="0.35">
      <c r="A105" s="18">
        <v>8.3000000000000007</v>
      </c>
      <c r="B105" s="14">
        <v>49</v>
      </c>
      <c r="C105" s="14">
        <v>4</v>
      </c>
      <c r="D105" s="20">
        <v>0.124</v>
      </c>
      <c r="E105" s="14">
        <v>77</v>
      </c>
      <c r="F105" s="14">
        <v>3</v>
      </c>
      <c r="G105" s="14">
        <v>150</v>
      </c>
      <c r="H105" s="14">
        <v>0</v>
      </c>
      <c r="I105" s="32">
        <v>0</v>
      </c>
      <c r="J105" s="14">
        <v>29</v>
      </c>
      <c r="K105" s="14">
        <v>10</v>
      </c>
      <c r="L105" s="14">
        <v>1</v>
      </c>
      <c r="M105" s="104">
        <v>24</v>
      </c>
      <c r="N105" s="33">
        <v>168</v>
      </c>
      <c r="O105" s="34">
        <v>4.1666666666666664E-2</v>
      </c>
    </row>
    <row r="106" spans="1:15" ht="15.5" x14ac:dyDescent="0.35">
      <c r="A106" s="18">
        <v>9.3000000000000007</v>
      </c>
      <c r="B106" s="14">
        <v>55</v>
      </c>
      <c r="C106" s="14">
        <v>11</v>
      </c>
      <c r="D106" s="20">
        <v>8.5000000000000006E-2</v>
      </c>
      <c r="E106" s="14">
        <v>125</v>
      </c>
      <c r="F106" s="14">
        <v>7</v>
      </c>
      <c r="G106" s="14">
        <v>107</v>
      </c>
      <c r="H106" s="14">
        <v>1</v>
      </c>
      <c r="I106" s="32">
        <v>0</v>
      </c>
      <c r="J106" s="14">
        <v>38</v>
      </c>
      <c r="K106" s="14">
        <v>4</v>
      </c>
      <c r="L106" s="14">
        <v>5</v>
      </c>
      <c r="M106" s="104">
        <v>35</v>
      </c>
      <c r="N106" s="33">
        <v>162</v>
      </c>
      <c r="O106" s="34">
        <v>4.3209876543209874E-2</v>
      </c>
    </row>
    <row r="107" spans="1:15" ht="15.5" x14ac:dyDescent="0.35">
      <c r="A107" s="18">
        <v>8.1999999999999993</v>
      </c>
      <c r="B107" s="14">
        <v>49</v>
      </c>
      <c r="C107" s="14">
        <v>13</v>
      </c>
      <c r="D107" s="20">
        <v>0.85199999999999998</v>
      </c>
      <c r="E107" s="14">
        <v>102</v>
      </c>
      <c r="F107" s="14">
        <v>3</v>
      </c>
      <c r="G107" s="14">
        <v>108</v>
      </c>
      <c r="H107" s="14">
        <v>1</v>
      </c>
      <c r="I107" s="32">
        <v>0</v>
      </c>
      <c r="J107" s="14">
        <v>37</v>
      </c>
      <c r="K107" s="14">
        <v>9</v>
      </c>
      <c r="L107" s="14">
        <v>4</v>
      </c>
      <c r="M107" s="104">
        <v>25</v>
      </c>
      <c r="N107" s="33">
        <v>162</v>
      </c>
      <c r="O107" s="34">
        <v>3.7037037037037035E-2</v>
      </c>
    </row>
    <row r="108" spans="1:15" ht="15.5" x14ac:dyDescent="0.35">
      <c r="A108" s="18">
        <v>14.8</v>
      </c>
      <c r="B108" s="14">
        <v>74</v>
      </c>
      <c r="C108" s="14">
        <v>6</v>
      </c>
      <c r="D108" s="20">
        <v>1.927</v>
      </c>
      <c r="E108" s="14">
        <v>249</v>
      </c>
      <c r="F108" s="14">
        <v>2</v>
      </c>
      <c r="G108" s="14">
        <v>78</v>
      </c>
      <c r="H108" s="14">
        <v>1</v>
      </c>
      <c r="I108" s="32">
        <v>1</v>
      </c>
      <c r="J108" s="14">
        <v>29</v>
      </c>
      <c r="K108" s="14">
        <v>7</v>
      </c>
      <c r="L108" s="14">
        <v>2</v>
      </c>
      <c r="M108" s="104">
        <v>58</v>
      </c>
      <c r="N108" s="33">
        <v>164</v>
      </c>
      <c r="O108" s="34">
        <v>4.2682926829268296E-2</v>
      </c>
    </row>
    <row r="109" spans="1:15" ht="15.5" x14ac:dyDescent="0.35">
      <c r="A109" s="18">
        <v>10.7</v>
      </c>
      <c r="B109" s="14">
        <v>53</v>
      </c>
      <c r="C109" s="14">
        <v>4</v>
      </c>
      <c r="D109" s="20">
        <v>1.018</v>
      </c>
      <c r="E109" s="14">
        <v>134</v>
      </c>
      <c r="F109" s="14">
        <v>1</v>
      </c>
      <c r="G109" s="14">
        <v>86</v>
      </c>
      <c r="H109" s="14">
        <v>0</v>
      </c>
      <c r="I109" s="32">
        <v>1</v>
      </c>
      <c r="J109" s="14">
        <v>36</v>
      </c>
      <c r="K109" s="14">
        <v>10</v>
      </c>
      <c r="L109" s="14">
        <v>4</v>
      </c>
      <c r="M109" s="104">
        <v>31</v>
      </c>
      <c r="N109" s="33">
        <v>176</v>
      </c>
      <c r="O109" s="34">
        <v>3.4090909090909088E-2</v>
      </c>
    </row>
    <row r="110" spans="1:15" ht="15.5" x14ac:dyDescent="0.35">
      <c r="A110" s="18">
        <v>8.8000000000000007</v>
      </c>
      <c r="B110" s="14">
        <v>58</v>
      </c>
      <c r="C110" s="14">
        <v>13</v>
      </c>
      <c r="D110" s="20">
        <v>0.86399999999999999</v>
      </c>
      <c r="E110" s="14">
        <v>129</v>
      </c>
      <c r="F110" s="14">
        <v>4</v>
      </c>
      <c r="G110" s="14">
        <v>133</v>
      </c>
      <c r="H110" s="14">
        <v>1</v>
      </c>
      <c r="I110" s="32">
        <v>0</v>
      </c>
      <c r="J110" s="14">
        <v>61</v>
      </c>
      <c r="K110" s="14">
        <v>8</v>
      </c>
      <c r="L110" s="14">
        <v>5</v>
      </c>
      <c r="M110" s="104">
        <v>39</v>
      </c>
      <c r="N110" s="33">
        <v>162</v>
      </c>
      <c r="O110" s="34">
        <v>3.7037037037037035E-2</v>
      </c>
    </row>
    <row r="111" spans="1:15" ht="15.5" x14ac:dyDescent="0.35">
      <c r="A111" s="18">
        <v>9.6999999999999993</v>
      </c>
      <c r="B111" s="14">
        <v>54</v>
      </c>
      <c r="C111" s="14">
        <v>2</v>
      </c>
      <c r="D111" s="20">
        <v>0.626</v>
      </c>
      <c r="E111" s="14">
        <v>51</v>
      </c>
      <c r="F111" s="14">
        <v>2</v>
      </c>
      <c r="G111" s="14">
        <v>107</v>
      </c>
      <c r="H111" s="14">
        <v>1</v>
      </c>
      <c r="I111" s="32">
        <v>0</v>
      </c>
      <c r="J111" s="14">
        <v>38</v>
      </c>
      <c r="K111" s="14">
        <v>8</v>
      </c>
      <c r="L111" s="14">
        <v>3</v>
      </c>
      <c r="M111" s="104">
        <v>26</v>
      </c>
      <c r="N111" s="33">
        <v>185</v>
      </c>
      <c r="O111" s="34">
        <v>4.3243243243243246E-2</v>
      </c>
    </row>
    <row r="112" spans="1:15" ht="15.5" x14ac:dyDescent="0.35">
      <c r="A112" s="18">
        <v>9.6999999999999993</v>
      </c>
      <c r="B112" s="14">
        <v>55</v>
      </c>
      <c r="C112" s="14">
        <v>4</v>
      </c>
      <c r="D112" s="20">
        <v>1.3839999999999999</v>
      </c>
      <c r="E112" s="14">
        <v>33</v>
      </c>
      <c r="F112" s="14">
        <v>2</v>
      </c>
      <c r="G112" s="14">
        <v>100</v>
      </c>
      <c r="H112" s="14">
        <v>1</v>
      </c>
      <c r="I112" s="32">
        <v>0</v>
      </c>
      <c r="J112" s="14">
        <v>27</v>
      </c>
      <c r="K112" s="14">
        <v>10</v>
      </c>
      <c r="L112" s="14">
        <v>1</v>
      </c>
      <c r="M112" s="104">
        <v>94</v>
      </c>
      <c r="N112" s="33">
        <v>182</v>
      </c>
      <c r="O112" s="34">
        <v>5.4945054945054944E-2</v>
      </c>
    </row>
    <row r="113" spans="1:15" ht="15.5" x14ac:dyDescent="0.35">
      <c r="A113" s="18">
        <v>10.5</v>
      </c>
      <c r="B113" s="14">
        <v>65</v>
      </c>
      <c r="C113" s="14">
        <v>3</v>
      </c>
      <c r="D113" s="20">
        <v>0.59</v>
      </c>
      <c r="E113" s="14">
        <v>121</v>
      </c>
      <c r="F113" s="14">
        <v>3</v>
      </c>
      <c r="G113" s="14">
        <v>108</v>
      </c>
      <c r="H113" s="14">
        <v>1</v>
      </c>
      <c r="I113" s="32">
        <v>1</v>
      </c>
      <c r="J113" s="14">
        <v>32</v>
      </c>
      <c r="K113" s="14">
        <v>10</v>
      </c>
      <c r="L113" s="14">
        <v>2</v>
      </c>
      <c r="M113" s="104">
        <v>54</v>
      </c>
      <c r="N113" s="33">
        <v>173</v>
      </c>
      <c r="O113" s="34">
        <v>4.6242774566473986E-2</v>
      </c>
    </row>
    <row r="114" spans="1:15" ht="15.5" x14ac:dyDescent="0.35">
      <c r="A114" s="18">
        <v>8.9</v>
      </c>
      <c r="B114" s="14">
        <v>39</v>
      </c>
      <c r="C114" s="14">
        <v>7</v>
      </c>
      <c r="D114" s="20">
        <v>7.1999999999999995E-2</v>
      </c>
      <c r="E114" s="14">
        <v>116</v>
      </c>
      <c r="F114" s="14">
        <v>7</v>
      </c>
      <c r="G114" s="14">
        <v>155</v>
      </c>
      <c r="H114" s="14">
        <v>1</v>
      </c>
      <c r="I114" s="32">
        <v>1</v>
      </c>
      <c r="J114" s="14">
        <v>44</v>
      </c>
      <c r="K114" s="14">
        <v>16</v>
      </c>
      <c r="L114" s="14">
        <v>2</v>
      </c>
      <c r="M114" s="104">
        <v>8</v>
      </c>
      <c r="N114" s="33">
        <v>164</v>
      </c>
      <c r="O114" s="34">
        <v>3.6585365853658534E-2</v>
      </c>
    </row>
    <row r="115" spans="1:15" ht="15.5" x14ac:dyDescent="0.35">
      <c r="A115" s="18">
        <v>7.9</v>
      </c>
      <c r="B115" s="14">
        <v>42</v>
      </c>
      <c r="C115" s="14">
        <v>4</v>
      </c>
      <c r="D115" s="20">
        <v>1.2829999999999999</v>
      </c>
      <c r="E115" s="14">
        <v>68</v>
      </c>
      <c r="F115" s="14">
        <v>4</v>
      </c>
      <c r="G115" s="14">
        <v>90</v>
      </c>
      <c r="H115" s="14">
        <v>1</v>
      </c>
      <c r="I115" s="32">
        <v>0</v>
      </c>
      <c r="J115" s="14">
        <v>37</v>
      </c>
      <c r="K115" s="14">
        <v>6</v>
      </c>
      <c r="L115" s="14">
        <v>3</v>
      </c>
      <c r="M115" s="104">
        <v>17</v>
      </c>
      <c r="N115" s="33">
        <v>170</v>
      </c>
      <c r="O115" s="34">
        <v>2.9411764705882353E-2</v>
      </c>
    </row>
    <row r="116" spans="1:15" ht="15.5" x14ac:dyDescent="0.35">
      <c r="A116" s="18">
        <v>21</v>
      </c>
      <c r="B116" s="14">
        <v>89</v>
      </c>
      <c r="C116" s="14">
        <v>6</v>
      </c>
      <c r="D116" s="20">
        <v>7.4999999999999997E-2</v>
      </c>
      <c r="E116" s="14">
        <v>296</v>
      </c>
      <c r="F116" s="14">
        <v>0</v>
      </c>
      <c r="G116" s="14">
        <v>137</v>
      </c>
      <c r="H116" s="14">
        <v>1</v>
      </c>
      <c r="I116" s="32">
        <v>1</v>
      </c>
      <c r="J116" s="14">
        <v>37</v>
      </c>
      <c r="K116" s="14">
        <v>13</v>
      </c>
      <c r="L116" s="14">
        <v>1</v>
      </c>
      <c r="M116" s="104">
        <v>27</v>
      </c>
      <c r="N116" s="33">
        <v>184</v>
      </c>
      <c r="O116" s="34">
        <v>6.5217391304347824E-2</v>
      </c>
    </row>
    <row r="117" spans="1:15" ht="15.5" x14ac:dyDescent="0.35">
      <c r="A117" s="18">
        <v>12.7</v>
      </c>
      <c r="B117" s="14">
        <v>65</v>
      </c>
      <c r="C117" s="14">
        <v>6</v>
      </c>
      <c r="D117" s="20">
        <v>0.89900000000000002</v>
      </c>
      <c r="E117" s="14">
        <v>165</v>
      </c>
      <c r="F117" s="14">
        <v>1</v>
      </c>
      <c r="G117" s="14">
        <v>140</v>
      </c>
      <c r="H117" s="14">
        <v>0</v>
      </c>
      <c r="I117" s="32">
        <v>1</v>
      </c>
      <c r="J117" s="14">
        <v>60</v>
      </c>
      <c r="K117" s="14">
        <v>9</v>
      </c>
      <c r="L117" s="14">
        <v>5</v>
      </c>
      <c r="M117" s="104">
        <v>62</v>
      </c>
      <c r="N117" s="33">
        <v>169</v>
      </c>
      <c r="O117" s="34">
        <v>2.9585798816568046E-2</v>
      </c>
    </row>
    <row r="118" spans="1:15" ht="15.5" x14ac:dyDescent="0.35">
      <c r="A118" s="18">
        <v>9.4</v>
      </c>
      <c r="B118" s="14">
        <v>49</v>
      </c>
      <c r="C118" s="14">
        <v>10</v>
      </c>
      <c r="D118" s="20">
        <v>1.248</v>
      </c>
      <c r="E118" s="14">
        <v>92</v>
      </c>
      <c r="F118" s="14">
        <v>2</v>
      </c>
      <c r="G118" s="14">
        <v>98</v>
      </c>
      <c r="H118" s="14">
        <v>0</v>
      </c>
      <c r="I118" s="32">
        <v>0</v>
      </c>
      <c r="J118" s="14">
        <v>53</v>
      </c>
      <c r="K118" s="14">
        <v>12</v>
      </c>
      <c r="L118" s="14">
        <v>4</v>
      </c>
      <c r="M118" s="104">
        <v>25</v>
      </c>
      <c r="N118" s="33">
        <v>175</v>
      </c>
      <c r="O118" s="34">
        <v>0.04</v>
      </c>
    </row>
    <row r="119" spans="1:15" ht="15.5" x14ac:dyDescent="0.35">
      <c r="A119" s="18">
        <v>7.5</v>
      </c>
      <c r="B119" s="14">
        <v>51</v>
      </c>
      <c r="C119" s="14">
        <v>18</v>
      </c>
      <c r="D119" s="20">
        <v>0.23100000000000001</v>
      </c>
      <c r="E119" s="14">
        <v>109</v>
      </c>
      <c r="F119" s="14">
        <v>5</v>
      </c>
      <c r="G119" s="14">
        <v>111</v>
      </c>
      <c r="H119" s="14">
        <v>1</v>
      </c>
      <c r="I119" s="32">
        <v>0</v>
      </c>
      <c r="J119" s="14">
        <v>41</v>
      </c>
      <c r="K119" s="14">
        <v>7</v>
      </c>
      <c r="L119" s="14">
        <v>3</v>
      </c>
      <c r="M119" s="104">
        <v>29</v>
      </c>
      <c r="N119" s="33">
        <v>162</v>
      </c>
      <c r="O119" s="34">
        <v>1.8518518518518517E-2</v>
      </c>
    </row>
    <row r="120" spans="1:15" ht="15.5" x14ac:dyDescent="0.35">
      <c r="A120" s="18">
        <v>11.8</v>
      </c>
      <c r="B120" s="14">
        <v>53</v>
      </c>
      <c r="C120" s="14">
        <v>7</v>
      </c>
      <c r="D120" s="20">
        <v>1.512</v>
      </c>
      <c r="E120" s="14">
        <v>125</v>
      </c>
      <c r="F120" s="14">
        <v>2</v>
      </c>
      <c r="G120" s="14">
        <v>101</v>
      </c>
      <c r="H120" s="14">
        <v>1</v>
      </c>
      <c r="I120" s="32">
        <v>0</v>
      </c>
      <c r="J120" s="14">
        <v>39</v>
      </c>
      <c r="K120" s="14">
        <v>13</v>
      </c>
      <c r="L120" s="14">
        <v>2</v>
      </c>
      <c r="M120" s="104">
        <v>32</v>
      </c>
      <c r="N120" s="33">
        <v>172</v>
      </c>
      <c r="O120" s="34">
        <v>4.0697674418604654E-2</v>
      </c>
    </row>
    <row r="121" spans="1:15" ht="15.5" x14ac:dyDescent="0.35">
      <c r="A121" s="18">
        <v>11.4</v>
      </c>
      <c r="B121" s="14">
        <v>96</v>
      </c>
      <c r="C121" s="14">
        <v>1</v>
      </c>
      <c r="D121" s="20">
        <v>0.83099999999999996</v>
      </c>
      <c r="E121" s="14">
        <v>199</v>
      </c>
      <c r="F121" s="14">
        <v>3</v>
      </c>
      <c r="G121" s="14">
        <v>109</v>
      </c>
      <c r="H121" s="14">
        <v>1</v>
      </c>
      <c r="I121" s="32">
        <v>0</v>
      </c>
      <c r="J121" s="14">
        <v>44</v>
      </c>
      <c r="K121" s="14">
        <v>10</v>
      </c>
      <c r="L121" s="14">
        <v>4</v>
      </c>
      <c r="M121" s="104">
        <v>65</v>
      </c>
      <c r="N121" s="33">
        <v>162</v>
      </c>
      <c r="O121" s="34">
        <v>3.7037037037037035E-2</v>
      </c>
    </row>
    <row r="122" spans="1:15" ht="15.5" x14ac:dyDescent="0.35">
      <c r="A122" s="18">
        <v>7.2</v>
      </c>
      <c r="B122" s="14">
        <v>56</v>
      </c>
      <c r="C122" s="14">
        <v>4</v>
      </c>
      <c r="D122" s="20">
        <v>0.123</v>
      </c>
      <c r="E122" s="14">
        <v>113</v>
      </c>
      <c r="F122" s="14">
        <v>3</v>
      </c>
      <c r="G122" s="14">
        <v>132</v>
      </c>
      <c r="H122" s="14">
        <v>0</v>
      </c>
      <c r="I122" s="32">
        <v>0</v>
      </c>
      <c r="J122" s="14">
        <v>45</v>
      </c>
      <c r="K122" s="14">
        <v>6</v>
      </c>
      <c r="L122" s="14">
        <v>3</v>
      </c>
      <c r="M122" s="104">
        <v>36</v>
      </c>
      <c r="N122" s="33">
        <v>161</v>
      </c>
      <c r="O122" s="34">
        <v>3.7267080745341616E-2</v>
      </c>
    </row>
    <row r="123" spans="1:15" ht="15.5" x14ac:dyDescent="0.35">
      <c r="A123" s="18">
        <v>20.399999999999999</v>
      </c>
      <c r="B123" s="14">
        <v>79</v>
      </c>
      <c r="C123" s="14">
        <v>7</v>
      </c>
      <c r="D123" s="20">
        <v>0.13100000000000001</v>
      </c>
      <c r="E123" s="14">
        <v>284</v>
      </c>
      <c r="F123" s="14">
        <v>4</v>
      </c>
      <c r="G123" s="14">
        <v>137</v>
      </c>
      <c r="H123" s="14">
        <v>0</v>
      </c>
      <c r="I123" s="32">
        <v>1</v>
      </c>
      <c r="J123" s="14">
        <v>38</v>
      </c>
      <c r="K123" s="14">
        <v>15</v>
      </c>
      <c r="L123" s="14">
        <v>5</v>
      </c>
      <c r="M123" s="104">
        <v>39</v>
      </c>
      <c r="N123" s="33">
        <v>175</v>
      </c>
      <c r="O123" s="34">
        <v>5.7142857142857141E-2</v>
      </c>
    </row>
    <row r="124" spans="1:15" ht="15.5" x14ac:dyDescent="0.35">
      <c r="A124" s="18">
        <v>9.8000000000000007</v>
      </c>
      <c r="B124" s="14">
        <v>64</v>
      </c>
      <c r="C124" s="14">
        <v>5</v>
      </c>
      <c r="D124" s="20">
        <v>1.5389999999999999</v>
      </c>
      <c r="E124" s="14">
        <v>115</v>
      </c>
      <c r="F124" s="14">
        <v>4</v>
      </c>
      <c r="G124" s="14">
        <v>72</v>
      </c>
      <c r="H124" s="14">
        <v>1</v>
      </c>
      <c r="I124" s="32">
        <v>1</v>
      </c>
      <c r="J124" s="14">
        <v>36</v>
      </c>
      <c r="K124" s="14">
        <v>8</v>
      </c>
      <c r="L124" s="14">
        <v>2</v>
      </c>
      <c r="M124" s="104">
        <v>50</v>
      </c>
      <c r="N124" s="33">
        <v>175</v>
      </c>
      <c r="O124" s="34">
        <v>4.5714285714285714E-2</v>
      </c>
    </row>
    <row r="125" spans="1:15" ht="15.5" x14ac:dyDescent="0.35">
      <c r="A125" s="18">
        <v>16.2</v>
      </c>
      <c r="B125" s="14">
        <v>67</v>
      </c>
      <c r="C125" s="14">
        <v>9</v>
      </c>
      <c r="D125" s="20">
        <v>0.63700000000000001</v>
      </c>
      <c r="E125" s="14">
        <v>188</v>
      </c>
      <c r="F125" s="14">
        <v>4</v>
      </c>
      <c r="G125" s="14">
        <v>76</v>
      </c>
      <c r="H125" s="14">
        <v>0</v>
      </c>
      <c r="I125" s="32">
        <v>1</v>
      </c>
      <c r="J125" s="14">
        <v>30</v>
      </c>
      <c r="K125" s="14">
        <v>12</v>
      </c>
      <c r="L125" s="14">
        <v>1</v>
      </c>
      <c r="M125" s="104">
        <v>49</v>
      </c>
      <c r="N125" s="33">
        <v>181</v>
      </c>
      <c r="O125" s="34">
        <v>4.9723756906077346E-2</v>
      </c>
    </row>
    <row r="126" spans="1:15" ht="15.5" x14ac:dyDescent="0.35">
      <c r="A126" s="18">
        <v>11.4</v>
      </c>
      <c r="B126" s="14">
        <v>65</v>
      </c>
      <c r="C126" s="14">
        <v>9</v>
      </c>
      <c r="D126" s="20">
        <v>0.27500000000000002</v>
      </c>
      <c r="E126" s="14">
        <v>139</v>
      </c>
      <c r="F126" s="14">
        <v>1</v>
      </c>
      <c r="G126" s="14">
        <v>124</v>
      </c>
      <c r="H126" s="14">
        <v>0</v>
      </c>
      <c r="I126" s="32">
        <v>1</v>
      </c>
      <c r="J126" s="14">
        <v>34</v>
      </c>
      <c r="K126" s="14">
        <v>11</v>
      </c>
      <c r="L126" s="14">
        <v>2</v>
      </c>
      <c r="M126" s="104">
        <v>59</v>
      </c>
      <c r="N126" s="33">
        <v>169</v>
      </c>
      <c r="O126" s="34">
        <v>2.9585798816568046E-2</v>
      </c>
    </row>
    <row r="127" spans="1:15" ht="15.5" x14ac:dyDescent="0.35">
      <c r="A127" s="18">
        <v>18.3</v>
      </c>
      <c r="B127" s="14">
        <v>89</v>
      </c>
      <c r="C127" s="14">
        <v>6</v>
      </c>
      <c r="D127" s="20">
        <v>0.71099999999999997</v>
      </c>
      <c r="E127" s="14">
        <v>232</v>
      </c>
      <c r="F127" s="14">
        <v>4</v>
      </c>
      <c r="G127" s="14">
        <v>99</v>
      </c>
      <c r="H127" s="14">
        <v>0</v>
      </c>
      <c r="I127" s="32">
        <v>1</v>
      </c>
      <c r="J127" s="14">
        <v>47</v>
      </c>
      <c r="K127" s="14">
        <v>13</v>
      </c>
      <c r="L127" s="14">
        <v>3</v>
      </c>
      <c r="M127" s="104">
        <v>89</v>
      </c>
      <c r="N127" s="33">
        <v>183</v>
      </c>
      <c r="O127" s="34">
        <v>5.4644808743169397E-2</v>
      </c>
    </row>
    <row r="128" spans="1:15" ht="15.5" x14ac:dyDescent="0.35">
      <c r="A128" s="18">
        <v>8.6999999999999993</v>
      </c>
      <c r="B128" s="14">
        <v>53</v>
      </c>
      <c r="C128" s="14">
        <v>10</v>
      </c>
      <c r="D128" s="20">
        <v>1.2</v>
      </c>
      <c r="E128" s="14">
        <v>83</v>
      </c>
      <c r="F128" s="14">
        <v>2</v>
      </c>
      <c r="G128" s="14">
        <v>90</v>
      </c>
      <c r="H128" s="14">
        <v>1</v>
      </c>
      <c r="I128" s="32">
        <v>1</v>
      </c>
      <c r="J128" s="14">
        <v>33</v>
      </c>
      <c r="K128" s="14">
        <v>8</v>
      </c>
      <c r="L128" s="14">
        <v>2</v>
      </c>
      <c r="M128" s="104">
        <v>109</v>
      </c>
      <c r="N128" s="33">
        <v>172</v>
      </c>
      <c r="O128" s="34">
        <v>4.0697674418604654E-2</v>
      </c>
    </row>
    <row r="129" spans="1:15" ht="15.5" x14ac:dyDescent="0.35">
      <c r="A129" s="18">
        <v>9.1</v>
      </c>
      <c r="B129" s="14">
        <v>44</v>
      </c>
      <c r="C129" s="14">
        <v>14</v>
      </c>
      <c r="D129" s="20">
        <v>1.2270000000000001</v>
      </c>
      <c r="E129" s="14">
        <v>100</v>
      </c>
      <c r="F129" s="14">
        <v>5</v>
      </c>
      <c r="G129" s="14">
        <v>98</v>
      </c>
      <c r="H129" s="14">
        <v>1</v>
      </c>
      <c r="I129" s="32">
        <v>0</v>
      </c>
      <c r="J129" s="14">
        <v>37</v>
      </c>
      <c r="K129" s="14">
        <v>10</v>
      </c>
      <c r="L129" s="14">
        <v>4</v>
      </c>
      <c r="M129" s="104">
        <v>20</v>
      </c>
      <c r="N129" s="33">
        <v>173</v>
      </c>
      <c r="O129" s="34">
        <v>4.046242774566474E-2</v>
      </c>
    </row>
    <row r="130" spans="1:15" ht="15.5" x14ac:dyDescent="0.35">
      <c r="A130" s="18">
        <v>9.6999999999999993</v>
      </c>
      <c r="B130" s="14">
        <v>46</v>
      </c>
      <c r="C130" s="14">
        <v>7</v>
      </c>
      <c r="D130" s="20">
        <v>1.9630000000000001</v>
      </c>
      <c r="E130" s="14">
        <v>113</v>
      </c>
      <c r="F130" s="14">
        <v>4</v>
      </c>
      <c r="G130" s="14">
        <v>85</v>
      </c>
      <c r="H130" s="14">
        <v>1</v>
      </c>
      <c r="I130" s="32">
        <v>0</v>
      </c>
      <c r="J130" s="14">
        <v>28</v>
      </c>
      <c r="K130" s="14">
        <v>10</v>
      </c>
      <c r="L130" s="14">
        <v>1</v>
      </c>
      <c r="M130" s="104">
        <v>22</v>
      </c>
      <c r="N130" s="33">
        <v>176</v>
      </c>
      <c r="O130" s="34">
        <v>2.8409090909090908E-2</v>
      </c>
    </row>
    <row r="131" spans="1:15" ht="15.5" x14ac:dyDescent="0.35">
      <c r="A131" s="18">
        <v>6.6</v>
      </c>
      <c r="B131" s="14">
        <v>58</v>
      </c>
      <c r="C131" s="14">
        <v>17</v>
      </c>
      <c r="D131" s="20">
        <v>0.496</v>
      </c>
      <c r="E131" s="14">
        <v>100</v>
      </c>
      <c r="F131" s="14">
        <v>2</v>
      </c>
      <c r="G131" s="14">
        <v>136</v>
      </c>
      <c r="H131" s="14">
        <v>0</v>
      </c>
      <c r="I131" s="32">
        <v>0</v>
      </c>
      <c r="J131" s="14">
        <v>42</v>
      </c>
      <c r="K131" s="14">
        <v>5</v>
      </c>
      <c r="L131" s="14">
        <v>3</v>
      </c>
      <c r="M131" s="104">
        <v>39</v>
      </c>
      <c r="N131" s="33">
        <v>161</v>
      </c>
      <c r="O131" s="34">
        <v>2.4844720496894408E-2</v>
      </c>
    </row>
    <row r="132" spans="1:15" ht="15.5" x14ac:dyDescent="0.35">
      <c r="A132" s="18">
        <v>9.1</v>
      </c>
      <c r="B132" s="14">
        <v>62</v>
      </c>
      <c r="C132" s="14">
        <v>23</v>
      </c>
      <c r="D132" s="20">
        <v>0.42399999999999999</v>
      </c>
      <c r="E132" s="14">
        <v>123</v>
      </c>
      <c r="F132" s="14">
        <v>2</v>
      </c>
      <c r="G132" s="14">
        <v>75</v>
      </c>
      <c r="H132" s="14">
        <v>0</v>
      </c>
      <c r="I132" s="32">
        <v>0</v>
      </c>
      <c r="J132" s="14">
        <v>49</v>
      </c>
      <c r="K132" s="14">
        <v>12</v>
      </c>
      <c r="L132" s="14">
        <v>3</v>
      </c>
      <c r="M132" s="104">
        <v>43</v>
      </c>
      <c r="N132" s="33">
        <v>157</v>
      </c>
      <c r="O132" s="34">
        <v>3.1847133757961783E-2</v>
      </c>
    </row>
    <row r="133" spans="1:15" ht="15.5" x14ac:dyDescent="0.35">
      <c r="A133" s="18">
        <v>9.6999999999999993</v>
      </c>
      <c r="B133" s="14">
        <v>62</v>
      </c>
      <c r="C133" s="14">
        <v>11</v>
      </c>
      <c r="D133" s="20">
        <v>1.1519999999999999</v>
      </c>
      <c r="E133" s="14">
        <v>106</v>
      </c>
      <c r="F133" s="14">
        <v>2</v>
      </c>
      <c r="G133" s="14">
        <v>96</v>
      </c>
      <c r="H133" s="14">
        <v>1</v>
      </c>
      <c r="I133" s="32">
        <v>1</v>
      </c>
      <c r="J133" s="14">
        <v>42</v>
      </c>
      <c r="K133" s="14">
        <v>8</v>
      </c>
      <c r="L133" s="14">
        <v>3</v>
      </c>
      <c r="M133" s="104">
        <v>49</v>
      </c>
      <c r="N133" s="33">
        <v>171</v>
      </c>
      <c r="O133" s="34">
        <v>4.0935672514619881E-2</v>
      </c>
    </row>
    <row r="134" spans="1:15" ht="15.5" x14ac:dyDescent="0.35">
      <c r="A134" s="18">
        <v>7.8</v>
      </c>
      <c r="B134" s="14">
        <v>46</v>
      </c>
      <c r="C134" s="14">
        <v>17</v>
      </c>
      <c r="D134" s="20">
        <v>1.4810000000000001</v>
      </c>
      <c r="E134" s="14">
        <v>126</v>
      </c>
      <c r="F134" s="14">
        <v>3</v>
      </c>
      <c r="G134" s="14">
        <v>97</v>
      </c>
      <c r="H134" s="14">
        <v>0</v>
      </c>
      <c r="I134" s="32">
        <v>0</v>
      </c>
      <c r="J134" s="14">
        <v>40</v>
      </c>
      <c r="K134" s="14">
        <v>1</v>
      </c>
      <c r="L134" s="14">
        <v>6</v>
      </c>
      <c r="M134" s="104">
        <v>24</v>
      </c>
      <c r="N134" s="33">
        <v>160</v>
      </c>
      <c r="O134" s="34">
        <v>3.125E-2</v>
      </c>
    </row>
    <row r="135" spans="1:15" ht="15.5" x14ac:dyDescent="0.35">
      <c r="A135" s="18">
        <v>13.9</v>
      </c>
      <c r="B135" s="14">
        <v>66</v>
      </c>
      <c r="C135" s="14">
        <v>7</v>
      </c>
      <c r="D135" s="20">
        <v>2.2850000000000001</v>
      </c>
      <c r="E135" s="14">
        <v>200</v>
      </c>
      <c r="F135" s="14">
        <v>3</v>
      </c>
      <c r="G135" s="14">
        <v>124</v>
      </c>
      <c r="H135" s="14">
        <v>1</v>
      </c>
      <c r="I135" s="32">
        <v>1</v>
      </c>
      <c r="J135" s="14">
        <v>32</v>
      </c>
      <c r="K135" s="14">
        <v>9</v>
      </c>
      <c r="L135" s="14">
        <v>2</v>
      </c>
      <c r="M135" s="104">
        <v>62</v>
      </c>
      <c r="N135" s="33">
        <v>171</v>
      </c>
      <c r="O135" s="34">
        <v>3.5087719298245612E-2</v>
      </c>
    </row>
    <row r="136" spans="1:15" ht="15.5" x14ac:dyDescent="0.35">
      <c r="A136" s="18">
        <v>10.3</v>
      </c>
      <c r="B136" s="14">
        <v>56</v>
      </c>
      <c r="C136" s="14">
        <v>11</v>
      </c>
      <c r="D136" s="20">
        <v>0.29199999999999998</v>
      </c>
      <c r="E136" s="14">
        <v>47</v>
      </c>
      <c r="F136" s="14">
        <v>3</v>
      </c>
      <c r="G136" s="14">
        <v>111</v>
      </c>
      <c r="H136" s="14">
        <v>1</v>
      </c>
      <c r="I136" s="32">
        <v>0</v>
      </c>
      <c r="J136" s="14">
        <v>34</v>
      </c>
      <c r="K136" s="14">
        <v>9</v>
      </c>
      <c r="L136" s="14">
        <v>2</v>
      </c>
      <c r="M136" s="104">
        <v>30</v>
      </c>
      <c r="N136" s="33">
        <v>179</v>
      </c>
      <c r="O136" s="34">
        <v>3.9106145251396648E-2</v>
      </c>
    </row>
    <row r="137" spans="1:15" ht="15.5" x14ac:dyDescent="0.35">
      <c r="A137" s="18">
        <v>11.7</v>
      </c>
      <c r="B137" s="14">
        <v>82</v>
      </c>
      <c r="C137" s="14">
        <v>15</v>
      </c>
      <c r="D137" s="20">
        <v>0.88800000000000001</v>
      </c>
      <c r="E137" s="14">
        <v>202</v>
      </c>
      <c r="F137" s="14">
        <v>5</v>
      </c>
      <c r="G137" s="14">
        <v>147</v>
      </c>
      <c r="H137" s="14">
        <v>1</v>
      </c>
      <c r="I137" s="32">
        <v>1</v>
      </c>
      <c r="J137" s="14">
        <v>40</v>
      </c>
      <c r="K137" s="14">
        <v>7</v>
      </c>
      <c r="L137" s="14">
        <v>3</v>
      </c>
      <c r="M137" s="104">
        <v>61</v>
      </c>
      <c r="N137" s="33">
        <v>156</v>
      </c>
      <c r="O137" s="34">
        <v>4.4871794871794872E-2</v>
      </c>
    </row>
    <row r="138" spans="1:15" ht="15.5" x14ac:dyDescent="0.35">
      <c r="A138" s="18">
        <v>9.4</v>
      </c>
      <c r="B138" s="14">
        <v>44</v>
      </c>
      <c r="C138" s="14">
        <v>12</v>
      </c>
      <c r="D138" s="20">
        <v>2.3239999999999998</v>
      </c>
      <c r="E138" s="14">
        <v>97</v>
      </c>
      <c r="F138" s="14">
        <v>2</v>
      </c>
      <c r="G138" s="14">
        <v>101</v>
      </c>
      <c r="H138" s="14">
        <v>1</v>
      </c>
      <c r="I138" s="32">
        <v>0</v>
      </c>
      <c r="J138" s="14">
        <v>49</v>
      </c>
      <c r="K138" s="14">
        <v>19</v>
      </c>
      <c r="L138" s="14">
        <v>3</v>
      </c>
      <c r="M138" s="104">
        <v>21</v>
      </c>
      <c r="N138" s="33">
        <v>172</v>
      </c>
      <c r="O138" s="34">
        <v>4.0697674418604654E-2</v>
      </c>
    </row>
    <row r="139" spans="1:15" ht="15.5" x14ac:dyDescent="0.35">
      <c r="A139" s="18">
        <v>9.5</v>
      </c>
      <c r="B139" s="14">
        <v>44</v>
      </c>
      <c r="C139" s="14">
        <v>10</v>
      </c>
      <c r="D139" s="20">
        <v>0.19600000000000001</v>
      </c>
      <c r="E139" s="14">
        <v>49</v>
      </c>
      <c r="F139" s="14">
        <v>3</v>
      </c>
      <c r="G139" s="14">
        <v>111</v>
      </c>
      <c r="H139" s="14">
        <v>1</v>
      </c>
      <c r="I139" s="32">
        <v>0</v>
      </c>
      <c r="J139" s="14">
        <v>33</v>
      </c>
      <c r="K139" s="14">
        <v>12</v>
      </c>
      <c r="L139" s="14">
        <v>2</v>
      </c>
      <c r="M139" s="104">
        <v>15</v>
      </c>
      <c r="N139" s="33">
        <v>181</v>
      </c>
      <c r="O139" s="34">
        <v>4.4198895027624308E-2</v>
      </c>
    </row>
    <row r="140" spans="1:15" ht="15.5" x14ac:dyDescent="0.35">
      <c r="A140" s="18">
        <v>8.6999999999999993</v>
      </c>
      <c r="B140" s="14">
        <v>51</v>
      </c>
      <c r="C140" s="14">
        <v>15</v>
      </c>
      <c r="D140" s="20">
        <v>0.18</v>
      </c>
      <c r="E140" s="14">
        <v>84</v>
      </c>
      <c r="F140" s="14">
        <v>4</v>
      </c>
      <c r="G140" s="14">
        <v>122</v>
      </c>
      <c r="H140" s="14">
        <v>1</v>
      </c>
      <c r="I140" s="32">
        <v>1</v>
      </c>
      <c r="J140" s="14">
        <v>40</v>
      </c>
      <c r="K140" s="14">
        <v>8</v>
      </c>
      <c r="L140" s="14">
        <v>3</v>
      </c>
      <c r="M140" s="104">
        <v>26</v>
      </c>
      <c r="N140" s="33">
        <v>171</v>
      </c>
      <c r="O140" s="34">
        <v>5.2631578947368418E-2</v>
      </c>
    </row>
    <row r="141" spans="1:15" ht="15.5" x14ac:dyDescent="0.35">
      <c r="A141" s="18">
        <v>12.8</v>
      </c>
      <c r="B141" s="14">
        <v>70</v>
      </c>
      <c r="C141" s="14">
        <v>13</v>
      </c>
      <c r="D141" s="20">
        <v>1.4159999999999999</v>
      </c>
      <c r="E141" s="14">
        <v>209</v>
      </c>
      <c r="F141" s="14">
        <v>2</v>
      </c>
      <c r="G141" s="14">
        <v>85</v>
      </c>
      <c r="H141" s="14">
        <v>1</v>
      </c>
      <c r="I141" s="32">
        <v>1</v>
      </c>
      <c r="J141" s="14">
        <v>45</v>
      </c>
      <c r="K141" s="14">
        <v>6</v>
      </c>
      <c r="L141" s="14">
        <v>3</v>
      </c>
      <c r="M141" s="104">
        <v>57</v>
      </c>
      <c r="N141" s="33">
        <v>169</v>
      </c>
      <c r="O141" s="34">
        <v>3.5502958579881658E-2</v>
      </c>
    </row>
    <row r="142" spans="1:15" ht="15.5" x14ac:dyDescent="0.35">
      <c r="A142" s="18">
        <v>6.6</v>
      </c>
      <c r="B142" s="14">
        <v>44</v>
      </c>
      <c r="C142" s="14">
        <v>2</v>
      </c>
      <c r="D142" s="20">
        <v>0.115</v>
      </c>
      <c r="E142" s="14">
        <v>70</v>
      </c>
      <c r="F142" s="14">
        <v>3</v>
      </c>
      <c r="G142" s="14">
        <v>137</v>
      </c>
      <c r="H142" s="14">
        <v>0</v>
      </c>
      <c r="I142" s="32">
        <v>0</v>
      </c>
      <c r="J142" s="14">
        <v>46</v>
      </c>
      <c r="K142" s="14">
        <v>6</v>
      </c>
      <c r="L142" s="14">
        <v>3</v>
      </c>
      <c r="M142" s="104">
        <v>19</v>
      </c>
      <c r="N142" s="33">
        <v>161</v>
      </c>
      <c r="O142" s="34">
        <v>3.7267080745341616E-2</v>
      </c>
    </row>
    <row r="143" spans="1:15" ht="15.5" x14ac:dyDescent="0.35">
      <c r="A143" s="18">
        <v>17</v>
      </c>
      <c r="B143" s="14">
        <v>75</v>
      </c>
      <c r="C143" s="14">
        <v>7</v>
      </c>
      <c r="D143" s="20">
        <v>0.995</v>
      </c>
      <c r="E143" s="14">
        <v>185</v>
      </c>
      <c r="F143" s="14">
        <v>2</v>
      </c>
      <c r="G143" s="14">
        <v>99</v>
      </c>
      <c r="H143" s="14">
        <v>1</v>
      </c>
      <c r="I143" s="32">
        <v>1</v>
      </c>
      <c r="J143" s="14">
        <v>30</v>
      </c>
      <c r="K143" s="14">
        <v>10</v>
      </c>
      <c r="L143" s="14">
        <v>2</v>
      </c>
      <c r="M143" s="104">
        <v>58</v>
      </c>
      <c r="N143" s="33">
        <v>180</v>
      </c>
      <c r="O143" s="34">
        <v>0.05</v>
      </c>
    </row>
    <row r="144" spans="1:15" ht="15.5" x14ac:dyDescent="0.35">
      <c r="A144" s="18">
        <v>16.7</v>
      </c>
      <c r="B144" s="14">
        <v>68</v>
      </c>
      <c r="C144" s="14">
        <v>4</v>
      </c>
      <c r="D144" s="20">
        <v>2.3519999999999999</v>
      </c>
      <c r="E144" s="14">
        <v>209</v>
      </c>
      <c r="F144" s="14">
        <v>0</v>
      </c>
      <c r="G144" s="14">
        <v>85</v>
      </c>
      <c r="H144" s="14">
        <v>1</v>
      </c>
      <c r="I144" s="32">
        <v>1</v>
      </c>
      <c r="J144" s="14">
        <v>30</v>
      </c>
      <c r="K144" s="14">
        <v>12</v>
      </c>
      <c r="L144" s="14">
        <v>2</v>
      </c>
      <c r="M144" s="104">
        <v>51</v>
      </c>
      <c r="N144" s="33">
        <v>182</v>
      </c>
      <c r="O144" s="34">
        <v>3.8461538461538464E-2</v>
      </c>
    </row>
    <row r="145" spans="1:15" ht="15.5" x14ac:dyDescent="0.35">
      <c r="A145" s="18">
        <v>15.9</v>
      </c>
      <c r="B145" s="14">
        <v>84</v>
      </c>
      <c r="C145" s="14">
        <v>9</v>
      </c>
      <c r="D145" s="20">
        <v>1.2589999999999999</v>
      </c>
      <c r="E145" s="14">
        <v>175</v>
      </c>
      <c r="F145" s="14">
        <v>1</v>
      </c>
      <c r="G145" s="14">
        <v>84</v>
      </c>
      <c r="H145" s="14">
        <v>1</v>
      </c>
      <c r="I145" s="32">
        <v>1</v>
      </c>
      <c r="J145" s="14">
        <v>31</v>
      </c>
      <c r="K145" s="14">
        <v>8</v>
      </c>
      <c r="L145" s="14">
        <v>2</v>
      </c>
      <c r="M145" s="104">
        <v>76</v>
      </c>
      <c r="N145" s="33">
        <v>183</v>
      </c>
      <c r="O145" s="34">
        <v>3.825136612021858E-2</v>
      </c>
    </row>
    <row r="146" spans="1:15" ht="15.5" x14ac:dyDescent="0.35">
      <c r="A146" s="18">
        <v>7.9</v>
      </c>
      <c r="B146" s="14">
        <v>51</v>
      </c>
      <c r="C146" s="14">
        <v>3</v>
      </c>
      <c r="D146" s="20">
        <v>1.464</v>
      </c>
      <c r="E146" s="14">
        <v>118</v>
      </c>
      <c r="F146" s="14">
        <v>4</v>
      </c>
      <c r="G146" s="14">
        <v>115</v>
      </c>
      <c r="H146" s="14">
        <v>1</v>
      </c>
      <c r="I146" s="32">
        <v>0</v>
      </c>
      <c r="J146" s="14">
        <v>46</v>
      </c>
      <c r="K146" s="14">
        <v>6</v>
      </c>
      <c r="L146" s="14">
        <v>4</v>
      </c>
      <c r="M146" s="104">
        <v>31</v>
      </c>
      <c r="N146" s="33">
        <v>162</v>
      </c>
      <c r="O146" s="34">
        <v>3.0864197530864196E-2</v>
      </c>
    </row>
    <row r="147" spans="1:15" ht="15.5" x14ac:dyDescent="0.35">
      <c r="A147" s="18">
        <v>14.1</v>
      </c>
      <c r="B147" s="14">
        <v>88</v>
      </c>
      <c r="C147" s="14">
        <v>5</v>
      </c>
      <c r="D147" s="20">
        <v>0.504</v>
      </c>
      <c r="E147" s="14">
        <v>253</v>
      </c>
      <c r="F147" s="14">
        <v>3</v>
      </c>
      <c r="G147" s="14">
        <v>124</v>
      </c>
      <c r="H147" s="14">
        <v>0</v>
      </c>
      <c r="I147" s="32">
        <v>1</v>
      </c>
      <c r="J147" s="14">
        <v>42</v>
      </c>
      <c r="K147" s="14">
        <v>9</v>
      </c>
      <c r="L147" s="14">
        <v>3</v>
      </c>
      <c r="M147" s="104">
        <v>63</v>
      </c>
      <c r="N147" s="33">
        <v>163</v>
      </c>
      <c r="O147" s="34">
        <v>5.5214723926380369E-2</v>
      </c>
    </row>
    <row r="148" spans="1:15" ht="15.5" x14ac:dyDescent="0.35">
      <c r="A148" s="18">
        <v>8.1</v>
      </c>
      <c r="B148" s="14">
        <v>58</v>
      </c>
      <c r="C148" s="14">
        <v>19</v>
      </c>
      <c r="D148" s="20">
        <v>0.44700000000000001</v>
      </c>
      <c r="E148" s="14">
        <v>20</v>
      </c>
      <c r="F148" s="14">
        <v>4</v>
      </c>
      <c r="G148" s="14">
        <v>129</v>
      </c>
      <c r="H148" s="14">
        <v>1</v>
      </c>
      <c r="I148" s="32">
        <v>0</v>
      </c>
      <c r="J148" s="14">
        <v>43</v>
      </c>
      <c r="K148" s="14">
        <v>10</v>
      </c>
      <c r="L148" s="14">
        <v>3</v>
      </c>
      <c r="M148" s="104">
        <v>35</v>
      </c>
      <c r="N148" s="33">
        <v>178</v>
      </c>
      <c r="O148" s="34">
        <v>3.3707865168539325E-2</v>
      </c>
    </row>
    <row r="149" spans="1:15" ht="15.5" x14ac:dyDescent="0.35">
      <c r="A149" s="18">
        <v>13.6</v>
      </c>
      <c r="B149" s="14">
        <v>66</v>
      </c>
      <c r="C149" s="14">
        <v>17</v>
      </c>
      <c r="D149" s="20">
        <v>2.62</v>
      </c>
      <c r="E149" s="14">
        <v>103</v>
      </c>
      <c r="F149" s="14">
        <v>2</v>
      </c>
      <c r="G149" s="14">
        <v>102</v>
      </c>
      <c r="H149" s="14">
        <v>0</v>
      </c>
      <c r="I149" s="32">
        <v>1</v>
      </c>
      <c r="J149" s="14">
        <v>39</v>
      </c>
      <c r="K149" s="14">
        <v>8</v>
      </c>
      <c r="L149" s="14">
        <v>3</v>
      </c>
      <c r="M149" s="104">
        <v>48</v>
      </c>
      <c r="N149" s="33">
        <v>166</v>
      </c>
      <c r="O149" s="34">
        <v>3.614457831325301E-2</v>
      </c>
    </row>
    <row r="150" spans="1:15" ht="15.5" x14ac:dyDescent="0.35">
      <c r="A150" s="18">
        <v>10</v>
      </c>
      <c r="B150" s="14">
        <v>55</v>
      </c>
      <c r="C150" s="14">
        <v>8</v>
      </c>
      <c r="D150" s="20">
        <v>1.1679999999999999</v>
      </c>
      <c r="E150" s="14">
        <v>120</v>
      </c>
      <c r="F150" s="14">
        <v>3</v>
      </c>
      <c r="G150" s="14">
        <v>114</v>
      </c>
      <c r="H150" s="14">
        <v>1</v>
      </c>
      <c r="I150" s="32">
        <v>0</v>
      </c>
      <c r="J150" s="14">
        <v>52</v>
      </c>
      <c r="K150" s="14">
        <v>10</v>
      </c>
      <c r="L150" s="14">
        <v>3</v>
      </c>
      <c r="M150" s="104">
        <v>34</v>
      </c>
      <c r="N150" s="33">
        <v>174</v>
      </c>
      <c r="O150" s="34">
        <v>4.5977011494252873E-2</v>
      </c>
    </row>
    <row r="151" spans="1:15" ht="15.5" x14ac:dyDescent="0.35">
      <c r="A151" s="18">
        <v>11.6</v>
      </c>
      <c r="B151" s="14">
        <v>60</v>
      </c>
      <c r="C151" s="14">
        <v>9</v>
      </c>
      <c r="D151" s="20">
        <v>3.2000000000000001E-2</v>
      </c>
      <c r="E151" s="14">
        <v>102</v>
      </c>
      <c r="F151" s="14">
        <v>5</v>
      </c>
      <c r="G151" s="14">
        <v>135</v>
      </c>
      <c r="H151" s="14">
        <v>1</v>
      </c>
      <c r="I151" s="32">
        <v>1</v>
      </c>
      <c r="J151" s="14">
        <v>35</v>
      </c>
      <c r="K151" s="14">
        <v>8</v>
      </c>
      <c r="L151" s="14">
        <v>2</v>
      </c>
      <c r="M151" s="104">
        <v>37</v>
      </c>
      <c r="N151" s="33">
        <v>178</v>
      </c>
      <c r="O151" s="34">
        <v>3.9325842696629212E-2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D7CE8-98FD-403F-BEFE-FB741BAC47EF}">
  <dimension ref="A1:Z151"/>
  <sheetViews>
    <sheetView topLeftCell="N17" workbookViewId="0">
      <selection activeCell="T30" sqref="T30:T36"/>
    </sheetView>
  </sheetViews>
  <sheetFormatPr defaultColWidth="11.453125" defaultRowHeight="14.5" x14ac:dyDescent="0.35"/>
  <cols>
    <col min="1" max="1" width="9.453125" bestFit="1" customWidth="1"/>
    <col min="2" max="3" width="9.54296875" bestFit="1" customWidth="1"/>
    <col min="4" max="4" width="15.54296875" bestFit="1" customWidth="1"/>
    <col min="5" max="5" width="10.54296875" bestFit="1" customWidth="1"/>
    <col min="6" max="6" width="11.54296875" bestFit="1" customWidth="1"/>
    <col min="7" max="7" width="9.1796875" bestFit="1" customWidth="1"/>
    <col min="8" max="8" width="13.453125" bestFit="1" customWidth="1"/>
    <col min="9" max="9" width="9.81640625" bestFit="1" customWidth="1"/>
    <col min="10" max="10" width="9.54296875" bestFit="1" customWidth="1"/>
    <col min="11" max="11" width="11.1796875" bestFit="1" customWidth="1"/>
    <col min="12" max="12" width="10.7265625" bestFit="1" customWidth="1"/>
    <col min="13" max="13" width="12.54296875" bestFit="1" customWidth="1"/>
    <col min="14" max="14" width="16.453125" bestFit="1" customWidth="1"/>
    <col min="17" max="17" width="18" bestFit="1" customWidth="1"/>
    <col min="18" max="18" width="12.7265625" bestFit="1" customWidth="1"/>
    <col min="19" max="19" width="14.54296875" bestFit="1" customWidth="1"/>
    <col min="20" max="20" width="12.7265625" bestFit="1" customWidth="1"/>
    <col min="21" max="21" width="8.1796875" bestFit="1" customWidth="1"/>
    <col min="22" max="24" width="12.7265625" bestFit="1" customWidth="1"/>
    <col min="25" max="25" width="13.453125" bestFit="1" customWidth="1"/>
  </cols>
  <sheetData>
    <row r="1" spans="1:26" ht="15.5" x14ac:dyDescent="0.35">
      <c r="A1" s="26" t="s">
        <v>45</v>
      </c>
      <c r="B1" s="101" t="s">
        <v>47</v>
      </c>
      <c r="C1" s="26" t="s">
        <v>48</v>
      </c>
      <c r="D1" s="26" t="s">
        <v>49</v>
      </c>
      <c r="E1" s="26" t="s">
        <v>50</v>
      </c>
      <c r="F1" s="26" t="s">
        <v>52</v>
      </c>
      <c r="G1" s="28" t="s">
        <v>53</v>
      </c>
      <c r="H1" s="28" t="s">
        <v>54</v>
      </c>
      <c r="I1" s="26" t="s">
        <v>55</v>
      </c>
      <c r="J1" s="26" t="s">
        <v>56</v>
      </c>
      <c r="K1" s="26" t="s">
        <v>57</v>
      </c>
      <c r="L1" s="102" t="s">
        <v>59</v>
      </c>
      <c r="M1" s="102" t="s">
        <v>38</v>
      </c>
      <c r="N1" s="102" t="s">
        <v>61</v>
      </c>
    </row>
    <row r="2" spans="1:26" ht="15.5" x14ac:dyDescent="0.35">
      <c r="A2" s="18">
        <v>12.5</v>
      </c>
      <c r="B2" s="14">
        <v>60</v>
      </c>
      <c r="C2" s="14">
        <v>10</v>
      </c>
      <c r="D2" s="20">
        <v>0.71199999999999997</v>
      </c>
      <c r="E2" s="14">
        <v>171</v>
      </c>
      <c r="F2" s="14">
        <v>110</v>
      </c>
      <c r="G2" s="14">
        <v>1</v>
      </c>
      <c r="H2" s="32">
        <v>0</v>
      </c>
      <c r="I2" s="14">
        <v>33</v>
      </c>
      <c r="J2" s="14">
        <v>12</v>
      </c>
      <c r="K2" s="14">
        <v>2</v>
      </c>
      <c r="L2" s="104">
        <v>46</v>
      </c>
      <c r="M2" s="33">
        <v>171</v>
      </c>
      <c r="N2" s="34">
        <v>4.0935672514619881E-2</v>
      </c>
    </row>
    <row r="3" spans="1:26" ht="15.5" x14ac:dyDescent="0.35">
      <c r="A3" s="18">
        <v>14.5</v>
      </c>
      <c r="B3" s="14">
        <v>69</v>
      </c>
      <c r="C3" s="14">
        <v>8</v>
      </c>
      <c r="D3" s="20">
        <v>9.0999999999999998E-2</v>
      </c>
      <c r="E3" s="14">
        <v>213</v>
      </c>
      <c r="F3" s="14">
        <v>134</v>
      </c>
      <c r="G3" s="14">
        <v>1</v>
      </c>
      <c r="H3" s="32">
        <v>0</v>
      </c>
      <c r="I3" s="14">
        <v>33</v>
      </c>
      <c r="J3" s="14">
        <v>16</v>
      </c>
      <c r="K3" s="14">
        <v>1</v>
      </c>
      <c r="L3" s="104">
        <v>73</v>
      </c>
      <c r="M3" s="33">
        <v>168</v>
      </c>
      <c r="N3" s="34">
        <v>5.9523809523809521E-2</v>
      </c>
    </row>
    <row r="4" spans="1:26" ht="15.5" x14ac:dyDescent="0.35">
      <c r="A4" s="18">
        <v>19</v>
      </c>
      <c r="B4" s="14">
        <v>79</v>
      </c>
      <c r="C4" s="14">
        <v>7</v>
      </c>
      <c r="D4" s="20">
        <v>1.72</v>
      </c>
      <c r="E4" s="14">
        <v>255</v>
      </c>
      <c r="F4" s="14">
        <v>98</v>
      </c>
      <c r="G4" s="14">
        <v>1</v>
      </c>
      <c r="H4" s="32">
        <v>1</v>
      </c>
      <c r="I4" s="14">
        <v>40</v>
      </c>
      <c r="J4" s="14">
        <v>13</v>
      </c>
      <c r="K4" s="14">
        <v>2</v>
      </c>
      <c r="L4" s="104">
        <v>64</v>
      </c>
      <c r="M4" s="33">
        <v>180</v>
      </c>
      <c r="N4" s="34">
        <v>4.4444444444444446E-2</v>
      </c>
      <c r="Q4" t="s">
        <v>135</v>
      </c>
    </row>
    <row r="5" spans="1:26" ht="16" thickBot="1" x14ac:dyDescent="0.4">
      <c r="A5" s="18">
        <v>18.2</v>
      </c>
      <c r="B5" s="14">
        <v>66</v>
      </c>
      <c r="C5" s="14">
        <v>7</v>
      </c>
      <c r="D5" s="20">
        <v>1.3720000000000001</v>
      </c>
      <c r="E5" s="14">
        <v>287</v>
      </c>
      <c r="F5" s="14">
        <v>85</v>
      </c>
      <c r="G5" s="14">
        <v>1</v>
      </c>
      <c r="H5" s="32">
        <v>1</v>
      </c>
      <c r="I5" s="14">
        <v>29</v>
      </c>
      <c r="J5" s="14">
        <v>10</v>
      </c>
      <c r="K5" s="14">
        <v>2</v>
      </c>
      <c r="L5" s="104">
        <v>66</v>
      </c>
      <c r="M5" s="33">
        <v>173</v>
      </c>
      <c r="N5" s="34">
        <v>4.046242774566474E-2</v>
      </c>
      <c r="T5" t="s">
        <v>136</v>
      </c>
    </row>
    <row r="6" spans="1:26" ht="15.5" x14ac:dyDescent="0.35">
      <c r="A6" s="18">
        <v>7.6</v>
      </c>
      <c r="B6" s="14">
        <v>51</v>
      </c>
      <c r="C6" s="14">
        <v>15</v>
      </c>
      <c r="D6" s="20">
        <v>0.93500000000000005</v>
      </c>
      <c r="E6" s="14">
        <v>112</v>
      </c>
      <c r="F6" s="14">
        <v>72</v>
      </c>
      <c r="G6" s="14">
        <v>1</v>
      </c>
      <c r="H6" s="32">
        <v>0</v>
      </c>
      <c r="I6" s="14">
        <v>36</v>
      </c>
      <c r="J6" s="14">
        <v>4</v>
      </c>
      <c r="K6" s="14">
        <v>3</v>
      </c>
      <c r="L6" s="104">
        <v>29</v>
      </c>
      <c r="M6" s="33">
        <v>166</v>
      </c>
      <c r="N6" s="34">
        <v>3.0120481927710843E-2</v>
      </c>
      <c r="Q6" s="38" t="s">
        <v>137</v>
      </c>
      <c r="R6" s="38"/>
      <c r="T6" s="105"/>
      <c r="U6" s="105" t="s">
        <v>138</v>
      </c>
      <c r="V6" s="105" t="s">
        <v>139</v>
      </c>
      <c r="W6" s="105" t="s">
        <v>140</v>
      </c>
      <c r="X6" s="105" t="s">
        <v>141</v>
      </c>
      <c r="Y6" s="105" t="s">
        <v>142</v>
      </c>
      <c r="Z6" s="120"/>
    </row>
    <row r="7" spans="1:26" ht="15.5" x14ac:dyDescent="0.35">
      <c r="A7" s="18">
        <v>18.5</v>
      </c>
      <c r="B7" s="14">
        <v>62</v>
      </c>
      <c r="C7" s="14">
        <v>6</v>
      </c>
      <c r="D7" s="20">
        <v>2.0190000000000001</v>
      </c>
      <c r="E7" s="14">
        <v>238</v>
      </c>
      <c r="F7" s="14">
        <v>77</v>
      </c>
      <c r="G7" s="14">
        <v>1</v>
      </c>
      <c r="H7" s="32">
        <v>1</v>
      </c>
      <c r="I7" s="14">
        <v>32</v>
      </c>
      <c r="J7" s="14">
        <v>15</v>
      </c>
      <c r="K7" s="14">
        <v>4</v>
      </c>
      <c r="L7" s="104">
        <v>40</v>
      </c>
      <c r="M7" s="33">
        <v>183</v>
      </c>
      <c r="N7" s="34">
        <v>4.9180327868852458E-2</v>
      </c>
      <c r="Q7" t="s">
        <v>143</v>
      </c>
      <c r="R7">
        <v>0.97473070874985945</v>
      </c>
      <c r="T7" t="s">
        <v>144</v>
      </c>
      <c r="U7">
        <v>13</v>
      </c>
      <c r="V7">
        <v>1805.2297545601007</v>
      </c>
      <c r="W7">
        <v>138.8638272738539</v>
      </c>
      <c r="X7">
        <v>199.18834008037882</v>
      </c>
      <c r="Y7">
        <v>1.2048673651103931E-81</v>
      </c>
    </row>
    <row r="8" spans="1:26" ht="15.5" x14ac:dyDescent="0.35">
      <c r="A8" s="18">
        <v>13.1</v>
      </c>
      <c r="B8" s="14">
        <v>61</v>
      </c>
      <c r="C8" s="14">
        <v>7</v>
      </c>
      <c r="D8" s="20">
        <v>0.66200000000000003</v>
      </c>
      <c r="E8" s="14">
        <v>124</v>
      </c>
      <c r="F8" s="14">
        <v>100</v>
      </c>
      <c r="G8" s="14">
        <v>1</v>
      </c>
      <c r="H8" s="32">
        <v>1</v>
      </c>
      <c r="I8" s="14">
        <v>52</v>
      </c>
      <c r="J8" s="14">
        <v>15</v>
      </c>
      <c r="K8" s="14">
        <v>3</v>
      </c>
      <c r="L8" s="104">
        <v>69</v>
      </c>
      <c r="M8" s="33">
        <v>182</v>
      </c>
      <c r="N8" s="34">
        <v>4.9450549450549448E-2</v>
      </c>
      <c r="Q8" t="s">
        <v>145</v>
      </c>
      <c r="R8">
        <v>0.95009995458000329</v>
      </c>
      <c r="T8" t="s">
        <v>146</v>
      </c>
      <c r="U8">
        <v>136</v>
      </c>
      <c r="V8">
        <v>94.812178773231594</v>
      </c>
      <c r="W8">
        <v>0.69714837333258528</v>
      </c>
    </row>
    <row r="9" spans="1:26" ht="16" thickBot="1" x14ac:dyDescent="0.4">
      <c r="A9" s="18">
        <v>14.9</v>
      </c>
      <c r="B9" s="14">
        <v>59</v>
      </c>
      <c r="C9" s="14">
        <v>6</v>
      </c>
      <c r="D9" s="20">
        <v>0.7</v>
      </c>
      <c r="E9" s="14">
        <v>214</v>
      </c>
      <c r="F9" s="14">
        <v>95</v>
      </c>
      <c r="G9" s="14">
        <v>1</v>
      </c>
      <c r="H9" s="32">
        <v>0</v>
      </c>
      <c r="I9" s="14">
        <v>41</v>
      </c>
      <c r="J9" s="14">
        <v>4</v>
      </c>
      <c r="K9" s="14">
        <v>3</v>
      </c>
      <c r="L9" s="104">
        <v>45</v>
      </c>
      <c r="M9" s="33">
        <v>173</v>
      </c>
      <c r="N9" s="34">
        <v>5.2023121387283239E-2</v>
      </c>
      <c r="Q9" t="s">
        <v>147</v>
      </c>
      <c r="R9">
        <v>0.94533009729720963</v>
      </c>
      <c r="T9" s="52" t="s">
        <v>148</v>
      </c>
      <c r="U9" s="52">
        <v>149</v>
      </c>
      <c r="V9" s="52">
        <v>1900.0419333333323</v>
      </c>
      <c r="W9" s="52"/>
      <c r="X9" s="52"/>
      <c r="Y9" s="52"/>
    </row>
    <row r="10" spans="1:26" ht="15.5" x14ac:dyDescent="0.35">
      <c r="A10" s="18">
        <v>17.100000000000001</v>
      </c>
      <c r="B10" s="14">
        <v>65</v>
      </c>
      <c r="C10" s="14">
        <v>8</v>
      </c>
      <c r="D10" s="20">
        <v>0.93700000000000006</v>
      </c>
      <c r="E10" s="14">
        <v>215</v>
      </c>
      <c r="F10" s="14">
        <v>112</v>
      </c>
      <c r="G10" s="14">
        <v>0</v>
      </c>
      <c r="H10" s="32">
        <v>1</v>
      </c>
      <c r="I10" s="14">
        <v>31</v>
      </c>
      <c r="J10" s="14">
        <v>12</v>
      </c>
      <c r="K10" s="14">
        <v>5</v>
      </c>
      <c r="L10" s="104">
        <v>42</v>
      </c>
      <c r="M10" s="33">
        <v>183</v>
      </c>
      <c r="N10" s="34">
        <v>4.9180327868852458E-2</v>
      </c>
      <c r="Q10" t="s">
        <v>87</v>
      </c>
      <c r="R10">
        <v>0.83495411450724966</v>
      </c>
    </row>
    <row r="11" spans="1:26" ht="16" thickBot="1" x14ac:dyDescent="0.4">
      <c r="A11" s="18">
        <v>9.1999999999999993</v>
      </c>
      <c r="B11" s="14">
        <v>55</v>
      </c>
      <c r="C11" s="14">
        <v>16</v>
      </c>
      <c r="D11" s="20">
        <v>6.5000000000000002E-2</v>
      </c>
      <c r="E11" s="14">
        <v>154</v>
      </c>
      <c r="F11" s="14">
        <v>75</v>
      </c>
      <c r="G11" s="14">
        <v>0</v>
      </c>
      <c r="H11" s="32">
        <v>0</v>
      </c>
      <c r="I11" s="14">
        <v>42</v>
      </c>
      <c r="J11" s="14">
        <v>13</v>
      </c>
      <c r="K11" s="14">
        <v>2</v>
      </c>
      <c r="L11" s="104">
        <v>34</v>
      </c>
      <c r="M11" s="33">
        <v>158</v>
      </c>
      <c r="N11" s="34">
        <v>4.4303797468354431E-2</v>
      </c>
      <c r="Q11" s="52" t="s">
        <v>149</v>
      </c>
      <c r="R11" s="52">
        <v>150</v>
      </c>
    </row>
    <row r="12" spans="1:26" ht="16" thickBot="1" x14ac:dyDescent="0.4">
      <c r="A12" s="18">
        <v>10.3</v>
      </c>
      <c r="B12" s="14">
        <v>65</v>
      </c>
      <c r="C12" s="14">
        <v>10</v>
      </c>
      <c r="D12" s="20">
        <v>2.1440000000000001</v>
      </c>
      <c r="E12" s="14">
        <v>97</v>
      </c>
      <c r="F12" s="14">
        <v>100</v>
      </c>
      <c r="G12" s="14">
        <v>1</v>
      </c>
      <c r="H12" s="32">
        <v>0</v>
      </c>
      <c r="I12" s="14">
        <v>32</v>
      </c>
      <c r="J12" s="14">
        <v>8</v>
      </c>
      <c r="K12" s="14">
        <v>2</v>
      </c>
      <c r="L12" s="104">
        <v>51</v>
      </c>
      <c r="M12" s="33">
        <v>174</v>
      </c>
      <c r="N12" s="34">
        <v>3.4482758620689655E-2</v>
      </c>
    </row>
    <row r="13" spans="1:26" ht="15.5" x14ac:dyDescent="0.35">
      <c r="A13" s="18">
        <v>19.3</v>
      </c>
      <c r="B13" s="14">
        <v>74</v>
      </c>
      <c r="C13" s="14">
        <v>7</v>
      </c>
      <c r="D13" s="20">
        <v>0.248</v>
      </c>
      <c r="E13" s="14">
        <v>301</v>
      </c>
      <c r="F13" s="14">
        <v>96</v>
      </c>
      <c r="G13" s="14">
        <v>1</v>
      </c>
      <c r="H13" s="32">
        <v>1</v>
      </c>
      <c r="I13" s="14">
        <v>39</v>
      </c>
      <c r="J13" s="14">
        <v>21</v>
      </c>
      <c r="K13" s="14">
        <v>5</v>
      </c>
      <c r="L13" s="104">
        <v>86</v>
      </c>
      <c r="M13" s="33">
        <v>174</v>
      </c>
      <c r="N13" s="34">
        <v>7.4712643678160925E-2</v>
      </c>
      <c r="Q13" s="105"/>
      <c r="R13" s="105" t="s">
        <v>150</v>
      </c>
      <c r="S13" s="105" t="s">
        <v>87</v>
      </c>
      <c r="T13" s="105" t="s">
        <v>151</v>
      </c>
      <c r="U13" s="105" t="s">
        <v>152</v>
      </c>
      <c r="V13" s="105" t="s">
        <v>153</v>
      </c>
      <c r="W13" s="105" t="s">
        <v>154</v>
      </c>
      <c r="X13" s="105" t="s">
        <v>155</v>
      </c>
      <c r="Y13" s="105" t="s">
        <v>156</v>
      </c>
    </row>
    <row r="14" spans="1:26" ht="15.5" x14ac:dyDescent="0.35">
      <c r="A14" s="18">
        <v>8.1</v>
      </c>
      <c r="B14" s="14">
        <v>43</v>
      </c>
      <c r="C14" s="14">
        <v>23</v>
      </c>
      <c r="D14" s="20">
        <v>1.607</v>
      </c>
      <c r="E14" s="14">
        <v>123</v>
      </c>
      <c r="F14" s="14">
        <v>72</v>
      </c>
      <c r="G14" s="14">
        <v>0</v>
      </c>
      <c r="H14" s="32">
        <v>0</v>
      </c>
      <c r="I14" s="14">
        <v>45</v>
      </c>
      <c r="J14" s="14">
        <v>8</v>
      </c>
      <c r="K14" s="14">
        <v>3</v>
      </c>
      <c r="L14" s="104">
        <v>19</v>
      </c>
      <c r="M14" s="33">
        <v>163</v>
      </c>
      <c r="N14" s="34">
        <v>4.2944785276073622E-2</v>
      </c>
      <c r="Q14" t="s">
        <v>157</v>
      </c>
      <c r="R14">
        <v>-29.930958120971489</v>
      </c>
      <c r="S14">
        <v>2.1235806738270253</v>
      </c>
      <c r="T14">
        <v>-14.094570783143929</v>
      </c>
      <c r="U14" s="112">
        <v>2.2560552912538768E-28</v>
      </c>
      <c r="V14">
        <v>-34.130467967390402</v>
      </c>
      <c r="W14">
        <v>-25.731448274552573</v>
      </c>
      <c r="X14">
        <v>-34.130467967390402</v>
      </c>
      <c r="Y14">
        <v>-25.731448274552573</v>
      </c>
    </row>
    <row r="15" spans="1:26" ht="15.5" x14ac:dyDescent="0.35">
      <c r="A15" s="18">
        <v>9.1</v>
      </c>
      <c r="B15" s="14">
        <v>78</v>
      </c>
      <c r="C15" s="14">
        <v>3</v>
      </c>
      <c r="D15" s="20">
        <v>1.6240000000000001</v>
      </c>
      <c r="E15" s="14">
        <v>148</v>
      </c>
      <c r="F15" s="14">
        <v>73</v>
      </c>
      <c r="G15" s="14">
        <v>1</v>
      </c>
      <c r="H15" s="32">
        <v>0</v>
      </c>
      <c r="I15" s="14">
        <v>39</v>
      </c>
      <c r="J15" s="14">
        <v>11</v>
      </c>
      <c r="K15" s="14">
        <v>4</v>
      </c>
      <c r="L15" s="104">
        <v>59</v>
      </c>
      <c r="M15" s="33">
        <v>168</v>
      </c>
      <c r="N15" s="34">
        <v>4.1666666666666664E-2</v>
      </c>
      <c r="Q15" t="s">
        <v>47</v>
      </c>
      <c r="R15">
        <v>1.9679363766759203E-2</v>
      </c>
      <c r="S15">
        <v>9.8093909662726152E-3</v>
      </c>
      <c r="T15">
        <v>2.0061759016866869</v>
      </c>
      <c r="U15" s="112">
        <v>4.6820760337596301E-2</v>
      </c>
      <c r="V15">
        <v>2.8069694992693961E-4</v>
      </c>
      <c r="W15">
        <v>3.9078030583591467E-2</v>
      </c>
      <c r="X15">
        <v>2.8069694992693961E-4</v>
      </c>
      <c r="Y15">
        <v>3.9078030583591467E-2</v>
      </c>
    </row>
    <row r="16" spans="1:26" ht="15.5" x14ac:dyDescent="0.35">
      <c r="A16" s="18">
        <v>15.7</v>
      </c>
      <c r="B16" s="14">
        <v>67</v>
      </c>
      <c r="C16" s="14">
        <v>9</v>
      </c>
      <c r="D16" s="20">
        <v>0.05</v>
      </c>
      <c r="E16" s="14">
        <v>228</v>
      </c>
      <c r="F16" s="14">
        <v>86</v>
      </c>
      <c r="G16" s="14">
        <v>0</v>
      </c>
      <c r="H16" s="32">
        <v>1</v>
      </c>
      <c r="I16" s="14">
        <v>31</v>
      </c>
      <c r="J16" s="14">
        <v>13</v>
      </c>
      <c r="K16" s="14">
        <v>1</v>
      </c>
      <c r="L16" s="104">
        <v>70</v>
      </c>
      <c r="M16" s="33">
        <v>173</v>
      </c>
      <c r="N16" s="34">
        <v>4.6242774566473986E-2</v>
      </c>
      <c r="Q16" t="s">
        <v>48</v>
      </c>
      <c r="R16">
        <v>2.1523048616701162E-2</v>
      </c>
      <c r="S16">
        <v>1.3348121832305238E-2</v>
      </c>
      <c r="T16">
        <v>1.6124402284530319</v>
      </c>
      <c r="U16" s="119">
        <v>0.10918436256309344</v>
      </c>
      <c r="V16">
        <v>-4.8736735595956426E-3</v>
      </c>
      <c r="W16">
        <v>4.7919770792997966E-2</v>
      </c>
      <c r="X16">
        <v>-4.8736735595956426E-3</v>
      </c>
      <c r="Y16">
        <v>4.7919770792997966E-2</v>
      </c>
    </row>
    <row r="17" spans="1:25" ht="15.5" x14ac:dyDescent="0.35">
      <c r="A17" s="18">
        <v>9.8000000000000007</v>
      </c>
      <c r="B17" s="14">
        <v>62</v>
      </c>
      <c r="C17" s="14">
        <v>16</v>
      </c>
      <c r="D17" s="20">
        <v>0.58799999999999997</v>
      </c>
      <c r="E17" s="14">
        <v>136</v>
      </c>
      <c r="F17" s="14">
        <v>121</v>
      </c>
      <c r="G17" s="14">
        <v>1</v>
      </c>
      <c r="H17" s="32">
        <v>1</v>
      </c>
      <c r="I17" s="14">
        <v>41</v>
      </c>
      <c r="J17" s="14">
        <v>10</v>
      </c>
      <c r="K17" s="14">
        <v>3</v>
      </c>
      <c r="L17" s="104">
        <v>44</v>
      </c>
      <c r="M17" s="33">
        <v>159</v>
      </c>
      <c r="N17" s="34">
        <v>5.0314465408805034E-2</v>
      </c>
      <c r="Q17" t="s">
        <v>49</v>
      </c>
      <c r="R17">
        <v>0.28457623997614029</v>
      </c>
      <c r="S17">
        <v>0.11750780596669336</v>
      </c>
      <c r="T17">
        <v>2.4217645596821127</v>
      </c>
      <c r="U17" s="112">
        <v>1.6763114370233933E-2</v>
      </c>
      <c r="V17">
        <v>5.2197411956909662E-2</v>
      </c>
      <c r="W17">
        <v>0.51695506799537094</v>
      </c>
      <c r="X17">
        <v>5.2197411956909662E-2</v>
      </c>
      <c r="Y17">
        <v>0.51695506799537094</v>
      </c>
    </row>
    <row r="18" spans="1:25" ht="15.5" x14ac:dyDescent="0.35">
      <c r="A18" s="18">
        <v>19.5</v>
      </c>
      <c r="B18" s="14">
        <v>99</v>
      </c>
      <c r="C18" s="14">
        <v>9</v>
      </c>
      <c r="D18" s="20">
        <v>1.76</v>
      </c>
      <c r="E18" s="14">
        <v>369</v>
      </c>
      <c r="F18" s="14">
        <v>85</v>
      </c>
      <c r="G18" s="14">
        <v>0</v>
      </c>
      <c r="H18" s="32">
        <v>1</v>
      </c>
      <c r="I18" s="14">
        <v>38</v>
      </c>
      <c r="J18" s="14">
        <v>12</v>
      </c>
      <c r="K18" s="14">
        <v>2</v>
      </c>
      <c r="L18" s="104">
        <v>68</v>
      </c>
      <c r="M18" s="33">
        <v>163</v>
      </c>
      <c r="N18" s="34">
        <v>4.2944785276073622E-2</v>
      </c>
      <c r="Q18" t="s">
        <v>50</v>
      </c>
      <c r="R18">
        <v>3.7814154128304037E-2</v>
      </c>
      <c r="S18">
        <v>1.8291409510908089E-3</v>
      </c>
      <c r="T18">
        <v>20.673176720336151</v>
      </c>
      <c r="U18" s="112">
        <v>8.3081917083475778E-44</v>
      </c>
      <c r="V18">
        <v>3.4196916728629151E-2</v>
      </c>
      <c r="W18">
        <v>4.1431391527978922E-2</v>
      </c>
      <c r="X18">
        <v>3.4196916728629151E-2</v>
      </c>
      <c r="Y18">
        <v>4.1431391527978922E-2</v>
      </c>
    </row>
    <row r="19" spans="1:25" ht="15.5" x14ac:dyDescent="0.35">
      <c r="A19" s="18">
        <v>16.2</v>
      </c>
      <c r="B19" s="14">
        <v>67</v>
      </c>
      <c r="C19" s="14">
        <v>8</v>
      </c>
      <c r="D19" s="20">
        <v>4.4999999999999998E-2</v>
      </c>
      <c r="E19" s="14">
        <v>187</v>
      </c>
      <c r="F19" s="14">
        <v>73</v>
      </c>
      <c r="G19" s="14">
        <v>1</v>
      </c>
      <c r="H19" s="32">
        <v>1</v>
      </c>
      <c r="I19" s="14">
        <v>29</v>
      </c>
      <c r="J19" s="14">
        <v>13</v>
      </c>
      <c r="K19" s="14">
        <v>1</v>
      </c>
      <c r="L19" s="104">
        <v>45</v>
      </c>
      <c r="M19" s="33">
        <v>182</v>
      </c>
      <c r="N19" s="34">
        <v>5.4945054945054944E-2</v>
      </c>
      <c r="Q19" t="s">
        <v>52</v>
      </c>
      <c r="R19">
        <v>1.7952406083030201E-2</v>
      </c>
      <c r="S19">
        <v>3.9972569690284593E-3</v>
      </c>
      <c r="T19">
        <v>4.4911813831657579</v>
      </c>
      <c r="U19" s="112">
        <v>1.4981689588915624E-5</v>
      </c>
      <c r="V19">
        <v>1.0047587487252671E-2</v>
      </c>
      <c r="W19">
        <v>2.585722467880773E-2</v>
      </c>
      <c r="X19">
        <v>1.0047587487252671E-2</v>
      </c>
      <c r="Y19">
        <v>2.585722467880773E-2</v>
      </c>
    </row>
    <row r="20" spans="1:25" ht="15.5" x14ac:dyDescent="0.35">
      <c r="A20" s="18">
        <v>8</v>
      </c>
      <c r="B20" s="14">
        <v>51</v>
      </c>
      <c r="C20" s="14">
        <v>12</v>
      </c>
      <c r="D20" s="20">
        <v>1</v>
      </c>
      <c r="E20" s="14">
        <v>66</v>
      </c>
      <c r="F20" s="14">
        <v>90</v>
      </c>
      <c r="G20" s="14">
        <v>1</v>
      </c>
      <c r="H20" s="32">
        <v>0</v>
      </c>
      <c r="I20" s="14">
        <v>34</v>
      </c>
      <c r="J20" s="14">
        <v>6</v>
      </c>
      <c r="K20" s="14">
        <v>2</v>
      </c>
      <c r="L20" s="104">
        <v>25</v>
      </c>
      <c r="M20" s="33">
        <v>178</v>
      </c>
      <c r="N20" s="34">
        <v>3.3707865168539325E-2</v>
      </c>
      <c r="Q20" t="s">
        <v>53</v>
      </c>
      <c r="R20">
        <v>-0.18878459369796177</v>
      </c>
      <c r="S20">
        <v>0.14854848530987777</v>
      </c>
      <c r="T20">
        <v>-1.2708617883524693</v>
      </c>
      <c r="U20" s="119">
        <v>0.20594733733363327</v>
      </c>
      <c r="V20">
        <v>-0.48254825166401705</v>
      </c>
      <c r="W20">
        <v>0.10497906426809347</v>
      </c>
      <c r="X20">
        <v>-0.48254825166401705</v>
      </c>
      <c r="Y20">
        <v>0.10497906426809347</v>
      </c>
    </row>
    <row r="21" spans="1:25" ht="15.5" x14ac:dyDescent="0.35">
      <c r="A21" s="18">
        <v>12.2</v>
      </c>
      <c r="B21" s="14">
        <v>71</v>
      </c>
      <c r="C21" s="14">
        <v>13</v>
      </c>
      <c r="D21" s="20">
        <v>0.121</v>
      </c>
      <c r="E21" s="14">
        <v>116</v>
      </c>
      <c r="F21" s="14">
        <v>82</v>
      </c>
      <c r="G21" s="14">
        <v>0</v>
      </c>
      <c r="H21" s="32">
        <v>1</v>
      </c>
      <c r="I21" s="14">
        <v>34</v>
      </c>
      <c r="J21" s="14">
        <v>8</v>
      </c>
      <c r="K21" s="14">
        <v>2</v>
      </c>
      <c r="L21" s="104">
        <v>51</v>
      </c>
      <c r="M21" s="33">
        <v>185</v>
      </c>
      <c r="N21" s="34">
        <v>4.3243243243243246E-2</v>
      </c>
      <c r="Q21" t="s">
        <v>54</v>
      </c>
      <c r="R21">
        <v>0.16111612827152968</v>
      </c>
      <c r="S21">
        <v>0.16803789330724453</v>
      </c>
      <c r="T21">
        <v>0.95880830865298383</v>
      </c>
      <c r="U21" s="119">
        <v>0.33935675818142852</v>
      </c>
      <c r="V21">
        <v>-0.1711890185084721</v>
      </c>
      <c r="W21">
        <v>0.49342127505153144</v>
      </c>
      <c r="X21">
        <v>-0.1711890185084721</v>
      </c>
      <c r="Y21">
        <v>0.49342127505153144</v>
      </c>
    </row>
    <row r="22" spans="1:25" ht="15.5" x14ac:dyDescent="0.35">
      <c r="A22" s="18">
        <v>11.1</v>
      </c>
      <c r="B22" s="14">
        <v>65</v>
      </c>
      <c r="C22" s="14">
        <v>3</v>
      </c>
      <c r="D22" s="20">
        <v>0.159</v>
      </c>
      <c r="E22" s="14">
        <v>144</v>
      </c>
      <c r="F22" s="14">
        <v>85</v>
      </c>
      <c r="G22" s="14">
        <v>0</v>
      </c>
      <c r="H22" s="32">
        <v>1</v>
      </c>
      <c r="I22" s="14">
        <v>47</v>
      </c>
      <c r="J22" s="14">
        <v>14</v>
      </c>
      <c r="K22" s="14">
        <v>3</v>
      </c>
      <c r="L22" s="104">
        <v>59</v>
      </c>
      <c r="M22" s="33">
        <v>168</v>
      </c>
      <c r="N22" s="34">
        <v>3.5714285714285712E-2</v>
      </c>
      <c r="Q22" t="s">
        <v>55</v>
      </c>
      <c r="R22">
        <v>-2.2048013242960067E-2</v>
      </c>
      <c r="S22">
        <v>1.2123412723671964E-2</v>
      </c>
      <c r="T22">
        <v>-1.8186309206408111</v>
      </c>
      <c r="U22" s="112">
        <v>7.1167991270749298E-2</v>
      </c>
      <c r="V22">
        <v>-4.6022798723329254E-2</v>
      </c>
      <c r="W22">
        <v>1.9267722374091203E-3</v>
      </c>
      <c r="X22">
        <v>-4.6022798723329254E-2</v>
      </c>
      <c r="Y22">
        <v>1.9267722374091203E-3</v>
      </c>
    </row>
    <row r="23" spans="1:25" ht="15.5" x14ac:dyDescent="0.35">
      <c r="A23" s="18">
        <v>16.8</v>
      </c>
      <c r="B23" s="14">
        <v>86</v>
      </c>
      <c r="C23" s="14">
        <v>8</v>
      </c>
      <c r="D23" s="20">
        <v>2.2839999999999998</v>
      </c>
      <c r="E23" s="14">
        <v>201</v>
      </c>
      <c r="F23" s="14">
        <v>80</v>
      </c>
      <c r="G23" s="14">
        <v>1</v>
      </c>
      <c r="H23" s="32">
        <v>1</v>
      </c>
      <c r="I23" s="14">
        <v>38</v>
      </c>
      <c r="J23" s="14">
        <v>10</v>
      </c>
      <c r="K23" s="14">
        <v>2</v>
      </c>
      <c r="L23" s="104">
        <v>78</v>
      </c>
      <c r="M23" s="33">
        <v>183</v>
      </c>
      <c r="N23" s="34">
        <v>4.9180327868852458E-2</v>
      </c>
      <c r="Q23" t="s">
        <v>56</v>
      </c>
      <c r="R23">
        <v>5.0171190837483927E-2</v>
      </c>
      <c r="S23">
        <v>2.2167126539645383E-2</v>
      </c>
      <c r="T23">
        <v>2.2633150375965028</v>
      </c>
      <c r="U23" s="112">
        <v>2.5200129687495468E-2</v>
      </c>
      <c r="V23">
        <v>6.3343508636626508E-3</v>
      </c>
      <c r="W23">
        <v>9.400803081130521E-2</v>
      </c>
      <c r="X23">
        <v>6.3343508636626508E-3</v>
      </c>
      <c r="Y23">
        <v>9.400803081130521E-2</v>
      </c>
    </row>
    <row r="24" spans="1:25" ht="15.5" x14ac:dyDescent="0.35">
      <c r="A24" s="18">
        <v>11.8</v>
      </c>
      <c r="B24" s="14">
        <v>51</v>
      </c>
      <c r="C24" s="14">
        <v>8</v>
      </c>
      <c r="D24" s="20">
        <v>0.79900000000000004</v>
      </c>
      <c r="E24" s="14">
        <v>96</v>
      </c>
      <c r="F24" s="14">
        <v>145</v>
      </c>
      <c r="G24" s="14">
        <v>1</v>
      </c>
      <c r="H24" s="32">
        <v>1</v>
      </c>
      <c r="I24" s="14">
        <v>34</v>
      </c>
      <c r="J24" s="14">
        <v>12</v>
      </c>
      <c r="K24" s="14">
        <v>2</v>
      </c>
      <c r="L24" s="104">
        <v>22</v>
      </c>
      <c r="M24" s="33">
        <v>181</v>
      </c>
      <c r="N24" s="34">
        <v>4.4198895027624308E-2</v>
      </c>
      <c r="Q24" t="s">
        <v>57</v>
      </c>
      <c r="R24">
        <v>-4.2757431855109183E-2</v>
      </c>
      <c r="S24">
        <v>7.0746001357255575E-2</v>
      </c>
      <c r="T24">
        <v>-0.60437948484453907</v>
      </c>
      <c r="U24" s="114">
        <v>0.54659830916954055</v>
      </c>
      <c r="V24">
        <v>-0.1826619492376029</v>
      </c>
      <c r="W24">
        <v>9.7147085527384519E-2</v>
      </c>
      <c r="X24">
        <v>-0.1826619492376029</v>
      </c>
      <c r="Y24">
        <v>9.7147085527384519E-2</v>
      </c>
    </row>
    <row r="25" spans="1:25" ht="15.5" x14ac:dyDescent="0.35">
      <c r="A25" s="18">
        <v>14</v>
      </c>
      <c r="B25" s="14">
        <v>56</v>
      </c>
      <c r="C25" s="14">
        <v>7</v>
      </c>
      <c r="D25" s="20">
        <v>0.91100000000000003</v>
      </c>
      <c r="E25" s="14">
        <v>134</v>
      </c>
      <c r="F25" s="14">
        <v>112</v>
      </c>
      <c r="G25" s="14">
        <v>1</v>
      </c>
      <c r="H25" s="32">
        <v>0</v>
      </c>
      <c r="I25" s="14">
        <v>30</v>
      </c>
      <c r="J25" s="14">
        <v>13</v>
      </c>
      <c r="K25" s="14">
        <v>1</v>
      </c>
      <c r="L25" s="104">
        <v>34</v>
      </c>
      <c r="M25" s="33">
        <v>178</v>
      </c>
      <c r="N25" s="34">
        <v>3.9325842696629212E-2</v>
      </c>
      <c r="Q25" t="s">
        <v>59</v>
      </c>
      <c r="R25">
        <v>3.0163148294848527E-3</v>
      </c>
      <c r="S25">
        <v>4.9008907586779518E-3</v>
      </c>
      <c r="T25">
        <v>0.61546257160372286</v>
      </c>
      <c r="U25" s="119">
        <v>0.53927784477322049</v>
      </c>
      <c r="V25">
        <v>-6.6754945050768195E-3</v>
      </c>
      <c r="W25">
        <v>1.2708124164046526E-2</v>
      </c>
      <c r="X25">
        <v>-6.6754945050768195E-3</v>
      </c>
      <c r="Y25">
        <v>1.2708124164046526E-2</v>
      </c>
    </row>
    <row r="26" spans="1:25" ht="15.5" x14ac:dyDescent="0.35">
      <c r="A26" s="18">
        <v>10.5</v>
      </c>
      <c r="B26" s="14">
        <v>60</v>
      </c>
      <c r="C26" s="14">
        <v>3</v>
      </c>
      <c r="D26" s="20">
        <v>0.81299999999999994</v>
      </c>
      <c r="E26" s="14">
        <v>101</v>
      </c>
      <c r="F26" s="14">
        <v>106</v>
      </c>
      <c r="G26" s="14">
        <v>1</v>
      </c>
      <c r="H26" s="32">
        <v>0</v>
      </c>
      <c r="I26" s="14">
        <v>44</v>
      </c>
      <c r="J26" s="14">
        <v>8</v>
      </c>
      <c r="K26" s="14">
        <v>3</v>
      </c>
      <c r="L26" s="104">
        <v>45</v>
      </c>
      <c r="M26" s="33">
        <v>170</v>
      </c>
      <c r="N26" s="34">
        <v>4.1176470588235294E-2</v>
      </c>
      <c r="Q26" t="s">
        <v>38</v>
      </c>
      <c r="R26">
        <v>0.18395050888927811</v>
      </c>
      <c r="S26">
        <v>1.1218737894143405E-2</v>
      </c>
      <c r="T26">
        <v>16.396720435487406</v>
      </c>
      <c r="U26" s="112">
        <v>5.0833703319726673E-34</v>
      </c>
      <c r="V26">
        <v>0.16176477286732474</v>
      </c>
      <c r="W26">
        <v>0.20613624491123148</v>
      </c>
      <c r="X26">
        <v>0.16176477286732474</v>
      </c>
      <c r="Y26">
        <v>0.20613624491123148</v>
      </c>
    </row>
    <row r="27" spans="1:25" ht="16" thickBot="1" x14ac:dyDescent="0.4">
      <c r="A27" s="18">
        <v>6.2</v>
      </c>
      <c r="B27" s="14">
        <v>40</v>
      </c>
      <c r="C27" s="14">
        <v>14</v>
      </c>
      <c r="D27" s="20">
        <v>0.97599999999999998</v>
      </c>
      <c r="E27" s="14">
        <v>82</v>
      </c>
      <c r="F27" s="14">
        <v>101</v>
      </c>
      <c r="G27" s="14">
        <v>0</v>
      </c>
      <c r="H27" s="32">
        <v>0</v>
      </c>
      <c r="I27" s="14">
        <v>37</v>
      </c>
      <c r="J27" s="14">
        <v>5</v>
      </c>
      <c r="K27" s="14">
        <v>3</v>
      </c>
      <c r="L27" s="104">
        <v>9</v>
      </c>
      <c r="M27" s="33">
        <v>163</v>
      </c>
      <c r="N27" s="34">
        <v>3.0674846625766871E-2</v>
      </c>
      <c r="Q27" s="52" t="s">
        <v>61</v>
      </c>
      <c r="R27" s="52">
        <v>32.652016925909912</v>
      </c>
      <c r="S27" s="52">
        <v>8.7408248726405748</v>
      </c>
      <c r="T27" s="52">
        <v>3.735576150039698</v>
      </c>
      <c r="U27" s="115">
        <v>2.7465975337387681E-4</v>
      </c>
      <c r="V27" s="52">
        <v>15.366504503005174</v>
      </c>
      <c r="W27" s="52">
        <v>49.93752934881465</v>
      </c>
      <c r="X27" s="52">
        <v>15.366504503005174</v>
      </c>
      <c r="Y27" s="52">
        <v>49.93752934881465</v>
      </c>
    </row>
    <row r="28" spans="1:25" ht="15.5" x14ac:dyDescent="0.35">
      <c r="A28" s="18">
        <v>16.899999999999999</v>
      </c>
      <c r="B28" s="14">
        <v>85</v>
      </c>
      <c r="C28" s="14">
        <v>12</v>
      </c>
      <c r="D28" s="20">
        <v>1.86</v>
      </c>
      <c r="E28" s="14">
        <v>311</v>
      </c>
      <c r="F28" s="14">
        <v>124</v>
      </c>
      <c r="G28" s="14">
        <v>1</v>
      </c>
      <c r="H28" s="32">
        <v>1</v>
      </c>
      <c r="I28" s="14">
        <v>37</v>
      </c>
      <c r="J28" s="14">
        <v>13</v>
      </c>
      <c r="K28" s="14">
        <v>2</v>
      </c>
      <c r="L28" s="104">
        <v>62</v>
      </c>
      <c r="M28" s="33">
        <v>164</v>
      </c>
      <c r="N28" s="34">
        <v>4.878048780487805E-2</v>
      </c>
    </row>
    <row r="29" spans="1:25" ht="15.5" x14ac:dyDescent="0.35">
      <c r="A29" s="18">
        <v>7.9</v>
      </c>
      <c r="B29" s="14">
        <v>35</v>
      </c>
      <c r="C29" s="14">
        <v>6</v>
      </c>
      <c r="D29" s="20">
        <v>4.7E-2</v>
      </c>
      <c r="E29" s="14">
        <v>65</v>
      </c>
      <c r="F29" s="14">
        <v>88</v>
      </c>
      <c r="G29" s="14">
        <v>1</v>
      </c>
      <c r="H29" s="32">
        <v>0</v>
      </c>
      <c r="I29" s="14">
        <v>27</v>
      </c>
      <c r="J29" s="14">
        <v>5</v>
      </c>
      <c r="K29" s="14">
        <v>6</v>
      </c>
      <c r="L29" s="104">
        <v>16</v>
      </c>
      <c r="M29" s="33">
        <v>180</v>
      </c>
      <c r="N29" s="34">
        <v>3.3333333333333333E-2</v>
      </c>
    </row>
    <row r="30" spans="1:25" ht="15.5" x14ac:dyDescent="0.35">
      <c r="A30" s="18">
        <v>9.6</v>
      </c>
      <c r="B30" s="14">
        <v>51</v>
      </c>
      <c r="C30" s="14">
        <v>6</v>
      </c>
      <c r="D30" s="20">
        <v>0.498</v>
      </c>
      <c r="E30" s="14">
        <v>31</v>
      </c>
      <c r="F30" s="14">
        <v>117</v>
      </c>
      <c r="G30" s="14">
        <v>1</v>
      </c>
      <c r="H30" s="32">
        <v>0</v>
      </c>
      <c r="I30" s="14">
        <v>30</v>
      </c>
      <c r="J30" s="14">
        <v>5</v>
      </c>
      <c r="K30" s="14">
        <v>2</v>
      </c>
      <c r="L30" s="104">
        <v>20</v>
      </c>
      <c r="M30" s="33">
        <v>179</v>
      </c>
      <c r="N30" s="34">
        <v>4.4692737430167599E-2</v>
      </c>
    </row>
    <row r="31" spans="1:25" ht="15.5" x14ac:dyDescent="0.35">
      <c r="A31" s="18">
        <v>16.3</v>
      </c>
      <c r="B31" s="14">
        <v>102</v>
      </c>
      <c r="C31" s="14">
        <v>12</v>
      </c>
      <c r="D31" s="20">
        <v>8.4000000000000005E-2</v>
      </c>
      <c r="E31" s="14">
        <v>249</v>
      </c>
      <c r="F31" s="14">
        <v>86</v>
      </c>
      <c r="G31" s="14">
        <v>1</v>
      </c>
      <c r="H31" s="32">
        <v>1</v>
      </c>
      <c r="I31" s="14">
        <v>38</v>
      </c>
      <c r="J31" s="14">
        <v>11</v>
      </c>
      <c r="K31" s="14">
        <v>2</v>
      </c>
      <c r="L31" s="104">
        <v>114</v>
      </c>
      <c r="M31" s="33">
        <v>170</v>
      </c>
      <c r="N31" s="34">
        <v>4.1176470588235294E-2</v>
      </c>
    </row>
    <row r="32" spans="1:25" ht="15.5" x14ac:dyDescent="0.35">
      <c r="A32" s="18">
        <v>11.2</v>
      </c>
      <c r="B32" s="14">
        <v>70</v>
      </c>
      <c r="C32" s="14">
        <v>14</v>
      </c>
      <c r="D32" s="20">
        <v>4.8000000000000001E-2</v>
      </c>
      <c r="E32" s="14">
        <v>197</v>
      </c>
      <c r="F32" s="14">
        <v>72</v>
      </c>
      <c r="G32" s="14">
        <v>1</v>
      </c>
      <c r="H32" s="32">
        <v>1</v>
      </c>
      <c r="I32" s="14">
        <v>35</v>
      </c>
      <c r="J32" s="14">
        <v>11</v>
      </c>
      <c r="K32" s="14">
        <v>3</v>
      </c>
      <c r="L32" s="104">
        <v>56</v>
      </c>
      <c r="M32" s="33">
        <v>166</v>
      </c>
      <c r="N32" s="34">
        <v>3.614457831325301E-2</v>
      </c>
    </row>
    <row r="33" spans="1:14" ht="15.5" x14ac:dyDescent="0.35">
      <c r="A33" s="18">
        <v>13.1</v>
      </c>
      <c r="B33" s="14">
        <v>61</v>
      </c>
      <c r="C33" s="14">
        <v>7</v>
      </c>
      <c r="D33" s="20">
        <v>0.96</v>
      </c>
      <c r="E33" s="14">
        <v>213</v>
      </c>
      <c r="F33" s="14">
        <v>101</v>
      </c>
      <c r="G33" s="14">
        <v>1</v>
      </c>
      <c r="H33" s="32">
        <v>1</v>
      </c>
      <c r="I33" s="14">
        <v>30</v>
      </c>
      <c r="J33" s="14">
        <v>10</v>
      </c>
      <c r="K33" s="14">
        <v>5</v>
      </c>
      <c r="L33" s="104">
        <v>43</v>
      </c>
      <c r="M33" s="33">
        <v>168</v>
      </c>
      <c r="N33" s="34">
        <v>2.976190476190476E-2</v>
      </c>
    </row>
    <row r="34" spans="1:14" ht="15.5" x14ac:dyDescent="0.35">
      <c r="A34" s="18">
        <v>8</v>
      </c>
      <c r="B34" s="14">
        <v>44</v>
      </c>
      <c r="C34" s="14">
        <v>3</v>
      </c>
      <c r="D34" s="20">
        <v>1.18</v>
      </c>
      <c r="E34" s="14">
        <v>69</v>
      </c>
      <c r="F34" s="14">
        <v>72</v>
      </c>
      <c r="G34" s="14">
        <v>0</v>
      </c>
      <c r="H34" s="32">
        <v>0</v>
      </c>
      <c r="I34" s="14">
        <v>34</v>
      </c>
      <c r="J34" s="14">
        <v>6</v>
      </c>
      <c r="K34" s="14">
        <v>2</v>
      </c>
      <c r="L34" s="104">
        <v>20</v>
      </c>
      <c r="M34" s="33">
        <v>178</v>
      </c>
      <c r="N34" s="34">
        <v>2.8089887640449437E-2</v>
      </c>
    </row>
    <row r="35" spans="1:14" ht="15.5" x14ac:dyDescent="0.35">
      <c r="A35" s="18">
        <v>16.100000000000001</v>
      </c>
      <c r="B35" s="14">
        <v>98</v>
      </c>
      <c r="C35" s="14">
        <v>3</v>
      </c>
      <c r="D35" s="20">
        <v>0.97399999999999998</v>
      </c>
      <c r="E35" s="14">
        <v>201</v>
      </c>
      <c r="F35" s="14">
        <v>91</v>
      </c>
      <c r="G35" s="14">
        <v>1</v>
      </c>
      <c r="H35" s="32">
        <v>1</v>
      </c>
      <c r="I35" s="14">
        <v>37</v>
      </c>
      <c r="J35" s="14">
        <v>6</v>
      </c>
      <c r="K35" s="14">
        <v>3</v>
      </c>
      <c r="L35" s="104">
        <v>106</v>
      </c>
      <c r="M35" s="33">
        <v>186</v>
      </c>
      <c r="N35" s="34">
        <v>4.3010752688172046E-2</v>
      </c>
    </row>
    <row r="36" spans="1:14" ht="15.5" x14ac:dyDescent="0.35">
      <c r="A36" s="18">
        <v>10.4</v>
      </c>
      <c r="B36" s="14">
        <v>53</v>
      </c>
      <c r="C36" s="14">
        <v>4</v>
      </c>
      <c r="D36" s="20">
        <v>1.3149999999999999</v>
      </c>
      <c r="E36" s="14">
        <v>69</v>
      </c>
      <c r="F36" s="14">
        <v>78</v>
      </c>
      <c r="G36" s="14">
        <v>1</v>
      </c>
      <c r="H36" s="32">
        <v>1</v>
      </c>
      <c r="I36" s="14">
        <v>35</v>
      </c>
      <c r="J36" s="14">
        <v>9</v>
      </c>
      <c r="K36" s="14">
        <v>2</v>
      </c>
      <c r="L36" s="104">
        <v>25</v>
      </c>
      <c r="M36" s="33">
        <v>181</v>
      </c>
      <c r="N36" s="34">
        <v>4.4198895027624308E-2</v>
      </c>
    </row>
    <row r="37" spans="1:14" ht="15.5" x14ac:dyDescent="0.35">
      <c r="A37" s="18">
        <v>7.4</v>
      </c>
      <c r="B37" s="14">
        <v>44</v>
      </c>
      <c r="C37" s="14">
        <v>12</v>
      </c>
      <c r="D37" s="20">
        <v>0.97399999999999998</v>
      </c>
      <c r="E37" s="14">
        <v>117</v>
      </c>
      <c r="F37" s="14">
        <v>96</v>
      </c>
      <c r="G37" s="14">
        <v>0</v>
      </c>
      <c r="H37" s="32">
        <v>0</v>
      </c>
      <c r="I37" s="14">
        <v>33</v>
      </c>
      <c r="J37" s="14">
        <v>6</v>
      </c>
      <c r="K37" s="14">
        <v>2</v>
      </c>
      <c r="L37" s="104">
        <v>22</v>
      </c>
      <c r="M37" s="33">
        <v>165</v>
      </c>
      <c r="N37" s="34">
        <v>3.0303030303030304E-2</v>
      </c>
    </row>
    <row r="38" spans="1:14" ht="15.5" x14ac:dyDescent="0.35">
      <c r="A38" s="18">
        <v>10.5</v>
      </c>
      <c r="B38" s="14">
        <v>58</v>
      </c>
      <c r="C38" s="14">
        <v>15</v>
      </c>
      <c r="D38" s="20">
        <v>0.16700000000000001</v>
      </c>
      <c r="E38" s="14">
        <v>81</v>
      </c>
      <c r="F38" s="14">
        <v>120</v>
      </c>
      <c r="G38" s="14">
        <v>0</v>
      </c>
      <c r="H38" s="32">
        <v>0</v>
      </c>
      <c r="I38" s="14">
        <v>39</v>
      </c>
      <c r="J38" s="14">
        <v>10</v>
      </c>
      <c r="K38" s="14">
        <v>2</v>
      </c>
      <c r="L38" s="104">
        <v>35</v>
      </c>
      <c r="M38" s="33">
        <v>181</v>
      </c>
      <c r="N38" s="34">
        <v>3.8674033149171269E-2</v>
      </c>
    </row>
    <row r="39" spans="1:14" ht="15.5" x14ac:dyDescent="0.35">
      <c r="A39" s="18">
        <v>12</v>
      </c>
      <c r="B39" s="14">
        <v>60</v>
      </c>
      <c r="C39" s="14">
        <v>5</v>
      </c>
      <c r="D39" s="20">
        <v>0.93700000000000006</v>
      </c>
      <c r="E39" s="14">
        <v>211</v>
      </c>
      <c r="F39" s="14">
        <v>112</v>
      </c>
      <c r="G39" s="14">
        <v>1</v>
      </c>
      <c r="H39" s="32">
        <v>0</v>
      </c>
      <c r="I39" s="14">
        <v>59</v>
      </c>
      <c r="J39" s="14">
        <v>15</v>
      </c>
      <c r="K39" s="14">
        <v>4</v>
      </c>
      <c r="L39" s="104">
        <v>39</v>
      </c>
      <c r="M39" s="33">
        <v>166</v>
      </c>
      <c r="N39" s="34">
        <v>3.0120481927710843E-2</v>
      </c>
    </row>
    <row r="40" spans="1:14" ht="15.5" x14ac:dyDescent="0.35">
      <c r="A40" s="18">
        <v>14.5</v>
      </c>
      <c r="B40" s="14">
        <v>54</v>
      </c>
      <c r="C40" s="14">
        <v>9</v>
      </c>
      <c r="D40" s="20">
        <v>4.5999999999999999E-2</v>
      </c>
      <c r="E40" s="14">
        <v>151</v>
      </c>
      <c r="F40" s="14">
        <v>72</v>
      </c>
      <c r="G40" s="14">
        <v>1</v>
      </c>
      <c r="H40" s="32">
        <v>1</v>
      </c>
      <c r="I40" s="14">
        <v>30</v>
      </c>
      <c r="J40" s="14">
        <v>13</v>
      </c>
      <c r="K40" s="14">
        <v>5</v>
      </c>
      <c r="L40" s="104">
        <v>26</v>
      </c>
      <c r="M40" s="33">
        <v>201</v>
      </c>
      <c r="N40" s="34">
        <v>1.4925373134328358E-2</v>
      </c>
    </row>
    <row r="41" spans="1:14" ht="15.5" x14ac:dyDescent="0.35">
      <c r="A41" s="23">
        <v>5.9</v>
      </c>
      <c r="B41" s="14">
        <v>48</v>
      </c>
      <c r="C41" s="12">
        <v>2</v>
      </c>
      <c r="D41" s="25">
        <v>1.7999999999999999E-2</v>
      </c>
      <c r="E41" s="12">
        <v>77</v>
      </c>
      <c r="F41" s="12">
        <v>150</v>
      </c>
      <c r="G41" s="14">
        <v>0</v>
      </c>
      <c r="H41" s="32">
        <v>0</v>
      </c>
      <c r="I41" s="14">
        <v>28</v>
      </c>
      <c r="J41" s="14">
        <v>1</v>
      </c>
      <c r="K41" s="14">
        <v>6</v>
      </c>
      <c r="L41" s="104">
        <v>24</v>
      </c>
      <c r="M41" s="33">
        <v>157</v>
      </c>
      <c r="N41" s="34">
        <v>1.9108280254777069E-2</v>
      </c>
    </row>
    <row r="42" spans="1:14" ht="15.5" x14ac:dyDescent="0.35">
      <c r="A42" s="18">
        <v>9</v>
      </c>
      <c r="B42" s="14">
        <v>53</v>
      </c>
      <c r="C42" s="14">
        <v>13</v>
      </c>
      <c r="D42" s="20">
        <v>0.84</v>
      </c>
      <c r="E42" s="14">
        <v>99</v>
      </c>
      <c r="F42" s="14">
        <v>110</v>
      </c>
      <c r="G42" s="14">
        <v>1</v>
      </c>
      <c r="H42" s="32">
        <v>0</v>
      </c>
      <c r="I42" s="14">
        <v>36</v>
      </c>
      <c r="J42" s="14">
        <v>9</v>
      </c>
      <c r="K42" s="14">
        <v>2</v>
      </c>
      <c r="L42" s="104">
        <v>30</v>
      </c>
      <c r="M42" s="33">
        <v>171</v>
      </c>
      <c r="N42" s="34">
        <v>2.9239766081871343E-2</v>
      </c>
    </row>
    <row r="43" spans="1:14" ht="15.5" x14ac:dyDescent="0.35">
      <c r="A43" s="18">
        <v>15.8</v>
      </c>
      <c r="B43" s="14">
        <v>88</v>
      </c>
      <c r="C43" s="14">
        <v>18</v>
      </c>
      <c r="D43" s="20">
        <v>1</v>
      </c>
      <c r="E43" s="14">
        <v>283</v>
      </c>
      <c r="F43" s="14">
        <v>104</v>
      </c>
      <c r="G43" s="14">
        <v>1</v>
      </c>
      <c r="H43" s="32">
        <v>0</v>
      </c>
      <c r="I43" s="14">
        <v>40</v>
      </c>
      <c r="J43" s="14">
        <v>8</v>
      </c>
      <c r="K43" s="14">
        <v>3</v>
      </c>
      <c r="L43" s="104">
        <v>64</v>
      </c>
      <c r="M43" s="33">
        <v>167</v>
      </c>
      <c r="N43" s="34">
        <v>5.9880239520958084E-2</v>
      </c>
    </row>
    <row r="44" spans="1:14" ht="15.5" x14ac:dyDescent="0.35">
      <c r="A44" s="18">
        <v>14</v>
      </c>
      <c r="B44" s="14">
        <v>59</v>
      </c>
      <c r="C44" s="14">
        <v>5</v>
      </c>
      <c r="D44" s="20">
        <v>1.159</v>
      </c>
      <c r="E44" s="14">
        <v>196</v>
      </c>
      <c r="F44" s="14">
        <v>99</v>
      </c>
      <c r="G44" s="14">
        <v>1</v>
      </c>
      <c r="H44" s="32">
        <v>0</v>
      </c>
      <c r="I44" s="14">
        <v>43</v>
      </c>
      <c r="J44" s="14">
        <v>15</v>
      </c>
      <c r="K44" s="14">
        <v>5</v>
      </c>
      <c r="L44" s="104">
        <v>45</v>
      </c>
      <c r="M44" s="33">
        <v>176</v>
      </c>
      <c r="N44" s="34">
        <v>4.5454545454545456E-2</v>
      </c>
    </row>
    <row r="45" spans="1:14" ht="15.5" x14ac:dyDescent="0.35">
      <c r="A45" s="18">
        <v>15.3</v>
      </c>
      <c r="B45" s="14">
        <v>117</v>
      </c>
      <c r="C45" s="14">
        <v>2</v>
      </c>
      <c r="D45" s="20">
        <v>0.104</v>
      </c>
      <c r="E45" s="14">
        <v>253</v>
      </c>
      <c r="F45" s="14">
        <v>145</v>
      </c>
      <c r="G45" s="14">
        <v>1</v>
      </c>
      <c r="H45" s="32">
        <v>1</v>
      </c>
      <c r="I45" s="14">
        <v>52</v>
      </c>
      <c r="J45" s="14">
        <v>15</v>
      </c>
      <c r="K45" s="14">
        <v>3</v>
      </c>
      <c r="L45" s="104">
        <v>59</v>
      </c>
      <c r="M45" s="33">
        <v>163</v>
      </c>
      <c r="N45" s="34">
        <v>3.6809815950920248E-2</v>
      </c>
    </row>
    <row r="46" spans="1:14" ht="15.5" x14ac:dyDescent="0.35">
      <c r="A46" s="18">
        <v>14.4</v>
      </c>
      <c r="B46" s="14">
        <v>83</v>
      </c>
      <c r="C46" s="14">
        <v>22</v>
      </c>
      <c r="D46" s="20">
        <v>0.93600000000000005</v>
      </c>
      <c r="E46" s="14">
        <v>203</v>
      </c>
      <c r="F46" s="14">
        <v>111</v>
      </c>
      <c r="G46" s="14">
        <v>1</v>
      </c>
      <c r="H46" s="32">
        <v>0</v>
      </c>
      <c r="I46" s="14">
        <v>45</v>
      </c>
      <c r="J46" s="14">
        <v>9</v>
      </c>
      <c r="K46" s="14">
        <v>3</v>
      </c>
      <c r="L46" s="104">
        <v>87</v>
      </c>
      <c r="M46" s="33">
        <v>173</v>
      </c>
      <c r="N46" s="34">
        <v>2.8901734104046242E-2</v>
      </c>
    </row>
    <row r="47" spans="1:14" ht="15.5" x14ac:dyDescent="0.35">
      <c r="A47" s="18">
        <v>14.8</v>
      </c>
      <c r="B47" s="14">
        <v>91</v>
      </c>
      <c r="C47" s="14">
        <v>2</v>
      </c>
      <c r="D47" s="20">
        <v>1.968</v>
      </c>
      <c r="E47" s="14">
        <v>164</v>
      </c>
      <c r="F47" s="14">
        <v>86</v>
      </c>
      <c r="G47" s="14">
        <v>1</v>
      </c>
      <c r="H47" s="32">
        <v>0</v>
      </c>
      <c r="I47" s="14">
        <v>33</v>
      </c>
      <c r="J47" s="14">
        <v>5</v>
      </c>
      <c r="K47" s="14">
        <v>2</v>
      </c>
      <c r="L47" s="104">
        <v>98</v>
      </c>
      <c r="M47" s="33">
        <v>183</v>
      </c>
      <c r="N47" s="34">
        <v>6.0109289617486336E-2</v>
      </c>
    </row>
    <row r="48" spans="1:14" ht="15.5" x14ac:dyDescent="0.35">
      <c r="A48" s="18">
        <v>12.1</v>
      </c>
      <c r="B48" s="14">
        <v>56</v>
      </c>
      <c r="C48" s="14">
        <v>4</v>
      </c>
      <c r="D48" s="20">
        <v>2.536</v>
      </c>
      <c r="E48" s="14">
        <v>146</v>
      </c>
      <c r="F48" s="14">
        <v>84</v>
      </c>
      <c r="G48" s="14">
        <v>1</v>
      </c>
      <c r="H48" s="32">
        <v>1</v>
      </c>
      <c r="I48" s="14">
        <v>36</v>
      </c>
      <c r="J48" s="14">
        <v>8</v>
      </c>
      <c r="K48" s="14">
        <v>2</v>
      </c>
      <c r="L48" s="104">
        <v>40</v>
      </c>
      <c r="M48" s="33">
        <v>173</v>
      </c>
      <c r="N48" s="34">
        <v>3.4682080924855488E-2</v>
      </c>
    </row>
    <row r="49" spans="1:14" ht="15.5" x14ac:dyDescent="0.35">
      <c r="A49" s="18">
        <v>8</v>
      </c>
      <c r="B49" s="14">
        <v>51</v>
      </c>
      <c r="C49" s="14">
        <v>2</v>
      </c>
      <c r="D49" s="20">
        <v>0.41699999999999998</v>
      </c>
      <c r="E49" s="14">
        <v>121</v>
      </c>
      <c r="F49" s="14">
        <v>123</v>
      </c>
      <c r="G49" s="14">
        <v>0</v>
      </c>
      <c r="H49" s="32">
        <v>0</v>
      </c>
      <c r="I49" s="14">
        <v>36</v>
      </c>
      <c r="J49" s="14">
        <v>8</v>
      </c>
      <c r="K49" s="14">
        <v>2</v>
      </c>
      <c r="L49" s="104">
        <v>32</v>
      </c>
      <c r="M49" s="33">
        <v>161</v>
      </c>
      <c r="N49" s="34">
        <v>3.7267080745341616E-2</v>
      </c>
    </row>
    <row r="50" spans="1:14" ht="15.5" x14ac:dyDescent="0.35">
      <c r="A50" s="18">
        <v>8.4</v>
      </c>
      <c r="B50" s="14">
        <v>56</v>
      </c>
      <c r="C50" s="14">
        <v>14</v>
      </c>
      <c r="D50" s="20">
        <v>3.9E-2</v>
      </c>
      <c r="E50" s="14">
        <v>128</v>
      </c>
      <c r="F50" s="14">
        <v>97</v>
      </c>
      <c r="G50" s="14">
        <v>0</v>
      </c>
      <c r="H50" s="32">
        <v>1</v>
      </c>
      <c r="I50" s="14">
        <v>43</v>
      </c>
      <c r="J50" s="14">
        <v>6</v>
      </c>
      <c r="K50" s="14">
        <v>3</v>
      </c>
      <c r="L50" s="104">
        <v>37</v>
      </c>
      <c r="M50" s="33">
        <v>165</v>
      </c>
      <c r="N50" s="34">
        <v>4.2424242424242427E-2</v>
      </c>
    </row>
    <row r="51" spans="1:14" ht="15.5" x14ac:dyDescent="0.35">
      <c r="A51" s="18">
        <v>10.6</v>
      </c>
      <c r="B51" s="14">
        <v>51</v>
      </c>
      <c r="C51" s="14">
        <v>3</v>
      </c>
      <c r="D51" s="20">
        <v>1.155</v>
      </c>
      <c r="E51" s="14">
        <v>132</v>
      </c>
      <c r="F51" s="14">
        <v>98</v>
      </c>
      <c r="G51" s="14">
        <v>0</v>
      </c>
      <c r="H51" s="32">
        <v>1</v>
      </c>
      <c r="I51" s="14">
        <v>35</v>
      </c>
      <c r="J51" s="14">
        <v>1</v>
      </c>
      <c r="K51" s="14">
        <v>3</v>
      </c>
      <c r="L51" s="104">
        <v>26</v>
      </c>
      <c r="M51" s="33">
        <v>173</v>
      </c>
      <c r="N51" s="34">
        <v>4.6242774566473986E-2</v>
      </c>
    </row>
    <row r="52" spans="1:14" ht="15.5" x14ac:dyDescent="0.35">
      <c r="A52" s="18">
        <v>10.9</v>
      </c>
      <c r="B52" s="14">
        <v>56</v>
      </c>
      <c r="C52" s="14">
        <v>9</v>
      </c>
      <c r="D52" s="20">
        <v>1.9990000000000001</v>
      </c>
      <c r="E52" s="14">
        <v>75</v>
      </c>
      <c r="F52" s="14">
        <v>72</v>
      </c>
      <c r="G52" s="14">
        <v>0</v>
      </c>
      <c r="H52" s="32">
        <v>1</v>
      </c>
      <c r="I52" s="14">
        <v>49</v>
      </c>
      <c r="J52" s="14">
        <v>7</v>
      </c>
      <c r="K52" s="14">
        <v>4</v>
      </c>
      <c r="L52" s="104">
        <v>33</v>
      </c>
      <c r="M52" s="33">
        <v>182</v>
      </c>
      <c r="N52" s="34">
        <v>3.8461538461538464E-2</v>
      </c>
    </row>
    <row r="53" spans="1:14" ht="15.5" x14ac:dyDescent="0.35">
      <c r="A53" s="18">
        <v>8.6999999999999993</v>
      </c>
      <c r="B53" s="14">
        <v>53</v>
      </c>
      <c r="C53" s="14">
        <v>2</v>
      </c>
      <c r="D53" s="20">
        <v>2.8719999999999999</v>
      </c>
      <c r="E53" s="14">
        <v>144</v>
      </c>
      <c r="F53" s="14">
        <v>73</v>
      </c>
      <c r="G53" s="14">
        <v>1</v>
      </c>
      <c r="H53" s="32">
        <v>1</v>
      </c>
      <c r="I53" s="14">
        <v>35</v>
      </c>
      <c r="J53" s="14">
        <v>4</v>
      </c>
      <c r="K53" s="14">
        <v>3</v>
      </c>
      <c r="L53" s="104">
        <v>34</v>
      </c>
      <c r="M53" s="33">
        <v>165</v>
      </c>
      <c r="N53" s="34">
        <v>3.6363636363636362E-2</v>
      </c>
    </row>
    <row r="54" spans="1:14" ht="15.5" x14ac:dyDescent="0.35">
      <c r="A54" s="18">
        <v>9.5</v>
      </c>
      <c r="B54" s="14">
        <v>62</v>
      </c>
      <c r="C54" s="14">
        <v>21</v>
      </c>
      <c r="D54" s="20">
        <v>0.73399999999999999</v>
      </c>
      <c r="E54" s="14">
        <v>152</v>
      </c>
      <c r="F54" s="14">
        <v>111</v>
      </c>
      <c r="G54" s="14">
        <v>1</v>
      </c>
      <c r="H54" s="32">
        <v>0</v>
      </c>
      <c r="I54" s="14">
        <v>44</v>
      </c>
      <c r="J54" s="14">
        <v>5</v>
      </c>
      <c r="K54" s="14">
        <v>3</v>
      </c>
      <c r="L54" s="104">
        <v>43</v>
      </c>
      <c r="M54" s="33">
        <v>164</v>
      </c>
      <c r="N54" s="34">
        <v>3.048780487804878E-2</v>
      </c>
    </row>
    <row r="55" spans="1:14" ht="15.5" x14ac:dyDescent="0.35">
      <c r="A55" s="18">
        <v>6.8</v>
      </c>
      <c r="B55" s="14">
        <v>44</v>
      </c>
      <c r="C55" s="14">
        <v>4</v>
      </c>
      <c r="D55" s="20">
        <v>4.5900000000000003E-2</v>
      </c>
      <c r="E55" s="14">
        <v>104</v>
      </c>
      <c r="F55" s="14">
        <v>86</v>
      </c>
      <c r="G55" s="14">
        <v>1</v>
      </c>
      <c r="H55" s="32">
        <v>0</v>
      </c>
      <c r="I55" s="14">
        <v>29</v>
      </c>
      <c r="J55" s="14">
        <v>2</v>
      </c>
      <c r="K55" s="14">
        <v>2</v>
      </c>
      <c r="L55" s="104">
        <v>21</v>
      </c>
      <c r="M55" s="33">
        <v>164</v>
      </c>
      <c r="N55" s="34">
        <v>2.4390243902439025E-2</v>
      </c>
    </row>
    <row r="56" spans="1:14" ht="15.5" x14ac:dyDescent="0.35">
      <c r="A56" s="18">
        <v>7.2</v>
      </c>
      <c r="B56" s="14">
        <v>41</v>
      </c>
      <c r="C56" s="14">
        <v>12</v>
      </c>
      <c r="D56" s="20">
        <v>0.879</v>
      </c>
      <c r="E56" s="14">
        <v>112</v>
      </c>
      <c r="F56" s="14">
        <v>120</v>
      </c>
      <c r="G56" s="14">
        <v>0</v>
      </c>
      <c r="H56" s="32">
        <v>0</v>
      </c>
      <c r="I56" s="14">
        <v>39</v>
      </c>
      <c r="J56" s="14">
        <v>5</v>
      </c>
      <c r="K56" s="14">
        <v>3</v>
      </c>
      <c r="L56" s="104">
        <v>14</v>
      </c>
      <c r="M56" s="33">
        <v>162</v>
      </c>
      <c r="N56" s="34">
        <v>3.0864197530864196E-2</v>
      </c>
    </row>
    <row r="57" spans="1:14" ht="15.5" x14ac:dyDescent="0.35">
      <c r="A57" s="18">
        <v>11.3</v>
      </c>
      <c r="B57" s="14">
        <v>72</v>
      </c>
      <c r="C57" s="14">
        <v>4</v>
      </c>
      <c r="D57" s="20">
        <v>1.496</v>
      </c>
      <c r="E57" s="14">
        <v>139</v>
      </c>
      <c r="F57" s="14">
        <v>84</v>
      </c>
      <c r="G57" s="14">
        <v>1</v>
      </c>
      <c r="H57" s="32">
        <v>1</v>
      </c>
      <c r="I57" s="14">
        <v>36</v>
      </c>
      <c r="J57" s="14">
        <v>6</v>
      </c>
      <c r="K57" s="14">
        <v>3</v>
      </c>
      <c r="L57" s="104">
        <v>77</v>
      </c>
      <c r="M57" s="33">
        <v>177</v>
      </c>
      <c r="N57" s="34">
        <v>3.954802259887006E-2</v>
      </c>
    </row>
    <row r="58" spans="1:14" ht="15.5" x14ac:dyDescent="0.35">
      <c r="A58" s="18">
        <v>9.4</v>
      </c>
      <c r="B58" s="14">
        <v>55</v>
      </c>
      <c r="C58" s="14">
        <v>14</v>
      </c>
      <c r="D58" s="20">
        <v>0.65500000000000003</v>
      </c>
      <c r="E58" s="14">
        <v>150</v>
      </c>
      <c r="F58" s="14">
        <v>108</v>
      </c>
      <c r="G58" s="14">
        <v>1</v>
      </c>
      <c r="H58" s="32">
        <v>0</v>
      </c>
      <c r="I58" s="14">
        <v>37</v>
      </c>
      <c r="J58" s="14">
        <v>9</v>
      </c>
      <c r="K58" s="14">
        <v>2</v>
      </c>
      <c r="L58" s="104">
        <v>35</v>
      </c>
      <c r="M58" s="33">
        <v>163</v>
      </c>
      <c r="N58" s="34">
        <v>3.0674846625766871E-2</v>
      </c>
    </row>
    <row r="59" spans="1:14" ht="15.5" x14ac:dyDescent="0.35">
      <c r="A59" s="18">
        <v>8.6</v>
      </c>
      <c r="B59" s="14">
        <v>48</v>
      </c>
      <c r="C59" s="14">
        <v>10</v>
      </c>
      <c r="D59" s="20">
        <v>1.6439999999999999</v>
      </c>
      <c r="E59" s="14">
        <v>60</v>
      </c>
      <c r="F59" s="14">
        <v>118</v>
      </c>
      <c r="G59" s="14">
        <v>0</v>
      </c>
      <c r="H59" s="32">
        <v>1</v>
      </c>
      <c r="I59" s="14">
        <v>34</v>
      </c>
      <c r="J59" s="14">
        <v>19</v>
      </c>
      <c r="K59" s="14">
        <v>1</v>
      </c>
      <c r="L59" s="104">
        <v>22</v>
      </c>
      <c r="M59" s="33">
        <v>172</v>
      </c>
      <c r="N59" s="34">
        <v>4.6511627906976744E-2</v>
      </c>
    </row>
    <row r="60" spans="1:14" ht="15.5" x14ac:dyDescent="0.35">
      <c r="A60" s="18">
        <v>17.100000000000001</v>
      </c>
      <c r="B60" s="14">
        <v>76</v>
      </c>
      <c r="C60" s="14">
        <v>5</v>
      </c>
      <c r="D60" s="20">
        <v>0.81899999999999995</v>
      </c>
      <c r="E60" s="14">
        <v>266</v>
      </c>
      <c r="F60" s="14">
        <v>92</v>
      </c>
      <c r="G60" s="14">
        <v>0</v>
      </c>
      <c r="H60" s="32">
        <v>1</v>
      </c>
      <c r="I60" s="14">
        <v>52</v>
      </c>
      <c r="J60" s="14">
        <v>18</v>
      </c>
      <c r="K60" s="14">
        <v>5</v>
      </c>
      <c r="L60" s="104">
        <v>87</v>
      </c>
      <c r="M60" s="33">
        <v>178</v>
      </c>
      <c r="N60" s="34">
        <v>4.49438202247191E-2</v>
      </c>
    </row>
    <row r="61" spans="1:14" ht="15.5" x14ac:dyDescent="0.35">
      <c r="A61" s="18">
        <v>15.4</v>
      </c>
      <c r="B61" s="14">
        <v>58</v>
      </c>
      <c r="C61" s="14">
        <v>6</v>
      </c>
      <c r="D61" s="20">
        <v>1.623</v>
      </c>
      <c r="E61" s="14">
        <v>209</v>
      </c>
      <c r="F61" s="14">
        <v>88</v>
      </c>
      <c r="G61" s="14">
        <v>0</v>
      </c>
      <c r="H61" s="32">
        <v>1</v>
      </c>
      <c r="I61" s="14">
        <v>45</v>
      </c>
      <c r="J61" s="14">
        <v>10</v>
      </c>
      <c r="K61" s="14">
        <v>3</v>
      </c>
      <c r="L61" s="104">
        <v>45</v>
      </c>
      <c r="M61" s="33">
        <v>179</v>
      </c>
      <c r="N61" s="34">
        <v>4.4692737430167599E-2</v>
      </c>
    </row>
    <row r="62" spans="1:14" ht="15.5" x14ac:dyDescent="0.35">
      <c r="A62" s="18">
        <v>11</v>
      </c>
      <c r="B62" s="14">
        <v>51</v>
      </c>
      <c r="C62" s="14">
        <v>6</v>
      </c>
      <c r="D62" s="20">
        <v>1.0840000000000001</v>
      </c>
      <c r="E62" s="14">
        <v>181</v>
      </c>
      <c r="F62" s="14">
        <v>101</v>
      </c>
      <c r="G62" s="14">
        <v>0</v>
      </c>
      <c r="H62" s="32">
        <v>1</v>
      </c>
      <c r="I62" s="14">
        <v>53</v>
      </c>
      <c r="J62" s="14">
        <v>9</v>
      </c>
      <c r="K62" s="14">
        <v>4</v>
      </c>
      <c r="L62" s="104">
        <v>33</v>
      </c>
      <c r="M62" s="33">
        <v>164</v>
      </c>
      <c r="N62" s="34">
        <v>3.6585365853658534E-2</v>
      </c>
    </row>
    <row r="63" spans="1:14" ht="15.5" x14ac:dyDescent="0.35">
      <c r="A63" s="18">
        <v>15.6</v>
      </c>
      <c r="B63" s="14">
        <v>67</v>
      </c>
      <c r="C63" s="14">
        <v>13</v>
      </c>
      <c r="D63" s="20">
        <v>1.4610000000000001</v>
      </c>
      <c r="E63" s="14">
        <v>180</v>
      </c>
      <c r="F63" s="14">
        <v>91</v>
      </c>
      <c r="G63" s="14">
        <v>0</v>
      </c>
      <c r="H63" s="32">
        <v>0</v>
      </c>
      <c r="I63" s="14">
        <v>44</v>
      </c>
      <c r="J63" s="14">
        <v>10</v>
      </c>
      <c r="K63" s="14">
        <v>3</v>
      </c>
      <c r="L63" s="104">
        <v>44</v>
      </c>
      <c r="M63" s="33">
        <v>181</v>
      </c>
      <c r="N63" s="34">
        <v>3.3149171270718231E-2</v>
      </c>
    </row>
    <row r="64" spans="1:14" ht="15.5" x14ac:dyDescent="0.35">
      <c r="A64" s="18">
        <v>7.6</v>
      </c>
      <c r="B64" s="14">
        <v>50</v>
      </c>
      <c r="C64" s="14">
        <v>3</v>
      </c>
      <c r="D64" s="20">
        <v>0.53200000000000003</v>
      </c>
      <c r="E64" s="14">
        <v>111</v>
      </c>
      <c r="F64" s="14">
        <v>120</v>
      </c>
      <c r="G64" s="14">
        <v>0</v>
      </c>
      <c r="H64" s="32">
        <v>0</v>
      </c>
      <c r="I64" s="14">
        <v>46</v>
      </c>
      <c r="J64" s="14">
        <v>3</v>
      </c>
      <c r="K64" s="14">
        <v>4</v>
      </c>
      <c r="L64" s="104">
        <v>26</v>
      </c>
      <c r="M64" s="33">
        <v>164</v>
      </c>
      <c r="N64" s="34">
        <v>4.878048780487805E-2</v>
      </c>
    </row>
    <row r="65" spans="1:14" ht="15.5" x14ac:dyDescent="0.35">
      <c r="A65" s="18">
        <v>11.4</v>
      </c>
      <c r="B65" s="14">
        <v>58</v>
      </c>
      <c r="C65" s="14">
        <v>2</v>
      </c>
      <c r="D65" s="20">
        <v>1.3360000000000001</v>
      </c>
      <c r="E65" s="14">
        <v>150</v>
      </c>
      <c r="F65" s="14">
        <v>98</v>
      </c>
      <c r="G65" s="14">
        <v>0</v>
      </c>
      <c r="H65" s="32">
        <v>1</v>
      </c>
      <c r="I65" s="14">
        <v>38</v>
      </c>
      <c r="J65" s="14">
        <v>9</v>
      </c>
      <c r="K65" s="14">
        <v>2</v>
      </c>
      <c r="L65" s="104">
        <v>41</v>
      </c>
      <c r="M65" s="33">
        <v>177</v>
      </c>
      <c r="N65" s="34">
        <v>3.3898305084745763E-2</v>
      </c>
    </row>
    <row r="66" spans="1:14" ht="15.5" x14ac:dyDescent="0.35">
      <c r="A66" s="18">
        <v>23.5</v>
      </c>
      <c r="B66" s="14">
        <v>89</v>
      </c>
      <c r="C66" s="14">
        <v>8</v>
      </c>
      <c r="D66" s="20">
        <v>1.018</v>
      </c>
      <c r="E66" s="14">
        <v>348</v>
      </c>
      <c r="F66" s="14">
        <v>98</v>
      </c>
      <c r="G66" s="14">
        <v>1</v>
      </c>
      <c r="H66" s="32">
        <v>1</v>
      </c>
      <c r="I66" s="14">
        <v>36</v>
      </c>
      <c r="J66" s="14">
        <v>12</v>
      </c>
      <c r="K66" s="14">
        <v>1</v>
      </c>
      <c r="L66" s="104">
        <v>57</v>
      </c>
      <c r="M66" s="33">
        <v>184</v>
      </c>
      <c r="N66" s="34">
        <v>5.9782608695652176E-2</v>
      </c>
    </row>
    <row r="67" spans="1:14" ht="15.5" x14ac:dyDescent="0.35">
      <c r="A67" s="18">
        <v>12.4</v>
      </c>
      <c r="B67" s="14">
        <v>76</v>
      </c>
      <c r="C67" s="14">
        <v>19</v>
      </c>
      <c r="D67" s="20">
        <v>4.2999999999999997E-2</v>
      </c>
      <c r="E67" s="14">
        <v>214</v>
      </c>
      <c r="F67" s="14">
        <v>98</v>
      </c>
      <c r="G67" s="14">
        <v>1</v>
      </c>
      <c r="H67" s="32">
        <v>1</v>
      </c>
      <c r="I67" s="14">
        <v>42</v>
      </c>
      <c r="J67" s="14">
        <v>3</v>
      </c>
      <c r="K67" s="14">
        <v>3</v>
      </c>
      <c r="L67" s="104">
        <v>59</v>
      </c>
      <c r="M67" s="33">
        <v>160</v>
      </c>
      <c r="N67" s="34">
        <v>3.7499999999999999E-2</v>
      </c>
    </row>
    <row r="68" spans="1:14" ht="15.5" x14ac:dyDescent="0.35">
      <c r="A68" s="18">
        <v>13.4</v>
      </c>
      <c r="B68" s="14">
        <v>71</v>
      </c>
      <c r="C68" s="14">
        <v>5</v>
      </c>
      <c r="D68" s="20">
        <v>1.28</v>
      </c>
      <c r="E68" s="14">
        <v>141</v>
      </c>
      <c r="F68" s="14">
        <v>96</v>
      </c>
      <c r="G68" s="14">
        <v>0</v>
      </c>
      <c r="H68" s="32">
        <v>1</v>
      </c>
      <c r="I68" s="14">
        <v>28</v>
      </c>
      <c r="J68" s="14">
        <v>9</v>
      </c>
      <c r="K68" s="14">
        <v>1</v>
      </c>
      <c r="L68" s="104">
        <v>54</v>
      </c>
      <c r="M68" s="33">
        <v>180</v>
      </c>
      <c r="N68" s="34">
        <v>3.3333333333333333E-2</v>
      </c>
    </row>
    <row r="69" spans="1:14" ht="15.5" x14ac:dyDescent="0.35">
      <c r="A69" s="18">
        <v>13.8</v>
      </c>
      <c r="B69" s="14">
        <v>63</v>
      </c>
      <c r="C69" s="14">
        <v>12</v>
      </c>
      <c r="D69" s="20">
        <v>0.61199999999999999</v>
      </c>
      <c r="E69" s="14">
        <v>148</v>
      </c>
      <c r="F69" s="14">
        <v>116</v>
      </c>
      <c r="G69" s="14">
        <v>1</v>
      </c>
      <c r="H69" s="32">
        <v>0</v>
      </c>
      <c r="I69" s="14">
        <v>35</v>
      </c>
      <c r="J69" s="14">
        <v>10</v>
      </c>
      <c r="K69" s="14">
        <v>2</v>
      </c>
      <c r="L69" s="104">
        <v>42</v>
      </c>
      <c r="M69" s="33">
        <v>178</v>
      </c>
      <c r="N69" s="34">
        <v>3.9325842696629212E-2</v>
      </c>
    </row>
    <row r="70" spans="1:14" ht="15.5" x14ac:dyDescent="0.35">
      <c r="A70" s="18">
        <v>11.6</v>
      </c>
      <c r="B70" s="14">
        <v>55</v>
      </c>
      <c r="C70" s="14">
        <v>3</v>
      </c>
      <c r="D70" s="20">
        <v>0.73899999999999999</v>
      </c>
      <c r="E70" s="14">
        <v>146</v>
      </c>
      <c r="F70" s="14">
        <v>114</v>
      </c>
      <c r="G70" s="14">
        <v>1</v>
      </c>
      <c r="H70" s="32">
        <v>1</v>
      </c>
      <c r="I70" s="14">
        <v>43</v>
      </c>
      <c r="J70" s="14">
        <v>11</v>
      </c>
      <c r="K70" s="14">
        <v>3</v>
      </c>
      <c r="L70" s="104">
        <v>35</v>
      </c>
      <c r="M70" s="33">
        <v>170</v>
      </c>
      <c r="N70" s="34">
        <v>2.9411764705882353E-2</v>
      </c>
    </row>
    <row r="71" spans="1:14" ht="15.5" x14ac:dyDescent="0.35">
      <c r="A71" s="18">
        <v>11.8</v>
      </c>
      <c r="B71" s="14">
        <v>56</v>
      </c>
      <c r="C71" s="14">
        <v>2</v>
      </c>
      <c r="D71" s="20">
        <v>1.1419999999999999</v>
      </c>
      <c r="E71" s="14">
        <v>199</v>
      </c>
      <c r="F71" s="14">
        <v>98</v>
      </c>
      <c r="G71" s="14">
        <v>1</v>
      </c>
      <c r="H71" s="32">
        <v>1</v>
      </c>
      <c r="I71" s="14">
        <v>35</v>
      </c>
      <c r="J71" s="14">
        <v>8</v>
      </c>
      <c r="K71" s="14">
        <v>2</v>
      </c>
      <c r="L71" s="104">
        <v>37</v>
      </c>
      <c r="M71" s="33">
        <v>164</v>
      </c>
      <c r="N71" s="34">
        <v>3.6585365853658534E-2</v>
      </c>
    </row>
    <row r="72" spans="1:14" ht="15.5" x14ac:dyDescent="0.35">
      <c r="A72" s="18">
        <v>12.4</v>
      </c>
      <c r="B72" s="14">
        <v>57</v>
      </c>
      <c r="C72" s="14">
        <v>7</v>
      </c>
      <c r="D72" s="20">
        <v>1.476</v>
      </c>
      <c r="E72" s="14">
        <v>171</v>
      </c>
      <c r="F72" s="14">
        <v>91</v>
      </c>
      <c r="G72" s="14">
        <v>1</v>
      </c>
      <c r="H72" s="32">
        <v>0</v>
      </c>
      <c r="I72" s="14">
        <v>28</v>
      </c>
      <c r="J72" s="14">
        <v>8</v>
      </c>
      <c r="K72" s="14">
        <v>2</v>
      </c>
      <c r="L72" s="104">
        <v>41</v>
      </c>
      <c r="M72" s="33">
        <v>174</v>
      </c>
      <c r="N72" s="34">
        <v>4.0229885057471264E-2</v>
      </c>
    </row>
    <row r="73" spans="1:14" ht="15.5" x14ac:dyDescent="0.35">
      <c r="A73" s="18">
        <v>8.1</v>
      </c>
      <c r="B73" s="14">
        <v>79</v>
      </c>
      <c r="C73" s="14">
        <v>2</v>
      </c>
      <c r="D73" s="20">
        <v>0.54600000000000004</v>
      </c>
      <c r="E73" s="14">
        <v>122</v>
      </c>
      <c r="F73" s="14">
        <v>129</v>
      </c>
      <c r="G73" s="14">
        <v>1</v>
      </c>
      <c r="H73" s="32">
        <v>0</v>
      </c>
      <c r="I73" s="14">
        <v>56</v>
      </c>
      <c r="J73" s="14">
        <v>3</v>
      </c>
      <c r="K73" s="14">
        <v>5</v>
      </c>
      <c r="L73" s="104">
        <v>74</v>
      </c>
      <c r="M73" s="33">
        <v>163</v>
      </c>
      <c r="N73" s="34">
        <v>4.2944785276073622E-2</v>
      </c>
    </row>
    <row r="74" spans="1:14" ht="15.5" x14ac:dyDescent="0.35">
      <c r="A74" s="18">
        <v>9.5</v>
      </c>
      <c r="B74" s="14">
        <v>53</v>
      </c>
      <c r="C74" s="14">
        <v>19</v>
      </c>
      <c r="D74" s="20">
        <v>1.2949999999999999</v>
      </c>
      <c r="E74" s="14">
        <v>110</v>
      </c>
      <c r="F74" s="14">
        <v>88</v>
      </c>
      <c r="G74" s="14">
        <v>1</v>
      </c>
      <c r="H74" s="32">
        <v>0</v>
      </c>
      <c r="I74" s="14">
        <v>40</v>
      </c>
      <c r="J74" s="14">
        <v>8</v>
      </c>
      <c r="K74" s="14">
        <v>3</v>
      </c>
      <c r="L74" s="104">
        <v>31</v>
      </c>
      <c r="M74" s="33">
        <v>175</v>
      </c>
      <c r="N74" s="34">
        <v>0.04</v>
      </c>
    </row>
    <row r="75" spans="1:14" ht="15.5" x14ac:dyDescent="0.35">
      <c r="A75" s="18">
        <v>8.4</v>
      </c>
      <c r="B75" s="14">
        <v>47</v>
      </c>
      <c r="C75" s="14">
        <v>10</v>
      </c>
      <c r="D75" s="20">
        <v>1.512</v>
      </c>
      <c r="E75" s="14">
        <v>73</v>
      </c>
      <c r="F75" s="14">
        <v>82</v>
      </c>
      <c r="G75" s="14">
        <v>0</v>
      </c>
      <c r="H75" s="32">
        <v>1</v>
      </c>
      <c r="I75" s="14">
        <v>31</v>
      </c>
      <c r="J75" s="14">
        <v>7</v>
      </c>
      <c r="K75" s="14">
        <v>2</v>
      </c>
      <c r="L75" s="104">
        <v>22</v>
      </c>
      <c r="M75" s="33">
        <v>174</v>
      </c>
      <c r="N75" s="34">
        <v>3.4482758620689655E-2</v>
      </c>
    </row>
    <row r="76" spans="1:14" ht="15.5" x14ac:dyDescent="0.35">
      <c r="A76" s="18">
        <v>9</v>
      </c>
      <c r="B76" s="14">
        <v>39</v>
      </c>
      <c r="C76" s="14">
        <v>9</v>
      </c>
      <c r="D76" s="20">
        <v>0.10299999999999999</v>
      </c>
      <c r="E76" s="14">
        <v>89</v>
      </c>
      <c r="F76" s="14">
        <v>135</v>
      </c>
      <c r="G76" s="14">
        <v>1</v>
      </c>
      <c r="H76" s="32">
        <v>0</v>
      </c>
      <c r="I76" s="14">
        <v>40</v>
      </c>
      <c r="J76" s="14">
        <v>20</v>
      </c>
      <c r="K76" s="14">
        <v>2</v>
      </c>
      <c r="L76" s="104">
        <v>16</v>
      </c>
      <c r="M76" s="33">
        <v>170</v>
      </c>
      <c r="N76" s="34">
        <v>3.5294117647058823E-2</v>
      </c>
    </row>
    <row r="77" spans="1:14" ht="15.5" x14ac:dyDescent="0.35">
      <c r="A77" s="18">
        <v>15.5</v>
      </c>
      <c r="B77" s="14">
        <v>75</v>
      </c>
      <c r="C77" s="14">
        <v>4</v>
      </c>
      <c r="D77" s="20">
        <v>0.185</v>
      </c>
      <c r="E77" s="14">
        <v>166</v>
      </c>
      <c r="F77" s="14">
        <v>133</v>
      </c>
      <c r="G77" s="14">
        <v>0</v>
      </c>
      <c r="H77" s="32">
        <v>0</v>
      </c>
      <c r="I77" s="14">
        <v>29</v>
      </c>
      <c r="J77" s="14">
        <v>15</v>
      </c>
      <c r="K77" s="14">
        <v>1</v>
      </c>
      <c r="L77" s="104">
        <v>97</v>
      </c>
      <c r="M77" s="33">
        <v>178</v>
      </c>
      <c r="N77" s="34">
        <v>5.0561797752808987E-2</v>
      </c>
    </row>
    <row r="78" spans="1:14" ht="15.5" x14ac:dyDescent="0.35">
      <c r="A78" s="18">
        <v>10.4</v>
      </c>
      <c r="B78" s="14">
        <v>51</v>
      </c>
      <c r="C78" s="14">
        <v>5</v>
      </c>
      <c r="D78" s="20">
        <v>0.63600000000000001</v>
      </c>
      <c r="E78" s="14">
        <v>118</v>
      </c>
      <c r="F78" s="14">
        <v>112</v>
      </c>
      <c r="G78" s="14">
        <v>1</v>
      </c>
      <c r="H78" s="32">
        <v>0</v>
      </c>
      <c r="I78" s="14">
        <v>32</v>
      </c>
      <c r="J78" s="14">
        <v>10</v>
      </c>
      <c r="K78" s="14">
        <v>2</v>
      </c>
      <c r="L78" s="104">
        <v>26</v>
      </c>
      <c r="M78" s="33">
        <v>173</v>
      </c>
      <c r="N78" s="34">
        <v>4.046242774566474E-2</v>
      </c>
    </row>
    <row r="79" spans="1:14" ht="15.5" x14ac:dyDescent="0.35">
      <c r="A79" s="18">
        <v>12.7</v>
      </c>
      <c r="B79" s="14">
        <v>51</v>
      </c>
      <c r="C79" s="14">
        <v>7</v>
      </c>
      <c r="D79" s="20">
        <v>0.17199999999999999</v>
      </c>
      <c r="E79" s="14">
        <v>117</v>
      </c>
      <c r="F79" s="14">
        <v>168</v>
      </c>
      <c r="G79" s="14">
        <v>1</v>
      </c>
      <c r="H79" s="32">
        <v>1</v>
      </c>
      <c r="I79" s="14">
        <v>33</v>
      </c>
      <c r="J79" s="14">
        <v>11</v>
      </c>
      <c r="K79" s="14">
        <v>5</v>
      </c>
      <c r="L79" s="104">
        <v>23</v>
      </c>
      <c r="M79" s="33">
        <v>176</v>
      </c>
      <c r="N79" s="34">
        <v>4.5454545454545456E-2</v>
      </c>
    </row>
    <row r="80" spans="1:14" ht="15.5" x14ac:dyDescent="0.35">
      <c r="A80" s="18">
        <v>14</v>
      </c>
      <c r="B80" s="14">
        <v>74</v>
      </c>
      <c r="C80" s="14">
        <v>18</v>
      </c>
      <c r="D80" s="20">
        <v>4.3999999999999997E-2</v>
      </c>
      <c r="E80" s="14">
        <v>175</v>
      </c>
      <c r="F80" s="14">
        <v>78</v>
      </c>
      <c r="G80" s="14">
        <v>1</v>
      </c>
      <c r="H80" s="32">
        <v>1</v>
      </c>
      <c r="I80" s="14">
        <v>39</v>
      </c>
      <c r="J80" s="14">
        <v>7</v>
      </c>
      <c r="K80" s="14">
        <v>3</v>
      </c>
      <c r="L80" s="104">
        <v>84</v>
      </c>
      <c r="M80" s="33">
        <v>179</v>
      </c>
      <c r="N80" s="34">
        <v>4.4692737430167599E-2</v>
      </c>
    </row>
    <row r="81" spans="1:14" ht="15.5" x14ac:dyDescent="0.35">
      <c r="A81" s="18">
        <v>9.4</v>
      </c>
      <c r="B81" s="14">
        <v>50</v>
      </c>
      <c r="C81" s="14">
        <v>11</v>
      </c>
      <c r="D81" s="20">
        <v>1.5449999999999999</v>
      </c>
      <c r="E81" s="14">
        <v>102</v>
      </c>
      <c r="F81" s="14">
        <v>110</v>
      </c>
      <c r="G81" s="14">
        <v>1</v>
      </c>
      <c r="H81" s="32">
        <v>0</v>
      </c>
      <c r="I81" s="14">
        <v>41</v>
      </c>
      <c r="J81" s="14">
        <v>10</v>
      </c>
      <c r="K81" s="14">
        <v>3</v>
      </c>
      <c r="L81" s="104">
        <v>28</v>
      </c>
      <c r="M81" s="33">
        <v>162</v>
      </c>
      <c r="N81" s="34">
        <v>4.3209876543209874E-2</v>
      </c>
    </row>
    <row r="82" spans="1:14" ht="15.5" x14ac:dyDescent="0.35">
      <c r="A82" s="18">
        <v>14</v>
      </c>
      <c r="B82" s="14">
        <v>70</v>
      </c>
      <c r="C82" s="14">
        <v>5</v>
      </c>
      <c r="D82" s="20">
        <v>0.29099999999999998</v>
      </c>
      <c r="E82" s="14">
        <v>182</v>
      </c>
      <c r="F82" s="14">
        <v>132</v>
      </c>
      <c r="G82" s="14">
        <v>1</v>
      </c>
      <c r="H82" s="32">
        <v>1</v>
      </c>
      <c r="I82" s="14">
        <v>31</v>
      </c>
      <c r="J82" s="14">
        <v>6</v>
      </c>
      <c r="K82" s="14">
        <v>2</v>
      </c>
      <c r="L82" s="104">
        <v>74</v>
      </c>
      <c r="M82" s="33">
        <v>168</v>
      </c>
      <c r="N82" s="34">
        <v>2.976190476190476E-2</v>
      </c>
    </row>
    <row r="83" spans="1:14" ht="15.5" x14ac:dyDescent="0.35">
      <c r="A83" s="18">
        <v>15.9</v>
      </c>
      <c r="B83" s="14">
        <v>66</v>
      </c>
      <c r="C83" s="14">
        <v>9</v>
      </c>
      <c r="D83" s="20">
        <v>9.1999999999999998E-2</v>
      </c>
      <c r="E83" s="14">
        <v>230</v>
      </c>
      <c r="F83" s="14">
        <v>137</v>
      </c>
      <c r="G83" s="14">
        <v>0</v>
      </c>
      <c r="H83" s="32">
        <v>0</v>
      </c>
      <c r="I83" s="14">
        <v>43</v>
      </c>
      <c r="J83" s="14">
        <v>12</v>
      </c>
      <c r="K83" s="14">
        <v>3</v>
      </c>
      <c r="L83" s="104">
        <v>65</v>
      </c>
      <c r="M83" s="33">
        <v>165</v>
      </c>
      <c r="N83" s="34">
        <v>5.4545454545454543E-2</v>
      </c>
    </row>
    <row r="84" spans="1:14" ht="15.5" x14ac:dyDescent="0.35">
      <c r="A84" s="18">
        <v>7.5</v>
      </c>
      <c r="B84" s="14">
        <v>43</v>
      </c>
      <c r="C84" s="14">
        <v>5</v>
      </c>
      <c r="D84" s="20">
        <v>0.48</v>
      </c>
      <c r="E84" s="14">
        <v>59</v>
      </c>
      <c r="F84" s="14">
        <v>127</v>
      </c>
      <c r="G84" s="14">
        <v>0</v>
      </c>
      <c r="H84" s="32">
        <v>0</v>
      </c>
      <c r="I84" s="14">
        <v>30</v>
      </c>
      <c r="J84" s="14">
        <v>4</v>
      </c>
      <c r="K84" s="14">
        <v>2</v>
      </c>
      <c r="L84" s="104">
        <v>17</v>
      </c>
      <c r="M84" s="33">
        <v>170</v>
      </c>
      <c r="N84" s="34">
        <v>2.9411764705882353E-2</v>
      </c>
    </row>
    <row r="85" spans="1:14" ht="15.5" x14ac:dyDescent="0.35">
      <c r="A85" s="18">
        <v>8.1</v>
      </c>
      <c r="B85" s="14">
        <v>49</v>
      </c>
      <c r="C85" s="14">
        <v>16</v>
      </c>
      <c r="D85" s="20">
        <v>0.98299999999999998</v>
      </c>
      <c r="E85" s="14">
        <v>71</v>
      </c>
      <c r="F85" s="14">
        <v>112</v>
      </c>
      <c r="G85" s="14">
        <v>1</v>
      </c>
      <c r="H85" s="32">
        <v>0</v>
      </c>
      <c r="I85" s="14">
        <v>39</v>
      </c>
      <c r="J85" s="14">
        <v>7</v>
      </c>
      <c r="K85" s="14">
        <v>3</v>
      </c>
      <c r="L85" s="104">
        <v>23</v>
      </c>
      <c r="M85" s="33">
        <v>175</v>
      </c>
      <c r="N85" s="34">
        <v>2.8571428571428571E-2</v>
      </c>
    </row>
    <row r="86" spans="1:14" ht="15.5" x14ac:dyDescent="0.35">
      <c r="A86" s="18">
        <v>10.3</v>
      </c>
      <c r="B86" s="14">
        <v>49</v>
      </c>
      <c r="C86" s="14">
        <v>3</v>
      </c>
      <c r="D86" s="20">
        <v>1.881</v>
      </c>
      <c r="E86" s="14">
        <v>46</v>
      </c>
      <c r="F86" s="14">
        <v>85</v>
      </c>
      <c r="G86" s="14">
        <v>0</v>
      </c>
      <c r="H86" s="32">
        <v>1</v>
      </c>
      <c r="I86" s="14">
        <v>46</v>
      </c>
      <c r="J86" s="14">
        <v>9</v>
      </c>
      <c r="K86" s="14">
        <v>3</v>
      </c>
      <c r="L86" s="104">
        <v>17</v>
      </c>
      <c r="M86" s="33">
        <v>184</v>
      </c>
      <c r="N86" s="34">
        <v>5.434782608695652E-2</v>
      </c>
    </row>
    <row r="87" spans="1:14" ht="15.5" x14ac:dyDescent="0.35">
      <c r="A87" s="18">
        <v>7.7</v>
      </c>
      <c r="B87" s="14">
        <v>46</v>
      </c>
      <c r="C87" s="14">
        <v>3</v>
      </c>
      <c r="D87" s="20">
        <v>2.6259999999999999</v>
      </c>
      <c r="E87" s="14">
        <v>43</v>
      </c>
      <c r="F87" s="14">
        <v>74</v>
      </c>
      <c r="G87" s="14">
        <v>0</v>
      </c>
      <c r="H87" s="32">
        <v>0</v>
      </c>
      <c r="I87" s="14">
        <v>50</v>
      </c>
      <c r="J87" s="14">
        <v>4</v>
      </c>
      <c r="K87" s="14">
        <v>4</v>
      </c>
      <c r="L87" s="104">
        <v>21</v>
      </c>
      <c r="M87" s="33">
        <v>176</v>
      </c>
      <c r="N87" s="34">
        <v>2.2727272727272728E-2</v>
      </c>
    </row>
    <row r="88" spans="1:14" ht="15.5" x14ac:dyDescent="0.35">
      <c r="A88" s="18">
        <v>8.5</v>
      </c>
      <c r="B88" s="14">
        <v>53</v>
      </c>
      <c r="C88" s="14">
        <v>21</v>
      </c>
      <c r="D88" s="20">
        <v>0.56799999999999995</v>
      </c>
      <c r="E88" s="14">
        <v>125</v>
      </c>
      <c r="F88" s="14">
        <v>109</v>
      </c>
      <c r="G88" s="14">
        <v>0</v>
      </c>
      <c r="H88" s="32">
        <v>0</v>
      </c>
      <c r="I88" s="14">
        <v>44</v>
      </c>
      <c r="J88" s="14">
        <v>8</v>
      </c>
      <c r="K88" s="14">
        <v>3</v>
      </c>
      <c r="L88" s="104">
        <v>34</v>
      </c>
      <c r="M88" s="33">
        <v>160</v>
      </c>
      <c r="N88" s="34">
        <v>4.3749999999999997E-2</v>
      </c>
    </row>
    <row r="89" spans="1:14" ht="15.5" x14ac:dyDescent="0.35">
      <c r="A89" s="18">
        <v>10.7</v>
      </c>
      <c r="B89" s="14">
        <v>62</v>
      </c>
      <c r="C89" s="14">
        <v>8</v>
      </c>
      <c r="D89" s="20">
        <v>0.879</v>
      </c>
      <c r="E89" s="14">
        <v>118</v>
      </c>
      <c r="F89" s="14">
        <v>108</v>
      </c>
      <c r="G89" s="14">
        <v>0</v>
      </c>
      <c r="H89" s="32">
        <v>1</v>
      </c>
      <c r="I89" s="14">
        <v>31</v>
      </c>
      <c r="J89" s="14">
        <v>10</v>
      </c>
      <c r="K89" s="14">
        <v>2</v>
      </c>
      <c r="L89" s="104">
        <v>50</v>
      </c>
      <c r="M89" s="33">
        <v>173</v>
      </c>
      <c r="N89" s="34">
        <v>4.046242774566474E-2</v>
      </c>
    </row>
    <row r="90" spans="1:14" ht="15.5" x14ac:dyDescent="0.35">
      <c r="A90" s="18">
        <v>7.4</v>
      </c>
      <c r="B90" s="14">
        <v>51</v>
      </c>
      <c r="C90" s="14">
        <v>4</v>
      </c>
      <c r="D90" s="20">
        <v>1.083</v>
      </c>
      <c r="E90" s="14">
        <v>101</v>
      </c>
      <c r="F90" s="14">
        <v>100</v>
      </c>
      <c r="G90" s="14">
        <v>0</v>
      </c>
      <c r="H90" s="32">
        <v>0</v>
      </c>
      <c r="I90" s="14">
        <v>53</v>
      </c>
      <c r="J90" s="14">
        <v>7</v>
      </c>
      <c r="K90" s="14">
        <v>4</v>
      </c>
      <c r="L90" s="104">
        <v>28</v>
      </c>
      <c r="M90" s="33">
        <v>163</v>
      </c>
      <c r="N90" s="34">
        <v>2.4539877300613498E-2</v>
      </c>
    </row>
    <row r="91" spans="1:14" ht="15.5" x14ac:dyDescent="0.35">
      <c r="A91" s="18">
        <v>14.8</v>
      </c>
      <c r="B91" s="14">
        <v>70</v>
      </c>
      <c r="C91" s="14">
        <v>6</v>
      </c>
      <c r="D91" s="20">
        <v>0.82799999999999996</v>
      </c>
      <c r="E91" s="14">
        <v>213</v>
      </c>
      <c r="F91" s="14">
        <v>105</v>
      </c>
      <c r="G91" s="14">
        <v>1</v>
      </c>
      <c r="H91" s="32">
        <v>1</v>
      </c>
      <c r="I91" s="14">
        <v>37</v>
      </c>
      <c r="J91" s="14">
        <v>15</v>
      </c>
      <c r="K91" s="14">
        <v>2</v>
      </c>
      <c r="L91" s="104">
        <v>75</v>
      </c>
      <c r="M91" s="33">
        <v>168</v>
      </c>
      <c r="N91" s="34">
        <v>4.7619047619047616E-2</v>
      </c>
    </row>
    <row r="92" spans="1:14" ht="15.5" x14ac:dyDescent="0.35">
      <c r="A92" s="18">
        <v>7.3</v>
      </c>
      <c r="B92" s="14">
        <v>56</v>
      </c>
      <c r="C92" s="14">
        <v>24</v>
      </c>
      <c r="D92" s="20">
        <v>1.56</v>
      </c>
      <c r="E92" s="14">
        <v>115</v>
      </c>
      <c r="F92" s="14">
        <v>87</v>
      </c>
      <c r="G92" s="14">
        <v>1</v>
      </c>
      <c r="H92" s="32">
        <v>0</v>
      </c>
      <c r="I92" s="14">
        <v>46</v>
      </c>
      <c r="J92" s="14">
        <v>1</v>
      </c>
      <c r="K92" s="14">
        <v>4</v>
      </c>
      <c r="L92" s="104">
        <v>37</v>
      </c>
      <c r="M92" s="33">
        <v>162</v>
      </c>
      <c r="N92" s="34">
        <v>2.4691358024691357E-2</v>
      </c>
    </row>
    <row r="93" spans="1:14" ht="15.5" x14ac:dyDescent="0.35">
      <c r="A93" s="18">
        <v>7.6</v>
      </c>
      <c r="B93" s="14">
        <v>42</v>
      </c>
      <c r="C93" s="14">
        <v>1</v>
      </c>
      <c r="D93" s="20">
        <v>1.4279999999999999</v>
      </c>
      <c r="E93" s="14">
        <v>121</v>
      </c>
      <c r="F93" s="14">
        <v>84</v>
      </c>
      <c r="G93" s="14">
        <v>1</v>
      </c>
      <c r="H93" s="32">
        <v>0</v>
      </c>
      <c r="I93" s="14">
        <v>45</v>
      </c>
      <c r="J93" s="14">
        <v>5</v>
      </c>
      <c r="K93" s="14">
        <v>4</v>
      </c>
      <c r="L93" s="104">
        <v>14</v>
      </c>
      <c r="M93" s="33">
        <v>160</v>
      </c>
      <c r="N93" s="34">
        <v>3.125E-2</v>
      </c>
    </row>
    <row r="94" spans="1:14" ht="15.5" x14ac:dyDescent="0.35">
      <c r="A94" s="18">
        <v>9</v>
      </c>
      <c r="B94" s="14">
        <v>56</v>
      </c>
      <c r="C94" s="14">
        <v>3</v>
      </c>
      <c r="D94" s="20">
        <v>1.4039999999999999</v>
      </c>
      <c r="E94" s="14">
        <v>69</v>
      </c>
      <c r="F94" s="14">
        <v>87</v>
      </c>
      <c r="G94" s="14">
        <v>1</v>
      </c>
      <c r="H94" s="32">
        <v>0</v>
      </c>
      <c r="I94" s="14">
        <v>34</v>
      </c>
      <c r="J94" s="14">
        <v>8</v>
      </c>
      <c r="K94" s="14">
        <v>2</v>
      </c>
      <c r="L94" s="104">
        <v>38</v>
      </c>
      <c r="M94" s="33">
        <v>174</v>
      </c>
      <c r="N94" s="34">
        <v>4.0229885057471264E-2</v>
      </c>
    </row>
    <row r="95" spans="1:14" ht="15.5" x14ac:dyDescent="0.35">
      <c r="A95" s="18">
        <v>12.9</v>
      </c>
      <c r="B95" s="14">
        <v>60</v>
      </c>
      <c r="C95" s="14">
        <v>5</v>
      </c>
      <c r="D95" s="20">
        <v>1.0720000000000001</v>
      </c>
      <c r="E95" s="14">
        <v>178</v>
      </c>
      <c r="F95" s="14">
        <v>101</v>
      </c>
      <c r="G95" s="14">
        <v>1</v>
      </c>
      <c r="H95" s="32">
        <v>1</v>
      </c>
      <c r="I95" s="14">
        <v>38</v>
      </c>
      <c r="J95" s="14">
        <v>13</v>
      </c>
      <c r="K95" s="14">
        <v>2</v>
      </c>
      <c r="L95" s="104">
        <v>49</v>
      </c>
      <c r="M95" s="33">
        <v>175</v>
      </c>
      <c r="N95" s="34">
        <v>4.5714285714285714E-2</v>
      </c>
    </row>
    <row r="96" spans="1:14" ht="15.5" x14ac:dyDescent="0.35">
      <c r="A96" s="18">
        <v>9</v>
      </c>
      <c r="B96" s="14">
        <v>48</v>
      </c>
      <c r="C96" s="14">
        <v>12</v>
      </c>
      <c r="D96" s="20">
        <v>0.183</v>
      </c>
      <c r="E96" s="14">
        <v>85</v>
      </c>
      <c r="F96" s="14">
        <v>130</v>
      </c>
      <c r="G96" s="14">
        <v>1</v>
      </c>
      <c r="H96" s="32">
        <v>0</v>
      </c>
      <c r="I96" s="14">
        <v>37</v>
      </c>
      <c r="J96" s="14">
        <v>11</v>
      </c>
      <c r="K96" s="14">
        <v>2</v>
      </c>
      <c r="L96" s="104">
        <v>22</v>
      </c>
      <c r="M96" s="33">
        <v>171</v>
      </c>
      <c r="N96" s="34">
        <v>4.0935672514619881E-2</v>
      </c>
    </row>
    <row r="97" spans="1:14" ht="15.5" x14ac:dyDescent="0.35">
      <c r="A97" s="18">
        <v>18.2</v>
      </c>
      <c r="B97" s="14">
        <v>88</v>
      </c>
      <c r="C97" s="14">
        <v>12</v>
      </c>
      <c r="D97" s="20">
        <v>1.6</v>
      </c>
      <c r="E97" s="14">
        <v>282</v>
      </c>
      <c r="F97" s="14">
        <v>72</v>
      </c>
      <c r="G97" s="14">
        <v>1</v>
      </c>
      <c r="H97" s="32">
        <v>1</v>
      </c>
      <c r="I97" s="14">
        <v>39</v>
      </c>
      <c r="J97" s="14">
        <v>18</v>
      </c>
      <c r="K97" s="14">
        <v>1</v>
      </c>
      <c r="L97" s="104">
        <v>29</v>
      </c>
      <c r="M97" s="33">
        <v>175</v>
      </c>
      <c r="N97" s="34">
        <v>5.7142857142857141E-2</v>
      </c>
    </row>
    <row r="98" spans="1:14" ht="15.5" x14ac:dyDescent="0.35">
      <c r="A98" s="18">
        <v>14.4</v>
      </c>
      <c r="B98" s="14">
        <v>75</v>
      </c>
      <c r="C98" s="14">
        <v>5</v>
      </c>
      <c r="D98" s="20">
        <v>0.61199999999999999</v>
      </c>
      <c r="E98" s="14">
        <v>156</v>
      </c>
      <c r="F98" s="14">
        <v>129</v>
      </c>
      <c r="G98" s="14">
        <v>0</v>
      </c>
      <c r="H98" s="32">
        <v>1</v>
      </c>
      <c r="I98" s="14">
        <v>42</v>
      </c>
      <c r="J98" s="14">
        <v>15</v>
      </c>
      <c r="K98" s="14">
        <v>4</v>
      </c>
      <c r="L98" s="104">
        <v>55</v>
      </c>
      <c r="M98" s="33">
        <v>186</v>
      </c>
      <c r="N98" s="34">
        <v>3.7634408602150539E-2</v>
      </c>
    </row>
    <row r="99" spans="1:14" ht="15.5" x14ac:dyDescent="0.35">
      <c r="A99" s="18">
        <v>8.8000000000000007</v>
      </c>
      <c r="B99" s="14">
        <v>56</v>
      </c>
      <c r="C99" s="14">
        <v>3</v>
      </c>
      <c r="D99" s="20">
        <v>0.496</v>
      </c>
      <c r="E99" s="14">
        <v>86</v>
      </c>
      <c r="F99" s="14">
        <v>100</v>
      </c>
      <c r="G99" s="14">
        <v>0</v>
      </c>
      <c r="H99" s="32">
        <v>0</v>
      </c>
      <c r="I99" s="14">
        <v>54</v>
      </c>
      <c r="J99" s="14">
        <v>8</v>
      </c>
      <c r="K99" s="14">
        <v>4</v>
      </c>
      <c r="L99" s="104">
        <v>37</v>
      </c>
      <c r="M99" s="33">
        <v>172</v>
      </c>
      <c r="N99" s="34">
        <v>4.0697674418604654E-2</v>
      </c>
    </row>
    <row r="100" spans="1:14" ht="15.5" x14ac:dyDescent="0.35">
      <c r="A100" s="18">
        <v>12.5</v>
      </c>
      <c r="B100" s="14">
        <v>60</v>
      </c>
      <c r="C100" s="14">
        <v>17</v>
      </c>
      <c r="D100" s="20">
        <v>1.8</v>
      </c>
      <c r="E100" s="14">
        <v>212</v>
      </c>
      <c r="F100" s="14">
        <v>86</v>
      </c>
      <c r="G100" s="14">
        <v>1</v>
      </c>
      <c r="H100" s="32">
        <v>1</v>
      </c>
      <c r="I100" s="14">
        <v>39</v>
      </c>
      <c r="J100" s="14">
        <v>9</v>
      </c>
      <c r="K100" s="14">
        <v>3</v>
      </c>
      <c r="L100" s="104">
        <v>40</v>
      </c>
      <c r="M100" s="33">
        <v>165</v>
      </c>
      <c r="N100" s="34">
        <v>3.6363636363636362E-2</v>
      </c>
    </row>
    <row r="101" spans="1:14" ht="15.5" x14ac:dyDescent="0.35">
      <c r="A101" s="18">
        <v>13.3</v>
      </c>
      <c r="B101" s="14">
        <v>58</v>
      </c>
      <c r="C101" s="14">
        <v>6</v>
      </c>
      <c r="D101" s="20">
        <v>0.40300000000000002</v>
      </c>
      <c r="E101" s="14">
        <v>157</v>
      </c>
      <c r="F101" s="14">
        <v>98</v>
      </c>
      <c r="G101" s="14">
        <v>0</v>
      </c>
      <c r="H101" s="32">
        <v>1</v>
      </c>
      <c r="I101" s="14">
        <v>35</v>
      </c>
      <c r="J101" s="14">
        <v>16</v>
      </c>
      <c r="K101" s="14">
        <v>1</v>
      </c>
      <c r="L101" s="104">
        <v>45</v>
      </c>
      <c r="M101" s="33">
        <v>174</v>
      </c>
      <c r="N101" s="34">
        <v>3.4482758620689655E-2</v>
      </c>
    </row>
    <row r="102" spans="1:14" ht="15.5" x14ac:dyDescent="0.35">
      <c r="A102" s="18">
        <v>12.5</v>
      </c>
      <c r="B102" s="14">
        <v>67</v>
      </c>
      <c r="C102" s="14">
        <v>10</v>
      </c>
      <c r="D102" s="20">
        <v>0.85599999999999998</v>
      </c>
      <c r="E102" s="14">
        <v>91</v>
      </c>
      <c r="F102" s="14">
        <v>112</v>
      </c>
      <c r="G102" s="14">
        <v>1</v>
      </c>
      <c r="H102" s="32">
        <v>0</v>
      </c>
      <c r="I102" s="14">
        <v>33</v>
      </c>
      <c r="J102" s="14">
        <v>1</v>
      </c>
      <c r="K102" s="14">
        <v>3</v>
      </c>
      <c r="L102" s="104">
        <v>43</v>
      </c>
      <c r="M102" s="33">
        <v>178</v>
      </c>
      <c r="N102" s="34">
        <v>5.6179775280898875E-2</v>
      </c>
    </row>
    <row r="103" spans="1:14" ht="15.5" x14ac:dyDescent="0.35">
      <c r="A103" s="18">
        <v>13.2</v>
      </c>
      <c r="B103" s="14">
        <v>73</v>
      </c>
      <c r="C103" s="14">
        <v>15</v>
      </c>
      <c r="D103" s="20">
        <v>1.8360000000000001</v>
      </c>
      <c r="E103" s="14">
        <v>169</v>
      </c>
      <c r="F103" s="14">
        <v>85</v>
      </c>
      <c r="G103" s="14">
        <v>0</v>
      </c>
      <c r="H103" s="32">
        <v>1</v>
      </c>
      <c r="I103" s="14">
        <v>36</v>
      </c>
      <c r="J103" s="14">
        <v>7</v>
      </c>
      <c r="K103" s="14">
        <v>2</v>
      </c>
      <c r="L103" s="104">
        <v>83</v>
      </c>
      <c r="M103" s="33">
        <v>179</v>
      </c>
      <c r="N103" s="34">
        <v>4.4692737430167599E-2</v>
      </c>
    </row>
    <row r="104" spans="1:14" ht="15.5" x14ac:dyDescent="0.35">
      <c r="A104" s="18">
        <v>11.1</v>
      </c>
      <c r="B104" s="14">
        <v>70</v>
      </c>
      <c r="C104" s="14">
        <v>20</v>
      </c>
      <c r="D104" s="20">
        <v>0.40799999999999997</v>
      </c>
      <c r="E104" s="14">
        <v>175</v>
      </c>
      <c r="F104" s="14">
        <v>96</v>
      </c>
      <c r="G104" s="14">
        <v>0</v>
      </c>
      <c r="H104" s="32">
        <v>0</v>
      </c>
      <c r="I104" s="14">
        <v>42</v>
      </c>
      <c r="J104" s="14">
        <v>7</v>
      </c>
      <c r="K104" s="14">
        <v>6</v>
      </c>
      <c r="L104" s="104">
        <v>49</v>
      </c>
      <c r="M104" s="33">
        <v>161</v>
      </c>
      <c r="N104" s="34">
        <v>4.3478260869565216E-2</v>
      </c>
    </row>
    <row r="105" spans="1:14" ht="15.5" x14ac:dyDescent="0.35">
      <c r="A105" s="18">
        <v>8.3000000000000007</v>
      </c>
      <c r="B105" s="14">
        <v>49</v>
      </c>
      <c r="C105" s="14">
        <v>4</v>
      </c>
      <c r="D105" s="20">
        <v>0.124</v>
      </c>
      <c r="E105" s="14">
        <v>77</v>
      </c>
      <c r="F105" s="14">
        <v>150</v>
      </c>
      <c r="G105" s="14">
        <v>0</v>
      </c>
      <c r="H105" s="32">
        <v>0</v>
      </c>
      <c r="I105" s="14">
        <v>29</v>
      </c>
      <c r="J105" s="14">
        <v>10</v>
      </c>
      <c r="K105" s="14">
        <v>1</v>
      </c>
      <c r="L105" s="104">
        <v>24</v>
      </c>
      <c r="M105" s="33">
        <v>168</v>
      </c>
      <c r="N105" s="34">
        <v>4.1666666666666664E-2</v>
      </c>
    </row>
    <row r="106" spans="1:14" ht="15.5" x14ac:dyDescent="0.35">
      <c r="A106" s="18">
        <v>9.3000000000000007</v>
      </c>
      <c r="B106" s="14">
        <v>55</v>
      </c>
      <c r="C106" s="14">
        <v>11</v>
      </c>
      <c r="D106" s="20">
        <v>8.5000000000000006E-2</v>
      </c>
      <c r="E106" s="14">
        <v>125</v>
      </c>
      <c r="F106" s="14">
        <v>107</v>
      </c>
      <c r="G106" s="14">
        <v>1</v>
      </c>
      <c r="H106" s="32">
        <v>0</v>
      </c>
      <c r="I106" s="14">
        <v>38</v>
      </c>
      <c r="J106" s="14">
        <v>4</v>
      </c>
      <c r="K106" s="14">
        <v>5</v>
      </c>
      <c r="L106" s="104">
        <v>35</v>
      </c>
      <c r="M106" s="33">
        <v>162</v>
      </c>
      <c r="N106" s="34">
        <v>4.3209876543209874E-2</v>
      </c>
    </row>
    <row r="107" spans="1:14" ht="15.5" x14ac:dyDescent="0.35">
      <c r="A107" s="18">
        <v>8.1999999999999993</v>
      </c>
      <c r="B107" s="14">
        <v>49</v>
      </c>
      <c r="C107" s="14">
        <v>13</v>
      </c>
      <c r="D107" s="20">
        <v>0.85199999999999998</v>
      </c>
      <c r="E107" s="14">
        <v>102</v>
      </c>
      <c r="F107" s="14">
        <v>108</v>
      </c>
      <c r="G107" s="14">
        <v>1</v>
      </c>
      <c r="H107" s="32">
        <v>0</v>
      </c>
      <c r="I107" s="14">
        <v>37</v>
      </c>
      <c r="J107" s="14">
        <v>9</v>
      </c>
      <c r="K107" s="14">
        <v>4</v>
      </c>
      <c r="L107" s="104">
        <v>25</v>
      </c>
      <c r="M107" s="33">
        <v>162</v>
      </c>
      <c r="N107" s="34">
        <v>3.7037037037037035E-2</v>
      </c>
    </row>
    <row r="108" spans="1:14" ht="15.5" x14ac:dyDescent="0.35">
      <c r="A108" s="18">
        <v>14.8</v>
      </c>
      <c r="B108" s="14">
        <v>74</v>
      </c>
      <c r="C108" s="14">
        <v>6</v>
      </c>
      <c r="D108" s="20">
        <v>1.927</v>
      </c>
      <c r="E108" s="14">
        <v>249</v>
      </c>
      <c r="F108" s="14">
        <v>78</v>
      </c>
      <c r="G108" s="14">
        <v>1</v>
      </c>
      <c r="H108" s="32">
        <v>1</v>
      </c>
      <c r="I108" s="14">
        <v>29</v>
      </c>
      <c r="J108" s="14">
        <v>7</v>
      </c>
      <c r="K108" s="14">
        <v>2</v>
      </c>
      <c r="L108" s="104">
        <v>58</v>
      </c>
      <c r="M108" s="33">
        <v>164</v>
      </c>
      <c r="N108" s="34">
        <v>4.2682926829268296E-2</v>
      </c>
    </row>
    <row r="109" spans="1:14" ht="15.5" x14ac:dyDescent="0.35">
      <c r="A109" s="18">
        <v>10.7</v>
      </c>
      <c r="B109" s="14">
        <v>53</v>
      </c>
      <c r="C109" s="14">
        <v>4</v>
      </c>
      <c r="D109" s="20">
        <v>1.018</v>
      </c>
      <c r="E109" s="14">
        <v>134</v>
      </c>
      <c r="F109" s="14">
        <v>86</v>
      </c>
      <c r="G109" s="14">
        <v>0</v>
      </c>
      <c r="H109" s="32">
        <v>1</v>
      </c>
      <c r="I109" s="14">
        <v>36</v>
      </c>
      <c r="J109" s="14">
        <v>10</v>
      </c>
      <c r="K109" s="14">
        <v>4</v>
      </c>
      <c r="L109" s="104">
        <v>31</v>
      </c>
      <c r="M109" s="33">
        <v>176</v>
      </c>
      <c r="N109" s="34">
        <v>3.4090909090909088E-2</v>
      </c>
    </row>
    <row r="110" spans="1:14" ht="15.5" x14ac:dyDescent="0.35">
      <c r="A110" s="18">
        <v>8.8000000000000007</v>
      </c>
      <c r="B110" s="14">
        <v>58</v>
      </c>
      <c r="C110" s="14">
        <v>13</v>
      </c>
      <c r="D110" s="20">
        <v>0.86399999999999999</v>
      </c>
      <c r="E110" s="14">
        <v>129</v>
      </c>
      <c r="F110" s="14">
        <v>133</v>
      </c>
      <c r="G110" s="14">
        <v>1</v>
      </c>
      <c r="H110" s="32">
        <v>0</v>
      </c>
      <c r="I110" s="14">
        <v>61</v>
      </c>
      <c r="J110" s="14">
        <v>8</v>
      </c>
      <c r="K110" s="14">
        <v>5</v>
      </c>
      <c r="L110" s="104">
        <v>39</v>
      </c>
      <c r="M110" s="33">
        <v>162</v>
      </c>
      <c r="N110" s="34">
        <v>3.7037037037037035E-2</v>
      </c>
    </row>
    <row r="111" spans="1:14" ht="15.5" x14ac:dyDescent="0.35">
      <c r="A111" s="18">
        <v>9.6999999999999993</v>
      </c>
      <c r="B111" s="14">
        <v>54</v>
      </c>
      <c r="C111" s="14">
        <v>2</v>
      </c>
      <c r="D111" s="20">
        <v>0.626</v>
      </c>
      <c r="E111" s="14">
        <v>51</v>
      </c>
      <c r="F111" s="14">
        <v>107</v>
      </c>
      <c r="G111" s="14">
        <v>1</v>
      </c>
      <c r="H111" s="32">
        <v>0</v>
      </c>
      <c r="I111" s="14">
        <v>38</v>
      </c>
      <c r="J111" s="14">
        <v>8</v>
      </c>
      <c r="K111" s="14">
        <v>3</v>
      </c>
      <c r="L111" s="104">
        <v>26</v>
      </c>
      <c r="M111" s="33">
        <v>185</v>
      </c>
      <c r="N111" s="34">
        <v>4.3243243243243246E-2</v>
      </c>
    </row>
    <row r="112" spans="1:14" ht="15.5" x14ac:dyDescent="0.35">
      <c r="A112" s="18">
        <v>9.6999999999999993</v>
      </c>
      <c r="B112" s="14">
        <v>55</v>
      </c>
      <c r="C112" s="14">
        <v>4</v>
      </c>
      <c r="D112" s="20">
        <v>1.3839999999999999</v>
      </c>
      <c r="E112" s="14">
        <v>33</v>
      </c>
      <c r="F112" s="14">
        <v>100</v>
      </c>
      <c r="G112" s="14">
        <v>1</v>
      </c>
      <c r="H112" s="32">
        <v>0</v>
      </c>
      <c r="I112" s="14">
        <v>27</v>
      </c>
      <c r="J112" s="14">
        <v>10</v>
      </c>
      <c r="K112" s="14">
        <v>1</v>
      </c>
      <c r="L112" s="104">
        <v>94</v>
      </c>
      <c r="M112" s="33">
        <v>182</v>
      </c>
      <c r="N112" s="34">
        <v>5.4945054945054944E-2</v>
      </c>
    </row>
    <row r="113" spans="1:14" ht="15.5" x14ac:dyDescent="0.35">
      <c r="A113" s="18">
        <v>10.5</v>
      </c>
      <c r="B113" s="14">
        <v>65</v>
      </c>
      <c r="C113" s="14">
        <v>3</v>
      </c>
      <c r="D113" s="20">
        <v>0.59</v>
      </c>
      <c r="E113" s="14">
        <v>121</v>
      </c>
      <c r="F113" s="14">
        <v>108</v>
      </c>
      <c r="G113" s="14">
        <v>1</v>
      </c>
      <c r="H113" s="32">
        <v>1</v>
      </c>
      <c r="I113" s="14">
        <v>32</v>
      </c>
      <c r="J113" s="14">
        <v>10</v>
      </c>
      <c r="K113" s="14">
        <v>2</v>
      </c>
      <c r="L113" s="104">
        <v>54</v>
      </c>
      <c r="M113" s="33">
        <v>173</v>
      </c>
      <c r="N113" s="34">
        <v>4.6242774566473986E-2</v>
      </c>
    </row>
    <row r="114" spans="1:14" ht="15.5" x14ac:dyDescent="0.35">
      <c r="A114" s="18">
        <v>8.9</v>
      </c>
      <c r="B114" s="14">
        <v>39</v>
      </c>
      <c r="C114" s="14">
        <v>7</v>
      </c>
      <c r="D114" s="20">
        <v>7.1999999999999995E-2</v>
      </c>
      <c r="E114" s="14">
        <v>116</v>
      </c>
      <c r="F114" s="14">
        <v>155</v>
      </c>
      <c r="G114" s="14">
        <v>1</v>
      </c>
      <c r="H114" s="32">
        <v>1</v>
      </c>
      <c r="I114" s="14">
        <v>44</v>
      </c>
      <c r="J114" s="14">
        <v>16</v>
      </c>
      <c r="K114" s="14">
        <v>2</v>
      </c>
      <c r="L114" s="104">
        <v>8</v>
      </c>
      <c r="M114" s="33">
        <v>164</v>
      </c>
      <c r="N114" s="34">
        <v>3.6585365853658534E-2</v>
      </c>
    </row>
    <row r="115" spans="1:14" ht="15.5" x14ac:dyDescent="0.35">
      <c r="A115" s="18">
        <v>7.9</v>
      </c>
      <c r="B115" s="14">
        <v>42</v>
      </c>
      <c r="C115" s="14">
        <v>4</v>
      </c>
      <c r="D115" s="20">
        <v>1.2829999999999999</v>
      </c>
      <c r="E115" s="14">
        <v>68</v>
      </c>
      <c r="F115" s="14">
        <v>90</v>
      </c>
      <c r="G115" s="14">
        <v>1</v>
      </c>
      <c r="H115" s="32">
        <v>0</v>
      </c>
      <c r="I115" s="14">
        <v>37</v>
      </c>
      <c r="J115" s="14">
        <v>6</v>
      </c>
      <c r="K115" s="14">
        <v>3</v>
      </c>
      <c r="L115" s="104">
        <v>17</v>
      </c>
      <c r="M115" s="33">
        <v>170</v>
      </c>
      <c r="N115" s="34">
        <v>2.9411764705882353E-2</v>
      </c>
    </row>
    <row r="116" spans="1:14" ht="15.5" x14ac:dyDescent="0.35">
      <c r="A116" s="18">
        <v>21</v>
      </c>
      <c r="B116" s="14">
        <v>89</v>
      </c>
      <c r="C116" s="14">
        <v>6</v>
      </c>
      <c r="D116" s="20">
        <v>7.4999999999999997E-2</v>
      </c>
      <c r="E116" s="14">
        <v>296</v>
      </c>
      <c r="F116" s="14">
        <v>137</v>
      </c>
      <c r="G116" s="14">
        <v>1</v>
      </c>
      <c r="H116" s="32">
        <v>1</v>
      </c>
      <c r="I116" s="14">
        <v>37</v>
      </c>
      <c r="J116" s="14">
        <v>13</v>
      </c>
      <c r="K116" s="14">
        <v>1</v>
      </c>
      <c r="L116" s="104">
        <v>27</v>
      </c>
      <c r="M116" s="33">
        <v>184</v>
      </c>
      <c r="N116" s="34">
        <v>6.5217391304347824E-2</v>
      </c>
    </row>
    <row r="117" spans="1:14" ht="15.5" x14ac:dyDescent="0.35">
      <c r="A117" s="18">
        <v>12.7</v>
      </c>
      <c r="B117" s="14">
        <v>65</v>
      </c>
      <c r="C117" s="14">
        <v>6</v>
      </c>
      <c r="D117" s="20">
        <v>0.89900000000000002</v>
      </c>
      <c r="E117" s="14">
        <v>165</v>
      </c>
      <c r="F117" s="14">
        <v>140</v>
      </c>
      <c r="G117" s="14">
        <v>0</v>
      </c>
      <c r="H117" s="32">
        <v>1</v>
      </c>
      <c r="I117" s="14">
        <v>60</v>
      </c>
      <c r="J117" s="14">
        <v>9</v>
      </c>
      <c r="K117" s="14">
        <v>5</v>
      </c>
      <c r="L117" s="104">
        <v>62</v>
      </c>
      <c r="M117" s="33">
        <v>169</v>
      </c>
      <c r="N117" s="34">
        <v>2.9585798816568046E-2</v>
      </c>
    </row>
    <row r="118" spans="1:14" ht="15.5" x14ac:dyDescent="0.35">
      <c r="A118" s="18">
        <v>9.4</v>
      </c>
      <c r="B118" s="14">
        <v>49</v>
      </c>
      <c r="C118" s="14">
        <v>10</v>
      </c>
      <c r="D118" s="20">
        <v>1.248</v>
      </c>
      <c r="E118" s="14">
        <v>92</v>
      </c>
      <c r="F118" s="14">
        <v>98</v>
      </c>
      <c r="G118" s="14">
        <v>0</v>
      </c>
      <c r="H118" s="32">
        <v>0</v>
      </c>
      <c r="I118" s="14">
        <v>53</v>
      </c>
      <c r="J118" s="14">
        <v>12</v>
      </c>
      <c r="K118" s="14">
        <v>4</v>
      </c>
      <c r="L118" s="104">
        <v>25</v>
      </c>
      <c r="M118" s="33">
        <v>175</v>
      </c>
      <c r="N118" s="34">
        <v>0.04</v>
      </c>
    </row>
    <row r="119" spans="1:14" ht="15.5" x14ac:dyDescent="0.35">
      <c r="A119" s="18">
        <v>7.5</v>
      </c>
      <c r="B119" s="14">
        <v>51</v>
      </c>
      <c r="C119" s="14">
        <v>18</v>
      </c>
      <c r="D119" s="20">
        <v>0.23100000000000001</v>
      </c>
      <c r="E119" s="14">
        <v>109</v>
      </c>
      <c r="F119" s="14">
        <v>111</v>
      </c>
      <c r="G119" s="14">
        <v>1</v>
      </c>
      <c r="H119" s="32">
        <v>0</v>
      </c>
      <c r="I119" s="14">
        <v>41</v>
      </c>
      <c r="J119" s="14">
        <v>7</v>
      </c>
      <c r="K119" s="14">
        <v>3</v>
      </c>
      <c r="L119" s="104">
        <v>29</v>
      </c>
      <c r="M119" s="33">
        <v>162</v>
      </c>
      <c r="N119" s="34">
        <v>1.8518518518518517E-2</v>
      </c>
    </row>
    <row r="120" spans="1:14" ht="15.5" x14ac:dyDescent="0.35">
      <c r="A120" s="18">
        <v>11.8</v>
      </c>
      <c r="B120" s="14">
        <v>53</v>
      </c>
      <c r="C120" s="14">
        <v>7</v>
      </c>
      <c r="D120" s="20">
        <v>1.512</v>
      </c>
      <c r="E120" s="14">
        <v>125</v>
      </c>
      <c r="F120" s="14">
        <v>101</v>
      </c>
      <c r="G120" s="14">
        <v>1</v>
      </c>
      <c r="H120" s="32">
        <v>0</v>
      </c>
      <c r="I120" s="14">
        <v>39</v>
      </c>
      <c r="J120" s="14">
        <v>13</v>
      </c>
      <c r="K120" s="14">
        <v>2</v>
      </c>
      <c r="L120" s="104">
        <v>32</v>
      </c>
      <c r="M120" s="33">
        <v>172</v>
      </c>
      <c r="N120" s="34">
        <v>4.0697674418604654E-2</v>
      </c>
    </row>
    <row r="121" spans="1:14" ht="15.5" x14ac:dyDescent="0.35">
      <c r="A121" s="18">
        <v>11.4</v>
      </c>
      <c r="B121" s="14">
        <v>96</v>
      </c>
      <c r="C121" s="14">
        <v>1</v>
      </c>
      <c r="D121" s="20">
        <v>0.83099999999999996</v>
      </c>
      <c r="E121" s="14">
        <v>199</v>
      </c>
      <c r="F121" s="14">
        <v>109</v>
      </c>
      <c r="G121" s="14">
        <v>1</v>
      </c>
      <c r="H121" s="32">
        <v>0</v>
      </c>
      <c r="I121" s="14">
        <v>44</v>
      </c>
      <c r="J121" s="14">
        <v>10</v>
      </c>
      <c r="K121" s="14">
        <v>4</v>
      </c>
      <c r="L121" s="104">
        <v>65</v>
      </c>
      <c r="M121" s="33">
        <v>162</v>
      </c>
      <c r="N121" s="34">
        <v>3.7037037037037035E-2</v>
      </c>
    </row>
    <row r="122" spans="1:14" ht="15.5" x14ac:dyDescent="0.35">
      <c r="A122" s="18">
        <v>7.2</v>
      </c>
      <c r="B122" s="14">
        <v>56</v>
      </c>
      <c r="C122" s="14">
        <v>4</v>
      </c>
      <c r="D122" s="20">
        <v>0.123</v>
      </c>
      <c r="E122" s="14">
        <v>113</v>
      </c>
      <c r="F122" s="14">
        <v>132</v>
      </c>
      <c r="G122" s="14">
        <v>0</v>
      </c>
      <c r="H122" s="32">
        <v>0</v>
      </c>
      <c r="I122" s="14">
        <v>45</v>
      </c>
      <c r="J122" s="14">
        <v>6</v>
      </c>
      <c r="K122" s="14">
        <v>3</v>
      </c>
      <c r="L122" s="104">
        <v>36</v>
      </c>
      <c r="M122" s="33">
        <v>161</v>
      </c>
      <c r="N122" s="34">
        <v>3.7267080745341616E-2</v>
      </c>
    </row>
    <row r="123" spans="1:14" ht="15.5" x14ac:dyDescent="0.35">
      <c r="A123" s="18">
        <v>20.399999999999999</v>
      </c>
      <c r="B123" s="14">
        <v>79</v>
      </c>
      <c r="C123" s="14">
        <v>7</v>
      </c>
      <c r="D123" s="20">
        <v>0.13100000000000001</v>
      </c>
      <c r="E123" s="14">
        <v>284</v>
      </c>
      <c r="F123" s="14">
        <v>137</v>
      </c>
      <c r="G123" s="14">
        <v>0</v>
      </c>
      <c r="H123" s="32">
        <v>1</v>
      </c>
      <c r="I123" s="14">
        <v>38</v>
      </c>
      <c r="J123" s="14">
        <v>15</v>
      </c>
      <c r="K123" s="14">
        <v>5</v>
      </c>
      <c r="L123" s="104">
        <v>39</v>
      </c>
      <c r="M123" s="33">
        <v>175</v>
      </c>
      <c r="N123" s="34">
        <v>5.7142857142857141E-2</v>
      </c>
    </row>
    <row r="124" spans="1:14" ht="15.5" x14ac:dyDescent="0.35">
      <c r="A124" s="18">
        <v>9.8000000000000007</v>
      </c>
      <c r="B124" s="14">
        <v>64</v>
      </c>
      <c r="C124" s="14">
        <v>5</v>
      </c>
      <c r="D124" s="20">
        <v>1.5389999999999999</v>
      </c>
      <c r="E124" s="14">
        <v>115</v>
      </c>
      <c r="F124" s="14">
        <v>72</v>
      </c>
      <c r="G124" s="14">
        <v>1</v>
      </c>
      <c r="H124" s="32">
        <v>1</v>
      </c>
      <c r="I124" s="14">
        <v>36</v>
      </c>
      <c r="J124" s="14">
        <v>8</v>
      </c>
      <c r="K124" s="14">
        <v>2</v>
      </c>
      <c r="L124" s="104">
        <v>50</v>
      </c>
      <c r="M124" s="33">
        <v>175</v>
      </c>
      <c r="N124" s="34">
        <v>4.5714285714285714E-2</v>
      </c>
    </row>
    <row r="125" spans="1:14" ht="15.5" x14ac:dyDescent="0.35">
      <c r="A125" s="18">
        <v>16.2</v>
      </c>
      <c r="B125" s="14">
        <v>67</v>
      </c>
      <c r="C125" s="14">
        <v>9</v>
      </c>
      <c r="D125" s="20">
        <v>0.63700000000000001</v>
      </c>
      <c r="E125" s="14">
        <v>188</v>
      </c>
      <c r="F125" s="14">
        <v>76</v>
      </c>
      <c r="G125" s="14">
        <v>0</v>
      </c>
      <c r="H125" s="32">
        <v>1</v>
      </c>
      <c r="I125" s="14">
        <v>30</v>
      </c>
      <c r="J125" s="14">
        <v>12</v>
      </c>
      <c r="K125" s="14">
        <v>1</v>
      </c>
      <c r="L125" s="104">
        <v>49</v>
      </c>
      <c r="M125" s="33">
        <v>181</v>
      </c>
      <c r="N125" s="34">
        <v>4.9723756906077346E-2</v>
      </c>
    </row>
    <row r="126" spans="1:14" ht="15.5" x14ac:dyDescent="0.35">
      <c r="A126" s="18">
        <v>11.4</v>
      </c>
      <c r="B126" s="14">
        <v>65</v>
      </c>
      <c r="C126" s="14">
        <v>9</v>
      </c>
      <c r="D126" s="20">
        <v>0.27500000000000002</v>
      </c>
      <c r="E126" s="14">
        <v>139</v>
      </c>
      <c r="F126" s="14">
        <v>124</v>
      </c>
      <c r="G126" s="14">
        <v>0</v>
      </c>
      <c r="H126" s="32">
        <v>1</v>
      </c>
      <c r="I126" s="14">
        <v>34</v>
      </c>
      <c r="J126" s="14">
        <v>11</v>
      </c>
      <c r="K126" s="14">
        <v>2</v>
      </c>
      <c r="L126" s="104">
        <v>59</v>
      </c>
      <c r="M126" s="33">
        <v>169</v>
      </c>
      <c r="N126" s="34">
        <v>2.9585798816568046E-2</v>
      </c>
    </row>
    <row r="127" spans="1:14" ht="15.5" x14ac:dyDescent="0.35">
      <c r="A127" s="18">
        <v>18.3</v>
      </c>
      <c r="B127" s="14">
        <v>89</v>
      </c>
      <c r="C127" s="14">
        <v>6</v>
      </c>
      <c r="D127" s="20">
        <v>0.71099999999999997</v>
      </c>
      <c r="E127" s="14">
        <v>232</v>
      </c>
      <c r="F127" s="14">
        <v>99</v>
      </c>
      <c r="G127" s="14">
        <v>0</v>
      </c>
      <c r="H127" s="32">
        <v>1</v>
      </c>
      <c r="I127" s="14">
        <v>47</v>
      </c>
      <c r="J127" s="14">
        <v>13</v>
      </c>
      <c r="K127" s="14">
        <v>3</v>
      </c>
      <c r="L127" s="104">
        <v>89</v>
      </c>
      <c r="M127" s="33">
        <v>183</v>
      </c>
      <c r="N127" s="34">
        <v>5.4644808743169397E-2</v>
      </c>
    </row>
    <row r="128" spans="1:14" ht="15.5" x14ac:dyDescent="0.35">
      <c r="A128" s="18">
        <v>8.6999999999999993</v>
      </c>
      <c r="B128" s="14">
        <v>53</v>
      </c>
      <c r="C128" s="14">
        <v>10</v>
      </c>
      <c r="D128" s="20">
        <v>1.2</v>
      </c>
      <c r="E128" s="14">
        <v>83</v>
      </c>
      <c r="F128" s="14">
        <v>90</v>
      </c>
      <c r="G128" s="14">
        <v>1</v>
      </c>
      <c r="H128" s="32">
        <v>1</v>
      </c>
      <c r="I128" s="14">
        <v>33</v>
      </c>
      <c r="J128" s="14">
        <v>8</v>
      </c>
      <c r="K128" s="14">
        <v>2</v>
      </c>
      <c r="L128" s="104">
        <v>109</v>
      </c>
      <c r="M128" s="33">
        <v>172</v>
      </c>
      <c r="N128" s="34">
        <v>4.0697674418604654E-2</v>
      </c>
    </row>
    <row r="129" spans="1:14" ht="15.5" x14ac:dyDescent="0.35">
      <c r="A129" s="18">
        <v>9.1</v>
      </c>
      <c r="B129" s="14">
        <v>44</v>
      </c>
      <c r="C129" s="14">
        <v>14</v>
      </c>
      <c r="D129" s="20">
        <v>1.2270000000000001</v>
      </c>
      <c r="E129" s="14">
        <v>100</v>
      </c>
      <c r="F129" s="14">
        <v>98</v>
      </c>
      <c r="G129" s="14">
        <v>1</v>
      </c>
      <c r="H129" s="32">
        <v>0</v>
      </c>
      <c r="I129" s="14">
        <v>37</v>
      </c>
      <c r="J129" s="14">
        <v>10</v>
      </c>
      <c r="K129" s="14">
        <v>4</v>
      </c>
      <c r="L129" s="104">
        <v>20</v>
      </c>
      <c r="M129" s="33">
        <v>173</v>
      </c>
      <c r="N129" s="34">
        <v>4.046242774566474E-2</v>
      </c>
    </row>
    <row r="130" spans="1:14" ht="15.5" x14ac:dyDescent="0.35">
      <c r="A130" s="18">
        <v>9.6999999999999993</v>
      </c>
      <c r="B130" s="14">
        <v>46</v>
      </c>
      <c r="C130" s="14">
        <v>7</v>
      </c>
      <c r="D130" s="20">
        <v>1.9630000000000001</v>
      </c>
      <c r="E130" s="14">
        <v>113</v>
      </c>
      <c r="F130" s="14">
        <v>85</v>
      </c>
      <c r="G130" s="14">
        <v>1</v>
      </c>
      <c r="H130" s="32">
        <v>0</v>
      </c>
      <c r="I130" s="14">
        <v>28</v>
      </c>
      <c r="J130" s="14">
        <v>10</v>
      </c>
      <c r="K130" s="14">
        <v>1</v>
      </c>
      <c r="L130" s="104">
        <v>22</v>
      </c>
      <c r="M130" s="33">
        <v>176</v>
      </c>
      <c r="N130" s="34">
        <v>2.8409090909090908E-2</v>
      </c>
    </row>
    <row r="131" spans="1:14" ht="15.5" x14ac:dyDescent="0.35">
      <c r="A131" s="18">
        <v>6.6</v>
      </c>
      <c r="B131" s="14">
        <v>58</v>
      </c>
      <c r="C131" s="14">
        <v>17</v>
      </c>
      <c r="D131" s="20">
        <v>0.496</v>
      </c>
      <c r="E131" s="14">
        <v>100</v>
      </c>
      <c r="F131" s="14">
        <v>136</v>
      </c>
      <c r="G131" s="14">
        <v>0</v>
      </c>
      <c r="H131" s="32">
        <v>0</v>
      </c>
      <c r="I131" s="14">
        <v>42</v>
      </c>
      <c r="J131" s="14">
        <v>5</v>
      </c>
      <c r="K131" s="14">
        <v>3</v>
      </c>
      <c r="L131" s="104">
        <v>39</v>
      </c>
      <c r="M131" s="33">
        <v>161</v>
      </c>
      <c r="N131" s="34">
        <v>2.4844720496894408E-2</v>
      </c>
    </row>
    <row r="132" spans="1:14" ht="15.5" x14ac:dyDescent="0.35">
      <c r="A132" s="18">
        <v>9.1</v>
      </c>
      <c r="B132" s="14">
        <v>62</v>
      </c>
      <c r="C132" s="14">
        <v>23</v>
      </c>
      <c r="D132" s="20">
        <v>0.42399999999999999</v>
      </c>
      <c r="E132" s="14">
        <v>123</v>
      </c>
      <c r="F132" s="14">
        <v>75</v>
      </c>
      <c r="G132" s="14">
        <v>0</v>
      </c>
      <c r="H132" s="32">
        <v>0</v>
      </c>
      <c r="I132" s="14">
        <v>49</v>
      </c>
      <c r="J132" s="14">
        <v>12</v>
      </c>
      <c r="K132" s="14">
        <v>3</v>
      </c>
      <c r="L132" s="104">
        <v>43</v>
      </c>
      <c r="M132" s="33">
        <v>157</v>
      </c>
      <c r="N132" s="34">
        <v>3.1847133757961783E-2</v>
      </c>
    </row>
    <row r="133" spans="1:14" ht="15.5" x14ac:dyDescent="0.35">
      <c r="A133" s="18">
        <v>9.6999999999999993</v>
      </c>
      <c r="B133" s="14">
        <v>62</v>
      </c>
      <c r="C133" s="14">
        <v>11</v>
      </c>
      <c r="D133" s="20">
        <v>1.1519999999999999</v>
      </c>
      <c r="E133" s="14">
        <v>106</v>
      </c>
      <c r="F133" s="14">
        <v>96</v>
      </c>
      <c r="G133" s="14">
        <v>1</v>
      </c>
      <c r="H133" s="32">
        <v>1</v>
      </c>
      <c r="I133" s="14">
        <v>42</v>
      </c>
      <c r="J133" s="14">
        <v>8</v>
      </c>
      <c r="K133" s="14">
        <v>3</v>
      </c>
      <c r="L133" s="104">
        <v>49</v>
      </c>
      <c r="M133" s="33">
        <v>171</v>
      </c>
      <c r="N133" s="34">
        <v>4.0935672514619881E-2</v>
      </c>
    </row>
    <row r="134" spans="1:14" ht="15.5" x14ac:dyDescent="0.35">
      <c r="A134" s="18">
        <v>7.8</v>
      </c>
      <c r="B134" s="14">
        <v>46</v>
      </c>
      <c r="C134" s="14">
        <v>17</v>
      </c>
      <c r="D134" s="20">
        <v>1.4810000000000001</v>
      </c>
      <c r="E134" s="14">
        <v>126</v>
      </c>
      <c r="F134" s="14">
        <v>97</v>
      </c>
      <c r="G134" s="14">
        <v>0</v>
      </c>
      <c r="H134" s="32">
        <v>0</v>
      </c>
      <c r="I134" s="14">
        <v>40</v>
      </c>
      <c r="J134" s="14">
        <v>1</v>
      </c>
      <c r="K134" s="14">
        <v>6</v>
      </c>
      <c r="L134" s="104">
        <v>24</v>
      </c>
      <c r="M134" s="33">
        <v>160</v>
      </c>
      <c r="N134" s="34">
        <v>3.125E-2</v>
      </c>
    </row>
    <row r="135" spans="1:14" ht="15.5" x14ac:dyDescent="0.35">
      <c r="A135" s="18">
        <v>13.9</v>
      </c>
      <c r="B135" s="14">
        <v>66</v>
      </c>
      <c r="C135" s="14">
        <v>7</v>
      </c>
      <c r="D135" s="20">
        <v>2.2850000000000001</v>
      </c>
      <c r="E135" s="14">
        <v>200</v>
      </c>
      <c r="F135" s="14">
        <v>124</v>
      </c>
      <c r="G135" s="14">
        <v>1</v>
      </c>
      <c r="H135" s="32">
        <v>1</v>
      </c>
      <c r="I135" s="14">
        <v>32</v>
      </c>
      <c r="J135" s="14">
        <v>9</v>
      </c>
      <c r="K135" s="14">
        <v>2</v>
      </c>
      <c r="L135" s="104">
        <v>62</v>
      </c>
      <c r="M135" s="33">
        <v>171</v>
      </c>
      <c r="N135" s="34">
        <v>3.5087719298245612E-2</v>
      </c>
    </row>
    <row r="136" spans="1:14" ht="15.5" x14ac:dyDescent="0.35">
      <c r="A136" s="18">
        <v>10.3</v>
      </c>
      <c r="B136" s="14">
        <v>56</v>
      </c>
      <c r="C136" s="14">
        <v>11</v>
      </c>
      <c r="D136" s="20">
        <v>0.29199999999999998</v>
      </c>
      <c r="E136" s="14">
        <v>47</v>
      </c>
      <c r="F136" s="14">
        <v>111</v>
      </c>
      <c r="G136" s="14">
        <v>1</v>
      </c>
      <c r="H136" s="32">
        <v>0</v>
      </c>
      <c r="I136" s="14">
        <v>34</v>
      </c>
      <c r="J136" s="14">
        <v>9</v>
      </c>
      <c r="K136" s="14">
        <v>2</v>
      </c>
      <c r="L136" s="104">
        <v>30</v>
      </c>
      <c r="M136" s="33">
        <v>179</v>
      </c>
      <c r="N136" s="34">
        <v>3.9106145251396648E-2</v>
      </c>
    </row>
    <row r="137" spans="1:14" ht="15.5" x14ac:dyDescent="0.35">
      <c r="A137" s="18">
        <v>11.7</v>
      </c>
      <c r="B137" s="14">
        <v>82</v>
      </c>
      <c r="C137" s="14">
        <v>15</v>
      </c>
      <c r="D137" s="20">
        <v>0.88800000000000001</v>
      </c>
      <c r="E137" s="14">
        <v>202</v>
      </c>
      <c r="F137" s="14">
        <v>147</v>
      </c>
      <c r="G137" s="14">
        <v>1</v>
      </c>
      <c r="H137" s="32">
        <v>1</v>
      </c>
      <c r="I137" s="14">
        <v>40</v>
      </c>
      <c r="J137" s="14">
        <v>7</v>
      </c>
      <c r="K137" s="14">
        <v>3</v>
      </c>
      <c r="L137" s="104">
        <v>61</v>
      </c>
      <c r="M137" s="33">
        <v>156</v>
      </c>
      <c r="N137" s="34">
        <v>4.4871794871794872E-2</v>
      </c>
    </row>
    <row r="138" spans="1:14" ht="15.5" x14ac:dyDescent="0.35">
      <c r="A138" s="18">
        <v>9.4</v>
      </c>
      <c r="B138" s="14">
        <v>44</v>
      </c>
      <c r="C138" s="14">
        <v>12</v>
      </c>
      <c r="D138" s="20">
        <v>2.3239999999999998</v>
      </c>
      <c r="E138" s="14">
        <v>97</v>
      </c>
      <c r="F138" s="14">
        <v>101</v>
      </c>
      <c r="G138" s="14">
        <v>1</v>
      </c>
      <c r="H138" s="32">
        <v>0</v>
      </c>
      <c r="I138" s="14">
        <v>49</v>
      </c>
      <c r="J138" s="14">
        <v>19</v>
      </c>
      <c r="K138" s="14">
        <v>3</v>
      </c>
      <c r="L138" s="104">
        <v>21</v>
      </c>
      <c r="M138" s="33">
        <v>172</v>
      </c>
      <c r="N138" s="34">
        <v>4.0697674418604654E-2</v>
      </c>
    </row>
    <row r="139" spans="1:14" ht="15.5" x14ac:dyDescent="0.35">
      <c r="A139" s="18">
        <v>9.5</v>
      </c>
      <c r="B139" s="14">
        <v>44</v>
      </c>
      <c r="C139" s="14">
        <v>10</v>
      </c>
      <c r="D139" s="20">
        <v>0.19600000000000001</v>
      </c>
      <c r="E139" s="14">
        <v>49</v>
      </c>
      <c r="F139" s="14">
        <v>111</v>
      </c>
      <c r="G139" s="14">
        <v>1</v>
      </c>
      <c r="H139" s="32">
        <v>0</v>
      </c>
      <c r="I139" s="14">
        <v>33</v>
      </c>
      <c r="J139" s="14">
        <v>12</v>
      </c>
      <c r="K139" s="14">
        <v>2</v>
      </c>
      <c r="L139" s="104">
        <v>15</v>
      </c>
      <c r="M139" s="33">
        <v>181</v>
      </c>
      <c r="N139" s="34">
        <v>4.4198895027624308E-2</v>
      </c>
    </row>
    <row r="140" spans="1:14" ht="15.5" x14ac:dyDescent="0.35">
      <c r="A140" s="18">
        <v>8.6999999999999993</v>
      </c>
      <c r="B140" s="14">
        <v>51</v>
      </c>
      <c r="C140" s="14">
        <v>15</v>
      </c>
      <c r="D140" s="20">
        <v>0.18</v>
      </c>
      <c r="E140" s="14">
        <v>84</v>
      </c>
      <c r="F140" s="14">
        <v>122</v>
      </c>
      <c r="G140" s="14">
        <v>1</v>
      </c>
      <c r="H140" s="32">
        <v>1</v>
      </c>
      <c r="I140" s="14">
        <v>40</v>
      </c>
      <c r="J140" s="14">
        <v>8</v>
      </c>
      <c r="K140" s="14">
        <v>3</v>
      </c>
      <c r="L140" s="104">
        <v>26</v>
      </c>
      <c r="M140" s="33">
        <v>171</v>
      </c>
      <c r="N140" s="34">
        <v>5.2631578947368418E-2</v>
      </c>
    </row>
    <row r="141" spans="1:14" ht="15.5" x14ac:dyDescent="0.35">
      <c r="A141" s="18">
        <v>12.8</v>
      </c>
      <c r="B141" s="14">
        <v>70</v>
      </c>
      <c r="C141" s="14">
        <v>13</v>
      </c>
      <c r="D141" s="20">
        <v>1.4159999999999999</v>
      </c>
      <c r="E141" s="14">
        <v>209</v>
      </c>
      <c r="F141" s="14">
        <v>85</v>
      </c>
      <c r="G141" s="14">
        <v>1</v>
      </c>
      <c r="H141" s="32">
        <v>1</v>
      </c>
      <c r="I141" s="14">
        <v>45</v>
      </c>
      <c r="J141" s="14">
        <v>6</v>
      </c>
      <c r="K141" s="14">
        <v>3</v>
      </c>
      <c r="L141" s="104">
        <v>57</v>
      </c>
      <c r="M141" s="33">
        <v>169</v>
      </c>
      <c r="N141" s="34">
        <v>3.5502958579881658E-2</v>
      </c>
    </row>
    <row r="142" spans="1:14" ht="15.5" x14ac:dyDescent="0.35">
      <c r="A142" s="18">
        <v>6.6</v>
      </c>
      <c r="B142" s="14">
        <v>44</v>
      </c>
      <c r="C142" s="14">
        <v>2</v>
      </c>
      <c r="D142" s="20">
        <v>0.115</v>
      </c>
      <c r="E142" s="14">
        <v>70</v>
      </c>
      <c r="F142" s="14">
        <v>137</v>
      </c>
      <c r="G142" s="14">
        <v>0</v>
      </c>
      <c r="H142" s="32">
        <v>0</v>
      </c>
      <c r="I142" s="14">
        <v>46</v>
      </c>
      <c r="J142" s="14">
        <v>6</v>
      </c>
      <c r="K142" s="14">
        <v>3</v>
      </c>
      <c r="L142" s="104">
        <v>19</v>
      </c>
      <c r="M142" s="33">
        <v>161</v>
      </c>
      <c r="N142" s="34">
        <v>3.7267080745341616E-2</v>
      </c>
    </row>
    <row r="143" spans="1:14" ht="15.5" x14ac:dyDescent="0.35">
      <c r="A143" s="18">
        <v>17</v>
      </c>
      <c r="B143" s="14">
        <v>75</v>
      </c>
      <c r="C143" s="14">
        <v>7</v>
      </c>
      <c r="D143" s="20">
        <v>0.995</v>
      </c>
      <c r="E143" s="14">
        <v>185</v>
      </c>
      <c r="F143" s="14">
        <v>99</v>
      </c>
      <c r="G143" s="14">
        <v>1</v>
      </c>
      <c r="H143" s="32">
        <v>1</v>
      </c>
      <c r="I143" s="14">
        <v>30</v>
      </c>
      <c r="J143" s="14">
        <v>10</v>
      </c>
      <c r="K143" s="14">
        <v>2</v>
      </c>
      <c r="L143" s="104">
        <v>58</v>
      </c>
      <c r="M143" s="33">
        <v>180</v>
      </c>
      <c r="N143" s="34">
        <v>0.05</v>
      </c>
    </row>
    <row r="144" spans="1:14" ht="15.5" x14ac:dyDescent="0.35">
      <c r="A144" s="18">
        <v>16.7</v>
      </c>
      <c r="B144" s="14">
        <v>68</v>
      </c>
      <c r="C144" s="14">
        <v>4</v>
      </c>
      <c r="D144" s="20">
        <v>2.3519999999999999</v>
      </c>
      <c r="E144" s="14">
        <v>209</v>
      </c>
      <c r="F144" s="14">
        <v>85</v>
      </c>
      <c r="G144" s="14">
        <v>1</v>
      </c>
      <c r="H144" s="32">
        <v>1</v>
      </c>
      <c r="I144" s="14">
        <v>30</v>
      </c>
      <c r="J144" s="14">
        <v>12</v>
      </c>
      <c r="K144" s="14">
        <v>2</v>
      </c>
      <c r="L144" s="104">
        <v>51</v>
      </c>
      <c r="M144" s="33">
        <v>182</v>
      </c>
      <c r="N144" s="34">
        <v>3.8461538461538464E-2</v>
      </c>
    </row>
    <row r="145" spans="1:14" ht="15.5" x14ac:dyDescent="0.35">
      <c r="A145" s="18">
        <v>15.9</v>
      </c>
      <c r="B145" s="14">
        <v>84</v>
      </c>
      <c r="C145" s="14">
        <v>9</v>
      </c>
      <c r="D145" s="20">
        <v>1.2589999999999999</v>
      </c>
      <c r="E145" s="14">
        <v>175</v>
      </c>
      <c r="F145" s="14">
        <v>84</v>
      </c>
      <c r="G145" s="14">
        <v>1</v>
      </c>
      <c r="H145" s="32">
        <v>1</v>
      </c>
      <c r="I145" s="14">
        <v>31</v>
      </c>
      <c r="J145" s="14">
        <v>8</v>
      </c>
      <c r="K145" s="14">
        <v>2</v>
      </c>
      <c r="L145" s="104">
        <v>76</v>
      </c>
      <c r="M145" s="33">
        <v>183</v>
      </c>
      <c r="N145" s="34">
        <v>3.825136612021858E-2</v>
      </c>
    </row>
    <row r="146" spans="1:14" ht="15.5" x14ac:dyDescent="0.35">
      <c r="A146" s="18">
        <v>7.9</v>
      </c>
      <c r="B146" s="14">
        <v>51</v>
      </c>
      <c r="C146" s="14">
        <v>3</v>
      </c>
      <c r="D146" s="20">
        <v>1.464</v>
      </c>
      <c r="E146" s="14">
        <v>118</v>
      </c>
      <c r="F146" s="14">
        <v>115</v>
      </c>
      <c r="G146" s="14">
        <v>1</v>
      </c>
      <c r="H146" s="32">
        <v>0</v>
      </c>
      <c r="I146" s="14">
        <v>46</v>
      </c>
      <c r="J146" s="14">
        <v>6</v>
      </c>
      <c r="K146" s="14">
        <v>4</v>
      </c>
      <c r="L146" s="104">
        <v>31</v>
      </c>
      <c r="M146" s="33">
        <v>162</v>
      </c>
      <c r="N146" s="34">
        <v>3.0864197530864196E-2</v>
      </c>
    </row>
    <row r="147" spans="1:14" ht="15.5" x14ac:dyDescent="0.35">
      <c r="A147" s="18">
        <v>14.1</v>
      </c>
      <c r="B147" s="14">
        <v>88</v>
      </c>
      <c r="C147" s="14">
        <v>5</v>
      </c>
      <c r="D147" s="20">
        <v>0.504</v>
      </c>
      <c r="E147" s="14">
        <v>253</v>
      </c>
      <c r="F147" s="14">
        <v>124</v>
      </c>
      <c r="G147" s="14">
        <v>0</v>
      </c>
      <c r="H147" s="32">
        <v>1</v>
      </c>
      <c r="I147" s="14">
        <v>42</v>
      </c>
      <c r="J147" s="14">
        <v>9</v>
      </c>
      <c r="K147" s="14">
        <v>3</v>
      </c>
      <c r="L147" s="104">
        <v>63</v>
      </c>
      <c r="M147" s="33">
        <v>163</v>
      </c>
      <c r="N147" s="34">
        <v>5.5214723926380369E-2</v>
      </c>
    </row>
    <row r="148" spans="1:14" ht="15.5" x14ac:dyDescent="0.35">
      <c r="A148" s="18">
        <v>8.1</v>
      </c>
      <c r="B148" s="14">
        <v>58</v>
      </c>
      <c r="C148" s="14">
        <v>19</v>
      </c>
      <c r="D148" s="20">
        <v>0.44700000000000001</v>
      </c>
      <c r="E148" s="14">
        <v>20</v>
      </c>
      <c r="F148" s="14">
        <v>129</v>
      </c>
      <c r="G148" s="14">
        <v>1</v>
      </c>
      <c r="H148" s="32">
        <v>0</v>
      </c>
      <c r="I148" s="14">
        <v>43</v>
      </c>
      <c r="J148" s="14">
        <v>10</v>
      </c>
      <c r="K148" s="14">
        <v>3</v>
      </c>
      <c r="L148" s="104">
        <v>35</v>
      </c>
      <c r="M148" s="33">
        <v>178</v>
      </c>
      <c r="N148" s="34">
        <v>3.3707865168539325E-2</v>
      </c>
    </row>
    <row r="149" spans="1:14" ht="15.5" x14ac:dyDescent="0.35">
      <c r="A149" s="18">
        <v>13.6</v>
      </c>
      <c r="B149" s="14">
        <v>66</v>
      </c>
      <c r="C149" s="14">
        <v>17</v>
      </c>
      <c r="D149" s="20">
        <v>2.62</v>
      </c>
      <c r="E149" s="14">
        <v>103</v>
      </c>
      <c r="F149" s="14">
        <v>102</v>
      </c>
      <c r="G149" s="14">
        <v>0</v>
      </c>
      <c r="H149" s="32">
        <v>1</v>
      </c>
      <c r="I149" s="14">
        <v>39</v>
      </c>
      <c r="J149" s="14">
        <v>8</v>
      </c>
      <c r="K149" s="14">
        <v>3</v>
      </c>
      <c r="L149" s="104">
        <v>48</v>
      </c>
      <c r="M149" s="33">
        <v>166</v>
      </c>
      <c r="N149" s="34">
        <v>3.614457831325301E-2</v>
      </c>
    </row>
    <row r="150" spans="1:14" ht="15.5" x14ac:dyDescent="0.35">
      <c r="A150" s="18">
        <v>10</v>
      </c>
      <c r="B150" s="14">
        <v>55</v>
      </c>
      <c r="C150" s="14">
        <v>8</v>
      </c>
      <c r="D150" s="20">
        <v>1.1679999999999999</v>
      </c>
      <c r="E150" s="14">
        <v>120</v>
      </c>
      <c r="F150" s="14">
        <v>114</v>
      </c>
      <c r="G150" s="14">
        <v>1</v>
      </c>
      <c r="H150" s="32">
        <v>0</v>
      </c>
      <c r="I150" s="14">
        <v>52</v>
      </c>
      <c r="J150" s="14">
        <v>10</v>
      </c>
      <c r="K150" s="14">
        <v>3</v>
      </c>
      <c r="L150" s="104">
        <v>34</v>
      </c>
      <c r="M150" s="33">
        <v>174</v>
      </c>
      <c r="N150" s="34">
        <v>4.5977011494252873E-2</v>
      </c>
    </row>
    <row r="151" spans="1:14" ht="15.5" x14ac:dyDescent="0.35">
      <c r="A151" s="18">
        <v>11.6</v>
      </c>
      <c r="B151" s="14">
        <v>60</v>
      </c>
      <c r="C151" s="14">
        <v>9</v>
      </c>
      <c r="D151" s="20">
        <v>3.2000000000000001E-2</v>
      </c>
      <c r="E151" s="14">
        <v>102</v>
      </c>
      <c r="F151" s="14">
        <v>135</v>
      </c>
      <c r="G151" s="14">
        <v>1</v>
      </c>
      <c r="H151" s="32">
        <v>1</v>
      </c>
      <c r="I151" s="14">
        <v>35</v>
      </c>
      <c r="J151" s="14">
        <v>8</v>
      </c>
      <c r="K151" s="14">
        <v>2</v>
      </c>
      <c r="L151" s="104">
        <v>37</v>
      </c>
      <c r="M151" s="33">
        <v>178</v>
      </c>
      <c r="N151" s="34">
        <v>3.9325842696629212E-2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35EB3-5311-4F55-99B2-CC597363E338}">
  <dimension ref="A1:Y151"/>
  <sheetViews>
    <sheetView topLeftCell="O13" zoomScale="115" zoomScaleNormal="115" workbookViewId="0">
      <selection activeCell="V28" sqref="V28"/>
    </sheetView>
  </sheetViews>
  <sheetFormatPr defaultColWidth="11.453125" defaultRowHeight="14.5" x14ac:dyDescent="0.35"/>
  <cols>
    <col min="1" max="1" width="9.453125" bestFit="1" customWidth="1"/>
    <col min="2" max="3" width="9.54296875" bestFit="1" customWidth="1"/>
    <col min="4" max="4" width="15.54296875" bestFit="1" customWidth="1"/>
    <col min="5" max="5" width="10.54296875" bestFit="1" customWidth="1"/>
    <col min="6" max="6" width="11.54296875" bestFit="1" customWidth="1"/>
    <col min="7" max="7" width="9.1796875" bestFit="1" customWidth="1"/>
    <col min="8" max="8" width="13.453125" bestFit="1" customWidth="1"/>
    <col min="9" max="9" width="9.81640625" bestFit="1" customWidth="1"/>
    <col min="10" max="10" width="9.54296875" bestFit="1" customWidth="1"/>
    <col min="11" max="11" width="10.7265625" bestFit="1" customWidth="1"/>
    <col min="12" max="12" width="12.54296875" bestFit="1" customWidth="1"/>
    <col min="13" max="13" width="16.453125" bestFit="1" customWidth="1"/>
    <col min="16" max="16" width="18" bestFit="1" customWidth="1"/>
    <col min="17" max="17" width="12.7265625" bestFit="1" customWidth="1"/>
    <col min="18" max="18" width="14.54296875" bestFit="1" customWidth="1"/>
    <col min="19" max="19" width="12.7265625" bestFit="1" customWidth="1"/>
    <col min="20" max="20" width="8.1796875" bestFit="1" customWidth="1"/>
    <col min="21" max="23" width="12.7265625" bestFit="1" customWidth="1"/>
    <col min="24" max="24" width="13.453125" bestFit="1" customWidth="1"/>
  </cols>
  <sheetData>
    <row r="1" spans="1:24" ht="15.5" x14ac:dyDescent="0.35">
      <c r="A1" s="26" t="s">
        <v>45</v>
      </c>
      <c r="B1" s="101" t="s">
        <v>47</v>
      </c>
      <c r="C1" s="26" t="s">
        <v>48</v>
      </c>
      <c r="D1" s="26" t="s">
        <v>49</v>
      </c>
      <c r="E1" s="26" t="s">
        <v>50</v>
      </c>
      <c r="F1" s="26" t="s">
        <v>52</v>
      </c>
      <c r="G1" s="28" t="s">
        <v>53</v>
      </c>
      <c r="H1" s="28" t="s">
        <v>54</v>
      </c>
      <c r="I1" s="26" t="s">
        <v>55</v>
      </c>
      <c r="J1" s="26" t="s">
        <v>56</v>
      </c>
      <c r="K1" s="102" t="s">
        <v>59</v>
      </c>
      <c r="L1" s="102" t="s">
        <v>38</v>
      </c>
      <c r="M1" s="102" t="s">
        <v>61</v>
      </c>
    </row>
    <row r="2" spans="1:24" ht="15.5" x14ac:dyDescent="0.35">
      <c r="A2" s="18">
        <v>12.5</v>
      </c>
      <c r="B2" s="14">
        <v>60</v>
      </c>
      <c r="C2" s="14">
        <v>10</v>
      </c>
      <c r="D2" s="20">
        <v>0.71199999999999997</v>
      </c>
      <c r="E2" s="14">
        <v>171</v>
      </c>
      <c r="F2" s="14">
        <v>110</v>
      </c>
      <c r="G2" s="14">
        <v>1</v>
      </c>
      <c r="H2" s="32">
        <v>0</v>
      </c>
      <c r="I2" s="14">
        <v>33</v>
      </c>
      <c r="J2" s="14">
        <v>12</v>
      </c>
      <c r="K2" s="104">
        <v>46</v>
      </c>
      <c r="L2" s="33">
        <v>171</v>
      </c>
      <c r="M2" s="34">
        <v>4.0935672514619881E-2</v>
      </c>
    </row>
    <row r="3" spans="1:24" ht="15.5" x14ac:dyDescent="0.35">
      <c r="A3" s="18">
        <v>14.5</v>
      </c>
      <c r="B3" s="14">
        <v>69</v>
      </c>
      <c r="C3" s="14">
        <v>8</v>
      </c>
      <c r="D3" s="20">
        <v>9.0999999999999998E-2</v>
      </c>
      <c r="E3" s="14">
        <v>213</v>
      </c>
      <c r="F3" s="14">
        <v>134</v>
      </c>
      <c r="G3" s="14">
        <v>1</v>
      </c>
      <c r="H3" s="32">
        <v>0</v>
      </c>
      <c r="I3" s="14">
        <v>33</v>
      </c>
      <c r="J3" s="14">
        <v>16</v>
      </c>
      <c r="K3" s="104">
        <v>73</v>
      </c>
      <c r="L3" s="33">
        <v>168</v>
      </c>
      <c r="M3" s="34">
        <v>5.9523809523809521E-2</v>
      </c>
    </row>
    <row r="4" spans="1:24" ht="15.5" x14ac:dyDescent="0.35">
      <c r="A4" s="18">
        <v>19</v>
      </c>
      <c r="B4" s="14">
        <v>79</v>
      </c>
      <c r="C4" s="14">
        <v>7</v>
      </c>
      <c r="D4" s="20">
        <v>1.72</v>
      </c>
      <c r="E4" s="14">
        <v>255</v>
      </c>
      <c r="F4" s="14">
        <v>98</v>
      </c>
      <c r="G4" s="14">
        <v>1</v>
      </c>
      <c r="H4" s="32">
        <v>1</v>
      </c>
      <c r="I4" s="14">
        <v>40</v>
      </c>
      <c r="J4" s="14">
        <v>13</v>
      </c>
      <c r="K4" s="104">
        <v>64</v>
      </c>
      <c r="L4" s="33">
        <v>180</v>
      </c>
      <c r="M4" s="34">
        <v>4.4444444444444446E-2</v>
      </c>
      <c r="P4" t="s">
        <v>135</v>
      </c>
    </row>
    <row r="5" spans="1:24" ht="16" thickBot="1" x14ac:dyDescent="0.4">
      <c r="A5" s="18">
        <v>18.2</v>
      </c>
      <c r="B5" s="14">
        <v>66</v>
      </c>
      <c r="C5" s="14">
        <v>7</v>
      </c>
      <c r="D5" s="20">
        <v>1.3720000000000001</v>
      </c>
      <c r="E5" s="14">
        <v>287</v>
      </c>
      <c r="F5" s="14">
        <v>85</v>
      </c>
      <c r="G5" s="14">
        <v>1</v>
      </c>
      <c r="H5" s="32">
        <v>1</v>
      </c>
      <c r="I5" s="14">
        <v>29</v>
      </c>
      <c r="J5" s="14">
        <v>10</v>
      </c>
      <c r="K5" s="104">
        <v>66</v>
      </c>
      <c r="L5" s="33">
        <v>173</v>
      </c>
      <c r="M5" s="34">
        <v>4.046242774566474E-2</v>
      </c>
      <c r="S5" t="s">
        <v>136</v>
      </c>
    </row>
    <row r="6" spans="1:24" ht="15.5" x14ac:dyDescent="0.35">
      <c r="A6" s="18">
        <v>7.6</v>
      </c>
      <c r="B6" s="14">
        <v>51</v>
      </c>
      <c r="C6" s="14">
        <v>15</v>
      </c>
      <c r="D6" s="20">
        <v>0.93500000000000005</v>
      </c>
      <c r="E6" s="14">
        <v>112</v>
      </c>
      <c r="F6" s="14">
        <v>72</v>
      </c>
      <c r="G6" s="14">
        <v>1</v>
      </c>
      <c r="H6" s="32">
        <v>0</v>
      </c>
      <c r="I6" s="14">
        <v>36</v>
      </c>
      <c r="J6" s="14">
        <v>4</v>
      </c>
      <c r="K6" s="104">
        <v>29</v>
      </c>
      <c r="L6" s="33">
        <v>166</v>
      </c>
      <c r="M6" s="34">
        <v>3.0120481927710843E-2</v>
      </c>
      <c r="P6" s="38" t="s">
        <v>137</v>
      </c>
      <c r="Q6" s="38"/>
      <c r="S6" s="105"/>
      <c r="T6" s="105" t="s">
        <v>138</v>
      </c>
      <c r="U6" s="105" t="s">
        <v>139</v>
      </c>
      <c r="V6" s="105" t="s">
        <v>140</v>
      </c>
      <c r="W6" s="105" t="s">
        <v>141</v>
      </c>
      <c r="X6" s="105" t="s">
        <v>142</v>
      </c>
    </row>
    <row r="7" spans="1:24" ht="15.5" x14ac:dyDescent="0.35">
      <c r="A7" s="18">
        <v>18.5</v>
      </c>
      <c r="B7" s="14">
        <v>62</v>
      </c>
      <c r="C7" s="14">
        <v>6</v>
      </c>
      <c r="D7" s="20">
        <v>2.0190000000000001</v>
      </c>
      <c r="E7" s="14">
        <v>238</v>
      </c>
      <c r="F7" s="14">
        <v>77</v>
      </c>
      <c r="G7" s="14">
        <v>1</v>
      </c>
      <c r="H7" s="32">
        <v>1</v>
      </c>
      <c r="I7" s="14">
        <v>32</v>
      </c>
      <c r="J7" s="14">
        <v>15</v>
      </c>
      <c r="K7" s="104">
        <v>40</v>
      </c>
      <c r="L7" s="33">
        <v>183</v>
      </c>
      <c r="M7" s="34">
        <v>4.9180327868852458E-2</v>
      </c>
      <c r="P7" t="s">
        <v>143</v>
      </c>
      <c r="Q7">
        <v>0.97466195725696436</v>
      </c>
      <c r="S7" t="s">
        <v>144</v>
      </c>
      <c r="T7">
        <v>12</v>
      </c>
      <c r="U7">
        <v>1804.9751039935911</v>
      </c>
      <c r="V7">
        <v>150.41459199946593</v>
      </c>
      <c r="W7">
        <v>216.76119049141866</v>
      </c>
      <c r="X7">
        <v>9.5900430332143224E-83</v>
      </c>
    </row>
    <row r="8" spans="1:24" ht="15.5" x14ac:dyDescent="0.35">
      <c r="A8" s="18">
        <v>13.1</v>
      </c>
      <c r="B8" s="14">
        <v>61</v>
      </c>
      <c r="C8" s="14">
        <v>7</v>
      </c>
      <c r="D8" s="20">
        <v>0.66200000000000003</v>
      </c>
      <c r="E8" s="14">
        <v>124</v>
      </c>
      <c r="F8" s="14">
        <v>100</v>
      </c>
      <c r="G8" s="14">
        <v>1</v>
      </c>
      <c r="H8" s="32">
        <v>1</v>
      </c>
      <c r="I8" s="14">
        <v>52</v>
      </c>
      <c r="J8" s="14">
        <v>15</v>
      </c>
      <c r="K8" s="104">
        <v>69</v>
      </c>
      <c r="L8" s="33">
        <v>182</v>
      </c>
      <c r="M8" s="34">
        <v>4.9450549450549448E-2</v>
      </c>
      <c r="P8" t="s">
        <v>145</v>
      </c>
      <c r="Q8">
        <v>0.94996593092397652</v>
      </c>
      <c r="S8" t="s">
        <v>146</v>
      </c>
      <c r="T8">
        <v>137</v>
      </c>
      <c r="U8">
        <v>95.066829339741204</v>
      </c>
      <c r="V8">
        <v>0.69391846233387744</v>
      </c>
    </row>
    <row r="9" spans="1:24" ht="16" thickBot="1" x14ac:dyDescent="0.4">
      <c r="A9" s="18">
        <v>14.9</v>
      </c>
      <c r="B9" s="14">
        <v>59</v>
      </c>
      <c r="C9" s="14">
        <v>6</v>
      </c>
      <c r="D9" s="20">
        <v>0.7</v>
      </c>
      <c r="E9" s="14">
        <v>214</v>
      </c>
      <c r="F9" s="14">
        <v>95</v>
      </c>
      <c r="G9" s="14">
        <v>1</v>
      </c>
      <c r="H9" s="32">
        <v>0</v>
      </c>
      <c r="I9" s="14">
        <v>41</v>
      </c>
      <c r="J9" s="14">
        <v>4</v>
      </c>
      <c r="K9" s="104">
        <v>45</v>
      </c>
      <c r="L9" s="33">
        <v>173</v>
      </c>
      <c r="M9" s="34">
        <v>5.2023121387283239E-2</v>
      </c>
      <c r="P9" t="s">
        <v>147</v>
      </c>
      <c r="Q9">
        <v>0.94558338472753645</v>
      </c>
      <c r="S9" s="52" t="s">
        <v>148</v>
      </c>
      <c r="T9" s="52">
        <v>149</v>
      </c>
      <c r="U9" s="52">
        <v>1900.0419333333323</v>
      </c>
      <c r="V9" s="52"/>
      <c r="W9" s="52"/>
      <c r="X9" s="52"/>
    </row>
    <row r="10" spans="1:24" ht="15.5" x14ac:dyDescent="0.35">
      <c r="A10" s="18">
        <v>17.100000000000001</v>
      </c>
      <c r="B10" s="14">
        <v>65</v>
      </c>
      <c r="C10" s="14">
        <v>8</v>
      </c>
      <c r="D10" s="20">
        <v>0.93700000000000006</v>
      </c>
      <c r="E10" s="14">
        <v>215</v>
      </c>
      <c r="F10" s="14">
        <v>112</v>
      </c>
      <c r="G10" s="14">
        <v>0</v>
      </c>
      <c r="H10" s="32">
        <v>1</v>
      </c>
      <c r="I10" s="14">
        <v>31</v>
      </c>
      <c r="J10" s="14">
        <v>12</v>
      </c>
      <c r="K10" s="104">
        <v>42</v>
      </c>
      <c r="L10" s="33">
        <v>183</v>
      </c>
      <c r="M10" s="34">
        <v>4.9180327868852458E-2</v>
      </c>
      <c r="P10" t="s">
        <v>87</v>
      </c>
      <c r="Q10">
        <v>0.83301768428640066</v>
      </c>
    </row>
    <row r="11" spans="1:24" ht="16" thickBot="1" x14ac:dyDescent="0.4">
      <c r="A11" s="18">
        <v>9.1999999999999993</v>
      </c>
      <c r="B11" s="14">
        <v>55</v>
      </c>
      <c r="C11" s="14">
        <v>16</v>
      </c>
      <c r="D11" s="20">
        <v>6.5000000000000002E-2</v>
      </c>
      <c r="E11" s="14">
        <v>154</v>
      </c>
      <c r="F11" s="14">
        <v>75</v>
      </c>
      <c r="G11" s="14">
        <v>0</v>
      </c>
      <c r="H11" s="32">
        <v>0</v>
      </c>
      <c r="I11" s="14">
        <v>42</v>
      </c>
      <c r="J11" s="14">
        <v>13</v>
      </c>
      <c r="K11" s="104">
        <v>34</v>
      </c>
      <c r="L11" s="33">
        <v>158</v>
      </c>
      <c r="M11" s="34">
        <v>4.4303797468354431E-2</v>
      </c>
      <c r="P11" s="52" t="s">
        <v>149</v>
      </c>
      <c r="Q11" s="52">
        <v>150</v>
      </c>
    </row>
    <row r="12" spans="1:24" ht="16" thickBot="1" x14ac:dyDescent="0.4">
      <c r="A12" s="18">
        <v>10.3</v>
      </c>
      <c r="B12" s="14">
        <v>65</v>
      </c>
      <c r="C12" s="14">
        <v>10</v>
      </c>
      <c r="D12" s="20">
        <v>2.1440000000000001</v>
      </c>
      <c r="E12" s="14">
        <v>97</v>
      </c>
      <c r="F12" s="14">
        <v>100</v>
      </c>
      <c r="G12" s="14">
        <v>1</v>
      </c>
      <c r="H12" s="32">
        <v>0</v>
      </c>
      <c r="I12" s="14">
        <v>32</v>
      </c>
      <c r="J12" s="14">
        <v>8</v>
      </c>
      <c r="K12" s="104">
        <v>51</v>
      </c>
      <c r="L12" s="33">
        <v>174</v>
      </c>
      <c r="M12" s="34">
        <v>3.4482758620689655E-2</v>
      </c>
    </row>
    <row r="13" spans="1:24" ht="15.5" x14ac:dyDescent="0.35">
      <c r="A13" s="18">
        <v>19.3</v>
      </c>
      <c r="B13" s="14">
        <v>74</v>
      </c>
      <c r="C13" s="14">
        <v>7</v>
      </c>
      <c r="D13" s="20">
        <v>0.248</v>
      </c>
      <c r="E13" s="14">
        <v>301</v>
      </c>
      <c r="F13" s="14">
        <v>96</v>
      </c>
      <c r="G13" s="14">
        <v>1</v>
      </c>
      <c r="H13" s="32">
        <v>1</v>
      </c>
      <c r="I13" s="14">
        <v>39</v>
      </c>
      <c r="J13" s="14">
        <v>21</v>
      </c>
      <c r="K13" s="104">
        <v>86</v>
      </c>
      <c r="L13" s="33">
        <v>174</v>
      </c>
      <c r="M13" s="34">
        <v>7.4712643678160925E-2</v>
      </c>
      <c r="P13" s="105"/>
      <c r="Q13" s="105" t="s">
        <v>150</v>
      </c>
      <c r="R13" s="105" t="s">
        <v>87</v>
      </c>
      <c r="S13" s="105" t="s">
        <v>151</v>
      </c>
      <c r="T13" s="105" t="s">
        <v>152</v>
      </c>
      <c r="U13" s="105" t="s">
        <v>153</v>
      </c>
      <c r="V13" s="105" t="s">
        <v>154</v>
      </c>
      <c r="W13" s="105" t="s">
        <v>155</v>
      </c>
      <c r="X13" s="105" t="s">
        <v>156</v>
      </c>
    </row>
    <row r="14" spans="1:24" ht="15.5" x14ac:dyDescent="0.35">
      <c r="A14" s="18">
        <v>8.1</v>
      </c>
      <c r="B14" s="14">
        <v>43</v>
      </c>
      <c r="C14" s="14">
        <v>23</v>
      </c>
      <c r="D14" s="20">
        <v>1.607</v>
      </c>
      <c r="E14" s="14">
        <v>123</v>
      </c>
      <c r="F14" s="14">
        <v>72</v>
      </c>
      <c r="G14" s="14">
        <v>0</v>
      </c>
      <c r="H14" s="32">
        <v>0</v>
      </c>
      <c r="I14" s="14">
        <v>45</v>
      </c>
      <c r="J14" s="14">
        <v>8</v>
      </c>
      <c r="K14" s="104">
        <v>19</v>
      </c>
      <c r="L14" s="33">
        <v>163</v>
      </c>
      <c r="M14" s="34">
        <v>4.2944785276073622E-2</v>
      </c>
      <c r="P14" t="s">
        <v>157</v>
      </c>
      <c r="Q14">
        <v>-29.862029267048786</v>
      </c>
      <c r="R14">
        <v>2.115597994797052</v>
      </c>
      <c r="S14">
        <v>-14.115171852350631</v>
      </c>
      <c r="T14" s="112">
        <v>1.7153327405657859E-28</v>
      </c>
      <c r="U14">
        <v>-34.045478774657063</v>
      </c>
      <c r="V14">
        <v>-25.67857975944051</v>
      </c>
      <c r="W14">
        <v>-34.045478774657063</v>
      </c>
      <c r="X14">
        <v>-25.67857975944051</v>
      </c>
    </row>
    <row r="15" spans="1:24" ht="15.5" x14ac:dyDescent="0.35">
      <c r="A15" s="18">
        <v>9.1</v>
      </c>
      <c r="B15" s="14">
        <v>78</v>
      </c>
      <c r="C15" s="14">
        <v>3</v>
      </c>
      <c r="D15" s="20">
        <v>1.6240000000000001</v>
      </c>
      <c r="E15" s="14">
        <v>148</v>
      </c>
      <c r="F15" s="14">
        <v>73</v>
      </c>
      <c r="G15" s="14">
        <v>1</v>
      </c>
      <c r="H15" s="32">
        <v>0</v>
      </c>
      <c r="I15" s="14">
        <v>39</v>
      </c>
      <c r="J15" s="14">
        <v>11</v>
      </c>
      <c r="K15" s="104">
        <v>59</v>
      </c>
      <c r="L15" s="33">
        <v>168</v>
      </c>
      <c r="M15" s="34">
        <v>4.1666666666666664E-2</v>
      </c>
      <c r="P15" t="s">
        <v>47</v>
      </c>
      <c r="Q15">
        <v>2.0715413830402429E-2</v>
      </c>
      <c r="R15">
        <v>9.6360440794553762E-3</v>
      </c>
      <c r="S15">
        <v>2.1497840461905873</v>
      </c>
      <c r="T15" s="112">
        <v>3.3328658471075898E-2</v>
      </c>
      <c r="U15">
        <v>1.6607995045099765E-3</v>
      </c>
      <c r="V15">
        <v>3.9770028156294879E-2</v>
      </c>
      <c r="W15">
        <v>1.6607995045099765E-3</v>
      </c>
      <c r="X15">
        <v>3.9770028156294879E-2</v>
      </c>
    </row>
    <row r="16" spans="1:24" ht="15.5" x14ac:dyDescent="0.35">
      <c r="A16" s="18">
        <v>15.7</v>
      </c>
      <c r="B16" s="14">
        <v>67</v>
      </c>
      <c r="C16" s="14">
        <v>9</v>
      </c>
      <c r="D16" s="20">
        <v>0.05</v>
      </c>
      <c r="E16" s="14">
        <v>228</v>
      </c>
      <c r="F16" s="14">
        <v>86</v>
      </c>
      <c r="G16" s="14">
        <v>0</v>
      </c>
      <c r="H16" s="32">
        <v>1</v>
      </c>
      <c r="I16" s="14">
        <v>31</v>
      </c>
      <c r="J16" s="14">
        <v>13</v>
      </c>
      <c r="K16" s="104">
        <v>70</v>
      </c>
      <c r="L16" s="33">
        <v>173</v>
      </c>
      <c r="M16" s="34">
        <v>4.6242774566473986E-2</v>
      </c>
      <c r="P16" t="s">
        <v>48</v>
      </c>
      <c r="Q16">
        <v>2.1818189134544041E-2</v>
      </c>
      <c r="R16">
        <v>1.3308249717215519E-2</v>
      </c>
      <c r="S16">
        <v>1.6394484322247189</v>
      </c>
      <c r="T16" s="119">
        <v>0.10341422330724723</v>
      </c>
      <c r="U16">
        <v>-4.4979592374693664E-3</v>
      </c>
      <c r="V16">
        <v>4.8134337506557448E-2</v>
      </c>
      <c r="W16">
        <v>-4.4979592374693664E-3</v>
      </c>
      <c r="X16">
        <v>4.8134337506557448E-2</v>
      </c>
    </row>
    <row r="17" spans="1:25" ht="15.5" x14ac:dyDescent="0.35">
      <c r="A17" s="18">
        <v>9.8000000000000007</v>
      </c>
      <c r="B17" s="14">
        <v>62</v>
      </c>
      <c r="C17" s="14">
        <v>16</v>
      </c>
      <c r="D17" s="20">
        <v>0.58799999999999997</v>
      </c>
      <c r="E17" s="14">
        <v>136</v>
      </c>
      <c r="F17" s="14">
        <v>121</v>
      </c>
      <c r="G17" s="14">
        <v>1</v>
      </c>
      <c r="H17" s="32">
        <v>1</v>
      </c>
      <c r="I17" s="14">
        <v>41</v>
      </c>
      <c r="J17" s="14">
        <v>10</v>
      </c>
      <c r="K17" s="104">
        <v>44</v>
      </c>
      <c r="L17" s="33">
        <v>159</v>
      </c>
      <c r="M17" s="34">
        <v>5.0314465408805034E-2</v>
      </c>
      <c r="P17" t="s">
        <v>49</v>
      </c>
      <c r="Q17">
        <v>0.29278549810444238</v>
      </c>
      <c r="R17">
        <v>0.11644942819704479</v>
      </c>
      <c r="S17">
        <v>2.5142716682903608</v>
      </c>
      <c r="T17" s="112">
        <v>1.308469495958826E-2</v>
      </c>
      <c r="U17">
        <v>6.2514764132166334E-2</v>
      </c>
      <c r="V17">
        <v>0.52305623207671847</v>
      </c>
      <c r="W17">
        <v>6.2514764132166334E-2</v>
      </c>
      <c r="X17">
        <v>0.52305623207671847</v>
      </c>
    </row>
    <row r="18" spans="1:25" ht="15.5" x14ac:dyDescent="0.35">
      <c r="A18" s="18">
        <v>19.5</v>
      </c>
      <c r="B18" s="14">
        <v>99</v>
      </c>
      <c r="C18" s="14">
        <v>9</v>
      </c>
      <c r="D18" s="20">
        <v>1.76</v>
      </c>
      <c r="E18" s="14">
        <v>369</v>
      </c>
      <c r="F18" s="14">
        <v>85</v>
      </c>
      <c r="G18" s="14">
        <v>0</v>
      </c>
      <c r="H18" s="32">
        <v>1</v>
      </c>
      <c r="I18" s="14">
        <v>38</v>
      </c>
      <c r="J18" s="14">
        <v>12</v>
      </c>
      <c r="K18" s="104">
        <v>68</v>
      </c>
      <c r="L18" s="33">
        <v>163</v>
      </c>
      <c r="M18" s="34">
        <v>4.2944785276073622E-2</v>
      </c>
      <c r="P18" t="s">
        <v>50</v>
      </c>
      <c r="Q18">
        <v>3.7554465670699963E-2</v>
      </c>
      <c r="R18">
        <v>1.7738342533366253E-3</v>
      </c>
      <c r="S18">
        <v>21.171349916182475</v>
      </c>
      <c r="T18" s="112">
        <v>4.9367276987469982E-45</v>
      </c>
      <c r="U18">
        <v>3.4046830452690753E-2</v>
      </c>
      <c r="V18">
        <v>4.1062100888709173E-2</v>
      </c>
      <c r="W18">
        <v>3.4046830452690753E-2</v>
      </c>
      <c r="X18">
        <v>4.1062100888709173E-2</v>
      </c>
      <c r="Y18" s="120"/>
    </row>
    <row r="19" spans="1:25" ht="15.5" x14ac:dyDescent="0.35">
      <c r="A19" s="18">
        <v>16.2</v>
      </c>
      <c r="B19" s="14">
        <v>67</v>
      </c>
      <c r="C19" s="14">
        <v>8</v>
      </c>
      <c r="D19" s="20">
        <v>4.4999999999999998E-2</v>
      </c>
      <c r="E19" s="14">
        <v>187</v>
      </c>
      <c r="F19" s="14">
        <v>73</v>
      </c>
      <c r="G19" s="14">
        <v>1</v>
      </c>
      <c r="H19" s="32">
        <v>1</v>
      </c>
      <c r="I19" s="14">
        <v>29</v>
      </c>
      <c r="J19" s="14">
        <v>13</v>
      </c>
      <c r="K19" s="104">
        <v>45</v>
      </c>
      <c r="L19" s="33">
        <v>182</v>
      </c>
      <c r="M19" s="34">
        <v>5.4945054945054944E-2</v>
      </c>
      <c r="P19" t="s">
        <v>52</v>
      </c>
      <c r="Q19">
        <v>1.7854742894338256E-2</v>
      </c>
      <c r="R19">
        <v>3.984726494463838E-3</v>
      </c>
      <c r="S19">
        <v>4.4807950857216081</v>
      </c>
      <c r="T19" s="112">
        <v>1.5553523828236624E-5</v>
      </c>
      <c r="U19">
        <v>9.9752203516741255E-3</v>
      </c>
      <c r="V19">
        <v>2.5734265437002385E-2</v>
      </c>
      <c r="W19">
        <v>9.9752203516741255E-3</v>
      </c>
      <c r="X19">
        <v>2.5734265437002385E-2</v>
      </c>
    </row>
    <row r="20" spans="1:25" ht="15.5" x14ac:dyDescent="0.35">
      <c r="A20" s="18">
        <v>8</v>
      </c>
      <c r="B20" s="14">
        <v>51</v>
      </c>
      <c r="C20" s="14">
        <v>12</v>
      </c>
      <c r="D20" s="20">
        <v>1</v>
      </c>
      <c r="E20" s="14">
        <v>66</v>
      </c>
      <c r="F20" s="14">
        <v>90</v>
      </c>
      <c r="G20" s="14">
        <v>1</v>
      </c>
      <c r="H20" s="32">
        <v>0</v>
      </c>
      <c r="I20" s="14">
        <v>34</v>
      </c>
      <c r="J20" s="14">
        <v>6</v>
      </c>
      <c r="K20" s="104">
        <v>25</v>
      </c>
      <c r="L20" s="33">
        <v>178</v>
      </c>
      <c r="M20" s="34">
        <v>3.3707865168539325E-2</v>
      </c>
      <c r="P20" t="s">
        <v>53</v>
      </c>
      <c r="Q20">
        <v>-0.18993544743173371</v>
      </c>
      <c r="R20">
        <v>0.14819179406859684</v>
      </c>
      <c r="S20">
        <v>-1.2816866725010028</v>
      </c>
      <c r="T20" s="119">
        <v>0.20211748661892157</v>
      </c>
      <c r="U20">
        <v>-0.48297452643092253</v>
      </c>
      <c r="V20">
        <v>0.10310363156745514</v>
      </c>
      <c r="W20">
        <v>-0.48297452643092253</v>
      </c>
      <c r="X20">
        <v>0.10310363156745514</v>
      </c>
    </row>
    <row r="21" spans="1:25" ht="15.5" x14ac:dyDescent="0.35">
      <c r="A21" s="18">
        <v>12.2</v>
      </c>
      <c r="B21" s="14">
        <v>71</v>
      </c>
      <c r="C21" s="14">
        <v>13</v>
      </c>
      <c r="D21" s="20">
        <v>0.121</v>
      </c>
      <c r="E21" s="14">
        <v>116</v>
      </c>
      <c r="F21" s="14">
        <v>82</v>
      </c>
      <c r="G21" s="14">
        <v>0</v>
      </c>
      <c r="H21" s="32">
        <v>1</v>
      </c>
      <c r="I21" s="14">
        <v>34</v>
      </c>
      <c r="J21" s="14">
        <v>8</v>
      </c>
      <c r="K21" s="104">
        <v>51</v>
      </c>
      <c r="L21" s="33">
        <v>185</v>
      </c>
      <c r="M21" s="34">
        <v>4.3243243243243246E-2</v>
      </c>
      <c r="P21" t="s">
        <v>54</v>
      </c>
      <c r="Q21">
        <v>0.1628006354087643</v>
      </c>
      <c r="R21">
        <v>0.16762511617063994</v>
      </c>
      <c r="S21">
        <v>0.97121862837688122</v>
      </c>
      <c r="T21" s="119">
        <v>0.3331510209939218</v>
      </c>
      <c r="U21">
        <v>-0.16866650127384283</v>
      </c>
      <c r="V21">
        <v>0.4942677720913714</v>
      </c>
      <c r="W21">
        <v>-0.16866650127384283</v>
      </c>
      <c r="X21">
        <v>0.4942677720913714</v>
      </c>
    </row>
    <row r="22" spans="1:25" ht="15.5" x14ac:dyDescent="0.35">
      <c r="A22" s="18">
        <v>11.1</v>
      </c>
      <c r="B22" s="14">
        <v>65</v>
      </c>
      <c r="C22" s="14">
        <v>3</v>
      </c>
      <c r="D22" s="20">
        <v>0.159</v>
      </c>
      <c r="E22" s="14">
        <v>144</v>
      </c>
      <c r="F22" s="14">
        <v>85</v>
      </c>
      <c r="G22" s="14">
        <v>0</v>
      </c>
      <c r="H22" s="32">
        <v>1</v>
      </c>
      <c r="I22" s="14">
        <v>47</v>
      </c>
      <c r="J22" s="14">
        <v>14</v>
      </c>
      <c r="K22" s="104">
        <v>59</v>
      </c>
      <c r="L22" s="33">
        <v>168</v>
      </c>
      <c r="M22" s="34">
        <v>3.5714285714285712E-2</v>
      </c>
      <c r="P22" t="s">
        <v>55</v>
      </c>
      <c r="Q22">
        <v>-2.5690495547746852E-2</v>
      </c>
      <c r="R22">
        <v>1.0494855461362829E-2</v>
      </c>
      <c r="S22">
        <v>-2.4479132316140317</v>
      </c>
      <c r="T22" s="112">
        <v>1.5633441987323481E-2</v>
      </c>
      <c r="U22">
        <v>-4.6443350305708619E-2</v>
      </c>
      <c r="V22">
        <v>-4.9376407897850846E-3</v>
      </c>
      <c r="W22">
        <v>-4.6443350305708619E-2</v>
      </c>
      <c r="X22">
        <v>-4.9376407897850846E-3</v>
      </c>
    </row>
    <row r="23" spans="1:25" ht="15.5" x14ac:dyDescent="0.35">
      <c r="A23" s="18">
        <v>16.8</v>
      </c>
      <c r="B23" s="14">
        <v>86</v>
      </c>
      <c r="C23" s="14">
        <v>8</v>
      </c>
      <c r="D23" s="20">
        <v>2.2839999999999998</v>
      </c>
      <c r="E23" s="14">
        <v>201</v>
      </c>
      <c r="F23" s="14">
        <v>80</v>
      </c>
      <c r="G23" s="14">
        <v>1</v>
      </c>
      <c r="H23" s="32">
        <v>1</v>
      </c>
      <c r="I23" s="14">
        <v>38</v>
      </c>
      <c r="J23" s="14">
        <v>10</v>
      </c>
      <c r="K23" s="104">
        <v>78</v>
      </c>
      <c r="L23" s="33">
        <v>183</v>
      </c>
      <c r="M23" s="34">
        <v>4.9180327868852458E-2</v>
      </c>
      <c r="P23" t="s">
        <v>56</v>
      </c>
      <c r="Q23">
        <v>5.4190132229646033E-2</v>
      </c>
      <c r="R23">
        <v>2.1097186716169714E-2</v>
      </c>
      <c r="S23">
        <v>2.5685951856373621</v>
      </c>
      <c r="T23" s="112">
        <v>1.1281955215857188E-2</v>
      </c>
      <c r="U23">
        <v>1.2471896725198633E-2</v>
      </c>
      <c r="V23">
        <v>9.5908367734093433E-2</v>
      </c>
      <c r="W23">
        <v>1.2471896725198633E-2</v>
      </c>
      <c r="X23">
        <v>9.5908367734093433E-2</v>
      </c>
    </row>
    <row r="24" spans="1:25" ht="15.5" x14ac:dyDescent="0.35">
      <c r="A24" s="18">
        <v>11.8</v>
      </c>
      <c r="B24" s="14">
        <v>51</v>
      </c>
      <c r="C24" s="14">
        <v>8</v>
      </c>
      <c r="D24" s="20">
        <v>0.79900000000000004</v>
      </c>
      <c r="E24" s="14">
        <v>96</v>
      </c>
      <c r="F24" s="14">
        <v>145</v>
      </c>
      <c r="G24" s="14">
        <v>1</v>
      </c>
      <c r="H24" s="32">
        <v>1</v>
      </c>
      <c r="I24" s="14">
        <v>34</v>
      </c>
      <c r="J24" s="14">
        <v>12</v>
      </c>
      <c r="K24" s="104">
        <v>22</v>
      </c>
      <c r="L24" s="33">
        <v>181</v>
      </c>
      <c r="M24" s="34">
        <v>4.4198895027624308E-2</v>
      </c>
      <c r="P24" t="s">
        <v>59</v>
      </c>
      <c r="Q24">
        <v>2.9892297792994829E-3</v>
      </c>
      <c r="R24">
        <v>4.8893201598851259E-3</v>
      </c>
      <c r="S24">
        <v>0.61137943140334561</v>
      </c>
      <c r="T24" s="114">
        <v>0.54196156381026483</v>
      </c>
      <c r="U24">
        <v>-6.6790645118249602E-3</v>
      </c>
      <c r="V24">
        <v>1.2657524070423927E-2</v>
      </c>
      <c r="W24">
        <v>-6.6790645118249602E-3</v>
      </c>
      <c r="X24">
        <v>1.2657524070423927E-2</v>
      </c>
    </row>
    <row r="25" spans="1:25" ht="15.5" x14ac:dyDescent="0.35">
      <c r="A25" s="18">
        <v>14</v>
      </c>
      <c r="B25" s="14">
        <v>56</v>
      </c>
      <c r="C25" s="14">
        <v>7</v>
      </c>
      <c r="D25" s="20">
        <v>0.91100000000000003</v>
      </c>
      <c r="E25" s="14">
        <v>134</v>
      </c>
      <c r="F25" s="14">
        <v>112</v>
      </c>
      <c r="G25" s="14">
        <v>1</v>
      </c>
      <c r="H25" s="32">
        <v>0</v>
      </c>
      <c r="I25" s="14">
        <v>30</v>
      </c>
      <c r="J25" s="14">
        <v>13</v>
      </c>
      <c r="K25" s="104">
        <v>34</v>
      </c>
      <c r="L25" s="33">
        <v>178</v>
      </c>
      <c r="M25" s="34">
        <v>3.9325842696629212E-2</v>
      </c>
      <c r="P25" t="s">
        <v>38</v>
      </c>
      <c r="Q25">
        <v>0.18318488606790428</v>
      </c>
      <c r="R25">
        <v>1.1121134843176027E-2</v>
      </c>
      <c r="S25">
        <v>16.471779962303692</v>
      </c>
      <c r="T25" s="112">
        <v>2.7029065717995042E-34</v>
      </c>
      <c r="U25">
        <v>0.16119360691272003</v>
      </c>
      <c r="V25">
        <v>0.20517616522308854</v>
      </c>
      <c r="W25">
        <v>0.16119360691272003</v>
      </c>
      <c r="X25">
        <v>0.20517616522308854</v>
      </c>
    </row>
    <row r="26" spans="1:25" ht="16" thickBot="1" x14ac:dyDescent="0.4">
      <c r="A26" s="18">
        <v>10.5</v>
      </c>
      <c r="B26" s="14">
        <v>60</v>
      </c>
      <c r="C26" s="14">
        <v>3</v>
      </c>
      <c r="D26" s="20">
        <v>0.81299999999999994</v>
      </c>
      <c r="E26" s="14">
        <v>101</v>
      </c>
      <c r="F26" s="14">
        <v>106</v>
      </c>
      <c r="G26" s="14">
        <v>1</v>
      </c>
      <c r="H26" s="32">
        <v>0</v>
      </c>
      <c r="I26" s="14">
        <v>44</v>
      </c>
      <c r="J26" s="14">
        <v>8</v>
      </c>
      <c r="K26" s="104">
        <v>45</v>
      </c>
      <c r="L26" s="33">
        <v>170</v>
      </c>
      <c r="M26" s="34">
        <v>4.1176470588235294E-2</v>
      </c>
      <c r="P26" s="52" t="s">
        <v>61</v>
      </c>
      <c r="Q26" s="52">
        <v>33.17426310260791</v>
      </c>
      <c r="R26" s="52">
        <v>8.6778356546303357</v>
      </c>
      <c r="S26" s="52">
        <v>3.8228729400869357</v>
      </c>
      <c r="T26" s="115">
        <v>1.9947119809082494E-4</v>
      </c>
      <c r="U26" s="52">
        <v>16.014440023861141</v>
      </c>
      <c r="V26" s="52">
        <v>50.334086181354678</v>
      </c>
      <c r="W26" s="52">
        <v>16.014440023861141</v>
      </c>
      <c r="X26" s="52">
        <v>50.334086181354678</v>
      </c>
    </row>
    <row r="27" spans="1:25" ht="15.5" x14ac:dyDescent="0.35">
      <c r="A27" s="18">
        <v>6.2</v>
      </c>
      <c r="B27" s="14">
        <v>40</v>
      </c>
      <c r="C27" s="14">
        <v>14</v>
      </c>
      <c r="D27" s="20">
        <v>0.97599999999999998</v>
      </c>
      <c r="E27" s="14">
        <v>82</v>
      </c>
      <c r="F27" s="14">
        <v>101</v>
      </c>
      <c r="G27" s="14">
        <v>0</v>
      </c>
      <c r="H27" s="32">
        <v>0</v>
      </c>
      <c r="I27" s="14">
        <v>37</v>
      </c>
      <c r="J27" s="14">
        <v>5</v>
      </c>
      <c r="K27" s="104">
        <v>9</v>
      </c>
      <c r="L27" s="33">
        <v>163</v>
      </c>
      <c r="M27" s="34">
        <v>3.0674846625766871E-2</v>
      </c>
    </row>
    <row r="28" spans="1:25" ht="15.5" x14ac:dyDescent="0.35">
      <c r="A28" s="18">
        <v>16.899999999999999</v>
      </c>
      <c r="B28" s="14">
        <v>85</v>
      </c>
      <c r="C28" s="14">
        <v>12</v>
      </c>
      <c r="D28" s="20">
        <v>1.86</v>
      </c>
      <c r="E28" s="14">
        <v>311</v>
      </c>
      <c r="F28" s="14">
        <v>124</v>
      </c>
      <c r="G28" s="14">
        <v>1</v>
      </c>
      <c r="H28" s="32">
        <v>1</v>
      </c>
      <c r="I28" s="14">
        <v>37</v>
      </c>
      <c r="J28" s="14">
        <v>13</v>
      </c>
      <c r="K28" s="104">
        <v>62</v>
      </c>
      <c r="L28" s="33">
        <v>164</v>
      </c>
      <c r="M28" s="34">
        <v>4.878048780487805E-2</v>
      </c>
    </row>
    <row r="29" spans="1:25" ht="15.5" x14ac:dyDescent="0.35">
      <c r="A29" s="18">
        <v>7.9</v>
      </c>
      <c r="B29" s="14">
        <v>35</v>
      </c>
      <c r="C29" s="14">
        <v>6</v>
      </c>
      <c r="D29" s="20">
        <v>4.7E-2</v>
      </c>
      <c r="E29" s="14">
        <v>65</v>
      </c>
      <c r="F29" s="14">
        <v>88</v>
      </c>
      <c r="G29" s="14">
        <v>1</v>
      </c>
      <c r="H29" s="32">
        <v>0</v>
      </c>
      <c r="I29" s="14">
        <v>27</v>
      </c>
      <c r="J29" s="14">
        <v>5</v>
      </c>
      <c r="K29" s="104">
        <v>16</v>
      </c>
      <c r="L29" s="33">
        <v>180</v>
      </c>
      <c r="M29" s="34">
        <v>3.3333333333333333E-2</v>
      </c>
    </row>
    <row r="30" spans="1:25" ht="15.5" x14ac:dyDescent="0.35">
      <c r="A30" s="18">
        <v>9.6</v>
      </c>
      <c r="B30" s="14">
        <v>51</v>
      </c>
      <c r="C30" s="14">
        <v>6</v>
      </c>
      <c r="D30" s="20">
        <v>0.498</v>
      </c>
      <c r="E30" s="14">
        <v>31</v>
      </c>
      <c r="F30" s="14">
        <v>117</v>
      </c>
      <c r="G30" s="14">
        <v>1</v>
      </c>
      <c r="H30" s="32">
        <v>0</v>
      </c>
      <c r="I30" s="14">
        <v>30</v>
      </c>
      <c r="J30" s="14">
        <v>5</v>
      </c>
      <c r="K30" s="104">
        <v>20</v>
      </c>
      <c r="L30" s="33">
        <v>179</v>
      </c>
      <c r="M30" s="34">
        <v>4.4692737430167599E-2</v>
      </c>
    </row>
    <row r="31" spans="1:25" ht="15.5" x14ac:dyDescent="0.35">
      <c r="A31" s="18">
        <v>16.3</v>
      </c>
      <c r="B31" s="14">
        <v>102</v>
      </c>
      <c r="C31" s="14">
        <v>12</v>
      </c>
      <c r="D31" s="20">
        <v>8.4000000000000005E-2</v>
      </c>
      <c r="E31" s="14">
        <v>249</v>
      </c>
      <c r="F31" s="14">
        <v>86</v>
      </c>
      <c r="G31" s="14">
        <v>1</v>
      </c>
      <c r="H31" s="32">
        <v>1</v>
      </c>
      <c r="I31" s="14">
        <v>38</v>
      </c>
      <c r="J31" s="14">
        <v>11</v>
      </c>
      <c r="K31" s="104">
        <v>114</v>
      </c>
      <c r="L31" s="33">
        <v>170</v>
      </c>
      <c r="M31" s="34">
        <v>4.1176470588235294E-2</v>
      </c>
    </row>
    <row r="32" spans="1:25" ht="15.5" x14ac:dyDescent="0.35">
      <c r="A32" s="18">
        <v>11.2</v>
      </c>
      <c r="B32" s="14">
        <v>70</v>
      </c>
      <c r="C32" s="14">
        <v>14</v>
      </c>
      <c r="D32" s="20">
        <v>4.8000000000000001E-2</v>
      </c>
      <c r="E32" s="14">
        <v>197</v>
      </c>
      <c r="F32" s="14">
        <v>72</v>
      </c>
      <c r="G32" s="14">
        <v>1</v>
      </c>
      <c r="H32" s="32">
        <v>1</v>
      </c>
      <c r="I32" s="14">
        <v>35</v>
      </c>
      <c r="J32" s="14">
        <v>11</v>
      </c>
      <c r="K32" s="104">
        <v>56</v>
      </c>
      <c r="L32" s="33">
        <v>166</v>
      </c>
      <c r="M32" s="34">
        <v>3.614457831325301E-2</v>
      </c>
    </row>
    <row r="33" spans="1:13" ht="15.5" x14ac:dyDescent="0.35">
      <c r="A33" s="18">
        <v>13.1</v>
      </c>
      <c r="B33" s="14">
        <v>61</v>
      </c>
      <c r="C33" s="14">
        <v>7</v>
      </c>
      <c r="D33" s="20">
        <v>0.96</v>
      </c>
      <c r="E33" s="14">
        <v>213</v>
      </c>
      <c r="F33" s="14">
        <v>101</v>
      </c>
      <c r="G33" s="14">
        <v>1</v>
      </c>
      <c r="H33" s="32">
        <v>1</v>
      </c>
      <c r="I33" s="14">
        <v>30</v>
      </c>
      <c r="J33" s="14">
        <v>10</v>
      </c>
      <c r="K33" s="104">
        <v>43</v>
      </c>
      <c r="L33" s="33">
        <v>168</v>
      </c>
      <c r="M33" s="34">
        <v>2.976190476190476E-2</v>
      </c>
    </row>
    <row r="34" spans="1:13" ht="15.5" x14ac:dyDescent="0.35">
      <c r="A34" s="18">
        <v>8</v>
      </c>
      <c r="B34" s="14">
        <v>44</v>
      </c>
      <c r="C34" s="14">
        <v>3</v>
      </c>
      <c r="D34" s="20">
        <v>1.18</v>
      </c>
      <c r="E34" s="14">
        <v>69</v>
      </c>
      <c r="F34" s="14">
        <v>72</v>
      </c>
      <c r="G34" s="14">
        <v>0</v>
      </c>
      <c r="H34" s="32">
        <v>0</v>
      </c>
      <c r="I34" s="14">
        <v>34</v>
      </c>
      <c r="J34" s="14">
        <v>6</v>
      </c>
      <c r="K34" s="104">
        <v>20</v>
      </c>
      <c r="L34" s="33">
        <v>178</v>
      </c>
      <c r="M34" s="34">
        <v>2.8089887640449437E-2</v>
      </c>
    </row>
    <row r="35" spans="1:13" ht="15.5" x14ac:dyDescent="0.35">
      <c r="A35" s="18">
        <v>16.100000000000001</v>
      </c>
      <c r="B35" s="14">
        <v>98</v>
      </c>
      <c r="C35" s="14">
        <v>3</v>
      </c>
      <c r="D35" s="20">
        <v>0.97399999999999998</v>
      </c>
      <c r="E35" s="14">
        <v>201</v>
      </c>
      <c r="F35" s="14">
        <v>91</v>
      </c>
      <c r="G35" s="14">
        <v>1</v>
      </c>
      <c r="H35" s="32">
        <v>1</v>
      </c>
      <c r="I35" s="14">
        <v>37</v>
      </c>
      <c r="J35" s="14">
        <v>6</v>
      </c>
      <c r="K35" s="104">
        <v>106</v>
      </c>
      <c r="L35" s="33">
        <v>186</v>
      </c>
      <c r="M35" s="34">
        <v>4.3010752688172046E-2</v>
      </c>
    </row>
    <row r="36" spans="1:13" ht="15.5" x14ac:dyDescent="0.35">
      <c r="A36" s="18">
        <v>10.4</v>
      </c>
      <c r="B36" s="14">
        <v>53</v>
      </c>
      <c r="C36" s="14">
        <v>4</v>
      </c>
      <c r="D36" s="20">
        <v>1.3149999999999999</v>
      </c>
      <c r="E36" s="14">
        <v>69</v>
      </c>
      <c r="F36" s="14">
        <v>78</v>
      </c>
      <c r="G36" s="14">
        <v>1</v>
      </c>
      <c r="H36" s="32">
        <v>1</v>
      </c>
      <c r="I36" s="14">
        <v>35</v>
      </c>
      <c r="J36" s="14">
        <v>9</v>
      </c>
      <c r="K36" s="104">
        <v>25</v>
      </c>
      <c r="L36" s="33">
        <v>181</v>
      </c>
      <c r="M36" s="34">
        <v>4.4198895027624308E-2</v>
      </c>
    </row>
    <row r="37" spans="1:13" ht="15.5" x14ac:dyDescent="0.35">
      <c r="A37" s="18">
        <v>7.4</v>
      </c>
      <c r="B37" s="14">
        <v>44</v>
      </c>
      <c r="C37" s="14">
        <v>12</v>
      </c>
      <c r="D37" s="20">
        <v>0.97399999999999998</v>
      </c>
      <c r="E37" s="14">
        <v>117</v>
      </c>
      <c r="F37" s="14">
        <v>96</v>
      </c>
      <c r="G37" s="14">
        <v>0</v>
      </c>
      <c r="H37" s="32">
        <v>0</v>
      </c>
      <c r="I37" s="14">
        <v>33</v>
      </c>
      <c r="J37" s="14">
        <v>6</v>
      </c>
      <c r="K37" s="104">
        <v>22</v>
      </c>
      <c r="L37" s="33">
        <v>165</v>
      </c>
      <c r="M37" s="34">
        <v>3.0303030303030304E-2</v>
      </c>
    </row>
    <row r="38" spans="1:13" ht="15.5" x14ac:dyDescent="0.35">
      <c r="A38" s="18">
        <v>10.5</v>
      </c>
      <c r="B38" s="14">
        <v>58</v>
      </c>
      <c r="C38" s="14">
        <v>15</v>
      </c>
      <c r="D38" s="20">
        <v>0.16700000000000001</v>
      </c>
      <c r="E38" s="14">
        <v>81</v>
      </c>
      <c r="F38" s="14">
        <v>120</v>
      </c>
      <c r="G38" s="14">
        <v>0</v>
      </c>
      <c r="H38" s="32">
        <v>0</v>
      </c>
      <c r="I38" s="14">
        <v>39</v>
      </c>
      <c r="J38" s="14">
        <v>10</v>
      </c>
      <c r="K38" s="104">
        <v>35</v>
      </c>
      <c r="L38" s="33">
        <v>181</v>
      </c>
      <c r="M38" s="34">
        <v>3.8674033149171269E-2</v>
      </c>
    </row>
    <row r="39" spans="1:13" ht="15.5" x14ac:dyDescent="0.35">
      <c r="A39" s="18">
        <v>12</v>
      </c>
      <c r="B39" s="14">
        <v>60</v>
      </c>
      <c r="C39" s="14">
        <v>5</v>
      </c>
      <c r="D39" s="20">
        <v>0.93700000000000006</v>
      </c>
      <c r="E39" s="14">
        <v>211</v>
      </c>
      <c r="F39" s="14">
        <v>112</v>
      </c>
      <c r="G39" s="14">
        <v>1</v>
      </c>
      <c r="H39" s="32">
        <v>0</v>
      </c>
      <c r="I39" s="14">
        <v>59</v>
      </c>
      <c r="J39" s="14">
        <v>15</v>
      </c>
      <c r="K39" s="104">
        <v>39</v>
      </c>
      <c r="L39" s="33">
        <v>166</v>
      </c>
      <c r="M39" s="34">
        <v>3.0120481927710843E-2</v>
      </c>
    </row>
    <row r="40" spans="1:13" ht="15.5" x14ac:dyDescent="0.35">
      <c r="A40" s="18">
        <v>14.5</v>
      </c>
      <c r="B40" s="14">
        <v>54</v>
      </c>
      <c r="C40" s="14">
        <v>9</v>
      </c>
      <c r="D40" s="20">
        <v>4.5999999999999999E-2</v>
      </c>
      <c r="E40" s="14">
        <v>151</v>
      </c>
      <c r="F40" s="14">
        <v>72</v>
      </c>
      <c r="G40" s="14">
        <v>1</v>
      </c>
      <c r="H40" s="32">
        <v>1</v>
      </c>
      <c r="I40" s="14">
        <v>30</v>
      </c>
      <c r="J40" s="14">
        <v>13</v>
      </c>
      <c r="K40" s="104">
        <v>26</v>
      </c>
      <c r="L40" s="33">
        <v>201</v>
      </c>
      <c r="M40" s="34">
        <v>1.4925373134328358E-2</v>
      </c>
    </row>
    <row r="41" spans="1:13" ht="15.5" x14ac:dyDescent="0.35">
      <c r="A41" s="23">
        <v>5.9</v>
      </c>
      <c r="B41" s="14">
        <v>48</v>
      </c>
      <c r="C41" s="12">
        <v>2</v>
      </c>
      <c r="D41" s="25">
        <v>1.7999999999999999E-2</v>
      </c>
      <c r="E41" s="12">
        <v>77</v>
      </c>
      <c r="F41" s="12">
        <v>150</v>
      </c>
      <c r="G41" s="14">
        <v>0</v>
      </c>
      <c r="H41" s="32">
        <v>0</v>
      </c>
      <c r="I41" s="14">
        <v>28</v>
      </c>
      <c r="J41" s="14">
        <v>1</v>
      </c>
      <c r="K41" s="104">
        <v>24</v>
      </c>
      <c r="L41" s="33">
        <v>157</v>
      </c>
      <c r="M41" s="34">
        <v>1.9108280254777069E-2</v>
      </c>
    </row>
    <row r="42" spans="1:13" ht="15.5" x14ac:dyDescent="0.35">
      <c r="A42" s="18">
        <v>9</v>
      </c>
      <c r="B42" s="14">
        <v>53</v>
      </c>
      <c r="C42" s="14">
        <v>13</v>
      </c>
      <c r="D42" s="20">
        <v>0.84</v>
      </c>
      <c r="E42" s="14">
        <v>99</v>
      </c>
      <c r="F42" s="14">
        <v>110</v>
      </c>
      <c r="G42" s="14">
        <v>1</v>
      </c>
      <c r="H42" s="32">
        <v>0</v>
      </c>
      <c r="I42" s="14">
        <v>36</v>
      </c>
      <c r="J42" s="14">
        <v>9</v>
      </c>
      <c r="K42" s="104">
        <v>30</v>
      </c>
      <c r="L42" s="33">
        <v>171</v>
      </c>
      <c r="M42" s="34">
        <v>2.9239766081871343E-2</v>
      </c>
    </row>
    <row r="43" spans="1:13" ht="15.5" x14ac:dyDescent="0.35">
      <c r="A43" s="18">
        <v>15.8</v>
      </c>
      <c r="B43" s="14">
        <v>88</v>
      </c>
      <c r="C43" s="14">
        <v>18</v>
      </c>
      <c r="D43" s="20">
        <v>1</v>
      </c>
      <c r="E43" s="14">
        <v>283</v>
      </c>
      <c r="F43" s="14">
        <v>104</v>
      </c>
      <c r="G43" s="14">
        <v>1</v>
      </c>
      <c r="H43" s="32">
        <v>0</v>
      </c>
      <c r="I43" s="14">
        <v>40</v>
      </c>
      <c r="J43" s="14">
        <v>8</v>
      </c>
      <c r="K43" s="104">
        <v>64</v>
      </c>
      <c r="L43" s="33">
        <v>167</v>
      </c>
      <c r="M43" s="34">
        <v>5.9880239520958084E-2</v>
      </c>
    </row>
    <row r="44" spans="1:13" ht="15.5" x14ac:dyDescent="0.35">
      <c r="A44" s="18">
        <v>14</v>
      </c>
      <c r="B44" s="14">
        <v>59</v>
      </c>
      <c r="C44" s="14">
        <v>5</v>
      </c>
      <c r="D44" s="20">
        <v>1.159</v>
      </c>
      <c r="E44" s="14">
        <v>196</v>
      </c>
      <c r="F44" s="14">
        <v>99</v>
      </c>
      <c r="G44" s="14">
        <v>1</v>
      </c>
      <c r="H44" s="32">
        <v>0</v>
      </c>
      <c r="I44" s="14">
        <v>43</v>
      </c>
      <c r="J44" s="14">
        <v>15</v>
      </c>
      <c r="K44" s="104">
        <v>45</v>
      </c>
      <c r="L44" s="33">
        <v>176</v>
      </c>
      <c r="M44" s="34">
        <v>4.5454545454545456E-2</v>
      </c>
    </row>
    <row r="45" spans="1:13" ht="15.5" x14ac:dyDescent="0.35">
      <c r="A45" s="18">
        <v>15.3</v>
      </c>
      <c r="B45" s="14">
        <v>117</v>
      </c>
      <c r="C45" s="14">
        <v>2</v>
      </c>
      <c r="D45" s="20">
        <v>0.104</v>
      </c>
      <c r="E45" s="14">
        <v>253</v>
      </c>
      <c r="F45" s="14">
        <v>145</v>
      </c>
      <c r="G45" s="14">
        <v>1</v>
      </c>
      <c r="H45" s="32">
        <v>1</v>
      </c>
      <c r="I45" s="14">
        <v>52</v>
      </c>
      <c r="J45" s="14">
        <v>15</v>
      </c>
      <c r="K45" s="104">
        <v>59</v>
      </c>
      <c r="L45" s="33">
        <v>163</v>
      </c>
      <c r="M45" s="34">
        <v>3.6809815950920248E-2</v>
      </c>
    </row>
    <row r="46" spans="1:13" ht="15.5" x14ac:dyDescent="0.35">
      <c r="A46" s="18">
        <v>14.4</v>
      </c>
      <c r="B46" s="14">
        <v>83</v>
      </c>
      <c r="C46" s="14">
        <v>22</v>
      </c>
      <c r="D46" s="20">
        <v>0.93600000000000005</v>
      </c>
      <c r="E46" s="14">
        <v>203</v>
      </c>
      <c r="F46" s="14">
        <v>111</v>
      </c>
      <c r="G46" s="14">
        <v>1</v>
      </c>
      <c r="H46" s="32">
        <v>0</v>
      </c>
      <c r="I46" s="14">
        <v>45</v>
      </c>
      <c r="J46" s="14">
        <v>9</v>
      </c>
      <c r="K46" s="104">
        <v>87</v>
      </c>
      <c r="L46" s="33">
        <v>173</v>
      </c>
      <c r="M46" s="34">
        <v>2.8901734104046242E-2</v>
      </c>
    </row>
    <row r="47" spans="1:13" ht="15.5" x14ac:dyDescent="0.35">
      <c r="A47" s="18">
        <v>14.8</v>
      </c>
      <c r="B47" s="14">
        <v>91</v>
      </c>
      <c r="C47" s="14">
        <v>2</v>
      </c>
      <c r="D47" s="20">
        <v>1.968</v>
      </c>
      <c r="E47" s="14">
        <v>164</v>
      </c>
      <c r="F47" s="14">
        <v>86</v>
      </c>
      <c r="G47" s="14">
        <v>1</v>
      </c>
      <c r="H47" s="32">
        <v>0</v>
      </c>
      <c r="I47" s="14">
        <v>33</v>
      </c>
      <c r="J47" s="14">
        <v>5</v>
      </c>
      <c r="K47" s="104">
        <v>98</v>
      </c>
      <c r="L47" s="33">
        <v>183</v>
      </c>
      <c r="M47" s="34">
        <v>6.0109289617486336E-2</v>
      </c>
    </row>
    <row r="48" spans="1:13" ht="15.5" x14ac:dyDescent="0.35">
      <c r="A48" s="18">
        <v>12.1</v>
      </c>
      <c r="B48" s="14">
        <v>56</v>
      </c>
      <c r="C48" s="14">
        <v>4</v>
      </c>
      <c r="D48" s="20">
        <v>2.536</v>
      </c>
      <c r="E48" s="14">
        <v>146</v>
      </c>
      <c r="F48" s="14">
        <v>84</v>
      </c>
      <c r="G48" s="14">
        <v>1</v>
      </c>
      <c r="H48" s="32">
        <v>1</v>
      </c>
      <c r="I48" s="14">
        <v>36</v>
      </c>
      <c r="J48" s="14">
        <v>8</v>
      </c>
      <c r="K48" s="104">
        <v>40</v>
      </c>
      <c r="L48" s="33">
        <v>173</v>
      </c>
      <c r="M48" s="34">
        <v>3.4682080924855488E-2</v>
      </c>
    </row>
    <row r="49" spans="1:13" ht="15.5" x14ac:dyDescent="0.35">
      <c r="A49" s="18">
        <v>8</v>
      </c>
      <c r="B49" s="14">
        <v>51</v>
      </c>
      <c r="C49" s="14">
        <v>2</v>
      </c>
      <c r="D49" s="20">
        <v>0.41699999999999998</v>
      </c>
      <c r="E49" s="14">
        <v>121</v>
      </c>
      <c r="F49" s="14">
        <v>123</v>
      </c>
      <c r="G49" s="14">
        <v>0</v>
      </c>
      <c r="H49" s="32">
        <v>0</v>
      </c>
      <c r="I49" s="14">
        <v>36</v>
      </c>
      <c r="J49" s="14">
        <v>8</v>
      </c>
      <c r="K49" s="104">
        <v>32</v>
      </c>
      <c r="L49" s="33">
        <v>161</v>
      </c>
      <c r="M49" s="34">
        <v>3.7267080745341616E-2</v>
      </c>
    </row>
    <row r="50" spans="1:13" ht="15.5" x14ac:dyDescent="0.35">
      <c r="A50" s="18">
        <v>8.4</v>
      </c>
      <c r="B50" s="14">
        <v>56</v>
      </c>
      <c r="C50" s="14">
        <v>14</v>
      </c>
      <c r="D50" s="20">
        <v>3.9E-2</v>
      </c>
      <c r="E50" s="14">
        <v>128</v>
      </c>
      <c r="F50" s="14">
        <v>97</v>
      </c>
      <c r="G50" s="14">
        <v>0</v>
      </c>
      <c r="H50" s="32">
        <v>1</v>
      </c>
      <c r="I50" s="14">
        <v>43</v>
      </c>
      <c r="J50" s="14">
        <v>6</v>
      </c>
      <c r="K50" s="104">
        <v>37</v>
      </c>
      <c r="L50" s="33">
        <v>165</v>
      </c>
      <c r="M50" s="34">
        <v>4.2424242424242427E-2</v>
      </c>
    </row>
    <row r="51" spans="1:13" ht="15.5" x14ac:dyDescent="0.35">
      <c r="A51" s="18">
        <v>10.6</v>
      </c>
      <c r="B51" s="14">
        <v>51</v>
      </c>
      <c r="C51" s="14">
        <v>3</v>
      </c>
      <c r="D51" s="20">
        <v>1.155</v>
      </c>
      <c r="E51" s="14">
        <v>132</v>
      </c>
      <c r="F51" s="14">
        <v>98</v>
      </c>
      <c r="G51" s="14">
        <v>0</v>
      </c>
      <c r="H51" s="32">
        <v>1</v>
      </c>
      <c r="I51" s="14">
        <v>35</v>
      </c>
      <c r="J51" s="14">
        <v>1</v>
      </c>
      <c r="K51" s="104">
        <v>26</v>
      </c>
      <c r="L51" s="33">
        <v>173</v>
      </c>
      <c r="M51" s="34">
        <v>4.6242774566473986E-2</v>
      </c>
    </row>
    <row r="52" spans="1:13" ht="15.5" x14ac:dyDescent="0.35">
      <c r="A52" s="18">
        <v>10.9</v>
      </c>
      <c r="B52" s="14">
        <v>56</v>
      </c>
      <c r="C52" s="14">
        <v>9</v>
      </c>
      <c r="D52" s="20">
        <v>1.9990000000000001</v>
      </c>
      <c r="E52" s="14">
        <v>75</v>
      </c>
      <c r="F52" s="14">
        <v>72</v>
      </c>
      <c r="G52" s="14">
        <v>0</v>
      </c>
      <c r="H52" s="32">
        <v>1</v>
      </c>
      <c r="I52" s="14">
        <v>49</v>
      </c>
      <c r="J52" s="14">
        <v>7</v>
      </c>
      <c r="K52" s="104">
        <v>33</v>
      </c>
      <c r="L52" s="33">
        <v>182</v>
      </c>
      <c r="M52" s="34">
        <v>3.8461538461538464E-2</v>
      </c>
    </row>
    <row r="53" spans="1:13" ht="15.5" x14ac:dyDescent="0.35">
      <c r="A53" s="18">
        <v>8.6999999999999993</v>
      </c>
      <c r="B53" s="14">
        <v>53</v>
      </c>
      <c r="C53" s="14">
        <v>2</v>
      </c>
      <c r="D53" s="20">
        <v>2.8719999999999999</v>
      </c>
      <c r="E53" s="14">
        <v>144</v>
      </c>
      <c r="F53" s="14">
        <v>73</v>
      </c>
      <c r="G53" s="14">
        <v>1</v>
      </c>
      <c r="H53" s="32">
        <v>1</v>
      </c>
      <c r="I53" s="14">
        <v>35</v>
      </c>
      <c r="J53" s="14">
        <v>4</v>
      </c>
      <c r="K53" s="104">
        <v>34</v>
      </c>
      <c r="L53" s="33">
        <v>165</v>
      </c>
      <c r="M53" s="34">
        <v>3.6363636363636362E-2</v>
      </c>
    </row>
    <row r="54" spans="1:13" ht="15.5" x14ac:dyDescent="0.35">
      <c r="A54" s="18">
        <v>9.5</v>
      </c>
      <c r="B54" s="14">
        <v>62</v>
      </c>
      <c r="C54" s="14">
        <v>21</v>
      </c>
      <c r="D54" s="20">
        <v>0.73399999999999999</v>
      </c>
      <c r="E54" s="14">
        <v>152</v>
      </c>
      <c r="F54" s="14">
        <v>111</v>
      </c>
      <c r="G54" s="14">
        <v>1</v>
      </c>
      <c r="H54" s="32">
        <v>0</v>
      </c>
      <c r="I54" s="14">
        <v>44</v>
      </c>
      <c r="J54" s="14">
        <v>5</v>
      </c>
      <c r="K54" s="104">
        <v>43</v>
      </c>
      <c r="L54" s="33">
        <v>164</v>
      </c>
      <c r="M54" s="34">
        <v>3.048780487804878E-2</v>
      </c>
    </row>
    <row r="55" spans="1:13" ht="15.5" x14ac:dyDescent="0.35">
      <c r="A55" s="18">
        <v>6.8</v>
      </c>
      <c r="B55" s="14">
        <v>44</v>
      </c>
      <c r="C55" s="14">
        <v>4</v>
      </c>
      <c r="D55" s="20">
        <v>4.5900000000000003E-2</v>
      </c>
      <c r="E55" s="14">
        <v>104</v>
      </c>
      <c r="F55" s="14">
        <v>86</v>
      </c>
      <c r="G55" s="14">
        <v>1</v>
      </c>
      <c r="H55" s="32">
        <v>0</v>
      </c>
      <c r="I55" s="14">
        <v>29</v>
      </c>
      <c r="J55" s="14">
        <v>2</v>
      </c>
      <c r="K55" s="104">
        <v>21</v>
      </c>
      <c r="L55" s="33">
        <v>164</v>
      </c>
      <c r="M55" s="34">
        <v>2.4390243902439025E-2</v>
      </c>
    </row>
    <row r="56" spans="1:13" ht="15.5" x14ac:dyDescent="0.35">
      <c r="A56" s="18">
        <v>7.2</v>
      </c>
      <c r="B56" s="14">
        <v>41</v>
      </c>
      <c r="C56" s="14">
        <v>12</v>
      </c>
      <c r="D56" s="20">
        <v>0.879</v>
      </c>
      <c r="E56" s="14">
        <v>112</v>
      </c>
      <c r="F56" s="14">
        <v>120</v>
      </c>
      <c r="G56" s="14">
        <v>0</v>
      </c>
      <c r="H56" s="32">
        <v>0</v>
      </c>
      <c r="I56" s="14">
        <v>39</v>
      </c>
      <c r="J56" s="14">
        <v>5</v>
      </c>
      <c r="K56" s="104">
        <v>14</v>
      </c>
      <c r="L56" s="33">
        <v>162</v>
      </c>
      <c r="M56" s="34">
        <v>3.0864197530864196E-2</v>
      </c>
    </row>
    <row r="57" spans="1:13" ht="15.5" x14ac:dyDescent="0.35">
      <c r="A57" s="18">
        <v>11.3</v>
      </c>
      <c r="B57" s="14">
        <v>72</v>
      </c>
      <c r="C57" s="14">
        <v>4</v>
      </c>
      <c r="D57" s="20">
        <v>1.496</v>
      </c>
      <c r="E57" s="14">
        <v>139</v>
      </c>
      <c r="F57" s="14">
        <v>84</v>
      </c>
      <c r="G57" s="14">
        <v>1</v>
      </c>
      <c r="H57" s="32">
        <v>1</v>
      </c>
      <c r="I57" s="14">
        <v>36</v>
      </c>
      <c r="J57" s="14">
        <v>6</v>
      </c>
      <c r="K57" s="104">
        <v>77</v>
      </c>
      <c r="L57" s="33">
        <v>177</v>
      </c>
      <c r="M57" s="34">
        <v>3.954802259887006E-2</v>
      </c>
    </row>
    <row r="58" spans="1:13" ht="15.5" x14ac:dyDescent="0.35">
      <c r="A58" s="18">
        <v>9.4</v>
      </c>
      <c r="B58" s="14">
        <v>55</v>
      </c>
      <c r="C58" s="14">
        <v>14</v>
      </c>
      <c r="D58" s="20">
        <v>0.65500000000000003</v>
      </c>
      <c r="E58" s="14">
        <v>150</v>
      </c>
      <c r="F58" s="14">
        <v>108</v>
      </c>
      <c r="G58" s="14">
        <v>1</v>
      </c>
      <c r="H58" s="32">
        <v>0</v>
      </c>
      <c r="I58" s="14">
        <v>37</v>
      </c>
      <c r="J58" s="14">
        <v>9</v>
      </c>
      <c r="K58" s="104">
        <v>35</v>
      </c>
      <c r="L58" s="33">
        <v>163</v>
      </c>
      <c r="M58" s="34">
        <v>3.0674846625766871E-2</v>
      </c>
    </row>
    <row r="59" spans="1:13" ht="15.5" x14ac:dyDescent="0.35">
      <c r="A59" s="18">
        <v>8.6</v>
      </c>
      <c r="B59" s="14">
        <v>48</v>
      </c>
      <c r="C59" s="14">
        <v>10</v>
      </c>
      <c r="D59" s="20">
        <v>1.6439999999999999</v>
      </c>
      <c r="E59" s="14">
        <v>60</v>
      </c>
      <c r="F59" s="14">
        <v>118</v>
      </c>
      <c r="G59" s="14">
        <v>0</v>
      </c>
      <c r="H59" s="32">
        <v>1</v>
      </c>
      <c r="I59" s="14">
        <v>34</v>
      </c>
      <c r="J59" s="14">
        <v>19</v>
      </c>
      <c r="K59" s="104">
        <v>22</v>
      </c>
      <c r="L59" s="33">
        <v>172</v>
      </c>
      <c r="M59" s="34">
        <v>4.6511627906976744E-2</v>
      </c>
    </row>
    <row r="60" spans="1:13" ht="15.5" x14ac:dyDescent="0.35">
      <c r="A60" s="18">
        <v>17.100000000000001</v>
      </c>
      <c r="B60" s="14">
        <v>76</v>
      </c>
      <c r="C60" s="14">
        <v>5</v>
      </c>
      <c r="D60" s="20">
        <v>0.81899999999999995</v>
      </c>
      <c r="E60" s="14">
        <v>266</v>
      </c>
      <c r="F60" s="14">
        <v>92</v>
      </c>
      <c r="G60" s="14">
        <v>0</v>
      </c>
      <c r="H60" s="32">
        <v>1</v>
      </c>
      <c r="I60" s="14">
        <v>52</v>
      </c>
      <c r="J60" s="14">
        <v>18</v>
      </c>
      <c r="K60" s="104">
        <v>87</v>
      </c>
      <c r="L60" s="33">
        <v>178</v>
      </c>
      <c r="M60" s="34">
        <v>4.49438202247191E-2</v>
      </c>
    </row>
    <row r="61" spans="1:13" ht="15.5" x14ac:dyDescent="0.35">
      <c r="A61" s="18">
        <v>15.4</v>
      </c>
      <c r="B61" s="14">
        <v>58</v>
      </c>
      <c r="C61" s="14">
        <v>6</v>
      </c>
      <c r="D61" s="20">
        <v>1.623</v>
      </c>
      <c r="E61" s="14">
        <v>209</v>
      </c>
      <c r="F61" s="14">
        <v>88</v>
      </c>
      <c r="G61" s="14">
        <v>0</v>
      </c>
      <c r="H61" s="32">
        <v>1</v>
      </c>
      <c r="I61" s="14">
        <v>45</v>
      </c>
      <c r="J61" s="14">
        <v>10</v>
      </c>
      <c r="K61" s="104">
        <v>45</v>
      </c>
      <c r="L61" s="33">
        <v>179</v>
      </c>
      <c r="M61" s="34">
        <v>4.4692737430167599E-2</v>
      </c>
    </row>
    <row r="62" spans="1:13" ht="15.5" x14ac:dyDescent="0.35">
      <c r="A62" s="18">
        <v>11</v>
      </c>
      <c r="B62" s="14">
        <v>51</v>
      </c>
      <c r="C62" s="14">
        <v>6</v>
      </c>
      <c r="D62" s="20">
        <v>1.0840000000000001</v>
      </c>
      <c r="E62" s="14">
        <v>181</v>
      </c>
      <c r="F62" s="14">
        <v>101</v>
      </c>
      <c r="G62" s="14">
        <v>0</v>
      </c>
      <c r="H62" s="32">
        <v>1</v>
      </c>
      <c r="I62" s="14">
        <v>53</v>
      </c>
      <c r="J62" s="14">
        <v>9</v>
      </c>
      <c r="K62" s="104">
        <v>33</v>
      </c>
      <c r="L62" s="33">
        <v>164</v>
      </c>
      <c r="M62" s="34">
        <v>3.6585365853658534E-2</v>
      </c>
    </row>
    <row r="63" spans="1:13" ht="15.5" x14ac:dyDescent="0.35">
      <c r="A63" s="18">
        <v>15.6</v>
      </c>
      <c r="B63" s="14">
        <v>67</v>
      </c>
      <c r="C63" s="14">
        <v>13</v>
      </c>
      <c r="D63" s="20">
        <v>1.4610000000000001</v>
      </c>
      <c r="E63" s="14">
        <v>180</v>
      </c>
      <c r="F63" s="14">
        <v>91</v>
      </c>
      <c r="G63" s="14">
        <v>0</v>
      </c>
      <c r="H63" s="32">
        <v>0</v>
      </c>
      <c r="I63" s="14">
        <v>44</v>
      </c>
      <c r="J63" s="14">
        <v>10</v>
      </c>
      <c r="K63" s="104">
        <v>44</v>
      </c>
      <c r="L63" s="33">
        <v>181</v>
      </c>
      <c r="M63" s="34">
        <v>3.3149171270718231E-2</v>
      </c>
    </row>
    <row r="64" spans="1:13" ht="15.5" x14ac:dyDescent="0.35">
      <c r="A64" s="18">
        <v>7.6</v>
      </c>
      <c r="B64" s="14">
        <v>50</v>
      </c>
      <c r="C64" s="14">
        <v>3</v>
      </c>
      <c r="D64" s="20">
        <v>0.53200000000000003</v>
      </c>
      <c r="E64" s="14">
        <v>111</v>
      </c>
      <c r="F64" s="14">
        <v>120</v>
      </c>
      <c r="G64" s="14">
        <v>0</v>
      </c>
      <c r="H64" s="32">
        <v>0</v>
      </c>
      <c r="I64" s="14">
        <v>46</v>
      </c>
      <c r="J64" s="14">
        <v>3</v>
      </c>
      <c r="K64" s="104">
        <v>26</v>
      </c>
      <c r="L64" s="33">
        <v>164</v>
      </c>
      <c r="M64" s="34">
        <v>4.878048780487805E-2</v>
      </c>
    </row>
    <row r="65" spans="1:13" ht="15.5" x14ac:dyDescent="0.35">
      <c r="A65" s="18">
        <v>11.4</v>
      </c>
      <c r="B65" s="14">
        <v>58</v>
      </c>
      <c r="C65" s="14">
        <v>2</v>
      </c>
      <c r="D65" s="20">
        <v>1.3360000000000001</v>
      </c>
      <c r="E65" s="14">
        <v>150</v>
      </c>
      <c r="F65" s="14">
        <v>98</v>
      </c>
      <c r="G65" s="14">
        <v>0</v>
      </c>
      <c r="H65" s="32">
        <v>1</v>
      </c>
      <c r="I65" s="14">
        <v>38</v>
      </c>
      <c r="J65" s="14">
        <v>9</v>
      </c>
      <c r="K65" s="104">
        <v>41</v>
      </c>
      <c r="L65" s="33">
        <v>177</v>
      </c>
      <c r="M65" s="34">
        <v>3.3898305084745763E-2</v>
      </c>
    </row>
    <row r="66" spans="1:13" ht="15.5" x14ac:dyDescent="0.35">
      <c r="A66" s="18">
        <v>23.5</v>
      </c>
      <c r="B66" s="14">
        <v>89</v>
      </c>
      <c r="C66" s="14">
        <v>8</v>
      </c>
      <c r="D66" s="20">
        <v>1.018</v>
      </c>
      <c r="E66" s="14">
        <v>348</v>
      </c>
      <c r="F66" s="14">
        <v>98</v>
      </c>
      <c r="G66" s="14">
        <v>1</v>
      </c>
      <c r="H66" s="32">
        <v>1</v>
      </c>
      <c r="I66" s="14">
        <v>36</v>
      </c>
      <c r="J66" s="14">
        <v>12</v>
      </c>
      <c r="K66" s="104">
        <v>57</v>
      </c>
      <c r="L66" s="33">
        <v>184</v>
      </c>
      <c r="M66" s="34">
        <v>5.9782608695652176E-2</v>
      </c>
    </row>
    <row r="67" spans="1:13" ht="15.5" x14ac:dyDescent="0.35">
      <c r="A67" s="18">
        <v>12.4</v>
      </c>
      <c r="B67" s="14">
        <v>76</v>
      </c>
      <c r="C67" s="14">
        <v>19</v>
      </c>
      <c r="D67" s="20">
        <v>4.2999999999999997E-2</v>
      </c>
      <c r="E67" s="14">
        <v>214</v>
      </c>
      <c r="F67" s="14">
        <v>98</v>
      </c>
      <c r="G67" s="14">
        <v>1</v>
      </c>
      <c r="H67" s="32">
        <v>1</v>
      </c>
      <c r="I67" s="14">
        <v>42</v>
      </c>
      <c r="J67" s="14">
        <v>3</v>
      </c>
      <c r="K67" s="104">
        <v>59</v>
      </c>
      <c r="L67" s="33">
        <v>160</v>
      </c>
      <c r="M67" s="34">
        <v>3.7499999999999999E-2</v>
      </c>
    </row>
    <row r="68" spans="1:13" ht="15.5" x14ac:dyDescent="0.35">
      <c r="A68" s="18">
        <v>13.4</v>
      </c>
      <c r="B68" s="14">
        <v>71</v>
      </c>
      <c r="C68" s="14">
        <v>5</v>
      </c>
      <c r="D68" s="20">
        <v>1.28</v>
      </c>
      <c r="E68" s="14">
        <v>141</v>
      </c>
      <c r="F68" s="14">
        <v>96</v>
      </c>
      <c r="G68" s="14">
        <v>0</v>
      </c>
      <c r="H68" s="32">
        <v>1</v>
      </c>
      <c r="I68" s="14">
        <v>28</v>
      </c>
      <c r="J68" s="14">
        <v>9</v>
      </c>
      <c r="K68" s="104">
        <v>54</v>
      </c>
      <c r="L68" s="33">
        <v>180</v>
      </c>
      <c r="M68" s="34">
        <v>3.3333333333333333E-2</v>
      </c>
    </row>
    <row r="69" spans="1:13" ht="15.5" x14ac:dyDescent="0.35">
      <c r="A69" s="18">
        <v>13.8</v>
      </c>
      <c r="B69" s="14">
        <v>63</v>
      </c>
      <c r="C69" s="14">
        <v>12</v>
      </c>
      <c r="D69" s="20">
        <v>0.61199999999999999</v>
      </c>
      <c r="E69" s="14">
        <v>148</v>
      </c>
      <c r="F69" s="14">
        <v>116</v>
      </c>
      <c r="G69" s="14">
        <v>1</v>
      </c>
      <c r="H69" s="32">
        <v>0</v>
      </c>
      <c r="I69" s="14">
        <v>35</v>
      </c>
      <c r="J69" s="14">
        <v>10</v>
      </c>
      <c r="K69" s="104">
        <v>42</v>
      </c>
      <c r="L69" s="33">
        <v>178</v>
      </c>
      <c r="M69" s="34">
        <v>3.9325842696629212E-2</v>
      </c>
    </row>
    <row r="70" spans="1:13" ht="15.5" x14ac:dyDescent="0.35">
      <c r="A70" s="18">
        <v>11.6</v>
      </c>
      <c r="B70" s="14">
        <v>55</v>
      </c>
      <c r="C70" s="14">
        <v>3</v>
      </c>
      <c r="D70" s="20">
        <v>0.73899999999999999</v>
      </c>
      <c r="E70" s="14">
        <v>146</v>
      </c>
      <c r="F70" s="14">
        <v>114</v>
      </c>
      <c r="G70" s="14">
        <v>1</v>
      </c>
      <c r="H70" s="32">
        <v>1</v>
      </c>
      <c r="I70" s="14">
        <v>43</v>
      </c>
      <c r="J70" s="14">
        <v>11</v>
      </c>
      <c r="K70" s="104">
        <v>35</v>
      </c>
      <c r="L70" s="33">
        <v>170</v>
      </c>
      <c r="M70" s="34">
        <v>2.9411764705882353E-2</v>
      </c>
    </row>
    <row r="71" spans="1:13" ht="15.5" x14ac:dyDescent="0.35">
      <c r="A71" s="18">
        <v>11.8</v>
      </c>
      <c r="B71" s="14">
        <v>56</v>
      </c>
      <c r="C71" s="14">
        <v>2</v>
      </c>
      <c r="D71" s="20">
        <v>1.1419999999999999</v>
      </c>
      <c r="E71" s="14">
        <v>199</v>
      </c>
      <c r="F71" s="14">
        <v>98</v>
      </c>
      <c r="G71" s="14">
        <v>1</v>
      </c>
      <c r="H71" s="32">
        <v>1</v>
      </c>
      <c r="I71" s="14">
        <v>35</v>
      </c>
      <c r="J71" s="14">
        <v>8</v>
      </c>
      <c r="K71" s="104">
        <v>37</v>
      </c>
      <c r="L71" s="33">
        <v>164</v>
      </c>
      <c r="M71" s="34">
        <v>3.6585365853658534E-2</v>
      </c>
    </row>
    <row r="72" spans="1:13" ht="15.5" x14ac:dyDescent="0.35">
      <c r="A72" s="18">
        <v>12.4</v>
      </c>
      <c r="B72" s="14">
        <v>57</v>
      </c>
      <c r="C72" s="14">
        <v>7</v>
      </c>
      <c r="D72" s="20">
        <v>1.476</v>
      </c>
      <c r="E72" s="14">
        <v>171</v>
      </c>
      <c r="F72" s="14">
        <v>91</v>
      </c>
      <c r="G72" s="14">
        <v>1</v>
      </c>
      <c r="H72" s="32">
        <v>0</v>
      </c>
      <c r="I72" s="14">
        <v>28</v>
      </c>
      <c r="J72" s="14">
        <v>8</v>
      </c>
      <c r="K72" s="104">
        <v>41</v>
      </c>
      <c r="L72" s="33">
        <v>174</v>
      </c>
      <c r="M72" s="34">
        <v>4.0229885057471264E-2</v>
      </c>
    </row>
    <row r="73" spans="1:13" ht="15.5" x14ac:dyDescent="0.35">
      <c r="A73" s="18">
        <v>8.1</v>
      </c>
      <c r="B73" s="14">
        <v>79</v>
      </c>
      <c r="C73" s="14">
        <v>2</v>
      </c>
      <c r="D73" s="20">
        <v>0.54600000000000004</v>
      </c>
      <c r="E73" s="14">
        <v>122</v>
      </c>
      <c r="F73" s="14">
        <v>129</v>
      </c>
      <c r="G73" s="14">
        <v>1</v>
      </c>
      <c r="H73" s="32">
        <v>0</v>
      </c>
      <c r="I73" s="14">
        <v>56</v>
      </c>
      <c r="J73" s="14">
        <v>3</v>
      </c>
      <c r="K73" s="104">
        <v>74</v>
      </c>
      <c r="L73" s="33">
        <v>163</v>
      </c>
      <c r="M73" s="34">
        <v>4.2944785276073622E-2</v>
      </c>
    </row>
    <row r="74" spans="1:13" ht="15.5" x14ac:dyDescent="0.35">
      <c r="A74" s="18">
        <v>9.5</v>
      </c>
      <c r="B74" s="14">
        <v>53</v>
      </c>
      <c r="C74" s="14">
        <v>19</v>
      </c>
      <c r="D74" s="20">
        <v>1.2949999999999999</v>
      </c>
      <c r="E74" s="14">
        <v>110</v>
      </c>
      <c r="F74" s="14">
        <v>88</v>
      </c>
      <c r="G74" s="14">
        <v>1</v>
      </c>
      <c r="H74" s="32">
        <v>0</v>
      </c>
      <c r="I74" s="14">
        <v>40</v>
      </c>
      <c r="J74" s="14">
        <v>8</v>
      </c>
      <c r="K74" s="104">
        <v>31</v>
      </c>
      <c r="L74" s="33">
        <v>175</v>
      </c>
      <c r="M74" s="34">
        <v>0.04</v>
      </c>
    </row>
    <row r="75" spans="1:13" ht="15.5" x14ac:dyDescent="0.35">
      <c r="A75" s="18">
        <v>8.4</v>
      </c>
      <c r="B75" s="14">
        <v>47</v>
      </c>
      <c r="C75" s="14">
        <v>10</v>
      </c>
      <c r="D75" s="20">
        <v>1.512</v>
      </c>
      <c r="E75" s="14">
        <v>73</v>
      </c>
      <c r="F75" s="14">
        <v>82</v>
      </c>
      <c r="G75" s="14">
        <v>0</v>
      </c>
      <c r="H75" s="32">
        <v>1</v>
      </c>
      <c r="I75" s="14">
        <v>31</v>
      </c>
      <c r="J75" s="14">
        <v>7</v>
      </c>
      <c r="K75" s="104">
        <v>22</v>
      </c>
      <c r="L75" s="33">
        <v>174</v>
      </c>
      <c r="M75" s="34">
        <v>3.4482758620689655E-2</v>
      </c>
    </row>
    <row r="76" spans="1:13" ht="15.5" x14ac:dyDescent="0.35">
      <c r="A76" s="18">
        <v>9</v>
      </c>
      <c r="B76" s="14">
        <v>39</v>
      </c>
      <c r="C76" s="14">
        <v>9</v>
      </c>
      <c r="D76" s="20">
        <v>0.10299999999999999</v>
      </c>
      <c r="E76" s="14">
        <v>89</v>
      </c>
      <c r="F76" s="14">
        <v>135</v>
      </c>
      <c r="G76" s="14">
        <v>1</v>
      </c>
      <c r="H76" s="32">
        <v>0</v>
      </c>
      <c r="I76" s="14">
        <v>40</v>
      </c>
      <c r="J76" s="14">
        <v>20</v>
      </c>
      <c r="K76" s="104">
        <v>16</v>
      </c>
      <c r="L76" s="33">
        <v>170</v>
      </c>
      <c r="M76" s="34">
        <v>3.5294117647058823E-2</v>
      </c>
    </row>
    <row r="77" spans="1:13" ht="15.5" x14ac:dyDescent="0.35">
      <c r="A77" s="18">
        <v>15.5</v>
      </c>
      <c r="B77" s="14">
        <v>75</v>
      </c>
      <c r="C77" s="14">
        <v>4</v>
      </c>
      <c r="D77" s="20">
        <v>0.185</v>
      </c>
      <c r="E77" s="14">
        <v>166</v>
      </c>
      <c r="F77" s="14">
        <v>133</v>
      </c>
      <c r="G77" s="14">
        <v>0</v>
      </c>
      <c r="H77" s="32">
        <v>0</v>
      </c>
      <c r="I77" s="14">
        <v>29</v>
      </c>
      <c r="J77" s="14">
        <v>15</v>
      </c>
      <c r="K77" s="104">
        <v>97</v>
      </c>
      <c r="L77" s="33">
        <v>178</v>
      </c>
      <c r="M77" s="34">
        <v>5.0561797752808987E-2</v>
      </c>
    </row>
    <row r="78" spans="1:13" ht="15.5" x14ac:dyDescent="0.35">
      <c r="A78" s="18">
        <v>10.4</v>
      </c>
      <c r="B78" s="14">
        <v>51</v>
      </c>
      <c r="C78" s="14">
        <v>5</v>
      </c>
      <c r="D78" s="20">
        <v>0.63600000000000001</v>
      </c>
      <c r="E78" s="14">
        <v>118</v>
      </c>
      <c r="F78" s="14">
        <v>112</v>
      </c>
      <c r="G78" s="14">
        <v>1</v>
      </c>
      <c r="H78" s="32">
        <v>0</v>
      </c>
      <c r="I78" s="14">
        <v>32</v>
      </c>
      <c r="J78" s="14">
        <v>10</v>
      </c>
      <c r="K78" s="104">
        <v>26</v>
      </c>
      <c r="L78" s="33">
        <v>173</v>
      </c>
      <c r="M78" s="34">
        <v>4.046242774566474E-2</v>
      </c>
    </row>
    <row r="79" spans="1:13" ht="15.5" x14ac:dyDescent="0.35">
      <c r="A79" s="18">
        <v>12.7</v>
      </c>
      <c r="B79" s="14">
        <v>51</v>
      </c>
      <c r="C79" s="14">
        <v>7</v>
      </c>
      <c r="D79" s="20">
        <v>0.17199999999999999</v>
      </c>
      <c r="E79" s="14">
        <v>117</v>
      </c>
      <c r="F79" s="14">
        <v>168</v>
      </c>
      <c r="G79" s="14">
        <v>1</v>
      </c>
      <c r="H79" s="32">
        <v>1</v>
      </c>
      <c r="I79" s="14">
        <v>33</v>
      </c>
      <c r="J79" s="14">
        <v>11</v>
      </c>
      <c r="K79" s="104">
        <v>23</v>
      </c>
      <c r="L79" s="33">
        <v>176</v>
      </c>
      <c r="M79" s="34">
        <v>4.5454545454545456E-2</v>
      </c>
    </row>
    <row r="80" spans="1:13" ht="15.5" x14ac:dyDescent="0.35">
      <c r="A80" s="18">
        <v>14</v>
      </c>
      <c r="B80" s="14">
        <v>74</v>
      </c>
      <c r="C80" s="14">
        <v>18</v>
      </c>
      <c r="D80" s="20">
        <v>4.3999999999999997E-2</v>
      </c>
      <c r="E80" s="14">
        <v>175</v>
      </c>
      <c r="F80" s="14">
        <v>78</v>
      </c>
      <c r="G80" s="14">
        <v>1</v>
      </c>
      <c r="H80" s="32">
        <v>1</v>
      </c>
      <c r="I80" s="14">
        <v>39</v>
      </c>
      <c r="J80" s="14">
        <v>7</v>
      </c>
      <c r="K80" s="104">
        <v>84</v>
      </c>
      <c r="L80" s="33">
        <v>179</v>
      </c>
      <c r="M80" s="34">
        <v>4.4692737430167599E-2</v>
      </c>
    </row>
    <row r="81" spans="1:13" ht="15.5" x14ac:dyDescent="0.35">
      <c r="A81" s="18">
        <v>9.4</v>
      </c>
      <c r="B81" s="14">
        <v>50</v>
      </c>
      <c r="C81" s="14">
        <v>11</v>
      </c>
      <c r="D81" s="20">
        <v>1.5449999999999999</v>
      </c>
      <c r="E81" s="14">
        <v>102</v>
      </c>
      <c r="F81" s="14">
        <v>110</v>
      </c>
      <c r="G81" s="14">
        <v>1</v>
      </c>
      <c r="H81" s="32">
        <v>0</v>
      </c>
      <c r="I81" s="14">
        <v>41</v>
      </c>
      <c r="J81" s="14">
        <v>10</v>
      </c>
      <c r="K81" s="104">
        <v>28</v>
      </c>
      <c r="L81" s="33">
        <v>162</v>
      </c>
      <c r="M81" s="34">
        <v>4.3209876543209874E-2</v>
      </c>
    </row>
    <row r="82" spans="1:13" ht="15.5" x14ac:dyDescent="0.35">
      <c r="A82" s="18">
        <v>14</v>
      </c>
      <c r="B82" s="14">
        <v>70</v>
      </c>
      <c r="C82" s="14">
        <v>5</v>
      </c>
      <c r="D82" s="20">
        <v>0.29099999999999998</v>
      </c>
      <c r="E82" s="14">
        <v>182</v>
      </c>
      <c r="F82" s="14">
        <v>132</v>
      </c>
      <c r="G82" s="14">
        <v>1</v>
      </c>
      <c r="H82" s="32">
        <v>1</v>
      </c>
      <c r="I82" s="14">
        <v>31</v>
      </c>
      <c r="J82" s="14">
        <v>6</v>
      </c>
      <c r="K82" s="104">
        <v>74</v>
      </c>
      <c r="L82" s="33">
        <v>168</v>
      </c>
      <c r="M82" s="34">
        <v>2.976190476190476E-2</v>
      </c>
    </row>
    <row r="83" spans="1:13" ht="15.5" x14ac:dyDescent="0.35">
      <c r="A83" s="18">
        <v>15.9</v>
      </c>
      <c r="B83" s="14">
        <v>66</v>
      </c>
      <c r="C83" s="14">
        <v>9</v>
      </c>
      <c r="D83" s="20">
        <v>9.1999999999999998E-2</v>
      </c>
      <c r="E83" s="14">
        <v>230</v>
      </c>
      <c r="F83" s="14">
        <v>137</v>
      </c>
      <c r="G83" s="14">
        <v>0</v>
      </c>
      <c r="H83" s="32">
        <v>0</v>
      </c>
      <c r="I83" s="14">
        <v>43</v>
      </c>
      <c r="J83" s="14">
        <v>12</v>
      </c>
      <c r="K83" s="104">
        <v>65</v>
      </c>
      <c r="L83" s="33">
        <v>165</v>
      </c>
      <c r="M83" s="34">
        <v>5.4545454545454543E-2</v>
      </c>
    </row>
    <row r="84" spans="1:13" ht="15.5" x14ac:dyDescent="0.35">
      <c r="A84" s="18">
        <v>7.5</v>
      </c>
      <c r="B84" s="14">
        <v>43</v>
      </c>
      <c r="C84" s="14">
        <v>5</v>
      </c>
      <c r="D84" s="20">
        <v>0.48</v>
      </c>
      <c r="E84" s="14">
        <v>59</v>
      </c>
      <c r="F84" s="14">
        <v>127</v>
      </c>
      <c r="G84" s="14">
        <v>0</v>
      </c>
      <c r="H84" s="32">
        <v>0</v>
      </c>
      <c r="I84" s="14">
        <v>30</v>
      </c>
      <c r="J84" s="14">
        <v>4</v>
      </c>
      <c r="K84" s="104">
        <v>17</v>
      </c>
      <c r="L84" s="33">
        <v>170</v>
      </c>
      <c r="M84" s="34">
        <v>2.9411764705882353E-2</v>
      </c>
    </row>
    <row r="85" spans="1:13" ht="15.5" x14ac:dyDescent="0.35">
      <c r="A85" s="18">
        <v>8.1</v>
      </c>
      <c r="B85" s="14">
        <v>49</v>
      </c>
      <c r="C85" s="14">
        <v>16</v>
      </c>
      <c r="D85" s="20">
        <v>0.98299999999999998</v>
      </c>
      <c r="E85" s="14">
        <v>71</v>
      </c>
      <c r="F85" s="14">
        <v>112</v>
      </c>
      <c r="G85" s="14">
        <v>1</v>
      </c>
      <c r="H85" s="32">
        <v>0</v>
      </c>
      <c r="I85" s="14">
        <v>39</v>
      </c>
      <c r="J85" s="14">
        <v>7</v>
      </c>
      <c r="K85" s="104">
        <v>23</v>
      </c>
      <c r="L85" s="33">
        <v>175</v>
      </c>
      <c r="M85" s="34">
        <v>2.8571428571428571E-2</v>
      </c>
    </row>
    <row r="86" spans="1:13" ht="15.5" x14ac:dyDescent="0.35">
      <c r="A86" s="18">
        <v>10.3</v>
      </c>
      <c r="B86" s="14">
        <v>49</v>
      </c>
      <c r="C86" s="14">
        <v>3</v>
      </c>
      <c r="D86" s="20">
        <v>1.881</v>
      </c>
      <c r="E86" s="14">
        <v>46</v>
      </c>
      <c r="F86" s="14">
        <v>85</v>
      </c>
      <c r="G86" s="14">
        <v>0</v>
      </c>
      <c r="H86" s="32">
        <v>1</v>
      </c>
      <c r="I86" s="14">
        <v>46</v>
      </c>
      <c r="J86" s="14">
        <v>9</v>
      </c>
      <c r="K86" s="104">
        <v>17</v>
      </c>
      <c r="L86" s="33">
        <v>184</v>
      </c>
      <c r="M86" s="34">
        <v>5.434782608695652E-2</v>
      </c>
    </row>
    <row r="87" spans="1:13" ht="15.5" x14ac:dyDescent="0.35">
      <c r="A87" s="18">
        <v>7.7</v>
      </c>
      <c r="B87" s="14">
        <v>46</v>
      </c>
      <c r="C87" s="14">
        <v>3</v>
      </c>
      <c r="D87" s="20">
        <v>2.6259999999999999</v>
      </c>
      <c r="E87" s="14">
        <v>43</v>
      </c>
      <c r="F87" s="14">
        <v>74</v>
      </c>
      <c r="G87" s="14">
        <v>0</v>
      </c>
      <c r="H87" s="32">
        <v>0</v>
      </c>
      <c r="I87" s="14">
        <v>50</v>
      </c>
      <c r="J87" s="14">
        <v>4</v>
      </c>
      <c r="K87" s="104">
        <v>21</v>
      </c>
      <c r="L87" s="33">
        <v>176</v>
      </c>
      <c r="M87" s="34">
        <v>2.2727272727272728E-2</v>
      </c>
    </row>
    <row r="88" spans="1:13" ht="15.5" x14ac:dyDescent="0.35">
      <c r="A88" s="18">
        <v>8.5</v>
      </c>
      <c r="B88" s="14">
        <v>53</v>
      </c>
      <c r="C88" s="14">
        <v>21</v>
      </c>
      <c r="D88" s="20">
        <v>0.56799999999999995</v>
      </c>
      <c r="E88" s="14">
        <v>125</v>
      </c>
      <c r="F88" s="14">
        <v>109</v>
      </c>
      <c r="G88" s="14">
        <v>0</v>
      </c>
      <c r="H88" s="32">
        <v>0</v>
      </c>
      <c r="I88" s="14">
        <v>44</v>
      </c>
      <c r="J88" s="14">
        <v>8</v>
      </c>
      <c r="K88" s="104">
        <v>34</v>
      </c>
      <c r="L88" s="33">
        <v>160</v>
      </c>
      <c r="M88" s="34">
        <v>4.3749999999999997E-2</v>
      </c>
    </row>
    <row r="89" spans="1:13" ht="15.5" x14ac:dyDescent="0.35">
      <c r="A89" s="18">
        <v>10.7</v>
      </c>
      <c r="B89" s="14">
        <v>62</v>
      </c>
      <c r="C89" s="14">
        <v>8</v>
      </c>
      <c r="D89" s="20">
        <v>0.879</v>
      </c>
      <c r="E89" s="14">
        <v>118</v>
      </c>
      <c r="F89" s="14">
        <v>108</v>
      </c>
      <c r="G89" s="14">
        <v>0</v>
      </c>
      <c r="H89" s="32">
        <v>1</v>
      </c>
      <c r="I89" s="14">
        <v>31</v>
      </c>
      <c r="J89" s="14">
        <v>10</v>
      </c>
      <c r="K89" s="104">
        <v>50</v>
      </c>
      <c r="L89" s="33">
        <v>173</v>
      </c>
      <c r="M89" s="34">
        <v>4.046242774566474E-2</v>
      </c>
    </row>
    <row r="90" spans="1:13" ht="15.5" x14ac:dyDescent="0.35">
      <c r="A90" s="18">
        <v>7.4</v>
      </c>
      <c r="B90" s="14">
        <v>51</v>
      </c>
      <c r="C90" s="14">
        <v>4</v>
      </c>
      <c r="D90" s="20">
        <v>1.083</v>
      </c>
      <c r="E90" s="14">
        <v>101</v>
      </c>
      <c r="F90" s="14">
        <v>100</v>
      </c>
      <c r="G90" s="14">
        <v>0</v>
      </c>
      <c r="H90" s="32">
        <v>0</v>
      </c>
      <c r="I90" s="14">
        <v>53</v>
      </c>
      <c r="J90" s="14">
        <v>7</v>
      </c>
      <c r="K90" s="104">
        <v>28</v>
      </c>
      <c r="L90" s="33">
        <v>163</v>
      </c>
      <c r="M90" s="34">
        <v>2.4539877300613498E-2</v>
      </c>
    </row>
    <row r="91" spans="1:13" ht="15.5" x14ac:dyDescent="0.35">
      <c r="A91" s="18">
        <v>14.8</v>
      </c>
      <c r="B91" s="14">
        <v>70</v>
      </c>
      <c r="C91" s="14">
        <v>6</v>
      </c>
      <c r="D91" s="20">
        <v>0.82799999999999996</v>
      </c>
      <c r="E91" s="14">
        <v>213</v>
      </c>
      <c r="F91" s="14">
        <v>105</v>
      </c>
      <c r="G91" s="14">
        <v>1</v>
      </c>
      <c r="H91" s="32">
        <v>1</v>
      </c>
      <c r="I91" s="14">
        <v>37</v>
      </c>
      <c r="J91" s="14">
        <v>15</v>
      </c>
      <c r="K91" s="104">
        <v>75</v>
      </c>
      <c r="L91" s="33">
        <v>168</v>
      </c>
      <c r="M91" s="34">
        <v>4.7619047619047616E-2</v>
      </c>
    </row>
    <row r="92" spans="1:13" ht="15.5" x14ac:dyDescent="0.35">
      <c r="A92" s="18">
        <v>7.3</v>
      </c>
      <c r="B92" s="14">
        <v>56</v>
      </c>
      <c r="C92" s="14">
        <v>24</v>
      </c>
      <c r="D92" s="20">
        <v>1.56</v>
      </c>
      <c r="E92" s="14">
        <v>115</v>
      </c>
      <c r="F92" s="14">
        <v>87</v>
      </c>
      <c r="G92" s="14">
        <v>1</v>
      </c>
      <c r="H92" s="32">
        <v>0</v>
      </c>
      <c r="I92" s="14">
        <v>46</v>
      </c>
      <c r="J92" s="14">
        <v>1</v>
      </c>
      <c r="K92" s="104">
        <v>37</v>
      </c>
      <c r="L92" s="33">
        <v>162</v>
      </c>
      <c r="M92" s="34">
        <v>2.4691358024691357E-2</v>
      </c>
    </row>
    <row r="93" spans="1:13" ht="15.5" x14ac:dyDescent="0.35">
      <c r="A93" s="18">
        <v>7.6</v>
      </c>
      <c r="B93" s="14">
        <v>42</v>
      </c>
      <c r="C93" s="14">
        <v>1</v>
      </c>
      <c r="D93" s="20">
        <v>1.4279999999999999</v>
      </c>
      <c r="E93" s="14">
        <v>121</v>
      </c>
      <c r="F93" s="14">
        <v>84</v>
      </c>
      <c r="G93" s="14">
        <v>1</v>
      </c>
      <c r="H93" s="32">
        <v>0</v>
      </c>
      <c r="I93" s="14">
        <v>45</v>
      </c>
      <c r="J93" s="14">
        <v>5</v>
      </c>
      <c r="K93" s="104">
        <v>14</v>
      </c>
      <c r="L93" s="33">
        <v>160</v>
      </c>
      <c r="M93" s="34">
        <v>3.125E-2</v>
      </c>
    </row>
    <row r="94" spans="1:13" ht="15.5" x14ac:dyDescent="0.35">
      <c r="A94" s="18">
        <v>9</v>
      </c>
      <c r="B94" s="14">
        <v>56</v>
      </c>
      <c r="C94" s="14">
        <v>3</v>
      </c>
      <c r="D94" s="20">
        <v>1.4039999999999999</v>
      </c>
      <c r="E94" s="14">
        <v>69</v>
      </c>
      <c r="F94" s="14">
        <v>87</v>
      </c>
      <c r="G94" s="14">
        <v>1</v>
      </c>
      <c r="H94" s="32">
        <v>0</v>
      </c>
      <c r="I94" s="14">
        <v>34</v>
      </c>
      <c r="J94" s="14">
        <v>8</v>
      </c>
      <c r="K94" s="104">
        <v>38</v>
      </c>
      <c r="L94" s="33">
        <v>174</v>
      </c>
      <c r="M94" s="34">
        <v>4.0229885057471264E-2</v>
      </c>
    </row>
    <row r="95" spans="1:13" ht="15.5" x14ac:dyDescent="0.35">
      <c r="A95" s="18">
        <v>12.9</v>
      </c>
      <c r="B95" s="14">
        <v>60</v>
      </c>
      <c r="C95" s="14">
        <v>5</v>
      </c>
      <c r="D95" s="20">
        <v>1.0720000000000001</v>
      </c>
      <c r="E95" s="14">
        <v>178</v>
      </c>
      <c r="F95" s="14">
        <v>101</v>
      </c>
      <c r="G95" s="14">
        <v>1</v>
      </c>
      <c r="H95" s="32">
        <v>1</v>
      </c>
      <c r="I95" s="14">
        <v>38</v>
      </c>
      <c r="J95" s="14">
        <v>13</v>
      </c>
      <c r="K95" s="104">
        <v>49</v>
      </c>
      <c r="L95" s="33">
        <v>175</v>
      </c>
      <c r="M95" s="34">
        <v>4.5714285714285714E-2</v>
      </c>
    </row>
    <row r="96" spans="1:13" ht="15.5" x14ac:dyDescent="0.35">
      <c r="A96" s="18">
        <v>9</v>
      </c>
      <c r="B96" s="14">
        <v>48</v>
      </c>
      <c r="C96" s="14">
        <v>12</v>
      </c>
      <c r="D96" s="20">
        <v>0.183</v>
      </c>
      <c r="E96" s="14">
        <v>85</v>
      </c>
      <c r="F96" s="14">
        <v>130</v>
      </c>
      <c r="G96" s="14">
        <v>1</v>
      </c>
      <c r="H96" s="32">
        <v>0</v>
      </c>
      <c r="I96" s="14">
        <v>37</v>
      </c>
      <c r="J96" s="14">
        <v>11</v>
      </c>
      <c r="K96" s="104">
        <v>22</v>
      </c>
      <c r="L96" s="33">
        <v>171</v>
      </c>
      <c r="M96" s="34">
        <v>4.0935672514619881E-2</v>
      </c>
    </row>
    <row r="97" spans="1:13" ht="15.5" x14ac:dyDescent="0.35">
      <c r="A97" s="18">
        <v>18.2</v>
      </c>
      <c r="B97" s="14">
        <v>88</v>
      </c>
      <c r="C97" s="14">
        <v>12</v>
      </c>
      <c r="D97" s="20">
        <v>1.6</v>
      </c>
      <c r="E97" s="14">
        <v>282</v>
      </c>
      <c r="F97" s="14">
        <v>72</v>
      </c>
      <c r="G97" s="14">
        <v>1</v>
      </c>
      <c r="H97" s="32">
        <v>1</v>
      </c>
      <c r="I97" s="14">
        <v>39</v>
      </c>
      <c r="J97" s="14">
        <v>18</v>
      </c>
      <c r="K97" s="104">
        <v>29</v>
      </c>
      <c r="L97" s="33">
        <v>175</v>
      </c>
      <c r="M97" s="34">
        <v>5.7142857142857141E-2</v>
      </c>
    </row>
    <row r="98" spans="1:13" ht="15.5" x14ac:dyDescent="0.35">
      <c r="A98" s="18">
        <v>14.4</v>
      </c>
      <c r="B98" s="14">
        <v>75</v>
      </c>
      <c r="C98" s="14">
        <v>5</v>
      </c>
      <c r="D98" s="20">
        <v>0.61199999999999999</v>
      </c>
      <c r="E98" s="14">
        <v>156</v>
      </c>
      <c r="F98" s="14">
        <v>129</v>
      </c>
      <c r="G98" s="14">
        <v>0</v>
      </c>
      <c r="H98" s="32">
        <v>1</v>
      </c>
      <c r="I98" s="14">
        <v>42</v>
      </c>
      <c r="J98" s="14">
        <v>15</v>
      </c>
      <c r="K98" s="104">
        <v>55</v>
      </c>
      <c r="L98" s="33">
        <v>186</v>
      </c>
      <c r="M98" s="34">
        <v>3.7634408602150539E-2</v>
      </c>
    </row>
    <row r="99" spans="1:13" ht="15.5" x14ac:dyDescent="0.35">
      <c r="A99" s="18">
        <v>8.8000000000000007</v>
      </c>
      <c r="B99" s="14">
        <v>56</v>
      </c>
      <c r="C99" s="14">
        <v>3</v>
      </c>
      <c r="D99" s="20">
        <v>0.496</v>
      </c>
      <c r="E99" s="14">
        <v>86</v>
      </c>
      <c r="F99" s="14">
        <v>100</v>
      </c>
      <c r="G99" s="14">
        <v>0</v>
      </c>
      <c r="H99" s="32">
        <v>0</v>
      </c>
      <c r="I99" s="14">
        <v>54</v>
      </c>
      <c r="J99" s="14">
        <v>8</v>
      </c>
      <c r="K99" s="104">
        <v>37</v>
      </c>
      <c r="L99" s="33">
        <v>172</v>
      </c>
      <c r="M99" s="34">
        <v>4.0697674418604654E-2</v>
      </c>
    </row>
    <row r="100" spans="1:13" ht="15.5" x14ac:dyDescent="0.35">
      <c r="A100" s="18">
        <v>12.5</v>
      </c>
      <c r="B100" s="14">
        <v>60</v>
      </c>
      <c r="C100" s="14">
        <v>17</v>
      </c>
      <c r="D100" s="20">
        <v>1.8</v>
      </c>
      <c r="E100" s="14">
        <v>212</v>
      </c>
      <c r="F100" s="14">
        <v>86</v>
      </c>
      <c r="G100" s="14">
        <v>1</v>
      </c>
      <c r="H100" s="32">
        <v>1</v>
      </c>
      <c r="I100" s="14">
        <v>39</v>
      </c>
      <c r="J100" s="14">
        <v>9</v>
      </c>
      <c r="K100" s="104">
        <v>40</v>
      </c>
      <c r="L100" s="33">
        <v>165</v>
      </c>
      <c r="M100" s="34">
        <v>3.6363636363636362E-2</v>
      </c>
    </row>
    <row r="101" spans="1:13" ht="15.5" x14ac:dyDescent="0.35">
      <c r="A101" s="18">
        <v>13.3</v>
      </c>
      <c r="B101" s="14">
        <v>58</v>
      </c>
      <c r="C101" s="14">
        <v>6</v>
      </c>
      <c r="D101" s="20">
        <v>0.40300000000000002</v>
      </c>
      <c r="E101" s="14">
        <v>157</v>
      </c>
      <c r="F101" s="14">
        <v>98</v>
      </c>
      <c r="G101" s="14">
        <v>0</v>
      </c>
      <c r="H101" s="32">
        <v>1</v>
      </c>
      <c r="I101" s="14">
        <v>35</v>
      </c>
      <c r="J101" s="14">
        <v>16</v>
      </c>
      <c r="K101" s="104">
        <v>45</v>
      </c>
      <c r="L101" s="33">
        <v>174</v>
      </c>
      <c r="M101" s="34">
        <v>3.4482758620689655E-2</v>
      </c>
    </row>
    <row r="102" spans="1:13" ht="15.5" x14ac:dyDescent="0.35">
      <c r="A102" s="18">
        <v>12.5</v>
      </c>
      <c r="B102" s="14">
        <v>67</v>
      </c>
      <c r="C102" s="14">
        <v>10</v>
      </c>
      <c r="D102" s="20">
        <v>0.85599999999999998</v>
      </c>
      <c r="E102" s="14">
        <v>91</v>
      </c>
      <c r="F102" s="14">
        <v>112</v>
      </c>
      <c r="G102" s="14">
        <v>1</v>
      </c>
      <c r="H102" s="32">
        <v>0</v>
      </c>
      <c r="I102" s="14">
        <v>33</v>
      </c>
      <c r="J102" s="14">
        <v>1</v>
      </c>
      <c r="K102" s="104">
        <v>43</v>
      </c>
      <c r="L102" s="33">
        <v>178</v>
      </c>
      <c r="M102" s="34">
        <v>5.6179775280898875E-2</v>
      </c>
    </row>
    <row r="103" spans="1:13" ht="15.5" x14ac:dyDescent="0.35">
      <c r="A103" s="18">
        <v>13.2</v>
      </c>
      <c r="B103" s="14">
        <v>73</v>
      </c>
      <c r="C103" s="14">
        <v>15</v>
      </c>
      <c r="D103" s="20">
        <v>1.8360000000000001</v>
      </c>
      <c r="E103" s="14">
        <v>169</v>
      </c>
      <c r="F103" s="14">
        <v>85</v>
      </c>
      <c r="G103" s="14">
        <v>0</v>
      </c>
      <c r="H103" s="32">
        <v>1</v>
      </c>
      <c r="I103" s="14">
        <v>36</v>
      </c>
      <c r="J103" s="14">
        <v>7</v>
      </c>
      <c r="K103" s="104">
        <v>83</v>
      </c>
      <c r="L103" s="33">
        <v>179</v>
      </c>
      <c r="M103" s="34">
        <v>4.4692737430167599E-2</v>
      </c>
    </row>
    <row r="104" spans="1:13" ht="15.5" x14ac:dyDescent="0.35">
      <c r="A104" s="18">
        <v>11.1</v>
      </c>
      <c r="B104" s="14">
        <v>70</v>
      </c>
      <c r="C104" s="14">
        <v>20</v>
      </c>
      <c r="D104" s="20">
        <v>0.40799999999999997</v>
      </c>
      <c r="E104" s="14">
        <v>175</v>
      </c>
      <c r="F104" s="14">
        <v>96</v>
      </c>
      <c r="G104" s="14">
        <v>0</v>
      </c>
      <c r="H104" s="32">
        <v>0</v>
      </c>
      <c r="I104" s="14">
        <v>42</v>
      </c>
      <c r="J104" s="14">
        <v>7</v>
      </c>
      <c r="K104" s="104">
        <v>49</v>
      </c>
      <c r="L104" s="33">
        <v>161</v>
      </c>
      <c r="M104" s="34">
        <v>4.3478260869565216E-2</v>
      </c>
    </row>
    <row r="105" spans="1:13" ht="15.5" x14ac:dyDescent="0.35">
      <c r="A105" s="18">
        <v>8.3000000000000007</v>
      </c>
      <c r="B105" s="14">
        <v>49</v>
      </c>
      <c r="C105" s="14">
        <v>4</v>
      </c>
      <c r="D105" s="20">
        <v>0.124</v>
      </c>
      <c r="E105" s="14">
        <v>77</v>
      </c>
      <c r="F105" s="14">
        <v>150</v>
      </c>
      <c r="G105" s="14">
        <v>0</v>
      </c>
      <c r="H105" s="32">
        <v>0</v>
      </c>
      <c r="I105" s="14">
        <v>29</v>
      </c>
      <c r="J105" s="14">
        <v>10</v>
      </c>
      <c r="K105" s="104">
        <v>24</v>
      </c>
      <c r="L105" s="33">
        <v>168</v>
      </c>
      <c r="M105" s="34">
        <v>4.1666666666666664E-2</v>
      </c>
    </row>
    <row r="106" spans="1:13" ht="15.5" x14ac:dyDescent="0.35">
      <c r="A106" s="18">
        <v>9.3000000000000007</v>
      </c>
      <c r="B106" s="14">
        <v>55</v>
      </c>
      <c r="C106" s="14">
        <v>11</v>
      </c>
      <c r="D106" s="20">
        <v>8.5000000000000006E-2</v>
      </c>
      <c r="E106" s="14">
        <v>125</v>
      </c>
      <c r="F106" s="14">
        <v>107</v>
      </c>
      <c r="G106" s="14">
        <v>1</v>
      </c>
      <c r="H106" s="32">
        <v>0</v>
      </c>
      <c r="I106" s="14">
        <v>38</v>
      </c>
      <c r="J106" s="14">
        <v>4</v>
      </c>
      <c r="K106" s="104">
        <v>35</v>
      </c>
      <c r="L106" s="33">
        <v>162</v>
      </c>
      <c r="M106" s="34">
        <v>4.3209876543209874E-2</v>
      </c>
    </row>
    <row r="107" spans="1:13" ht="15.5" x14ac:dyDescent="0.35">
      <c r="A107" s="18">
        <v>8.1999999999999993</v>
      </c>
      <c r="B107" s="14">
        <v>49</v>
      </c>
      <c r="C107" s="14">
        <v>13</v>
      </c>
      <c r="D107" s="20">
        <v>0.85199999999999998</v>
      </c>
      <c r="E107" s="14">
        <v>102</v>
      </c>
      <c r="F107" s="14">
        <v>108</v>
      </c>
      <c r="G107" s="14">
        <v>1</v>
      </c>
      <c r="H107" s="32">
        <v>0</v>
      </c>
      <c r="I107" s="14">
        <v>37</v>
      </c>
      <c r="J107" s="14">
        <v>9</v>
      </c>
      <c r="K107" s="104">
        <v>25</v>
      </c>
      <c r="L107" s="33">
        <v>162</v>
      </c>
      <c r="M107" s="34">
        <v>3.7037037037037035E-2</v>
      </c>
    </row>
    <row r="108" spans="1:13" ht="15.5" x14ac:dyDescent="0.35">
      <c r="A108" s="18">
        <v>14.8</v>
      </c>
      <c r="B108" s="14">
        <v>74</v>
      </c>
      <c r="C108" s="14">
        <v>6</v>
      </c>
      <c r="D108" s="20">
        <v>1.927</v>
      </c>
      <c r="E108" s="14">
        <v>249</v>
      </c>
      <c r="F108" s="14">
        <v>78</v>
      </c>
      <c r="G108" s="14">
        <v>1</v>
      </c>
      <c r="H108" s="32">
        <v>1</v>
      </c>
      <c r="I108" s="14">
        <v>29</v>
      </c>
      <c r="J108" s="14">
        <v>7</v>
      </c>
      <c r="K108" s="104">
        <v>58</v>
      </c>
      <c r="L108" s="33">
        <v>164</v>
      </c>
      <c r="M108" s="34">
        <v>4.2682926829268296E-2</v>
      </c>
    </row>
    <row r="109" spans="1:13" ht="15.5" x14ac:dyDescent="0.35">
      <c r="A109" s="18">
        <v>10.7</v>
      </c>
      <c r="B109" s="14">
        <v>53</v>
      </c>
      <c r="C109" s="14">
        <v>4</v>
      </c>
      <c r="D109" s="20">
        <v>1.018</v>
      </c>
      <c r="E109" s="14">
        <v>134</v>
      </c>
      <c r="F109" s="14">
        <v>86</v>
      </c>
      <c r="G109" s="14">
        <v>0</v>
      </c>
      <c r="H109" s="32">
        <v>1</v>
      </c>
      <c r="I109" s="14">
        <v>36</v>
      </c>
      <c r="J109" s="14">
        <v>10</v>
      </c>
      <c r="K109" s="104">
        <v>31</v>
      </c>
      <c r="L109" s="33">
        <v>176</v>
      </c>
      <c r="M109" s="34">
        <v>3.4090909090909088E-2</v>
      </c>
    </row>
    <row r="110" spans="1:13" ht="15.5" x14ac:dyDescent="0.35">
      <c r="A110" s="18">
        <v>8.8000000000000007</v>
      </c>
      <c r="B110" s="14">
        <v>58</v>
      </c>
      <c r="C110" s="14">
        <v>13</v>
      </c>
      <c r="D110" s="20">
        <v>0.86399999999999999</v>
      </c>
      <c r="E110" s="14">
        <v>129</v>
      </c>
      <c r="F110" s="14">
        <v>133</v>
      </c>
      <c r="G110" s="14">
        <v>1</v>
      </c>
      <c r="H110" s="32">
        <v>0</v>
      </c>
      <c r="I110" s="14">
        <v>61</v>
      </c>
      <c r="J110" s="14">
        <v>8</v>
      </c>
      <c r="K110" s="104">
        <v>39</v>
      </c>
      <c r="L110" s="33">
        <v>162</v>
      </c>
      <c r="M110" s="34">
        <v>3.7037037037037035E-2</v>
      </c>
    </row>
    <row r="111" spans="1:13" ht="15.5" x14ac:dyDescent="0.35">
      <c r="A111" s="18">
        <v>9.6999999999999993</v>
      </c>
      <c r="B111" s="14">
        <v>54</v>
      </c>
      <c r="C111" s="14">
        <v>2</v>
      </c>
      <c r="D111" s="20">
        <v>0.626</v>
      </c>
      <c r="E111" s="14">
        <v>51</v>
      </c>
      <c r="F111" s="14">
        <v>107</v>
      </c>
      <c r="G111" s="14">
        <v>1</v>
      </c>
      <c r="H111" s="32">
        <v>0</v>
      </c>
      <c r="I111" s="14">
        <v>38</v>
      </c>
      <c r="J111" s="14">
        <v>8</v>
      </c>
      <c r="K111" s="104">
        <v>26</v>
      </c>
      <c r="L111" s="33">
        <v>185</v>
      </c>
      <c r="M111" s="34">
        <v>4.3243243243243246E-2</v>
      </c>
    </row>
    <row r="112" spans="1:13" ht="15.5" x14ac:dyDescent="0.35">
      <c r="A112" s="18">
        <v>9.6999999999999993</v>
      </c>
      <c r="B112" s="14">
        <v>55</v>
      </c>
      <c r="C112" s="14">
        <v>4</v>
      </c>
      <c r="D112" s="20">
        <v>1.3839999999999999</v>
      </c>
      <c r="E112" s="14">
        <v>33</v>
      </c>
      <c r="F112" s="14">
        <v>100</v>
      </c>
      <c r="G112" s="14">
        <v>1</v>
      </c>
      <c r="H112" s="32">
        <v>0</v>
      </c>
      <c r="I112" s="14">
        <v>27</v>
      </c>
      <c r="J112" s="14">
        <v>10</v>
      </c>
      <c r="K112" s="104">
        <v>94</v>
      </c>
      <c r="L112" s="33">
        <v>182</v>
      </c>
      <c r="M112" s="34">
        <v>5.4945054945054944E-2</v>
      </c>
    </row>
    <row r="113" spans="1:13" ht="15.5" x14ac:dyDescent="0.35">
      <c r="A113" s="18">
        <v>10.5</v>
      </c>
      <c r="B113" s="14">
        <v>65</v>
      </c>
      <c r="C113" s="14">
        <v>3</v>
      </c>
      <c r="D113" s="20">
        <v>0.59</v>
      </c>
      <c r="E113" s="14">
        <v>121</v>
      </c>
      <c r="F113" s="14">
        <v>108</v>
      </c>
      <c r="G113" s="14">
        <v>1</v>
      </c>
      <c r="H113" s="32">
        <v>1</v>
      </c>
      <c r="I113" s="14">
        <v>32</v>
      </c>
      <c r="J113" s="14">
        <v>10</v>
      </c>
      <c r="K113" s="104">
        <v>54</v>
      </c>
      <c r="L113" s="33">
        <v>173</v>
      </c>
      <c r="M113" s="34">
        <v>4.6242774566473986E-2</v>
      </c>
    </row>
    <row r="114" spans="1:13" ht="15.5" x14ac:dyDescent="0.35">
      <c r="A114" s="18">
        <v>8.9</v>
      </c>
      <c r="B114" s="14">
        <v>39</v>
      </c>
      <c r="C114" s="14">
        <v>7</v>
      </c>
      <c r="D114" s="20">
        <v>7.1999999999999995E-2</v>
      </c>
      <c r="E114" s="14">
        <v>116</v>
      </c>
      <c r="F114" s="14">
        <v>155</v>
      </c>
      <c r="G114" s="14">
        <v>1</v>
      </c>
      <c r="H114" s="32">
        <v>1</v>
      </c>
      <c r="I114" s="14">
        <v>44</v>
      </c>
      <c r="J114" s="14">
        <v>16</v>
      </c>
      <c r="K114" s="104">
        <v>8</v>
      </c>
      <c r="L114" s="33">
        <v>164</v>
      </c>
      <c r="M114" s="34">
        <v>3.6585365853658534E-2</v>
      </c>
    </row>
    <row r="115" spans="1:13" ht="15.5" x14ac:dyDescent="0.35">
      <c r="A115" s="18">
        <v>7.9</v>
      </c>
      <c r="B115" s="14">
        <v>42</v>
      </c>
      <c r="C115" s="14">
        <v>4</v>
      </c>
      <c r="D115" s="20">
        <v>1.2829999999999999</v>
      </c>
      <c r="E115" s="14">
        <v>68</v>
      </c>
      <c r="F115" s="14">
        <v>90</v>
      </c>
      <c r="G115" s="14">
        <v>1</v>
      </c>
      <c r="H115" s="32">
        <v>0</v>
      </c>
      <c r="I115" s="14">
        <v>37</v>
      </c>
      <c r="J115" s="14">
        <v>6</v>
      </c>
      <c r="K115" s="104">
        <v>17</v>
      </c>
      <c r="L115" s="33">
        <v>170</v>
      </c>
      <c r="M115" s="34">
        <v>2.9411764705882353E-2</v>
      </c>
    </row>
    <row r="116" spans="1:13" ht="15.5" x14ac:dyDescent="0.35">
      <c r="A116" s="18">
        <v>21</v>
      </c>
      <c r="B116" s="14">
        <v>89</v>
      </c>
      <c r="C116" s="14">
        <v>6</v>
      </c>
      <c r="D116" s="20">
        <v>7.4999999999999997E-2</v>
      </c>
      <c r="E116" s="14">
        <v>296</v>
      </c>
      <c r="F116" s="14">
        <v>137</v>
      </c>
      <c r="G116" s="14">
        <v>1</v>
      </c>
      <c r="H116" s="32">
        <v>1</v>
      </c>
      <c r="I116" s="14">
        <v>37</v>
      </c>
      <c r="J116" s="14">
        <v>13</v>
      </c>
      <c r="K116" s="104">
        <v>27</v>
      </c>
      <c r="L116" s="33">
        <v>184</v>
      </c>
      <c r="M116" s="34">
        <v>6.5217391304347824E-2</v>
      </c>
    </row>
    <row r="117" spans="1:13" ht="15.5" x14ac:dyDescent="0.35">
      <c r="A117" s="18">
        <v>12.7</v>
      </c>
      <c r="B117" s="14">
        <v>65</v>
      </c>
      <c r="C117" s="14">
        <v>6</v>
      </c>
      <c r="D117" s="20">
        <v>0.89900000000000002</v>
      </c>
      <c r="E117" s="14">
        <v>165</v>
      </c>
      <c r="F117" s="14">
        <v>140</v>
      </c>
      <c r="G117" s="14">
        <v>0</v>
      </c>
      <c r="H117" s="32">
        <v>1</v>
      </c>
      <c r="I117" s="14">
        <v>60</v>
      </c>
      <c r="J117" s="14">
        <v>9</v>
      </c>
      <c r="K117" s="104">
        <v>62</v>
      </c>
      <c r="L117" s="33">
        <v>169</v>
      </c>
      <c r="M117" s="34">
        <v>2.9585798816568046E-2</v>
      </c>
    </row>
    <row r="118" spans="1:13" ht="15.5" x14ac:dyDescent="0.35">
      <c r="A118" s="18">
        <v>9.4</v>
      </c>
      <c r="B118" s="14">
        <v>49</v>
      </c>
      <c r="C118" s="14">
        <v>10</v>
      </c>
      <c r="D118" s="20">
        <v>1.248</v>
      </c>
      <c r="E118" s="14">
        <v>92</v>
      </c>
      <c r="F118" s="14">
        <v>98</v>
      </c>
      <c r="G118" s="14">
        <v>0</v>
      </c>
      <c r="H118" s="32">
        <v>0</v>
      </c>
      <c r="I118" s="14">
        <v>53</v>
      </c>
      <c r="J118" s="14">
        <v>12</v>
      </c>
      <c r="K118" s="104">
        <v>25</v>
      </c>
      <c r="L118" s="33">
        <v>175</v>
      </c>
      <c r="M118" s="34">
        <v>0.04</v>
      </c>
    </row>
    <row r="119" spans="1:13" ht="15.5" x14ac:dyDescent="0.35">
      <c r="A119" s="18">
        <v>7.5</v>
      </c>
      <c r="B119" s="14">
        <v>51</v>
      </c>
      <c r="C119" s="14">
        <v>18</v>
      </c>
      <c r="D119" s="20">
        <v>0.23100000000000001</v>
      </c>
      <c r="E119" s="14">
        <v>109</v>
      </c>
      <c r="F119" s="14">
        <v>111</v>
      </c>
      <c r="G119" s="14">
        <v>1</v>
      </c>
      <c r="H119" s="32">
        <v>0</v>
      </c>
      <c r="I119" s="14">
        <v>41</v>
      </c>
      <c r="J119" s="14">
        <v>7</v>
      </c>
      <c r="K119" s="104">
        <v>29</v>
      </c>
      <c r="L119" s="33">
        <v>162</v>
      </c>
      <c r="M119" s="34">
        <v>1.8518518518518517E-2</v>
      </c>
    </row>
    <row r="120" spans="1:13" ht="15.5" x14ac:dyDescent="0.35">
      <c r="A120" s="18">
        <v>11.8</v>
      </c>
      <c r="B120" s="14">
        <v>53</v>
      </c>
      <c r="C120" s="14">
        <v>7</v>
      </c>
      <c r="D120" s="20">
        <v>1.512</v>
      </c>
      <c r="E120" s="14">
        <v>125</v>
      </c>
      <c r="F120" s="14">
        <v>101</v>
      </c>
      <c r="G120" s="14">
        <v>1</v>
      </c>
      <c r="H120" s="32">
        <v>0</v>
      </c>
      <c r="I120" s="14">
        <v>39</v>
      </c>
      <c r="J120" s="14">
        <v>13</v>
      </c>
      <c r="K120" s="104">
        <v>32</v>
      </c>
      <c r="L120" s="33">
        <v>172</v>
      </c>
      <c r="M120" s="34">
        <v>4.0697674418604654E-2</v>
      </c>
    </row>
    <row r="121" spans="1:13" ht="15.5" x14ac:dyDescent="0.35">
      <c r="A121" s="18">
        <v>11.4</v>
      </c>
      <c r="B121" s="14">
        <v>96</v>
      </c>
      <c r="C121" s="14">
        <v>1</v>
      </c>
      <c r="D121" s="20">
        <v>0.83099999999999996</v>
      </c>
      <c r="E121" s="14">
        <v>199</v>
      </c>
      <c r="F121" s="14">
        <v>109</v>
      </c>
      <c r="G121" s="14">
        <v>1</v>
      </c>
      <c r="H121" s="32">
        <v>0</v>
      </c>
      <c r="I121" s="14">
        <v>44</v>
      </c>
      <c r="J121" s="14">
        <v>10</v>
      </c>
      <c r="K121" s="104">
        <v>65</v>
      </c>
      <c r="L121" s="33">
        <v>162</v>
      </c>
      <c r="M121" s="34">
        <v>3.7037037037037035E-2</v>
      </c>
    </row>
    <row r="122" spans="1:13" ht="15.5" x14ac:dyDescent="0.35">
      <c r="A122" s="18">
        <v>7.2</v>
      </c>
      <c r="B122" s="14">
        <v>56</v>
      </c>
      <c r="C122" s="14">
        <v>4</v>
      </c>
      <c r="D122" s="20">
        <v>0.123</v>
      </c>
      <c r="E122" s="14">
        <v>113</v>
      </c>
      <c r="F122" s="14">
        <v>132</v>
      </c>
      <c r="G122" s="14">
        <v>0</v>
      </c>
      <c r="H122" s="32">
        <v>0</v>
      </c>
      <c r="I122" s="14">
        <v>45</v>
      </c>
      <c r="J122" s="14">
        <v>6</v>
      </c>
      <c r="K122" s="104">
        <v>36</v>
      </c>
      <c r="L122" s="33">
        <v>161</v>
      </c>
      <c r="M122" s="34">
        <v>3.7267080745341616E-2</v>
      </c>
    </row>
    <row r="123" spans="1:13" ht="15.5" x14ac:dyDescent="0.35">
      <c r="A123" s="18">
        <v>20.399999999999999</v>
      </c>
      <c r="B123" s="14">
        <v>79</v>
      </c>
      <c r="C123" s="14">
        <v>7</v>
      </c>
      <c r="D123" s="20">
        <v>0.13100000000000001</v>
      </c>
      <c r="E123" s="14">
        <v>284</v>
      </c>
      <c r="F123" s="14">
        <v>137</v>
      </c>
      <c r="G123" s="14">
        <v>0</v>
      </c>
      <c r="H123" s="32">
        <v>1</v>
      </c>
      <c r="I123" s="14">
        <v>38</v>
      </c>
      <c r="J123" s="14">
        <v>15</v>
      </c>
      <c r="K123" s="104">
        <v>39</v>
      </c>
      <c r="L123" s="33">
        <v>175</v>
      </c>
      <c r="M123" s="34">
        <v>5.7142857142857141E-2</v>
      </c>
    </row>
    <row r="124" spans="1:13" ht="15.5" x14ac:dyDescent="0.35">
      <c r="A124" s="18">
        <v>9.8000000000000007</v>
      </c>
      <c r="B124" s="14">
        <v>64</v>
      </c>
      <c r="C124" s="14">
        <v>5</v>
      </c>
      <c r="D124" s="20">
        <v>1.5389999999999999</v>
      </c>
      <c r="E124" s="14">
        <v>115</v>
      </c>
      <c r="F124" s="14">
        <v>72</v>
      </c>
      <c r="G124" s="14">
        <v>1</v>
      </c>
      <c r="H124" s="32">
        <v>1</v>
      </c>
      <c r="I124" s="14">
        <v>36</v>
      </c>
      <c r="J124" s="14">
        <v>8</v>
      </c>
      <c r="K124" s="104">
        <v>50</v>
      </c>
      <c r="L124" s="33">
        <v>175</v>
      </c>
      <c r="M124" s="34">
        <v>4.5714285714285714E-2</v>
      </c>
    </row>
    <row r="125" spans="1:13" ht="15.5" x14ac:dyDescent="0.35">
      <c r="A125" s="18">
        <v>16.2</v>
      </c>
      <c r="B125" s="14">
        <v>67</v>
      </c>
      <c r="C125" s="14">
        <v>9</v>
      </c>
      <c r="D125" s="20">
        <v>0.63700000000000001</v>
      </c>
      <c r="E125" s="14">
        <v>188</v>
      </c>
      <c r="F125" s="14">
        <v>76</v>
      </c>
      <c r="G125" s="14">
        <v>0</v>
      </c>
      <c r="H125" s="32">
        <v>1</v>
      </c>
      <c r="I125" s="14">
        <v>30</v>
      </c>
      <c r="J125" s="14">
        <v>12</v>
      </c>
      <c r="K125" s="104">
        <v>49</v>
      </c>
      <c r="L125" s="33">
        <v>181</v>
      </c>
      <c r="M125" s="34">
        <v>4.9723756906077346E-2</v>
      </c>
    </row>
    <row r="126" spans="1:13" ht="15.5" x14ac:dyDescent="0.35">
      <c r="A126" s="18">
        <v>11.4</v>
      </c>
      <c r="B126" s="14">
        <v>65</v>
      </c>
      <c r="C126" s="14">
        <v>9</v>
      </c>
      <c r="D126" s="20">
        <v>0.27500000000000002</v>
      </c>
      <c r="E126" s="14">
        <v>139</v>
      </c>
      <c r="F126" s="14">
        <v>124</v>
      </c>
      <c r="G126" s="14">
        <v>0</v>
      </c>
      <c r="H126" s="32">
        <v>1</v>
      </c>
      <c r="I126" s="14">
        <v>34</v>
      </c>
      <c r="J126" s="14">
        <v>11</v>
      </c>
      <c r="K126" s="104">
        <v>59</v>
      </c>
      <c r="L126" s="33">
        <v>169</v>
      </c>
      <c r="M126" s="34">
        <v>2.9585798816568046E-2</v>
      </c>
    </row>
    <row r="127" spans="1:13" ht="15.5" x14ac:dyDescent="0.35">
      <c r="A127" s="18">
        <v>18.3</v>
      </c>
      <c r="B127" s="14">
        <v>89</v>
      </c>
      <c r="C127" s="14">
        <v>6</v>
      </c>
      <c r="D127" s="20">
        <v>0.71099999999999997</v>
      </c>
      <c r="E127" s="14">
        <v>232</v>
      </c>
      <c r="F127" s="14">
        <v>99</v>
      </c>
      <c r="G127" s="14">
        <v>0</v>
      </c>
      <c r="H127" s="32">
        <v>1</v>
      </c>
      <c r="I127" s="14">
        <v>47</v>
      </c>
      <c r="J127" s="14">
        <v>13</v>
      </c>
      <c r="K127" s="104">
        <v>89</v>
      </c>
      <c r="L127" s="33">
        <v>183</v>
      </c>
      <c r="M127" s="34">
        <v>5.4644808743169397E-2</v>
      </c>
    </row>
    <row r="128" spans="1:13" ht="15.5" x14ac:dyDescent="0.35">
      <c r="A128" s="18">
        <v>8.6999999999999993</v>
      </c>
      <c r="B128" s="14">
        <v>53</v>
      </c>
      <c r="C128" s="14">
        <v>10</v>
      </c>
      <c r="D128" s="20">
        <v>1.2</v>
      </c>
      <c r="E128" s="14">
        <v>83</v>
      </c>
      <c r="F128" s="14">
        <v>90</v>
      </c>
      <c r="G128" s="14">
        <v>1</v>
      </c>
      <c r="H128" s="32">
        <v>1</v>
      </c>
      <c r="I128" s="14">
        <v>33</v>
      </c>
      <c r="J128" s="14">
        <v>8</v>
      </c>
      <c r="K128" s="104">
        <v>109</v>
      </c>
      <c r="L128" s="33">
        <v>172</v>
      </c>
      <c r="M128" s="34">
        <v>4.0697674418604654E-2</v>
      </c>
    </row>
    <row r="129" spans="1:13" ht="15.5" x14ac:dyDescent="0.35">
      <c r="A129" s="18">
        <v>9.1</v>
      </c>
      <c r="B129" s="14">
        <v>44</v>
      </c>
      <c r="C129" s="14">
        <v>14</v>
      </c>
      <c r="D129" s="20">
        <v>1.2270000000000001</v>
      </c>
      <c r="E129" s="14">
        <v>100</v>
      </c>
      <c r="F129" s="14">
        <v>98</v>
      </c>
      <c r="G129" s="14">
        <v>1</v>
      </c>
      <c r="H129" s="32">
        <v>0</v>
      </c>
      <c r="I129" s="14">
        <v>37</v>
      </c>
      <c r="J129" s="14">
        <v>10</v>
      </c>
      <c r="K129" s="104">
        <v>20</v>
      </c>
      <c r="L129" s="33">
        <v>173</v>
      </c>
      <c r="M129" s="34">
        <v>4.046242774566474E-2</v>
      </c>
    </row>
    <row r="130" spans="1:13" ht="15.5" x14ac:dyDescent="0.35">
      <c r="A130" s="18">
        <v>9.6999999999999993</v>
      </c>
      <c r="B130" s="14">
        <v>46</v>
      </c>
      <c r="C130" s="14">
        <v>7</v>
      </c>
      <c r="D130" s="20">
        <v>1.9630000000000001</v>
      </c>
      <c r="E130" s="14">
        <v>113</v>
      </c>
      <c r="F130" s="14">
        <v>85</v>
      </c>
      <c r="G130" s="14">
        <v>1</v>
      </c>
      <c r="H130" s="32">
        <v>0</v>
      </c>
      <c r="I130" s="14">
        <v>28</v>
      </c>
      <c r="J130" s="14">
        <v>10</v>
      </c>
      <c r="K130" s="104">
        <v>22</v>
      </c>
      <c r="L130" s="33">
        <v>176</v>
      </c>
      <c r="M130" s="34">
        <v>2.8409090909090908E-2</v>
      </c>
    </row>
    <row r="131" spans="1:13" ht="15.5" x14ac:dyDescent="0.35">
      <c r="A131" s="18">
        <v>6.6</v>
      </c>
      <c r="B131" s="14">
        <v>58</v>
      </c>
      <c r="C131" s="14">
        <v>17</v>
      </c>
      <c r="D131" s="20">
        <v>0.496</v>
      </c>
      <c r="E131" s="14">
        <v>100</v>
      </c>
      <c r="F131" s="14">
        <v>136</v>
      </c>
      <c r="G131" s="14">
        <v>0</v>
      </c>
      <c r="H131" s="32">
        <v>0</v>
      </c>
      <c r="I131" s="14">
        <v>42</v>
      </c>
      <c r="J131" s="14">
        <v>5</v>
      </c>
      <c r="K131" s="104">
        <v>39</v>
      </c>
      <c r="L131" s="33">
        <v>161</v>
      </c>
      <c r="M131" s="34">
        <v>2.4844720496894408E-2</v>
      </c>
    </row>
    <row r="132" spans="1:13" ht="15.5" x14ac:dyDescent="0.35">
      <c r="A132" s="18">
        <v>9.1</v>
      </c>
      <c r="B132" s="14">
        <v>62</v>
      </c>
      <c r="C132" s="14">
        <v>23</v>
      </c>
      <c r="D132" s="20">
        <v>0.42399999999999999</v>
      </c>
      <c r="E132" s="14">
        <v>123</v>
      </c>
      <c r="F132" s="14">
        <v>75</v>
      </c>
      <c r="G132" s="14">
        <v>0</v>
      </c>
      <c r="H132" s="32">
        <v>0</v>
      </c>
      <c r="I132" s="14">
        <v>49</v>
      </c>
      <c r="J132" s="14">
        <v>12</v>
      </c>
      <c r="K132" s="104">
        <v>43</v>
      </c>
      <c r="L132" s="33">
        <v>157</v>
      </c>
      <c r="M132" s="34">
        <v>3.1847133757961783E-2</v>
      </c>
    </row>
    <row r="133" spans="1:13" ht="15.5" x14ac:dyDescent="0.35">
      <c r="A133" s="18">
        <v>9.6999999999999993</v>
      </c>
      <c r="B133" s="14">
        <v>62</v>
      </c>
      <c r="C133" s="14">
        <v>11</v>
      </c>
      <c r="D133" s="20">
        <v>1.1519999999999999</v>
      </c>
      <c r="E133" s="14">
        <v>106</v>
      </c>
      <c r="F133" s="14">
        <v>96</v>
      </c>
      <c r="G133" s="14">
        <v>1</v>
      </c>
      <c r="H133" s="32">
        <v>1</v>
      </c>
      <c r="I133" s="14">
        <v>42</v>
      </c>
      <c r="J133" s="14">
        <v>8</v>
      </c>
      <c r="K133" s="104">
        <v>49</v>
      </c>
      <c r="L133" s="33">
        <v>171</v>
      </c>
      <c r="M133" s="34">
        <v>4.0935672514619881E-2</v>
      </c>
    </row>
    <row r="134" spans="1:13" ht="15.5" x14ac:dyDescent="0.35">
      <c r="A134" s="18">
        <v>7.8</v>
      </c>
      <c r="B134" s="14">
        <v>46</v>
      </c>
      <c r="C134" s="14">
        <v>17</v>
      </c>
      <c r="D134" s="20">
        <v>1.4810000000000001</v>
      </c>
      <c r="E134" s="14">
        <v>126</v>
      </c>
      <c r="F134" s="14">
        <v>97</v>
      </c>
      <c r="G134" s="14">
        <v>0</v>
      </c>
      <c r="H134" s="32">
        <v>0</v>
      </c>
      <c r="I134" s="14">
        <v>40</v>
      </c>
      <c r="J134" s="14">
        <v>1</v>
      </c>
      <c r="K134" s="104">
        <v>24</v>
      </c>
      <c r="L134" s="33">
        <v>160</v>
      </c>
      <c r="M134" s="34">
        <v>3.125E-2</v>
      </c>
    </row>
    <row r="135" spans="1:13" ht="15.5" x14ac:dyDescent="0.35">
      <c r="A135" s="18">
        <v>13.9</v>
      </c>
      <c r="B135" s="14">
        <v>66</v>
      </c>
      <c r="C135" s="14">
        <v>7</v>
      </c>
      <c r="D135" s="20">
        <v>2.2850000000000001</v>
      </c>
      <c r="E135" s="14">
        <v>200</v>
      </c>
      <c r="F135" s="14">
        <v>124</v>
      </c>
      <c r="G135" s="14">
        <v>1</v>
      </c>
      <c r="H135" s="32">
        <v>1</v>
      </c>
      <c r="I135" s="14">
        <v>32</v>
      </c>
      <c r="J135" s="14">
        <v>9</v>
      </c>
      <c r="K135" s="104">
        <v>62</v>
      </c>
      <c r="L135" s="33">
        <v>171</v>
      </c>
      <c r="M135" s="34">
        <v>3.5087719298245612E-2</v>
      </c>
    </row>
    <row r="136" spans="1:13" ht="15.5" x14ac:dyDescent="0.35">
      <c r="A136" s="18">
        <v>10.3</v>
      </c>
      <c r="B136" s="14">
        <v>56</v>
      </c>
      <c r="C136" s="14">
        <v>11</v>
      </c>
      <c r="D136" s="20">
        <v>0.29199999999999998</v>
      </c>
      <c r="E136" s="14">
        <v>47</v>
      </c>
      <c r="F136" s="14">
        <v>111</v>
      </c>
      <c r="G136" s="14">
        <v>1</v>
      </c>
      <c r="H136" s="32">
        <v>0</v>
      </c>
      <c r="I136" s="14">
        <v>34</v>
      </c>
      <c r="J136" s="14">
        <v>9</v>
      </c>
      <c r="K136" s="104">
        <v>30</v>
      </c>
      <c r="L136" s="33">
        <v>179</v>
      </c>
      <c r="M136" s="34">
        <v>3.9106145251396648E-2</v>
      </c>
    </row>
    <row r="137" spans="1:13" ht="15.5" x14ac:dyDescent="0.35">
      <c r="A137" s="18">
        <v>11.7</v>
      </c>
      <c r="B137" s="14">
        <v>82</v>
      </c>
      <c r="C137" s="14">
        <v>15</v>
      </c>
      <c r="D137" s="20">
        <v>0.88800000000000001</v>
      </c>
      <c r="E137" s="14">
        <v>202</v>
      </c>
      <c r="F137" s="14">
        <v>147</v>
      </c>
      <c r="G137" s="14">
        <v>1</v>
      </c>
      <c r="H137" s="32">
        <v>1</v>
      </c>
      <c r="I137" s="14">
        <v>40</v>
      </c>
      <c r="J137" s="14">
        <v>7</v>
      </c>
      <c r="K137" s="104">
        <v>61</v>
      </c>
      <c r="L137" s="33">
        <v>156</v>
      </c>
      <c r="M137" s="34">
        <v>4.4871794871794872E-2</v>
      </c>
    </row>
    <row r="138" spans="1:13" ht="15.5" x14ac:dyDescent="0.35">
      <c r="A138" s="18">
        <v>9.4</v>
      </c>
      <c r="B138" s="14">
        <v>44</v>
      </c>
      <c r="C138" s="14">
        <v>12</v>
      </c>
      <c r="D138" s="20">
        <v>2.3239999999999998</v>
      </c>
      <c r="E138" s="14">
        <v>97</v>
      </c>
      <c r="F138" s="14">
        <v>101</v>
      </c>
      <c r="G138" s="14">
        <v>1</v>
      </c>
      <c r="H138" s="32">
        <v>0</v>
      </c>
      <c r="I138" s="14">
        <v>49</v>
      </c>
      <c r="J138" s="14">
        <v>19</v>
      </c>
      <c r="K138" s="104">
        <v>21</v>
      </c>
      <c r="L138" s="33">
        <v>172</v>
      </c>
      <c r="M138" s="34">
        <v>4.0697674418604654E-2</v>
      </c>
    </row>
    <row r="139" spans="1:13" ht="15.5" x14ac:dyDescent="0.35">
      <c r="A139" s="18">
        <v>9.5</v>
      </c>
      <c r="B139" s="14">
        <v>44</v>
      </c>
      <c r="C139" s="14">
        <v>10</v>
      </c>
      <c r="D139" s="20">
        <v>0.19600000000000001</v>
      </c>
      <c r="E139" s="14">
        <v>49</v>
      </c>
      <c r="F139" s="14">
        <v>111</v>
      </c>
      <c r="G139" s="14">
        <v>1</v>
      </c>
      <c r="H139" s="32">
        <v>0</v>
      </c>
      <c r="I139" s="14">
        <v>33</v>
      </c>
      <c r="J139" s="14">
        <v>12</v>
      </c>
      <c r="K139" s="104">
        <v>15</v>
      </c>
      <c r="L139" s="33">
        <v>181</v>
      </c>
      <c r="M139" s="34">
        <v>4.4198895027624308E-2</v>
      </c>
    </row>
    <row r="140" spans="1:13" ht="15.5" x14ac:dyDescent="0.35">
      <c r="A140" s="18">
        <v>8.6999999999999993</v>
      </c>
      <c r="B140" s="14">
        <v>51</v>
      </c>
      <c r="C140" s="14">
        <v>15</v>
      </c>
      <c r="D140" s="20">
        <v>0.18</v>
      </c>
      <c r="E140" s="14">
        <v>84</v>
      </c>
      <c r="F140" s="14">
        <v>122</v>
      </c>
      <c r="G140" s="14">
        <v>1</v>
      </c>
      <c r="H140" s="32">
        <v>1</v>
      </c>
      <c r="I140" s="14">
        <v>40</v>
      </c>
      <c r="J140" s="14">
        <v>8</v>
      </c>
      <c r="K140" s="104">
        <v>26</v>
      </c>
      <c r="L140" s="33">
        <v>171</v>
      </c>
      <c r="M140" s="34">
        <v>5.2631578947368418E-2</v>
      </c>
    </row>
    <row r="141" spans="1:13" ht="15.5" x14ac:dyDescent="0.35">
      <c r="A141" s="18">
        <v>12.8</v>
      </c>
      <c r="B141" s="14">
        <v>70</v>
      </c>
      <c r="C141" s="14">
        <v>13</v>
      </c>
      <c r="D141" s="20">
        <v>1.4159999999999999</v>
      </c>
      <c r="E141" s="14">
        <v>209</v>
      </c>
      <c r="F141" s="14">
        <v>85</v>
      </c>
      <c r="G141" s="14">
        <v>1</v>
      </c>
      <c r="H141" s="32">
        <v>1</v>
      </c>
      <c r="I141" s="14">
        <v>45</v>
      </c>
      <c r="J141" s="14">
        <v>6</v>
      </c>
      <c r="K141" s="104">
        <v>57</v>
      </c>
      <c r="L141" s="33">
        <v>169</v>
      </c>
      <c r="M141" s="34">
        <v>3.5502958579881658E-2</v>
      </c>
    </row>
    <row r="142" spans="1:13" ht="15.5" x14ac:dyDescent="0.35">
      <c r="A142" s="18">
        <v>6.6</v>
      </c>
      <c r="B142" s="14">
        <v>44</v>
      </c>
      <c r="C142" s="14">
        <v>2</v>
      </c>
      <c r="D142" s="20">
        <v>0.115</v>
      </c>
      <c r="E142" s="14">
        <v>70</v>
      </c>
      <c r="F142" s="14">
        <v>137</v>
      </c>
      <c r="G142" s="14">
        <v>0</v>
      </c>
      <c r="H142" s="32">
        <v>0</v>
      </c>
      <c r="I142" s="14">
        <v>46</v>
      </c>
      <c r="J142" s="14">
        <v>6</v>
      </c>
      <c r="K142" s="104">
        <v>19</v>
      </c>
      <c r="L142" s="33">
        <v>161</v>
      </c>
      <c r="M142" s="34">
        <v>3.7267080745341616E-2</v>
      </c>
    </row>
    <row r="143" spans="1:13" ht="15.5" x14ac:dyDescent="0.35">
      <c r="A143" s="18">
        <v>17</v>
      </c>
      <c r="B143" s="14">
        <v>75</v>
      </c>
      <c r="C143" s="14">
        <v>7</v>
      </c>
      <c r="D143" s="20">
        <v>0.995</v>
      </c>
      <c r="E143" s="14">
        <v>185</v>
      </c>
      <c r="F143" s="14">
        <v>99</v>
      </c>
      <c r="G143" s="14">
        <v>1</v>
      </c>
      <c r="H143" s="32">
        <v>1</v>
      </c>
      <c r="I143" s="14">
        <v>30</v>
      </c>
      <c r="J143" s="14">
        <v>10</v>
      </c>
      <c r="K143" s="104">
        <v>58</v>
      </c>
      <c r="L143" s="33">
        <v>180</v>
      </c>
      <c r="M143" s="34">
        <v>0.05</v>
      </c>
    </row>
    <row r="144" spans="1:13" ht="15.5" x14ac:dyDescent="0.35">
      <c r="A144" s="18">
        <v>16.7</v>
      </c>
      <c r="B144" s="14">
        <v>68</v>
      </c>
      <c r="C144" s="14">
        <v>4</v>
      </c>
      <c r="D144" s="20">
        <v>2.3519999999999999</v>
      </c>
      <c r="E144" s="14">
        <v>209</v>
      </c>
      <c r="F144" s="14">
        <v>85</v>
      </c>
      <c r="G144" s="14">
        <v>1</v>
      </c>
      <c r="H144" s="32">
        <v>1</v>
      </c>
      <c r="I144" s="14">
        <v>30</v>
      </c>
      <c r="J144" s="14">
        <v>12</v>
      </c>
      <c r="K144" s="104">
        <v>51</v>
      </c>
      <c r="L144" s="33">
        <v>182</v>
      </c>
      <c r="M144" s="34">
        <v>3.8461538461538464E-2</v>
      </c>
    </row>
    <row r="145" spans="1:13" ht="15.5" x14ac:dyDescent="0.35">
      <c r="A145" s="18">
        <v>15.9</v>
      </c>
      <c r="B145" s="14">
        <v>84</v>
      </c>
      <c r="C145" s="14">
        <v>9</v>
      </c>
      <c r="D145" s="20">
        <v>1.2589999999999999</v>
      </c>
      <c r="E145" s="14">
        <v>175</v>
      </c>
      <c r="F145" s="14">
        <v>84</v>
      </c>
      <c r="G145" s="14">
        <v>1</v>
      </c>
      <c r="H145" s="32">
        <v>1</v>
      </c>
      <c r="I145" s="14">
        <v>31</v>
      </c>
      <c r="J145" s="14">
        <v>8</v>
      </c>
      <c r="K145" s="104">
        <v>76</v>
      </c>
      <c r="L145" s="33">
        <v>183</v>
      </c>
      <c r="M145" s="34">
        <v>3.825136612021858E-2</v>
      </c>
    </row>
    <row r="146" spans="1:13" ht="15.5" x14ac:dyDescent="0.35">
      <c r="A146" s="18">
        <v>7.9</v>
      </c>
      <c r="B146" s="14">
        <v>51</v>
      </c>
      <c r="C146" s="14">
        <v>3</v>
      </c>
      <c r="D146" s="20">
        <v>1.464</v>
      </c>
      <c r="E146" s="14">
        <v>118</v>
      </c>
      <c r="F146" s="14">
        <v>115</v>
      </c>
      <c r="G146" s="14">
        <v>1</v>
      </c>
      <c r="H146" s="32">
        <v>0</v>
      </c>
      <c r="I146" s="14">
        <v>46</v>
      </c>
      <c r="J146" s="14">
        <v>6</v>
      </c>
      <c r="K146" s="104">
        <v>31</v>
      </c>
      <c r="L146" s="33">
        <v>162</v>
      </c>
      <c r="M146" s="34">
        <v>3.0864197530864196E-2</v>
      </c>
    </row>
    <row r="147" spans="1:13" ht="15.5" x14ac:dyDescent="0.35">
      <c r="A147" s="18">
        <v>14.1</v>
      </c>
      <c r="B147" s="14">
        <v>88</v>
      </c>
      <c r="C147" s="14">
        <v>5</v>
      </c>
      <c r="D147" s="20">
        <v>0.504</v>
      </c>
      <c r="E147" s="14">
        <v>253</v>
      </c>
      <c r="F147" s="14">
        <v>124</v>
      </c>
      <c r="G147" s="14">
        <v>0</v>
      </c>
      <c r="H147" s="32">
        <v>1</v>
      </c>
      <c r="I147" s="14">
        <v>42</v>
      </c>
      <c r="J147" s="14">
        <v>9</v>
      </c>
      <c r="K147" s="104">
        <v>63</v>
      </c>
      <c r="L147" s="33">
        <v>163</v>
      </c>
      <c r="M147" s="34">
        <v>5.5214723926380369E-2</v>
      </c>
    </row>
    <row r="148" spans="1:13" ht="15.5" x14ac:dyDescent="0.35">
      <c r="A148" s="18">
        <v>8.1</v>
      </c>
      <c r="B148" s="14">
        <v>58</v>
      </c>
      <c r="C148" s="14">
        <v>19</v>
      </c>
      <c r="D148" s="20">
        <v>0.44700000000000001</v>
      </c>
      <c r="E148" s="14">
        <v>20</v>
      </c>
      <c r="F148" s="14">
        <v>129</v>
      </c>
      <c r="G148" s="14">
        <v>1</v>
      </c>
      <c r="H148" s="32">
        <v>0</v>
      </c>
      <c r="I148" s="14">
        <v>43</v>
      </c>
      <c r="J148" s="14">
        <v>10</v>
      </c>
      <c r="K148" s="104">
        <v>35</v>
      </c>
      <c r="L148" s="33">
        <v>178</v>
      </c>
      <c r="M148" s="34">
        <v>3.3707865168539325E-2</v>
      </c>
    </row>
    <row r="149" spans="1:13" ht="15.5" x14ac:dyDescent="0.35">
      <c r="A149" s="18">
        <v>13.6</v>
      </c>
      <c r="B149" s="14">
        <v>66</v>
      </c>
      <c r="C149" s="14">
        <v>17</v>
      </c>
      <c r="D149" s="20">
        <v>2.62</v>
      </c>
      <c r="E149" s="14">
        <v>103</v>
      </c>
      <c r="F149" s="14">
        <v>102</v>
      </c>
      <c r="G149" s="14">
        <v>0</v>
      </c>
      <c r="H149" s="32">
        <v>1</v>
      </c>
      <c r="I149" s="14">
        <v>39</v>
      </c>
      <c r="J149" s="14">
        <v>8</v>
      </c>
      <c r="K149" s="104">
        <v>48</v>
      </c>
      <c r="L149" s="33">
        <v>166</v>
      </c>
      <c r="M149" s="34">
        <v>3.614457831325301E-2</v>
      </c>
    </row>
    <row r="150" spans="1:13" ht="15.5" x14ac:dyDescent="0.35">
      <c r="A150" s="18">
        <v>10</v>
      </c>
      <c r="B150" s="14">
        <v>55</v>
      </c>
      <c r="C150" s="14">
        <v>8</v>
      </c>
      <c r="D150" s="20">
        <v>1.1679999999999999</v>
      </c>
      <c r="E150" s="14">
        <v>120</v>
      </c>
      <c r="F150" s="14">
        <v>114</v>
      </c>
      <c r="G150" s="14">
        <v>1</v>
      </c>
      <c r="H150" s="32">
        <v>0</v>
      </c>
      <c r="I150" s="14">
        <v>52</v>
      </c>
      <c r="J150" s="14">
        <v>10</v>
      </c>
      <c r="K150" s="104">
        <v>34</v>
      </c>
      <c r="L150" s="33">
        <v>174</v>
      </c>
      <c r="M150" s="34">
        <v>4.5977011494252873E-2</v>
      </c>
    </row>
    <row r="151" spans="1:13" ht="15.5" x14ac:dyDescent="0.35">
      <c r="A151" s="18">
        <v>11.6</v>
      </c>
      <c r="B151" s="14">
        <v>60</v>
      </c>
      <c r="C151" s="14">
        <v>9</v>
      </c>
      <c r="D151" s="20">
        <v>3.2000000000000001E-2</v>
      </c>
      <c r="E151" s="14">
        <v>102</v>
      </c>
      <c r="F151" s="14">
        <v>135</v>
      </c>
      <c r="G151" s="14">
        <v>1</v>
      </c>
      <c r="H151" s="32">
        <v>1</v>
      </c>
      <c r="I151" s="14">
        <v>35</v>
      </c>
      <c r="J151" s="14">
        <v>8</v>
      </c>
      <c r="K151" s="104">
        <v>37</v>
      </c>
      <c r="L151" s="33">
        <v>178</v>
      </c>
      <c r="M151" s="34">
        <v>3.9325842696629212E-2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CB571-FD2F-45AB-96DD-C633B4A72584}">
  <dimension ref="A1:W151"/>
  <sheetViews>
    <sheetView topLeftCell="L12" workbookViewId="0">
      <selection activeCell="O27" activeCellId="2" sqref="S16 S20 O27"/>
    </sheetView>
  </sheetViews>
  <sheetFormatPr defaultColWidth="11.453125" defaultRowHeight="14.5" x14ac:dyDescent="0.35"/>
  <cols>
    <col min="1" max="1" width="9.453125" bestFit="1" customWidth="1"/>
    <col min="2" max="3" width="9.54296875" bestFit="1" customWidth="1"/>
    <col min="4" max="4" width="15.54296875" bestFit="1" customWidth="1"/>
    <col min="5" max="5" width="10.54296875" bestFit="1" customWidth="1"/>
    <col min="6" max="6" width="11.54296875" bestFit="1" customWidth="1"/>
    <col min="7" max="7" width="9.1796875" bestFit="1" customWidth="1"/>
    <col min="8" max="8" width="13.453125" bestFit="1" customWidth="1"/>
    <col min="9" max="9" width="9.81640625" bestFit="1" customWidth="1"/>
    <col min="10" max="10" width="9.54296875" bestFit="1" customWidth="1"/>
    <col min="11" max="11" width="12.54296875" bestFit="1" customWidth="1"/>
    <col min="12" max="12" width="16.453125" bestFit="1" customWidth="1"/>
    <col min="15" max="15" width="18" bestFit="1" customWidth="1"/>
    <col min="16" max="16" width="12.7265625" bestFit="1" customWidth="1"/>
    <col min="17" max="17" width="14.54296875" bestFit="1" customWidth="1"/>
    <col min="18" max="18" width="12.7265625" bestFit="1" customWidth="1"/>
    <col min="19" max="19" width="8.1796875" bestFit="1" customWidth="1"/>
    <col min="20" max="22" width="12.7265625" bestFit="1" customWidth="1"/>
    <col min="23" max="23" width="13.453125" bestFit="1" customWidth="1"/>
  </cols>
  <sheetData>
    <row r="1" spans="1:23" ht="15.5" x14ac:dyDescent="0.35">
      <c r="A1" s="26" t="s">
        <v>45</v>
      </c>
      <c r="B1" s="101" t="s">
        <v>47</v>
      </c>
      <c r="C1" s="26" t="s">
        <v>48</v>
      </c>
      <c r="D1" s="26" t="s">
        <v>49</v>
      </c>
      <c r="E1" s="26" t="s">
        <v>50</v>
      </c>
      <c r="F1" s="26" t="s">
        <v>52</v>
      </c>
      <c r="G1" s="28" t="s">
        <v>53</v>
      </c>
      <c r="H1" s="28" t="s">
        <v>54</v>
      </c>
      <c r="I1" s="26" t="s">
        <v>55</v>
      </c>
      <c r="J1" s="26" t="s">
        <v>56</v>
      </c>
      <c r="K1" s="102" t="s">
        <v>38</v>
      </c>
      <c r="L1" s="102" t="s">
        <v>61</v>
      </c>
    </row>
    <row r="2" spans="1:23" ht="15.5" x14ac:dyDescent="0.35">
      <c r="A2" s="18">
        <v>12.5</v>
      </c>
      <c r="B2" s="14">
        <v>60</v>
      </c>
      <c r="C2" s="14">
        <v>10</v>
      </c>
      <c r="D2" s="20">
        <v>0.71199999999999997</v>
      </c>
      <c r="E2" s="14">
        <v>171</v>
      </c>
      <c r="F2" s="14">
        <v>110</v>
      </c>
      <c r="G2" s="14">
        <v>1</v>
      </c>
      <c r="H2" s="32">
        <v>0</v>
      </c>
      <c r="I2" s="14">
        <v>33</v>
      </c>
      <c r="J2" s="14">
        <v>12</v>
      </c>
      <c r="K2" s="33">
        <v>171</v>
      </c>
      <c r="L2" s="34">
        <v>4.0935672514619881E-2</v>
      </c>
    </row>
    <row r="3" spans="1:23" ht="15.5" x14ac:dyDescent="0.35">
      <c r="A3" s="18">
        <v>14.5</v>
      </c>
      <c r="B3" s="14">
        <v>69</v>
      </c>
      <c r="C3" s="14">
        <v>8</v>
      </c>
      <c r="D3" s="20">
        <v>9.0999999999999998E-2</v>
      </c>
      <c r="E3" s="14">
        <v>213</v>
      </c>
      <c r="F3" s="14">
        <v>134</v>
      </c>
      <c r="G3" s="14">
        <v>1</v>
      </c>
      <c r="H3" s="32">
        <v>0</v>
      </c>
      <c r="I3" s="14">
        <v>33</v>
      </c>
      <c r="J3" s="14">
        <v>16</v>
      </c>
      <c r="K3" s="33">
        <v>168</v>
      </c>
      <c r="L3" s="34">
        <v>5.9523809523809521E-2</v>
      </c>
    </row>
    <row r="4" spans="1:23" ht="15.5" x14ac:dyDescent="0.35">
      <c r="A4" s="18">
        <v>19</v>
      </c>
      <c r="B4" s="14">
        <v>79</v>
      </c>
      <c r="C4" s="14">
        <v>7</v>
      </c>
      <c r="D4" s="20">
        <v>1.72</v>
      </c>
      <c r="E4" s="14">
        <v>255</v>
      </c>
      <c r="F4" s="14">
        <v>98</v>
      </c>
      <c r="G4" s="14">
        <v>1</v>
      </c>
      <c r="H4" s="32">
        <v>1</v>
      </c>
      <c r="I4" s="14">
        <v>40</v>
      </c>
      <c r="J4" s="14">
        <v>13</v>
      </c>
      <c r="K4" s="33">
        <v>180</v>
      </c>
      <c r="L4" s="34">
        <v>4.4444444444444446E-2</v>
      </c>
      <c r="O4" t="s">
        <v>135</v>
      </c>
    </row>
    <row r="5" spans="1:23" ht="16" thickBot="1" x14ac:dyDescent="0.4">
      <c r="A5" s="18">
        <v>18.2</v>
      </c>
      <c r="B5" s="14">
        <v>66</v>
      </c>
      <c r="C5" s="14">
        <v>7</v>
      </c>
      <c r="D5" s="20">
        <v>1.3720000000000001</v>
      </c>
      <c r="E5" s="14">
        <v>287</v>
      </c>
      <c r="F5" s="14">
        <v>85</v>
      </c>
      <c r="G5" s="14">
        <v>1</v>
      </c>
      <c r="H5" s="32">
        <v>1</v>
      </c>
      <c r="I5" s="14">
        <v>29</v>
      </c>
      <c r="J5" s="14">
        <v>10</v>
      </c>
      <c r="K5" s="33">
        <v>173</v>
      </c>
      <c r="L5" s="34">
        <v>4.046242774566474E-2</v>
      </c>
      <c r="R5" t="s">
        <v>136</v>
      </c>
    </row>
    <row r="6" spans="1:23" ht="15.5" x14ac:dyDescent="0.35">
      <c r="A6" s="18">
        <v>7.6</v>
      </c>
      <c r="B6" s="14">
        <v>51</v>
      </c>
      <c r="C6" s="14">
        <v>15</v>
      </c>
      <c r="D6" s="20">
        <v>0.93500000000000005</v>
      </c>
      <c r="E6" s="14">
        <v>112</v>
      </c>
      <c r="F6" s="14">
        <v>72</v>
      </c>
      <c r="G6" s="14">
        <v>1</v>
      </c>
      <c r="H6" s="32">
        <v>0</v>
      </c>
      <c r="I6" s="14">
        <v>36</v>
      </c>
      <c r="J6" s="14">
        <v>4</v>
      </c>
      <c r="K6" s="33">
        <v>166</v>
      </c>
      <c r="L6" s="34">
        <v>3.0120481927710843E-2</v>
      </c>
      <c r="O6" s="38" t="s">
        <v>137</v>
      </c>
      <c r="P6" s="38"/>
      <c r="R6" s="105"/>
      <c r="S6" s="105" t="s">
        <v>138</v>
      </c>
      <c r="T6" s="105" t="s">
        <v>139</v>
      </c>
      <c r="U6" s="105" t="s">
        <v>140</v>
      </c>
      <c r="V6" s="105" t="s">
        <v>141</v>
      </c>
      <c r="W6" s="105" t="s">
        <v>142</v>
      </c>
    </row>
    <row r="7" spans="1:23" ht="15.5" x14ac:dyDescent="0.35">
      <c r="A7" s="18">
        <v>18.5</v>
      </c>
      <c r="B7" s="14">
        <v>62</v>
      </c>
      <c r="C7" s="14">
        <v>6</v>
      </c>
      <c r="D7" s="20">
        <v>2.0190000000000001</v>
      </c>
      <c r="E7" s="14">
        <v>238</v>
      </c>
      <c r="F7" s="14">
        <v>77</v>
      </c>
      <c r="G7" s="14">
        <v>1</v>
      </c>
      <c r="H7" s="32">
        <v>1</v>
      </c>
      <c r="I7" s="14">
        <v>32</v>
      </c>
      <c r="J7" s="14">
        <v>15</v>
      </c>
      <c r="K7" s="33">
        <v>183</v>
      </c>
      <c r="L7" s="34">
        <v>4.9180327868852458E-2</v>
      </c>
      <c r="O7" t="s">
        <v>143</v>
      </c>
      <c r="P7">
        <v>0.97459192493978908</v>
      </c>
      <c r="R7" t="s">
        <v>144</v>
      </c>
      <c r="S7">
        <v>11</v>
      </c>
      <c r="T7">
        <v>1804.7157278135869</v>
      </c>
      <c r="U7">
        <v>164.06506616487152</v>
      </c>
      <c r="V7">
        <v>237.51054610122412</v>
      </c>
      <c r="W7">
        <v>7.30983971032094E-84</v>
      </c>
    </row>
    <row r="8" spans="1:23" ht="15.5" x14ac:dyDescent="0.35">
      <c r="A8" s="18">
        <v>13.1</v>
      </c>
      <c r="B8" s="14">
        <v>61</v>
      </c>
      <c r="C8" s="14">
        <v>7</v>
      </c>
      <c r="D8" s="20">
        <v>0.66200000000000003</v>
      </c>
      <c r="E8" s="14">
        <v>124</v>
      </c>
      <c r="F8" s="14">
        <v>100</v>
      </c>
      <c r="G8" s="14">
        <v>1</v>
      </c>
      <c r="H8" s="32">
        <v>1</v>
      </c>
      <c r="I8" s="14">
        <v>52</v>
      </c>
      <c r="J8" s="14">
        <v>15</v>
      </c>
      <c r="K8" s="33">
        <v>182</v>
      </c>
      <c r="L8" s="34">
        <v>4.9450549450549448E-2</v>
      </c>
      <c r="O8" t="s">
        <v>145</v>
      </c>
      <c r="P8">
        <v>0.94982942015784344</v>
      </c>
      <c r="R8" t="s">
        <v>146</v>
      </c>
      <c r="S8">
        <v>138</v>
      </c>
      <c r="T8">
        <v>95.326205519745471</v>
      </c>
      <c r="U8">
        <v>0.69076960521554687</v>
      </c>
    </row>
    <row r="9" spans="1:23" ht="16" thickBot="1" x14ac:dyDescent="0.4">
      <c r="A9" s="18">
        <v>14.9</v>
      </c>
      <c r="B9" s="14">
        <v>59</v>
      </c>
      <c r="C9" s="14">
        <v>6</v>
      </c>
      <c r="D9" s="20">
        <v>0.7</v>
      </c>
      <c r="E9" s="14">
        <v>214</v>
      </c>
      <c r="F9" s="14">
        <v>95</v>
      </c>
      <c r="G9" s="14">
        <v>1</v>
      </c>
      <c r="H9" s="32">
        <v>0</v>
      </c>
      <c r="I9" s="14">
        <v>41</v>
      </c>
      <c r="J9" s="14">
        <v>4</v>
      </c>
      <c r="K9" s="33">
        <v>173</v>
      </c>
      <c r="L9" s="34">
        <v>5.2023121387283239E-2</v>
      </c>
      <c r="O9" t="s">
        <v>147</v>
      </c>
      <c r="P9">
        <v>0.94583031596752654</v>
      </c>
      <c r="R9" s="52" t="s">
        <v>148</v>
      </c>
      <c r="S9" s="52">
        <v>149</v>
      </c>
      <c r="T9" s="52">
        <v>1900.0419333333323</v>
      </c>
      <c r="U9" s="52"/>
      <c r="V9" s="52"/>
      <c r="W9" s="52"/>
    </row>
    <row r="10" spans="1:23" ht="15.5" x14ac:dyDescent="0.35">
      <c r="A10" s="18">
        <v>17.100000000000001</v>
      </c>
      <c r="B10" s="14">
        <v>65</v>
      </c>
      <c r="C10" s="14">
        <v>8</v>
      </c>
      <c r="D10" s="20">
        <v>0.93700000000000006</v>
      </c>
      <c r="E10" s="14">
        <v>215</v>
      </c>
      <c r="F10" s="14">
        <v>112</v>
      </c>
      <c r="G10" s="14">
        <v>0</v>
      </c>
      <c r="H10" s="32">
        <v>1</v>
      </c>
      <c r="I10" s="14">
        <v>31</v>
      </c>
      <c r="J10" s="14">
        <v>12</v>
      </c>
      <c r="K10" s="33">
        <v>183</v>
      </c>
      <c r="L10" s="34">
        <v>4.9180327868852458E-2</v>
      </c>
      <c r="O10" t="s">
        <v>87</v>
      </c>
      <c r="P10">
        <v>0.83112550509267058</v>
      </c>
    </row>
    <row r="11" spans="1:23" ht="16" thickBot="1" x14ac:dyDescent="0.4">
      <c r="A11" s="18">
        <v>9.1999999999999993</v>
      </c>
      <c r="B11" s="14">
        <v>55</v>
      </c>
      <c r="C11" s="14">
        <v>16</v>
      </c>
      <c r="D11" s="20">
        <v>6.5000000000000002E-2</v>
      </c>
      <c r="E11" s="14">
        <v>154</v>
      </c>
      <c r="F11" s="14">
        <v>75</v>
      </c>
      <c r="G11" s="14">
        <v>0</v>
      </c>
      <c r="H11" s="32">
        <v>0</v>
      </c>
      <c r="I11" s="14">
        <v>42</v>
      </c>
      <c r="J11" s="14">
        <v>13</v>
      </c>
      <c r="K11" s="33">
        <v>158</v>
      </c>
      <c r="L11" s="34">
        <v>4.4303797468354431E-2</v>
      </c>
      <c r="O11" s="52" t="s">
        <v>149</v>
      </c>
      <c r="P11" s="52">
        <v>150</v>
      </c>
    </row>
    <row r="12" spans="1:23" ht="16" thickBot="1" x14ac:dyDescent="0.4">
      <c r="A12" s="18">
        <v>10.3</v>
      </c>
      <c r="B12" s="14">
        <v>65</v>
      </c>
      <c r="C12" s="14">
        <v>10</v>
      </c>
      <c r="D12" s="20">
        <v>2.1440000000000001</v>
      </c>
      <c r="E12" s="14">
        <v>97</v>
      </c>
      <c r="F12" s="14">
        <v>100</v>
      </c>
      <c r="G12" s="14">
        <v>1</v>
      </c>
      <c r="H12" s="32">
        <v>0</v>
      </c>
      <c r="I12" s="14">
        <v>32</v>
      </c>
      <c r="J12" s="14">
        <v>8</v>
      </c>
      <c r="K12" s="33">
        <v>174</v>
      </c>
      <c r="L12" s="34">
        <v>3.4482758620689655E-2</v>
      </c>
    </row>
    <row r="13" spans="1:23" ht="15.5" x14ac:dyDescent="0.35">
      <c r="A13" s="18">
        <v>19.3</v>
      </c>
      <c r="B13" s="14">
        <v>74</v>
      </c>
      <c r="C13" s="14">
        <v>7</v>
      </c>
      <c r="D13" s="20">
        <v>0.248</v>
      </c>
      <c r="E13" s="14">
        <v>301</v>
      </c>
      <c r="F13" s="14">
        <v>96</v>
      </c>
      <c r="G13" s="14">
        <v>1</v>
      </c>
      <c r="H13" s="32">
        <v>1</v>
      </c>
      <c r="I13" s="14">
        <v>39</v>
      </c>
      <c r="J13" s="14">
        <v>21</v>
      </c>
      <c r="K13" s="33">
        <v>174</v>
      </c>
      <c r="L13" s="34">
        <v>7.4712643678160925E-2</v>
      </c>
      <c r="O13" s="105"/>
      <c r="P13" s="105" t="s">
        <v>150</v>
      </c>
      <c r="Q13" s="105" t="s">
        <v>87</v>
      </c>
      <c r="R13" s="105" t="s">
        <v>151</v>
      </c>
      <c r="S13" s="105" t="s">
        <v>152</v>
      </c>
      <c r="T13" s="105" t="s">
        <v>153</v>
      </c>
      <c r="U13" s="105" t="s">
        <v>154</v>
      </c>
      <c r="V13" s="105" t="s">
        <v>155</v>
      </c>
      <c r="W13" s="105" t="s">
        <v>156</v>
      </c>
    </row>
    <row r="14" spans="1:23" ht="15.5" x14ac:dyDescent="0.35">
      <c r="A14" s="18">
        <v>8.1</v>
      </c>
      <c r="B14" s="14">
        <v>43</v>
      </c>
      <c r="C14" s="14">
        <v>23</v>
      </c>
      <c r="D14" s="20">
        <v>1.607</v>
      </c>
      <c r="E14" s="14">
        <v>123</v>
      </c>
      <c r="F14" s="14">
        <v>72</v>
      </c>
      <c r="G14" s="14">
        <v>0</v>
      </c>
      <c r="H14" s="32">
        <v>0</v>
      </c>
      <c r="I14" s="14">
        <v>45</v>
      </c>
      <c r="J14" s="14">
        <v>8</v>
      </c>
      <c r="K14" s="33">
        <v>163</v>
      </c>
      <c r="L14" s="34">
        <v>4.2944785276073622E-2</v>
      </c>
      <c r="O14" t="s">
        <v>157</v>
      </c>
      <c r="P14">
        <v>-29.85808217008055</v>
      </c>
      <c r="Q14">
        <v>2.1107826375234757</v>
      </c>
      <c r="R14">
        <v>-14.145503018308048</v>
      </c>
      <c r="S14" s="112">
        <v>1.2329954217821562E-28</v>
      </c>
      <c r="T14">
        <v>-34.031740155706196</v>
      </c>
      <c r="U14">
        <v>-25.684424184454905</v>
      </c>
      <c r="V14">
        <v>-34.031740155706196</v>
      </c>
      <c r="W14">
        <v>-25.684424184454905</v>
      </c>
    </row>
    <row r="15" spans="1:23" ht="15.5" x14ac:dyDescent="0.35">
      <c r="A15" s="18">
        <v>9.1</v>
      </c>
      <c r="B15" s="14">
        <v>78</v>
      </c>
      <c r="C15" s="14">
        <v>3</v>
      </c>
      <c r="D15" s="20">
        <v>1.6240000000000001</v>
      </c>
      <c r="E15" s="14">
        <v>148</v>
      </c>
      <c r="F15" s="14">
        <v>73</v>
      </c>
      <c r="G15" s="14">
        <v>1</v>
      </c>
      <c r="H15" s="32">
        <v>0</v>
      </c>
      <c r="I15" s="14">
        <v>39</v>
      </c>
      <c r="J15" s="14">
        <v>11</v>
      </c>
      <c r="K15" s="33">
        <v>168</v>
      </c>
      <c r="L15" s="34">
        <v>4.1666666666666664E-2</v>
      </c>
      <c r="O15" t="s">
        <v>47</v>
      </c>
      <c r="P15">
        <v>2.4367198087100007E-2</v>
      </c>
      <c r="Q15">
        <v>7.5443270663176111E-3</v>
      </c>
      <c r="R15">
        <v>3.2298703214882818</v>
      </c>
      <c r="S15" s="112">
        <v>1.548143401695149E-3</v>
      </c>
      <c r="T15">
        <v>9.4497734566550903E-3</v>
      </c>
      <c r="U15">
        <v>3.9284622717544924E-2</v>
      </c>
      <c r="V15">
        <v>9.4497734566550903E-3</v>
      </c>
      <c r="W15">
        <v>3.9284622717544924E-2</v>
      </c>
    </row>
    <row r="16" spans="1:23" ht="15.5" x14ac:dyDescent="0.35">
      <c r="A16" s="18">
        <v>15.7</v>
      </c>
      <c r="B16" s="14">
        <v>67</v>
      </c>
      <c r="C16" s="14">
        <v>9</v>
      </c>
      <c r="D16" s="20">
        <v>0.05</v>
      </c>
      <c r="E16" s="14">
        <v>228</v>
      </c>
      <c r="F16" s="14">
        <v>86</v>
      </c>
      <c r="G16" s="14">
        <v>0</v>
      </c>
      <c r="H16" s="32">
        <v>1</v>
      </c>
      <c r="I16" s="14">
        <v>31</v>
      </c>
      <c r="J16" s="14">
        <v>13</v>
      </c>
      <c r="K16" s="33">
        <v>173</v>
      </c>
      <c r="L16" s="34">
        <v>4.6242774566473986E-2</v>
      </c>
      <c r="O16" t="s">
        <v>48</v>
      </c>
      <c r="P16">
        <v>2.1577155165664462E-2</v>
      </c>
      <c r="Q16">
        <v>1.3272192729771065E-2</v>
      </c>
      <c r="R16">
        <v>1.6257415488899889</v>
      </c>
      <c r="S16" s="119">
        <v>0.106286194439313</v>
      </c>
      <c r="T16">
        <v>-4.6659985293855503E-3</v>
      </c>
      <c r="U16">
        <v>4.7820308860714478E-2</v>
      </c>
      <c r="V16">
        <v>-4.6659985293855503E-3</v>
      </c>
      <c r="W16">
        <v>4.7820308860714478E-2</v>
      </c>
    </row>
    <row r="17" spans="1:23" ht="15.5" x14ac:dyDescent="0.35">
      <c r="A17" s="18">
        <v>9.8000000000000007</v>
      </c>
      <c r="B17" s="14">
        <v>62</v>
      </c>
      <c r="C17" s="14">
        <v>16</v>
      </c>
      <c r="D17" s="20">
        <v>0.58799999999999997</v>
      </c>
      <c r="E17" s="14">
        <v>136</v>
      </c>
      <c r="F17" s="14">
        <v>121</v>
      </c>
      <c r="G17" s="14">
        <v>1</v>
      </c>
      <c r="H17" s="32">
        <v>1</v>
      </c>
      <c r="I17" s="14">
        <v>41</v>
      </c>
      <c r="J17" s="14">
        <v>10</v>
      </c>
      <c r="K17" s="33">
        <v>159</v>
      </c>
      <c r="L17" s="34">
        <v>5.0314465408805034E-2</v>
      </c>
      <c r="O17" t="s">
        <v>49</v>
      </c>
      <c r="P17">
        <v>0.28998403961168845</v>
      </c>
      <c r="Q17">
        <v>0.11609493328478873</v>
      </c>
      <c r="R17">
        <v>2.4978182200280692</v>
      </c>
      <c r="S17" s="112">
        <v>1.3670663498338445E-2</v>
      </c>
      <c r="T17">
        <v>6.0429116816211437E-2</v>
      </c>
      <c r="U17">
        <v>0.51953896240716546</v>
      </c>
      <c r="V17">
        <v>6.0429116816211437E-2</v>
      </c>
      <c r="W17">
        <v>0.51953896240716546</v>
      </c>
    </row>
    <row r="18" spans="1:23" ht="15.5" x14ac:dyDescent="0.35">
      <c r="A18" s="18">
        <v>19.5</v>
      </c>
      <c r="B18" s="14">
        <v>99</v>
      </c>
      <c r="C18" s="14">
        <v>9</v>
      </c>
      <c r="D18" s="20">
        <v>1.76</v>
      </c>
      <c r="E18" s="14">
        <v>369</v>
      </c>
      <c r="F18" s="14">
        <v>85</v>
      </c>
      <c r="G18" s="14">
        <v>0</v>
      </c>
      <c r="H18" s="32">
        <v>1</v>
      </c>
      <c r="I18" s="14">
        <v>38</v>
      </c>
      <c r="J18" s="14">
        <v>12</v>
      </c>
      <c r="K18" s="33">
        <v>163</v>
      </c>
      <c r="L18" s="34">
        <v>4.2944785276073622E-2</v>
      </c>
      <c r="O18" t="s">
        <v>50</v>
      </c>
      <c r="P18">
        <v>3.7432939276650007E-2</v>
      </c>
      <c r="Q18">
        <v>1.7586580124413272E-3</v>
      </c>
      <c r="R18">
        <v>21.284945118287375</v>
      </c>
      <c r="S18" s="112">
        <v>1.9845179396585716E-45</v>
      </c>
      <c r="T18">
        <v>3.3955538559434457E-2</v>
      </c>
      <c r="U18">
        <v>4.0910339993865556E-2</v>
      </c>
      <c r="V18">
        <v>3.3955538559434457E-2</v>
      </c>
      <c r="W18">
        <v>4.0910339993865556E-2</v>
      </c>
    </row>
    <row r="19" spans="1:23" ht="15.5" x14ac:dyDescent="0.35">
      <c r="A19" s="18">
        <v>16.2</v>
      </c>
      <c r="B19" s="14">
        <v>67</v>
      </c>
      <c r="C19" s="14">
        <v>8</v>
      </c>
      <c r="D19" s="20">
        <v>4.4999999999999998E-2</v>
      </c>
      <c r="E19" s="14">
        <v>187</v>
      </c>
      <c r="F19" s="14">
        <v>73</v>
      </c>
      <c r="G19" s="14">
        <v>1</v>
      </c>
      <c r="H19" s="32">
        <v>1</v>
      </c>
      <c r="I19" s="14">
        <v>29</v>
      </c>
      <c r="J19" s="14">
        <v>13</v>
      </c>
      <c r="K19" s="33">
        <v>182</v>
      </c>
      <c r="L19" s="34">
        <v>5.4945054945054944E-2</v>
      </c>
      <c r="O19" t="s">
        <v>52</v>
      </c>
      <c r="P19">
        <v>1.7491025498585104E-2</v>
      </c>
      <c r="Q19">
        <v>3.9311167454245287E-3</v>
      </c>
      <c r="R19">
        <v>4.4493782889920803</v>
      </c>
      <c r="S19" s="112">
        <v>1.7593739609563517E-5</v>
      </c>
      <c r="T19">
        <v>9.718014433732958E-3</v>
      </c>
      <c r="U19">
        <v>2.5264036563437252E-2</v>
      </c>
      <c r="V19">
        <v>9.718014433732958E-3</v>
      </c>
      <c r="W19">
        <v>2.5264036563437252E-2</v>
      </c>
    </row>
    <row r="20" spans="1:23" ht="15.5" x14ac:dyDescent="0.35">
      <c r="A20" s="18">
        <v>8</v>
      </c>
      <c r="B20" s="14">
        <v>51</v>
      </c>
      <c r="C20" s="14">
        <v>12</v>
      </c>
      <c r="D20" s="20">
        <v>1</v>
      </c>
      <c r="E20" s="14">
        <v>66</v>
      </c>
      <c r="F20" s="14">
        <v>90</v>
      </c>
      <c r="G20" s="14">
        <v>1</v>
      </c>
      <c r="H20" s="32">
        <v>0</v>
      </c>
      <c r="I20" s="14">
        <v>34</v>
      </c>
      <c r="J20" s="14">
        <v>6</v>
      </c>
      <c r="K20" s="33">
        <v>178</v>
      </c>
      <c r="L20" s="34">
        <v>3.3707865168539325E-2</v>
      </c>
      <c r="O20" t="s">
        <v>53</v>
      </c>
      <c r="P20">
        <v>-0.18838783993993266</v>
      </c>
      <c r="Q20">
        <v>0.14783360807546869</v>
      </c>
      <c r="R20">
        <v>-1.2743234937738996</v>
      </c>
      <c r="S20" s="119">
        <v>0.2046905236259362</v>
      </c>
      <c r="T20">
        <v>-0.48069975681828503</v>
      </c>
      <c r="U20">
        <v>0.10392407693841968</v>
      </c>
      <c r="V20">
        <v>-0.48069975681828503</v>
      </c>
      <c r="W20">
        <v>0.10392407693841968</v>
      </c>
    </row>
    <row r="21" spans="1:23" ht="15.5" x14ac:dyDescent="0.35">
      <c r="A21" s="18">
        <v>12.2</v>
      </c>
      <c r="B21" s="14">
        <v>71</v>
      </c>
      <c r="C21" s="14">
        <v>13</v>
      </c>
      <c r="D21" s="20">
        <v>0.121</v>
      </c>
      <c r="E21" s="14">
        <v>116</v>
      </c>
      <c r="F21" s="14">
        <v>82</v>
      </c>
      <c r="G21" s="14">
        <v>0</v>
      </c>
      <c r="H21" s="32">
        <v>1</v>
      </c>
      <c r="I21" s="14">
        <v>34</v>
      </c>
      <c r="J21" s="14">
        <v>8</v>
      </c>
      <c r="K21" s="33">
        <v>185</v>
      </c>
      <c r="L21" s="34">
        <v>4.3243243243243246E-2</v>
      </c>
      <c r="O21" t="s">
        <v>54</v>
      </c>
      <c r="P21">
        <v>0.17036527395428966</v>
      </c>
      <c r="Q21">
        <v>0.16678812253628356</v>
      </c>
      <c r="R21">
        <v>1.0214472791204177</v>
      </c>
      <c r="S21" s="114">
        <v>0.30882988504027825</v>
      </c>
      <c r="T21">
        <v>-0.15942547150484629</v>
      </c>
      <c r="U21">
        <v>0.50015601941342558</v>
      </c>
      <c r="V21">
        <v>-0.15942547150484629</v>
      </c>
      <c r="W21">
        <v>0.50015601941342558</v>
      </c>
    </row>
    <row r="22" spans="1:23" ht="15.5" x14ac:dyDescent="0.35">
      <c r="A22" s="18">
        <v>11.1</v>
      </c>
      <c r="B22" s="14">
        <v>65</v>
      </c>
      <c r="C22" s="14">
        <v>3</v>
      </c>
      <c r="D22" s="20">
        <v>0.159</v>
      </c>
      <c r="E22" s="14">
        <v>144</v>
      </c>
      <c r="F22" s="14">
        <v>85</v>
      </c>
      <c r="G22" s="14">
        <v>0</v>
      </c>
      <c r="H22" s="32">
        <v>1</v>
      </c>
      <c r="I22" s="14">
        <v>47</v>
      </c>
      <c r="J22" s="14">
        <v>14</v>
      </c>
      <c r="K22" s="33">
        <v>168</v>
      </c>
      <c r="L22" s="34">
        <v>3.5714285714285712E-2</v>
      </c>
      <c r="O22" t="s">
        <v>55</v>
      </c>
      <c r="P22">
        <v>-2.6064797820049373E-2</v>
      </c>
      <c r="Q22">
        <v>1.045318469164392E-2</v>
      </c>
      <c r="R22">
        <v>-2.493479125159348</v>
      </c>
      <c r="S22" s="112">
        <v>1.3831413074644723E-2</v>
      </c>
      <c r="T22">
        <v>-4.6733916936306151E-2</v>
      </c>
      <c r="U22">
        <v>-5.3956787037925946E-3</v>
      </c>
      <c r="V22">
        <v>-4.6733916936306151E-2</v>
      </c>
      <c r="W22">
        <v>-5.3956787037925946E-3</v>
      </c>
    </row>
    <row r="23" spans="1:23" ht="15.5" x14ac:dyDescent="0.35">
      <c r="A23" s="18">
        <v>16.8</v>
      </c>
      <c r="B23" s="14">
        <v>86</v>
      </c>
      <c r="C23" s="14">
        <v>8</v>
      </c>
      <c r="D23" s="20">
        <v>2.2839999999999998</v>
      </c>
      <c r="E23" s="14">
        <v>201</v>
      </c>
      <c r="F23" s="14">
        <v>80</v>
      </c>
      <c r="G23" s="14">
        <v>1</v>
      </c>
      <c r="H23" s="32">
        <v>1</v>
      </c>
      <c r="I23" s="14">
        <v>38</v>
      </c>
      <c r="J23" s="14">
        <v>10</v>
      </c>
      <c r="K23" s="33">
        <v>183</v>
      </c>
      <c r="L23" s="34">
        <v>4.9180327868852458E-2</v>
      </c>
      <c r="O23" t="s">
        <v>56</v>
      </c>
      <c r="P23">
        <v>5.4496258745907376E-2</v>
      </c>
      <c r="Q23">
        <v>2.1043335731864239E-2</v>
      </c>
      <c r="R23">
        <v>2.5897157865227638</v>
      </c>
      <c r="S23" s="112">
        <v>1.0635866364280796E-2</v>
      </c>
      <c r="T23">
        <v>1.288719646721511E-2</v>
      </c>
      <c r="U23">
        <v>9.6105321024599649E-2</v>
      </c>
      <c r="V23">
        <v>1.288719646721511E-2</v>
      </c>
      <c r="W23">
        <v>9.6105321024599649E-2</v>
      </c>
    </row>
    <row r="24" spans="1:23" ht="15.5" x14ac:dyDescent="0.35">
      <c r="A24" s="18">
        <v>11.8</v>
      </c>
      <c r="B24" s="14">
        <v>51</v>
      </c>
      <c r="C24" s="14">
        <v>8</v>
      </c>
      <c r="D24" s="20">
        <v>0.79900000000000004</v>
      </c>
      <c r="E24" s="14">
        <v>96</v>
      </c>
      <c r="F24" s="14">
        <v>145</v>
      </c>
      <c r="G24" s="14">
        <v>1</v>
      </c>
      <c r="H24" s="32">
        <v>1</v>
      </c>
      <c r="I24" s="14">
        <v>34</v>
      </c>
      <c r="J24" s="14">
        <v>12</v>
      </c>
      <c r="K24" s="33">
        <v>181</v>
      </c>
      <c r="L24" s="34">
        <v>4.4198895027624308E-2</v>
      </c>
      <c r="O24" t="s">
        <v>38</v>
      </c>
      <c r="P24">
        <v>0.18292253278776366</v>
      </c>
      <c r="Q24">
        <v>1.1087610294657645E-2</v>
      </c>
      <c r="R24">
        <v>16.49792226877792</v>
      </c>
      <c r="S24" s="112">
        <v>1.8837623292889737E-34</v>
      </c>
      <c r="T24">
        <v>0.1609989616795148</v>
      </c>
      <c r="U24">
        <v>0.20484610389601252</v>
      </c>
      <c r="V24">
        <v>0.1609989616795148</v>
      </c>
      <c r="W24">
        <v>0.20484610389601252</v>
      </c>
    </row>
    <row r="25" spans="1:23" ht="16" thickBot="1" x14ac:dyDescent="0.4">
      <c r="A25" s="18">
        <v>14</v>
      </c>
      <c r="B25" s="14">
        <v>56</v>
      </c>
      <c r="C25" s="14">
        <v>7</v>
      </c>
      <c r="D25" s="20">
        <v>0.91100000000000003</v>
      </c>
      <c r="E25" s="14">
        <v>134</v>
      </c>
      <c r="F25" s="14">
        <v>112</v>
      </c>
      <c r="G25" s="14">
        <v>1</v>
      </c>
      <c r="H25" s="32">
        <v>0</v>
      </c>
      <c r="I25" s="14">
        <v>30</v>
      </c>
      <c r="J25" s="14">
        <v>13</v>
      </c>
      <c r="K25" s="33">
        <v>178</v>
      </c>
      <c r="L25" s="34">
        <v>3.9325842696629212E-2</v>
      </c>
      <c r="O25" s="52" t="s">
        <v>61</v>
      </c>
      <c r="P25" s="52">
        <v>33.567149266736479</v>
      </c>
      <c r="Q25" s="52">
        <v>8.6343514139387434</v>
      </c>
      <c r="R25" s="52">
        <v>3.8876283414348674</v>
      </c>
      <c r="S25" s="115">
        <v>1.5665522785201073E-4</v>
      </c>
      <c r="T25" s="52">
        <v>16.494415632843914</v>
      </c>
      <c r="U25" s="52">
        <v>50.639882900629047</v>
      </c>
      <c r="V25" s="52">
        <v>16.494415632843914</v>
      </c>
      <c r="W25" s="52">
        <v>50.639882900629047</v>
      </c>
    </row>
    <row r="26" spans="1:23" ht="15.5" x14ac:dyDescent="0.35">
      <c r="A26" s="18">
        <v>10.5</v>
      </c>
      <c r="B26" s="14">
        <v>60</v>
      </c>
      <c r="C26" s="14">
        <v>3</v>
      </c>
      <c r="D26" s="20">
        <v>0.81299999999999994</v>
      </c>
      <c r="E26" s="14">
        <v>101</v>
      </c>
      <c r="F26" s="14">
        <v>106</v>
      </c>
      <c r="G26" s="14">
        <v>1</v>
      </c>
      <c r="H26" s="32">
        <v>0</v>
      </c>
      <c r="I26" s="14">
        <v>44</v>
      </c>
      <c r="J26" s="14">
        <v>8</v>
      </c>
      <c r="K26" s="33">
        <v>170</v>
      </c>
      <c r="L26" s="34">
        <v>4.1176470588235294E-2</v>
      </c>
    </row>
    <row r="27" spans="1:23" ht="15.5" x14ac:dyDescent="0.35">
      <c r="A27" s="18">
        <v>6.2</v>
      </c>
      <c r="B27" s="14">
        <v>40</v>
      </c>
      <c r="C27" s="14">
        <v>14</v>
      </c>
      <c r="D27" s="20">
        <v>0.97599999999999998</v>
      </c>
      <c r="E27" s="14">
        <v>82</v>
      </c>
      <c r="F27" s="14">
        <v>101</v>
      </c>
      <c r="G27" s="14">
        <v>0</v>
      </c>
      <c r="H27" s="32">
        <v>0</v>
      </c>
      <c r="I27" s="14">
        <v>37</v>
      </c>
      <c r="J27" s="14">
        <v>5</v>
      </c>
      <c r="K27" s="33">
        <v>163</v>
      </c>
      <c r="L27" s="34">
        <v>3.0674846625766871E-2</v>
      </c>
    </row>
    <row r="28" spans="1:23" ht="15.5" x14ac:dyDescent="0.35">
      <c r="A28" s="18">
        <v>16.899999999999999</v>
      </c>
      <c r="B28" s="14">
        <v>85</v>
      </c>
      <c r="C28" s="14">
        <v>12</v>
      </c>
      <c r="D28" s="20">
        <v>1.86</v>
      </c>
      <c r="E28" s="14">
        <v>311</v>
      </c>
      <c r="F28" s="14">
        <v>124</v>
      </c>
      <c r="G28" s="14">
        <v>1</v>
      </c>
      <c r="H28" s="32">
        <v>1</v>
      </c>
      <c r="I28" s="14">
        <v>37</v>
      </c>
      <c r="J28" s="14">
        <v>13</v>
      </c>
      <c r="K28" s="33">
        <v>164</v>
      </c>
      <c r="L28" s="34">
        <v>4.878048780487805E-2</v>
      </c>
    </row>
    <row r="29" spans="1:23" ht="15.5" x14ac:dyDescent="0.35">
      <c r="A29" s="18">
        <v>7.9</v>
      </c>
      <c r="B29" s="14">
        <v>35</v>
      </c>
      <c r="C29" s="14">
        <v>6</v>
      </c>
      <c r="D29" s="20">
        <v>4.7E-2</v>
      </c>
      <c r="E29" s="14">
        <v>65</v>
      </c>
      <c r="F29" s="14">
        <v>88</v>
      </c>
      <c r="G29" s="14">
        <v>1</v>
      </c>
      <c r="H29" s="32">
        <v>0</v>
      </c>
      <c r="I29" s="14">
        <v>27</v>
      </c>
      <c r="J29" s="14">
        <v>5</v>
      </c>
      <c r="K29" s="33">
        <v>180</v>
      </c>
      <c r="L29" s="34">
        <v>3.3333333333333333E-2</v>
      </c>
    </row>
    <row r="30" spans="1:23" ht="15.5" x14ac:dyDescent="0.35">
      <c r="A30" s="18">
        <v>9.6</v>
      </c>
      <c r="B30" s="14">
        <v>51</v>
      </c>
      <c r="C30" s="14">
        <v>6</v>
      </c>
      <c r="D30" s="20">
        <v>0.498</v>
      </c>
      <c r="E30" s="14">
        <v>31</v>
      </c>
      <c r="F30" s="14">
        <v>117</v>
      </c>
      <c r="G30" s="14">
        <v>1</v>
      </c>
      <c r="H30" s="32">
        <v>0</v>
      </c>
      <c r="I30" s="14">
        <v>30</v>
      </c>
      <c r="J30" s="14">
        <v>5</v>
      </c>
      <c r="K30" s="33">
        <v>179</v>
      </c>
      <c r="L30" s="34">
        <v>4.4692737430167599E-2</v>
      </c>
    </row>
    <row r="31" spans="1:23" ht="15.5" x14ac:dyDescent="0.35">
      <c r="A31" s="18">
        <v>16.3</v>
      </c>
      <c r="B31" s="14">
        <v>102</v>
      </c>
      <c r="C31" s="14">
        <v>12</v>
      </c>
      <c r="D31" s="20">
        <v>8.4000000000000005E-2</v>
      </c>
      <c r="E31" s="14">
        <v>249</v>
      </c>
      <c r="F31" s="14">
        <v>86</v>
      </c>
      <c r="G31" s="14">
        <v>1</v>
      </c>
      <c r="H31" s="32">
        <v>1</v>
      </c>
      <c r="I31" s="14">
        <v>38</v>
      </c>
      <c r="J31" s="14">
        <v>11</v>
      </c>
      <c r="K31" s="33">
        <v>170</v>
      </c>
      <c r="L31" s="34">
        <v>4.1176470588235294E-2</v>
      </c>
    </row>
    <row r="32" spans="1:23" ht="15.5" x14ac:dyDescent="0.35">
      <c r="A32" s="18">
        <v>11.2</v>
      </c>
      <c r="B32" s="14">
        <v>70</v>
      </c>
      <c r="C32" s="14">
        <v>14</v>
      </c>
      <c r="D32" s="20">
        <v>4.8000000000000001E-2</v>
      </c>
      <c r="E32" s="14">
        <v>197</v>
      </c>
      <c r="F32" s="14">
        <v>72</v>
      </c>
      <c r="G32" s="14">
        <v>1</v>
      </c>
      <c r="H32" s="32">
        <v>1</v>
      </c>
      <c r="I32" s="14">
        <v>35</v>
      </c>
      <c r="J32" s="14">
        <v>11</v>
      </c>
      <c r="K32" s="33">
        <v>166</v>
      </c>
      <c r="L32" s="34">
        <v>3.614457831325301E-2</v>
      </c>
    </row>
    <row r="33" spans="1:12" ht="15.5" x14ac:dyDescent="0.35">
      <c r="A33" s="18">
        <v>13.1</v>
      </c>
      <c r="B33" s="14">
        <v>61</v>
      </c>
      <c r="C33" s="14">
        <v>7</v>
      </c>
      <c r="D33" s="20">
        <v>0.96</v>
      </c>
      <c r="E33" s="14">
        <v>213</v>
      </c>
      <c r="F33" s="14">
        <v>101</v>
      </c>
      <c r="G33" s="14">
        <v>1</v>
      </c>
      <c r="H33" s="32">
        <v>1</v>
      </c>
      <c r="I33" s="14">
        <v>30</v>
      </c>
      <c r="J33" s="14">
        <v>10</v>
      </c>
      <c r="K33" s="33">
        <v>168</v>
      </c>
      <c r="L33" s="34">
        <v>2.976190476190476E-2</v>
      </c>
    </row>
    <row r="34" spans="1:12" ht="15.5" x14ac:dyDescent="0.35">
      <c r="A34" s="18">
        <v>8</v>
      </c>
      <c r="B34" s="14">
        <v>44</v>
      </c>
      <c r="C34" s="14">
        <v>3</v>
      </c>
      <c r="D34" s="20">
        <v>1.18</v>
      </c>
      <c r="E34" s="14">
        <v>69</v>
      </c>
      <c r="F34" s="14">
        <v>72</v>
      </c>
      <c r="G34" s="14">
        <v>0</v>
      </c>
      <c r="H34" s="32">
        <v>0</v>
      </c>
      <c r="I34" s="14">
        <v>34</v>
      </c>
      <c r="J34" s="14">
        <v>6</v>
      </c>
      <c r="K34" s="33">
        <v>178</v>
      </c>
      <c r="L34" s="34">
        <v>2.8089887640449437E-2</v>
      </c>
    </row>
    <row r="35" spans="1:12" ht="15.5" x14ac:dyDescent="0.35">
      <c r="A35" s="18">
        <v>16.100000000000001</v>
      </c>
      <c r="B35" s="14">
        <v>98</v>
      </c>
      <c r="C35" s="14">
        <v>3</v>
      </c>
      <c r="D35" s="20">
        <v>0.97399999999999998</v>
      </c>
      <c r="E35" s="14">
        <v>201</v>
      </c>
      <c r="F35" s="14">
        <v>91</v>
      </c>
      <c r="G35" s="14">
        <v>1</v>
      </c>
      <c r="H35" s="32">
        <v>1</v>
      </c>
      <c r="I35" s="14">
        <v>37</v>
      </c>
      <c r="J35" s="14">
        <v>6</v>
      </c>
      <c r="K35" s="33">
        <v>186</v>
      </c>
      <c r="L35" s="34">
        <v>4.3010752688172046E-2</v>
      </c>
    </row>
    <row r="36" spans="1:12" ht="15.5" x14ac:dyDescent="0.35">
      <c r="A36" s="18">
        <v>10.4</v>
      </c>
      <c r="B36" s="14">
        <v>53</v>
      </c>
      <c r="C36" s="14">
        <v>4</v>
      </c>
      <c r="D36" s="20">
        <v>1.3149999999999999</v>
      </c>
      <c r="E36" s="14">
        <v>69</v>
      </c>
      <c r="F36" s="14">
        <v>78</v>
      </c>
      <c r="G36" s="14">
        <v>1</v>
      </c>
      <c r="H36" s="32">
        <v>1</v>
      </c>
      <c r="I36" s="14">
        <v>35</v>
      </c>
      <c r="J36" s="14">
        <v>9</v>
      </c>
      <c r="K36" s="33">
        <v>181</v>
      </c>
      <c r="L36" s="34">
        <v>4.4198895027624308E-2</v>
      </c>
    </row>
    <row r="37" spans="1:12" ht="15.5" x14ac:dyDescent="0.35">
      <c r="A37" s="18">
        <v>7.4</v>
      </c>
      <c r="B37" s="14">
        <v>44</v>
      </c>
      <c r="C37" s="14">
        <v>12</v>
      </c>
      <c r="D37" s="20">
        <v>0.97399999999999998</v>
      </c>
      <c r="E37" s="14">
        <v>117</v>
      </c>
      <c r="F37" s="14">
        <v>96</v>
      </c>
      <c r="G37" s="14">
        <v>0</v>
      </c>
      <c r="H37" s="32">
        <v>0</v>
      </c>
      <c r="I37" s="14">
        <v>33</v>
      </c>
      <c r="J37" s="14">
        <v>6</v>
      </c>
      <c r="K37" s="33">
        <v>165</v>
      </c>
      <c r="L37" s="34">
        <v>3.0303030303030304E-2</v>
      </c>
    </row>
    <row r="38" spans="1:12" ht="15.5" x14ac:dyDescent="0.35">
      <c r="A38" s="18">
        <v>10.5</v>
      </c>
      <c r="B38" s="14">
        <v>58</v>
      </c>
      <c r="C38" s="14">
        <v>15</v>
      </c>
      <c r="D38" s="20">
        <v>0.16700000000000001</v>
      </c>
      <c r="E38" s="14">
        <v>81</v>
      </c>
      <c r="F38" s="14">
        <v>120</v>
      </c>
      <c r="G38" s="14">
        <v>0</v>
      </c>
      <c r="H38" s="32">
        <v>0</v>
      </c>
      <c r="I38" s="14">
        <v>39</v>
      </c>
      <c r="J38" s="14">
        <v>10</v>
      </c>
      <c r="K38" s="33">
        <v>181</v>
      </c>
      <c r="L38" s="34">
        <v>3.8674033149171269E-2</v>
      </c>
    </row>
    <row r="39" spans="1:12" ht="15.5" x14ac:dyDescent="0.35">
      <c r="A39" s="18">
        <v>12</v>
      </c>
      <c r="B39" s="14">
        <v>60</v>
      </c>
      <c r="C39" s="14">
        <v>5</v>
      </c>
      <c r="D39" s="20">
        <v>0.93700000000000006</v>
      </c>
      <c r="E39" s="14">
        <v>211</v>
      </c>
      <c r="F39" s="14">
        <v>112</v>
      </c>
      <c r="G39" s="14">
        <v>1</v>
      </c>
      <c r="H39" s="32">
        <v>0</v>
      </c>
      <c r="I39" s="14">
        <v>59</v>
      </c>
      <c r="J39" s="14">
        <v>15</v>
      </c>
      <c r="K39" s="33">
        <v>166</v>
      </c>
      <c r="L39" s="34">
        <v>3.0120481927710843E-2</v>
      </c>
    </row>
    <row r="40" spans="1:12" ht="15.5" x14ac:dyDescent="0.35">
      <c r="A40" s="18">
        <v>14.5</v>
      </c>
      <c r="B40" s="14">
        <v>54</v>
      </c>
      <c r="C40" s="14">
        <v>9</v>
      </c>
      <c r="D40" s="20">
        <v>4.5999999999999999E-2</v>
      </c>
      <c r="E40" s="14">
        <v>151</v>
      </c>
      <c r="F40" s="14">
        <v>72</v>
      </c>
      <c r="G40" s="14">
        <v>1</v>
      </c>
      <c r="H40" s="32">
        <v>1</v>
      </c>
      <c r="I40" s="14">
        <v>30</v>
      </c>
      <c r="J40" s="14">
        <v>13</v>
      </c>
      <c r="K40" s="33">
        <v>201</v>
      </c>
      <c r="L40" s="34">
        <v>1.4925373134328358E-2</v>
      </c>
    </row>
    <row r="41" spans="1:12" ht="15.5" x14ac:dyDescent="0.35">
      <c r="A41" s="23">
        <v>5.9</v>
      </c>
      <c r="B41" s="14">
        <v>48</v>
      </c>
      <c r="C41" s="12">
        <v>2</v>
      </c>
      <c r="D41" s="25">
        <v>1.7999999999999999E-2</v>
      </c>
      <c r="E41" s="12">
        <v>77</v>
      </c>
      <c r="F41" s="12">
        <v>150</v>
      </c>
      <c r="G41" s="14">
        <v>0</v>
      </c>
      <c r="H41" s="32">
        <v>0</v>
      </c>
      <c r="I41" s="14">
        <v>28</v>
      </c>
      <c r="J41" s="14">
        <v>1</v>
      </c>
      <c r="K41" s="33">
        <v>157</v>
      </c>
      <c r="L41" s="34">
        <v>1.9108280254777069E-2</v>
      </c>
    </row>
    <row r="42" spans="1:12" ht="15.5" x14ac:dyDescent="0.35">
      <c r="A42" s="18">
        <v>9</v>
      </c>
      <c r="B42" s="14">
        <v>53</v>
      </c>
      <c r="C42" s="14">
        <v>13</v>
      </c>
      <c r="D42" s="20">
        <v>0.84</v>
      </c>
      <c r="E42" s="14">
        <v>99</v>
      </c>
      <c r="F42" s="14">
        <v>110</v>
      </c>
      <c r="G42" s="14">
        <v>1</v>
      </c>
      <c r="H42" s="32">
        <v>0</v>
      </c>
      <c r="I42" s="14">
        <v>36</v>
      </c>
      <c r="J42" s="14">
        <v>9</v>
      </c>
      <c r="K42" s="33">
        <v>171</v>
      </c>
      <c r="L42" s="34">
        <v>2.9239766081871343E-2</v>
      </c>
    </row>
    <row r="43" spans="1:12" ht="15.5" x14ac:dyDescent="0.35">
      <c r="A43" s="18">
        <v>15.8</v>
      </c>
      <c r="B43" s="14">
        <v>88</v>
      </c>
      <c r="C43" s="14">
        <v>18</v>
      </c>
      <c r="D43" s="20">
        <v>1</v>
      </c>
      <c r="E43" s="14">
        <v>283</v>
      </c>
      <c r="F43" s="14">
        <v>104</v>
      </c>
      <c r="G43" s="14">
        <v>1</v>
      </c>
      <c r="H43" s="32">
        <v>0</v>
      </c>
      <c r="I43" s="14">
        <v>40</v>
      </c>
      <c r="J43" s="14">
        <v>8</v>
      </c>
      <c r="K43" s="33">
        <v>167</v>
      </c>
      <c r="L43" s="34">
        <v>5.9880239520958084E-2</v>
      </c>
    </row>
    <row r="44" spans="1:12" ht="15.5" x14ac:dyDescent="0.35">
      <c r="A44" s="18">
        <v>14</v>
      </c>
      <c r="B44" s="14">
        <v>59</v>
      </c>
      <c r="C44" s="14">
        <v>5</v>
      </c>
      <c r="D44" s="20">
        <v>1.159</v>
      </c>
      <c r="E44" s="14">
        <v>196</v>
      </c>
      <c r="F44" s="14">
        <v>99</v>
      </c>
      <c r="G44" s="14">
        <v>1</v>
      </c>
      <c r="H44" s="32">
        <v>0</v>
      </c>
      <c r="I44" s="14">
        <v>43</v>
      </c>
      <c r="J44" s="14">
        <v>15</v>
      </c>
      <c r="K44" s="33">
        <v>176</v>
      </c>
      <c r="L44" s="34">
        <v>4.5454545454545456E-2</v>
      </c>
    </row>
    <row r="45" spans="1:12" ht="15.5" x14ac:dyDescent="0.35">
      <c r="A45" s="18">
        <v>15.3</v>
      </c>
      <c r="B45" s="14">
        <v>117</v>
      </c>
      <c r="C45" s="14">
        <v>2</v>
      </c>
      <c r="D45" s="20">
        <v>0.104</v>
      </c>
      <c r="E45" s="14">
        <v>253</v>
      </c>
      <c r="F45" s="14">
        <v>145</v>
      </c>
      <c r="G45" s="14">
        <v>1</v>
      </c>
      <c r="H45" s="32">
        <v>1</v>
      </c>
      <c r="I45" s="14">
        <v>52</v>
      </c>
      <c r="J45" s="14">
        <v>15</v>
      </c>
      <c r="K45" s="33">
        <v>163</v>
      </c>
      <c r="L45" s="34">
        <v>3.6809815950920248E-2</v>
      </c>
    </row>
    <row r="46" spans="1:12" ht="15.5" x14ac:dyDescent="0.35">
      <c r="A46" s="18">
        <v>14.4</v>
      </c>
      <c r="B46" s="14">
        <v>83</v>
      </c>
      <c r="C46" s="14">
        <v>22</v>
      </c>
      <c r="D46" s="20">
        <v>0.93600000000000005</v>
      </c>
      <c r="E46" s="14">
        <v>203</v>
      </c>
      <c r="F46" s="14">
        <v>111</v>
      </c>
      <c r="G46" s="14">
        <v>1</v>
      </c>
      <c r="H46" s="32">
        <v>0</v>
      </c>
      <c r="I46" s="14">
        <v>45</v>
      </c>
      <c r="J46" s="14">
        <v>9</v>
      </c>
      <c r="K46" s="33">
        <v>173</v>
      </c>
      <c r="L46" s="34">
        <v>2.8901734104046242E-2</v>
      </c>
    </row>
    <row r="47" spans="1:12" ht="15.5" x14ac:dyDescent="0.35">
      <c r="A47" s="18">
        <v>14.8</v>
      </c>
      <c r="B47" s="14">
        <v>91</v>
      </c>
      <c r="C47" s="14">
        <v>2</v>
      </c>
      <c r="D47" s="20">
        <v>1.968</v>
      </c>
      <c r="E47" s="14">
        <v>164</v>
      </c>
      <c r="F47" s="14">
        <v>86</v>
      </c>
      <c r="G47" s="14">
        <v>1</v>
      </c>
      <c r="H47" s="32">
        <v>0</v>
      </c>
      <c r="I47" s="14">
        <v>33</v>
      </c>
      <c r="J47" s="14">
        <v>5</v>
      </c>
      <c r="K47" s="33">
        <v>183</v>
      </c>
      <c r="L47" s="34">
        <v>6.0109289617486336E-2</v>
      </c>
    </row>
    <row r="48" spans="1:12" ht="15.5" x14ac:dyDescent="0.35">
      <c r="A48" s="18">
        <v>12.1</v>
      </c>
      <c r="B48" s="14">
        <v>56</v>
      </c>
      <c r="C48" s="14">
        <v>4</v>
      </c>
      <c r="D48" s="20">
        <v>2.536</v>
      </c>
      <c r="E48" s="14">
        <v>146</v>
      </c>
      <c r="F48" s="14">
        <v>84</v>
      </c>
      <c r="G48" s="14">
        <v>1</v>
      </c>
      <c r="H48" s="32">
        <v>1</v>
      </c>
      <c r="I48" s="14">
        <v>36</v>
      </c>
      <c r="J48" s="14">
        <v>8</v>
      </c>
      <c r="K48" s="33">
        <v>173</v>
      </c>
      <c r="L48" s="34">
        <v>3.4682080924855488E-2</v>
      </c>
    </row>
    <row r="49" spans="1:12" ht="15.5" x14ac:dyDescent="0.35">
      <c r="A49" s="18">
        <v>8</v>
      </c>
      <c r="B49" s="14">
        <v>51</v>
      </c>
      <c r="C49" s="14">
        <v>2</v>
      </c>
      <c r="D49" s="20">
        <v>0.41699999999999998</v>
      </c>
      <c r="E49" s="14">
        <v>121</v>
      </c>
      <c r="F49" s="14">
        <v>123</v>
      </c>
      <c r="G49" s="14">
        <v>0</v>
      </c>
      <c r="H49" s="32">
        <v>0</v>
      </c>
      <c r="I49" s="14">
        <v>36</v>
      </c>
      <c r="J49" s="14">
        <v>8</v>
      </c>
      <c r="K49" s="33">
        <v>161</v>
      </c>
      <c r="L49" s="34">
        <v>3.7267080745341616E-2</v>
      </c>
    </row>
    <row r="50" spans="1:12" ht="15.5" x14ac:dyDescent="0.35">
      <c r="A50" s="18">
        <v>8.4</v>
      </c>
      <c r="B50" s="14">
        <v>56</v>
      </c>
      <c r="C50" s="14">
        <v>14</v>
      </c>
      <c r="D50" s="20">
        <v>3.9E-2</v>
      </c>
      <c r="E50" s="14">
        <v>128</v>
      </c>
      <c r="F50" s="14">
        <v>97</v>
      </c>
      <c r="G50" s="14">
        <v>0</v>
      </c>
      <c r="H50" s="32">
        <v>1</v>
      </c>
      <c r="I50" s="14">
        <v>43</v>
      </c>
      <c r="J50" s="14">
        <v>6</v>
      </c>
      <c r="K50" s="33">
        <v>165</v>
      </c>
      <c r="L50" s="34">
        <v>4.2424242424242427E-2</v>
      </c>
    </row>
    <row r="51" spans="1:12" ht="15.5" x14ac:dyDescent="0.35">
      <c r="A51" s="18">
        <v>10.6</v>
      </c>
      <c r="B51" s="14">
        <v>51</v>
      </c>
      <c r="C51" s="14">
        <v>3</v>
      </c>
      <c r="D51" s="20">
        <v>1.155</v>
      </c>
      <c r="E51" s="14">
        <v>132</v>
      </c>
      <c r="F51" s="14">
        <v>98</v>
      </c>
      <c r="G51" s="14">
        <v>0</v>
      </c>
      <c r="H51" s="32">
        <v>1</v>
      </c>
      <c r="I51" s="14">
        <v>35</v>
      </c>
      <c r="J51" s="14">
        <v>1</v>
      </c>
      <c r="K51" s="33">
        <v>173</v>
      </c>
      <c r="L51" s="34">
        <v>4.6242774566473986E-2</v>
      </c>
    </row>
    <row r="52" spans="1:12" ht="15.5" x14ac:dyDescent="0.35">
      <c r="A52" s="18">
        <v>10.9</v>
      </c>
      <c r="B52" s="14">
        <v>56</v>
      </c>
      <c r="C52" s="14">
        <v>9</v>
      </c>
      <c r="D52" s="20">
        <v>1.9990000000000001</v>
      </c>
      <c r="E52" s="14">
        <v>75</v>
      </c>
      <c r="F52" s="14">
        <v>72</v>
      </c>
      <c r="G52" s="14">
        <v>0</v>
      </c>
      <c r="H52" s="32">
        <v>1</v>
      </c>
      <c r="I52" s="14">
        <v>49</v>
      </c>
      <c r="J52" s="14">
        <v>7</v>
      </c>
      <c r="K52" s="33">
        <v>182</v>
      </c>
      <c r="L52" s="34">
        <v>3.8461538461538464E-2</v>
      </c>
    </row>
    <row r="53" spans="1:12" ht="15.5" x14ac:dyDescent="0.35">
      <c r="A53" s="18">
        <v>8.6999999999999993</v>
      </c>
      <c r="B53" s="14">
        <v>53</v>
      </c>
      <c r="C53" s="14">
        <v>2</v>
      </c>
      <c r="D53" s="20">
        <v>2.8719999999999999</v>
      </c>
      <c r="E53" s="14">
        <v>144</v>
      </c>
      <c r="F53" s="14">
        <v>73</v>
      </c>
      <c r="G53" s="14">
        <v>1</v>
      </c>
      <c r="H53" s="32">
        <v>1</v>
      </c>
      <c r="I53" s="14">
        <v>35</v>
      </c>
      <c r="J53" s="14">
        <v>4</v>
      </c>
      <c r="K53" s="33">
        <v>165</v>
      </c>
      <c r="L53" s="34">
        <v>3.6363636363636362E-2</v>
      </c>
    </row>
    <row r="54" spans="1:12" ht="15.5" x14ac:dyDescent="0.35">
      <c r="A54" s="18">
        <v>9.5</v>
      </c>
      <c r="B54" s="14">
        <v>62</v>
      </c>
      <c r="C54" s="14">
        <v>21</v>
      </c>
      <c r="D54" s="20">
        <v>0.73399999999999999</v>
      </c>
      <c r="E54" s="14">
        <v>152</v>
      </c>
      <c r="F54" s="14">
        <v>111</v>
      </c>
      <c r="G54" s="14">
        <v>1</v>
      </c>
      <c r="H54" s="32">
        <v>0</v>
      </c>
      <c r="I54" s="14">
        <v>44</v>
      </c>
      <c r="J54" s="14">
        <v>5</v>
      </c>
      <c r="K54" s="33">
        <v>164</v>
      </c>
      <c r="L54" s="34">
        <v>3.048780487804878E-2</v>
      </c>
    </row>
    <row r="55" spans="1:12" ht="15.5" x14ac:dyDescent="0.35">
      <c r="A55" s="18">
        <v>6.8</v>
      </c>
      <c r="B55" s="14">
        <v>44</v>
      </c>
      <c r="C55" s="14">
        <v>4</v>
      </c>
      <c r="D55" s="20">
        <v>4.5900000000000003E-2</v>
      </c>
      <c r="E55" s="14">
        <v>104</v>
      </c>
      <c r="F55" s="14">
        <v>86</v>
      </c>
      <c r="G55" s="14">
        <v>1</v>
      </c>
      <c r="H55" s="32">
        <v>0</v>
      </c>
      <c r="I55" s="14">
        <v>29</v>
      </c>
      <c r="J55" s="14">
        <v>2</v>
      </c>
      <c r="K55" s="33">
        <v>164</v>
      </c>
      <c r="L55" s="34">
        <v>2.4390243902439025E-2</v>
      </c>
    </row>
    <row r="56" spans="1:12" ht="15.5" x14ac:dyDescent="0.35">
      <c r="A56" s="18">
        <v>7.2</v>
      </c>
      <c r="B56" s="14">
        <v>41</v>
      </c>
      <c r="C56" s="14">
        <v>12</v>
      </c>
      <c r="D56" s="20">
        <v>0.879</v>
      </c>
      <c r="E56" s="14">
        <v>112</v>
      </c>
      <c r="F56" s="14">
        <v>120</v>
      </c>
      <c r="G56" s="14">
        <v>0</v>
      </c>
      <c r="H56" s="32">
        <v>0</v>
      </c>
      <c r="I56" s="14">
        <v>39</v>
      </c>
      <c r="J56" s="14">
        <v>5</v>
      </c>
      <c r="K56" s="33">
        <v>162</v>
      </c>
      <c r="L56" s="34">
        <v>3.0864197530864196E-2</v>
      </c>
    </row>
    <row r="57" spans="1:12" ht="15.5" x14ac:dyDescent="0.35">
      <c r="A57" s="18">
        <v>11.3</v>
      </c>
      <c r="B57" s="14">
        <v>72</v>
      </c>
      <c r="C57" s="14">
        <v>4</v>
      </c>
      <c r="D57" s="20">
        <v>1.496</v>
      </c>
      <c r="E57" s="14">
        <v>139</v>
      </c>
      <c r="F57" s="14">
        <v>84</v>
      </c>
      <c r="G57" s="14">
        <v>1</v>
      </c>
      <c r="H57" s="32">
        <v>1</v>
      </c>
      <c r="I57" s="14">
        <v>36</v>
      </c>
      <c r="J57" s="14">
        <v>6</v>
      </c>
      <c r="K57" s="33">
        <v>177</v>
      </c>
      <c r="L57" s="34">
        <v>3.954802259887006E-2</v>
      </c>
    </row>
    <row r="58" spans="1:12" ht="15.5" x14ac:dyDescent="0.35">
      <c r="A58" s="18">
        <v>9.4</v>
      </c>
      <c r="B58" s="14">
        <v>55</v>
      </c>
      <c r="C58" s="14">
        <v>14</v>
      </c>
      <c r="D58" s="20">
        <v>0.65500000000000003</v>
      </c>
      <c r="E58" s="14">
        <v>150</v>
      </c>
      <c r="F58" s="14">
        <v>108</v>
      </c>
      <c r="G58" s="14">
        <v>1</v>
      </c>
      <c r="H58" s="32">
        <v>0</v>
      </c>
      <c r="I58" s="14">
        <v>37</v>
      </c>
      <c r="J58" s="14">
        <v>9</v>
      </c>
      <c r="K58" s="33">
        <v>163</v>
      </c>
      <c r="L58" s="34">
        <v>3.0674846625766871E-2</v>
      </c>
    </row>
    <row r="59" spans="1:12" ht="15.5" x14ac:dyDescent="0.35">
      <c r="A59" s="18">
        <v>8.6</v>
      </c>
      <c r="B59" s="14">
        <v>48</v>
      </c>
      <c r="C59" s="14">
        <v>10</v>
      </c>
      <c r="D59" s="20">
        <v>1.6439999999999999</v>
      </c>
      <c r="E59" s="14">
        <v>60</v>
      </c>
      <c r="F59" s="14">
        <v>118</v>
      </c>
      <c r="G59" s="14">
        <v>0</v>
      </c>
      <c r="H59" s="32">
        <v>1</v>
      </c>
      <c r="I59" s="14">
        <v>34</v>
      </c>
      <c r="J59" s="14">
        <v>19</v>
      </c>
      <c r="K59" s="33">
        <v>172</v>
      </c>
      <c r="L59" s="34">
        <v>4.6511627906976744E-2</v>
      </c>
    </row>
    <row r="60" spans="1:12" ht="15.5" x14ac:dyDescent="0.35">
      <c r="A60" s="18">
        <v>17.100000000000001</v>
      </c>
      <c r="B60" s="14">
        <v>76</v>
      </c>
      <c r="C60" s="14">
        <v>5</v>
      </c>
      <c r="D60" s="20">
        <v>0.81899999999999995</v>
      </c>
      <c r="E60" s="14">
        <v>266</v>
      </c>
      <c r="F60" s="14">
        <v>92</v>
      </c>
      <c r="G60" s="14">
        <v>0</v>
      </c>
      <c r="H60" s="32">
        <v>1</v>
      </c>
      <c r="I60" s="14">
        <v>52</v>
      </c>
      <c r="J60" s="14">
        <v>18</v>
      </c>
      <c r="K60" s="33">
        <v>178</v>
      </c>
      <c r="L60" s="34">
        <v>4.49438202247191E-2</v>
      </c>
    </row>
    <row r="61" spans="1:12" ht="15.5" x14ac:dyDescent="0.35">
      <c r="A61" s="18">
        <v>15.4</v>
      </c>
      <c r="B61" s="14">
        <v>58</v>
      </c>
      <c r="C61" s="14">
        <v>6</v>
      </c>
      <c r="D61" s="20">
        <v>1.623</v>
      </c>
      <c r="E61" s="14">
        <v>209</v>
      </c>
      <c r="F61" s="14">
        <v>88</v>
      </c>
      <c r="G61" s="14">
        <v>0</v>
      </c>
      <c r="H61" s="32">
        <v>1</v>
      </c>
      <c r="I61" s="14">
        <v>45</v>
      </c>
      <c r="J61" s="14">
        <v>10</v>
      </c>
      <c r="K61" s="33">
        <v>179</v>
      </c>
      <c r="L61" s="34">
        <v>4.4692737430167599E-2</v>
      </c>
    </row>
    <row r="62" spans="1:12" ht="15.5" x14ac:dyDescent="0.35">
      <c r="A62" s="18">
        <v>11</v>
      </c>
      <c r="B62" s="14">
        <v>51</v>
      </c>
      <c r="C62" s="14">
        <v>6</v>
      </c>
      <c r="D62" s="20">
        <v>1.0840000000000001</v>
      </c>
      <c r="E62" s="14">
        <v>181</v>
      </c>
      <c r="F62" s="14">
        <v>101</v>
      </c>
      <c r="G62" s="14">
        <v>0</v>
      </c>
      <c r="H62" s="32">
        <v>1</v>
      </c>
      <c r="I62" s="14">
        <v>53</v>
      </c>
      <c r="J62" s="14">
        <v>9</v>
      </c>
      <c r="K62" s="33">
        <v>164</v>
      </c>
      <c r="L62" s="34">
        <v>3.6585365853658534E-2</v>
      </c>
    </row>
    <row r="63" spans="1:12" ht="15.5" x14ac:dyDescent="0.35">
      <c r="A63" s="18">
        <v>15.6</v>
      </c>
      <c r="B63" s="14">
        <v>67</v>
      </c>
      <c r="C63" s="14">
        <v>13</v>
      </c>
      <c r="D63" s="20">
        <v>1.4610000000000001</v>
      </c>
      <c r="E63" s="14">
        <v>180</v>
      </c>
      <c r="F63" s="14">
        <v>91</v>
      </c>
      <c r="G63" s="14">
        <v>0</v>
      </c>
      <c r="H63" s="32">
        <v>0</v>
      </c>
      <c r="I63" s="14">
        <v>44</v>
      </c>
      <c r="J63" s="14">
        <v>10</v>
      </c>
      <c r="K63" s="33">
        <v>181</v>
      </c>
      <c r="L63" s="34">
        <v>3.3149171270718231E-2</v>
      </c>
    </row>
    <row r="64" spans="1:12" ht="15.5" x14ac:dyDescent="0.35">
      <c r="A64" s="18">
        <v>7.6</v>
      </c>
      <c r="B64" s="14">
        <v>50</v>
      </c>
      <c r="C64" s="14">
        <v>3</v>
      </c>
      <c r="D64" s="20">
        <v>0.53200000000000003</v>
      </c>
      <c r="E64" s="14">
        <v>111</v>
      </c>
      <c r="F64" s="14">
        <v>120</v>
      </c>
      <c r="G64" s="14">
        <v>0</v>
      </c>
      <c r="H64" s="32">
        <v>0</v>
      </c>
      <c r="I64" s="14">
        <v>46</v>
      </c>
      <c r="J64" s="14">
        <v>3</v>
      </c>
      <c r="K64" s="33">
        <v>164</v>
      </c>
      <c r="L64" s="34">
        <v>4.878048780487805E-2</v>
      </c>
    </row>
    <row r="65" spans="1:12" ht="15.5" x14ac:dyDescent="0.35">
      <c r="A65" s="18">
        <v>11.4</v>
      </c>
      <c r="B65" s="14">
        <v>58</v>
      </c>
      <c r="C65" s="14">
        <v>2</v>
      </c>
      <c r="D65" s="20">
        <v>1.3360000000000001</v>
      </c>
      <c r="E65" s="14">
        <v>150</v>
      </c>
      <c r="F65" s="14">
        <v>98</v>
      </c>
      <c r="G65" s="14">
        <v>0</v>
      </c>
      <c r="H65" s="32">
        <v>1</v>
      </c>
      <c r="I65" s="14">
        <v>38</v>
      </c>
      <c r="J65" s="14">
        <v>9</v>
      </c>
      <c r="K65" s="33">
        <v>177</v>
      </c>
      <c r="L65" s="34">
        <v>3.3898305084745763E-2</v>
      </c>
    </row>
    <row r="66" spans="1:12" ht="15.5" x14ac:dyDescent="0.35">
      <c r="A66" s="18">
        <v>23.5</v>
      </c>
      <c r="B66" s="14">
        <v>89</v>
      </c>
      <c r="C66" s="14">
        <v>8</v>
      </c>
      <c r="D66" s="20">
        <v>1.018</v>
      </c>
      <c r="E66" s="14">
        <v>348</v>
      </c>
      <c r="F66" s="14">
        <v>98</v>
      </c>
      <c r="G66" s="14">
        <v>1</v>
      </c>
      <c r="H66" s="32">
        <v>1</v>
      </c>
      <c r="I66" s="14">
        <v>36</v>
      </c>
      <c r="J66" s="14">
        <v>12</v>
      </c>
      <c r="K66" s="33">
        <v>184</v>
      </c>
      <c r="L66" s="34">
        <v>5.9782608695652176E-2</v>
      </c>
    </row>
    <row r="67" spans="1:12" ht="15.5" x14ac:dyDescent="0.35">
      <c r="A67" s="18">
        <v>12.4</v>
      </c>
      <c r="B67" s="14">
        <v>76</v>
      </c>
      <c r="C67" s="14">
        <v>19</v>
      </c>
      <c r="D67" s="20">
        <v>4.2999999999999997E-2</v>
      </c>
      <c r="E67" s="14">
        <v>214</v>
      </c>
      <c r="F67" s="14">
        <v>98</v>
      </c>
      <c r="G67" s="14">
        <v>1</v>
      </c>
      <c r="H67" s="32">
        <v>1</v>
      </c>
      <c r="I67" s="14">
        <v>42</v>
      </c>
      <c r="J67" s="14">
        <v>3</v>
      </c>
      <c r="K67" s="33">
        <v>160</v>
      </c>
      <c r="L67" s="34">
        <v>3.7499999999999999E-2</v>
      </c>
    </row>
    <row r="68" spans="1:12" ht="15.5" x14ac:dyDescent="0.35">
      <c r="A68" s="18">
        <v>13.4</v>
      </c>
      <c r="B68" s="14">
        <v>71</v>
      </c>
      <c r="C68" s="14">
        <v>5</v>
      </c>
      <c r="D68" s="20">
        <v>1.28</v>
      </c>
      <c r="E68" s="14">
        <v>141</v>
      </c>
      <c r="F68" s="14">
        <v>96</v>
      </c>
      <c r="G68" s="14">
        <v>0</v>
      </c>
      <c r="H68" s="32">
        <v>1</v>
      </c>
      <c r="I68" s="14">
        <v>28</v>
      </c>
      <c r="J68" s="14">
        <v>9</v>
      </c>
      <c r="K68" s="33">
        <v>180</v>
      </c>
      <c r="L68" s="34">
        <v>3.3333333333333333E-2</v>
      </c>
    </row>
    <row r="69" spans="1:12" ht="15.5" x14ac:dyDescent="0.35">
      <c r="A69" s="18">
        <v>13.8</v>
      </c>
      <c r="B69" s="14">
        <v>63</v>
      </c>
      <c r="C69" s="14">
        <v>12</v>
      </c>
      <c r="D69" s="20">
        <v>0.61199999999999999</v>
      </c>
      <c r="E69" s="14">
        <v>148</v>
      </c>
      <c r="F69" s="14">
        <v>116</v>
      </c>
      <c r="G69" s="14">
        <v>1</v>
      </c>
      <c r="H69" s="32">
        <v>0</v>
      </c>
      <c r="I69" s="14">
        <v>35</v>
      </c>
      <c r="J69" s="14">
        <v>10</v>
      </c>
      <c r="K69" s="33">
        <v>178</v>
      </c>
      <c r="L69" s="34">
        <v>3.9325842696629212E-2</v>
      </c>
    </row>
    <row r="70" spans="1:12" ht="15.5" x14ac:dyDescent="0.35">
      <c r="A70" s="18">
        <v>11.6</v>
      </c>
      <c r="B70" s="14">
        <v>55</v>
      </c>
      <c r="C70" s="14">
        <v>3</v>
      </c>
      <c r="D70" s="20">
        <v>0.73899999999999999</v>
      </c>
      <c r="E70" s="14">
        <v>146</v>
      </c>
      <c r="F70" s="14">
        <v>114</v>
      </c>
      <c r="G70" s="14">
        <v>1</v>
      </c>
      <c r="H70" s="32">
        <v>1</v>
      </c>
      <c r="I70" s="14">
        <v>43</v>
      </c>
      <c r="J70" s="14">
        <v>11</v>
      </c>
      <c r="K70" s="33">
        <v>170</v>
      </c>
      <c r="L70" s="34">
        <v>2.9411764705882353E-2</v>
      </c>
    </row>
    <row r="71" spans="1:12" ht="15.5" x14ac:dyDescent="0.35">
      <c r="A71" s="18">
        <v>11.8</v>
      </c>
      <c r="B71" s="14">
        <v>56</v>
      </c>
      <c r="C71" s="14">
        <v>2</v>
      </c>
      <c r="D71" s="20">
        <v>1.1419999999999999</v>
      </c>
      <c r="E71" s="14">
        <v>199</v>
      </c>
      <c r="F71" s="14">
        <v>98</v>
      </c>
      <c r="G71" s="14">
        <v>1</v>
      </c>
      <c r="H71" s="32">
        <v>1</v>
      </c>
      <c r="I71" s="14">
        <v>35</v>
      </c>
      <c r="J71" s="14">
        <v>8</v>
      </c>
      <c r="K71" s="33">
        <v>164</v>
      </c>
      <c r="L71" s="34">
        <v>3.6585365853658534E-2</v>
      </c>
    </row>
    <row r="72" spans="1:12" ht="15.5" x14ac:dyDescent="0.35">
      <c r="A72" s="18">
        <v>12.4</v>
      </c>
      <c r="B72" s="14">
        <v>57</v>
      </c>
      <c r="C72" s="14">
        <v>7</v>
      </c>
      <c r="D72" s="20">
        <v>1.476</v>
      </c>
      <c r="E72" s="14">
        <v>171</v>
      </c>
      <c r="F72" s="14">
        <v>91</v>
      </c>
      <c r="G72" s="14">
        <v>1</v>
      </c>
      <c r="H72" s="32">
        <v>0</v>
      </c>
      <c r="I72" s="14">
        <v>28</v>
      </c>
      <c r="J72" s="14">
        <v>8</v>
      </c>
      <c r="K72" s="33">
        <v>174</v>
      </c>
      <c r="L72" s="34">
        <v>4.0229885057471264E-2</v>
      </c>
    </row>
    <row r="73" spans="1:12" ht="15.5" x14ac:dyDescent="0.35">
      <c r="A73" s="18">
        <v>8.1</v>
      </c>
      <c r="B73" s="14">
        <v>79</v>
      </c>
      <c r="C73" s="14">
        <v>2</v>
      </c>
      <c r="D73" s="20">
        <v>0.54600000000000004</v>
      </c>
      <c r="E73" s="14">
        <v>122</v>
      </c>
      <c r="F73" s="14">
        <v>129</v>
      </c>
      <c r="G73" s="14">
        <v>1</v>
      </c>
      <c r="H73" s="32">
        <v>0</v>
      </c>
      <c r="I73" s="14">
        <v>56</v>
      </c>
      <c r="J73" s="14">
        <v>3</v>
      </c>
      <c r="K73" s="33">
        <v>163</v>
      </c>
      <c r="L73" s="34">
        <v>4.2944785276073622E-2</v>
      </c>
    </row>
    <row r="74" spans="1:12" ht="15.5" x14ac:dyDescent="0.35">
      <c r="A74" s="18">
        <v>9.5</v>
      </c>
      <c r="B74" s="14">
        <v>53</v>
      </c>
      <c r="C74" s="14">
        <v>19</v>
      </c>
      <c r="D74" s="20">
        <v>1.2949999999999999</v>
      </c>
      <c r="E74" s="14">
        <v>110</v>
      </c>
      <c r="F74" s="14">
        <v>88</v>
      </c>
      <c r="G74" s="14">
        <v>1</v>
      </c>
      <c r="H74" s="32">
        <v>0</v>
      </c>
      <c r="I74" s="14">
        <v>40</v>
      </c>
      <c r="J74" s="14">
        <v>8</v>
      </c>
      <c r="K74" s="33">
        <v>175</v>
      </c>
      <c r="L74" s="34">
        <v>0.04</v>
      </c>
    </row>
    <row r="75" spans="1:12" ht="15.5" x14ac:dyDescent="0.35">
      <c r="A75" s="18">
        <v>8.4</v>
      </c>
      <c r="B75" s="14">
        <v>47</v>
      </c>
      <c r="C75" s="14">
        <v>10</v>
      </c>
      <c r="D75" s="20">
        <v>1.512</v>
      </c>
      <c r="E75" s="14">
        <v>73</v>
      </c>
      <c r="F75" s="14">
        <v>82</v>
      </c>
      <c r="G75" s="14">
        <v>0</v>
      </c>
      <c r="H75" s="32">
        <v>1</v>
      </c>
      <c r="I75" s="14">
        <v>31</v>
      </c>
      <c r="J75" s="14">
        <v>7</v>
      </c>
      <c r="K75" s="33">
        <v>174</v>
      </c>
      <c r="L75" s="34">
        <v>3.4482758620689655E-2</v>
      </c>
    </row>
    <row r="76" spans="1:12" ht="15.5" x14ac:dyDescent="0.35">
      <c r="A76" s="18">
        <v>9</v>
      </c>
      <c r="B76" s="14">
        <v>39</v>
      </c>
      <c r="C76" s="14">
        <v>9</v>
      </c>
      <c r="D76" s="20">
        <v>0.10299999999999999</v>
      </c>
      <c r="E76" s="14">
        <v>89</v>
      </c>
      <c r="F76" s="14">
        <v>135</v>
      </c>
      <c r="G76" s="14">
        <v>1</v>
      </c>
      <c r="H76" s="32">
        <v>0</v>
      </c>
      <c r="I76" s="14">
        <v>40</v>
      </c>
      <c r="J76" s="14">
        <v>20</v>
      </c>
      <c r="K76" s="33">
        <v>170</v>
      </c>
      <c r="L76" s="34">
        <v>3.5294117647058823E-2</v>
      </c>
    </row>
    <row r="77" spans="1:12" ht="15.5" x14ac:dyDescent="0.35">
      <c r="A77" s="18">
        <v>15.5</v>
      </c>
      <c r="B77" s="14">
        <v>75</v>
      </c>
      <c r="C77" s="14">
        <v>4</v>
      </c>
      <c r="D77" s="20">
        <v>0.185</v>
      </c>
      <c r="E77" s="14">
        <v>166</v>
      </c>
      <c r="F77" s="14">
        <v>133</v>
      </c>
      <c r="G77" s="14">
        <v>0</v>
      </c>
      <c r="H77" s="32">
        <v>0</v>
      </c>
      <c r="I77" s="14">
        <v>29</v>
      </c>
      <c r="J77" s="14">
        <v>15</v>
      </c>
      <c r="K77" s="33">
        <v>178</v>
      </c>
      <c r="L77" s="34">
        <v>5.0561797752808987E-2</v>
      </c>
    </row>
    <row r="78" spans="1:12" ht="15.5" x14ac:dyDescent="0.35">
      <c r="A78" s="18">
        <v>10.4</v>
      </c>
      <c r="B78" s="14">
        <v>51</v>
      </c>
      <c r="C78" s="14">
        <v>5</v>
      </c>
      <c r="D78" s="20">
        <v>0.63600000000000001</v>
      </c>
      <c r="E78" s="14">
        <v>118</v>
      </c>
      <c r="F78" s="14">
        <v>112</v>
      </c>
      <c r="G78" s="14">
        <v>1</v>
      </c>
      <c r="H78" s="32">
        <v>0</v>
      </c>
      <c r="I78" s="14">
        <v>32</v>
      </c>
      <c r="J78" s="14">
        <v>10</v>
      </c>
      <c r="K78" s="33">
        <v>173</v>
      </c>
      <c r="L78" s="34">
        <v>4.046242774566474E-2</v>
      </c>
    </row>
    <row r="79" spans="1:12" ht="15.5" x14ac:dyDescent="0.35">
      <c r="A79" s="18">
        <v>12.7</v>
      </c>
      <c r="B79" s="14">
        <v>51</v>
      </c>
      <c r="C79" s="14">
        <v>7</v>
      </c>
      <c r="D79" s="20">
        <v>0.17199999999999999</v>
      </c>
      <c r="E79" s="14">
        <v>117</v>
      </c>
      <c r="F79" s="14">
        <v>168</v>
      </c>
      <c r="G79" s="14">
        <v>1</v>
      </c>
      <c r="H79" s="32">
        <v>1</v>
      </c>
      <c r="I79" s="14">
        <v>33</v>
      </c>
      <c r="J79" s="14">
        <v>11</v>
      </c>
      <c r="K79" s="33">
        <v>176</v>
      </c>
      <c r="L79" s="34">
        <v>4.5454545454545456E-2</v>
      </c>
    </row>
    <row r="80" spans="1:12" ht="15.5" x14ac:dyDescent="0.35">
      <c r="A80" s="18">
        <v>14</v>
      </c>
      <c r="B80" s="14">
        <v>74</v>
      </c>
      <c r="C80" s="14">
        <v>18</v>
      </c>
      <c r="D80" s="20">
        <v>4.3999999999999997E-2</v>
      </c>
      <c r="E80" s="14">
        <v>175</v>
      </c>
      <c r="F80" s="14">
        <v>78</v>
      </c>
      <c r="G80" s="14">
        <v>1</v>
      </c>
      <c r="H80" s="32">
        <v>1</v>
      </c>
      <c r="I80" s="14">
        <v>39</v>
      </c>
      <c r="J80" s="14">
        <v>7</v>
      </c>
      <c r="K80" s="33">
        <v>179</v>
      </c>
      <c r="L80" s="34">
        <v>4.4692737430167599E-2</v>
      </c>
    </row>
    <row r="81" spans="1:12" ht="15.5" x14ac:dyDescent="0.35">
      <c r="A81" s="18">
        <v>9.4</v>
      </c>
      <c r="B81" s="14">
        <v>50</v>
      </c>
      <c r="C81" s="14">
        <v>11</v>
      </c>
      <c r="D81" s="20">
        <v>1.5449999999999999</v>
      </c>
      <c r="E81" s="14">
        <v>102</v>
      </c>
      <c r="F81" s="14">
        <v>110</v>
      </c>
      <c r="G81" s="14">
        <v>1</v>
      </c>
      <c r="H81" s="32">
        <v>0</v>
      </c>
      <c r="I81" s="14">
        <v>41</v>
      </c>
      <c r="J81" s="14">
        <v>10</v>
      </c>
      <c r="K81" s="33">
        <v>162</v>
      </c>
      <c r="L81" s="34">
        <v>4.3209876543209874E-2</v>
      </c>
    </row>
    <row r="82" spans="1:12" ht="15.5" x14ac:dyDescent="0.35">
      <c r="A82" s="18">
        <v>14</v>
      </c>
      <c r="B82" s="14">
        <v>70</v>
      </c>
      <c r="C82" s="14">
        <v>5</v>
      </c>
      <c r="D82" s="20">
        <v>0.29099999999999998</v>
      </c>
      <c r="E82" s="14">
        <v>182</v>
      </c>
      <c r="F82" s="14">
        <v>132</v>
      </c>
      <c r="G82" s="14">
        <v>1</v>
      </c>
      <c r="H82" s="32">
        <v>1</v>
      </c>
      <c r="I82" s="14">
        <v>31</v>
      </c>
      <c r="J82" s="14">
        <v>6</v>
      </c>
      <c r="K82" s="33">
        <v>168</v>
      </c>
      <c r="L82" s="34">
        <v>2.976190476190476E-2</v>
      </c>
    </row>
    <row r="83" spans="1:12" ht="15.5" x14ac:dyDescent="0.35">
      <c r="A83" s="18">
        <v>15.9</v>
      </c>
      <c r="B83" s="14">
        <v>66</v>
      </c>
      <c r="C83" s="14">
        <v>9</v>
      </c>
      <c r="D83" s="20">
        <v>9.1999999999999998E-2</v>
      </c>
      <c r="E83" s="14">
        <v>230</v>
      </c>
      <c r="F83" s="14">
        <v>137</v>
      </c>
      <c r="G83" s="14">
        <v>0</v>
      </c>
      <c r="H83" s="32">
        <v>0</v>
      </c>
      <c r="I83" s="14">
        <v>43</v>
      </c>
      <c r="J83" s="14">
        <v>12</v>
      </c>
      <c r="K83" s="33">
        <v>165</v>
      </c>
      <c r="L83" s="34">
        <v>5.4545454545454543E-2</v>
      </c>
    </row>
    <row r="84" spans="1:12" ht="15.5" x14ac:dyDescent="0.35">
      <c r="A84" s="18">
        <v>7.5</v>
      </c>
      <c r="B84" s="14">
        <v>43</v>
      </c>
      <c r="C84" s="14">
        <v>5</v>
      </c>
      <c r="D84" s="20">
        <v>0.48</v>
      </c>
      <c r="E84" s="14">
        <v>59</v>
      </c>
      <c r="F84" s="14">
        <v>127</v>
      </c>
      <c r="G84" s="14">
        <v>0</v>
      </c>
      <c r="H84" s="32">
        <v>0</v>
      </c>
      <c r="I84" s="14">
        <v>30</v>
      </c>
      <c r="J84" s="14">
        <v>4</v>
      </c>
      <c r="K84" s="33">
        <v>170</v>
      </c>
      <c r="L84" s="34">
        <v>2.9411764705882353E-2</v>
      </c>
    </row>
    <row r="85" spans="1:12" ht="15.5" x14ac:dyDescent="0.35">
      <c r="A85" s="18">
        <v>8.1</v>
      </c>
      <c r="B85" s="14">
        <v>49</v>
      </c>
      <c r="C85" s="14">
        <v>16</v>
      </c>
      <c r="D85" s="20">
        <v>0.98299999999999998</v>
      </c>
      <c r="E85" s="14">
        <v>71</v>
      </c>
      <c r="F85" s="14">
        <v>112</v>
      </c>
      <c r="G85" s="14">
        <v>1</v>
      </c>
      <c r="H85" s="32">
        <v>0</v>
      </c>
      <c r="I85" s="14">
        <v>39</v>
      </c>
      <c r="J85" s="14">
        <v>7</v>
      </c>
      <c r="K85" s="33">
        <v>175</v>
      </c>
      <c r="L85" s="34">
        <v>2.8571428571428571E-2</v>
      </c>
    </row>
    <row r="86" spans="1:12" ht="15.5" x14ac:dyDescent="0.35">
      <c r="A86" s="18">
        <v>10.3</v>
      </c>
      <c r="B86" s="14">
        <v>49</v>
      </c>
      <c r="C86" s="14">
        <v>3</v>
      </c>
      <c r="D86" s="20">
        <v>1.881</v>
      </c>
      <c r="E86" s="14">
        <v>46</v>
      </c>
      <c r="F86" s="14">
        <v>85</v>
      </c>
      <c r="G86" s="14">
        <v>0</v>
      </c>
      <c r="H86" s="32">
        <v>1</v>
      </c>
      <c r="I86" s="14">
        <v>46</v>
      </c>
      <c r="J86" s="14">
        <v>9</v>
      </c>
      <c r="K86" s="33">
        <v>184</v>
      </c>
      <c r="L86" s="34">
        <v>5.434782608695652E-2</v>
      </c>
    </row>
    <row r="87" spans="1:12" ht="15.5" x14ac:dyDescent="0.35">
      <c r="A87" s="18">
        <v>7.7</v>
      </c>
      <c r="B87" s="14">
        <v>46</v>
      </c>
      <c r="C87" s="14">
        <v>3</v>
      </c>
      <c r="D87" s="20">
        <v>2.6259999999999999</v>
      </c>
      <c r="E87" s="14">
        <v>43</v>
      </c>
      <c r="F87" s="14">
        <v>74</v>
      </c>
      <c r="G87" s="14">
        <v>0</v>
      </c>
      <c r="H87" s="32">
        <v>0</v>
      </c>
      <c r="I87" s="14">
        <v>50</v>
      </c>
      <c r="J87" s="14">
        <v>4</v>
      </c>
      <c r="K87" s="33">
        <v>176</v>
      </c>
      <c r="L87" s="34">
        <v>2.2727272727272728E-2</v>
      </c>
    </row>
    <row r="88" spans="1:12" ht="15.5" x14ac:dyDescent="0.35">
      <c r="A88" s="18">
        <v>8.5</v>
      </c>
      <c r="B88" s="14">
        <v>53</v>
      </c>
      <c r="C88" s="14">
        <v>21</v>
      </c>
      <c r="D88" s="20">
        <v>0.56799999999999995</v>
      </c>
      <c r="E88" s="14">
        <v>125</v>
      </c>
      <c r="F88" s="14">
        <v>109</v>
      </c>
      <c r="G88" s="14">
        <v>0</v>
      </c>
      <c r="H88" s="32">
        <v>0</v>
      </c>
      <c r="I88" s="14">
        <v>44</v>
      </c>
      <c r="J88" s="14">
        <v>8</v>
      </c>
      <c r="K88" s="33">
        <v>160</v>
      </c>
      <c r="L88" s="34">
        <v>4.3749999999999997E-2</v>
      </c>
    </row>
    <row r="89" spans="1:12" ht="15.5" x14ac:dyDescent="0.35">
      <c r="A89" s="18">
        <v>10.7</v>
      </c>
      <c r="B89" s="14">
        <v>62</v>
      </c>
      <c r="C89" s="14">
        <v>8</v>
      </c>
      <c r="D89" s="20">
        <v>0.879</v>
      </c>
      <c r="E89" s="14">
        <v>118</v>
      </c>
      <c r="F89" s="14">
        <v>108</v>
      </c>
      <c r="G89" s="14">
        <v>0</v>
      </c>
      <c r="H89" s="32">
        <v>1</v>
      </c>
      <c r="I89" s="14">
        <v>31</v>
      </c>
      <c r="J89" s="14">
        <v>10</v>
      </c>
      <c r="K89" s="33">
        <v>173</v>
      </c>
      <c r="L89" s="34">
        <v>4.046242774566474E-2</v>
      </c>
    </row>
    <row r="90" spans="1:12" ht="15.5" x14ac:dyDescent="0.35">
      <c r="A90" s="18">
        <v>7.4</v>
      </c>
      <c r="B90" s="14">
        <v>51</v>
      </c>
      <c r="C90" s="14">
        <v>4</v>
      </c>
      <c r="D90" s="20">
        <v>1.083</v>
      </c>
      <c r="E90" s="14">
        <v>101</v>
      </c>
      <c r="F90" s="14">
        <v>100</v>
      </c>
      <c r="G90" s="14">
        <v>0</v>
      </c>
      <c r="H90" s="32">
        <v>0</v>
      </c>
      <c r="I90" s="14">
        <v>53</v>
      </c>
      <c r="J90" s="14">
        <v>7</v>
      </c>
      <c r="K90" s="33">
        <v>163</v>
      </c>
      <c r="L90" s="34">
        <v>2.4539877300613498E-2</v>
      </c>
    </row>
    <row r="91" spans="1:12" ht="15.5" x14ac:dyDescent="0.35">
      <c r="A91" s="18">
        <v>14.8</v>
      </c>
      <c r="B91" s="14">
        <v>70</v>
      </c>
      <c r="C91" s="14">
        <v>6</v>
      </c>
      <c r="D91" s="20">
        <v>0.82799999999999996</v>
      </c>
      <c r="E91" s="14">
        <v>213</v>
      </c>
      <c r="F91" s="14">
        <v>105</v>
      </c>
      <c r="G91" s="14">
        <v>1</v>
      </c>
      <c r="H91" s="32">
        <v>1</v>
      </c>
      <c r="I91" s="14">
        <v>37</v>
      </c>
      <c r="J91" s="14">
        <v>15</v>
      </c>
      <c r="K91" s="33">
        <v>168</v>
      </c>
      <c r="L91" s="34">
        <v>4.7619047619047616E-2</v>
      </c>
    </row>
    <row r="92" spans="1:12" ht="15.5" x14ac:dyDescent="0.35">
      <c r="A92" s="18">
        <v>7.3</v>
      </c>
      <c r="B92" s="14">
        <v>56</v>
      </c>
      <c r="C92" s="14">
        <v>24</v>
      </c>
      <c r="D92" s="20">
        <v>1.56</v>
      </c>
      <c r="E92" s="14">
        <v>115</v>
      </c>
      <c r="F92" s="14">
        <v>87</v>
      </c>
      <c r="G92" s="14">
        <v>1</v>
      </c>
      <c r="H92" s="32">
        <v>0</v>
      </c>
      <c r="I92" s="14">
        <v>46</v>
      </c>
      <c r="J92" s="14">
        <v>1</v>
      </c>
      <c r="K92" s="33">
        <v>162</v>
      </c>
      <c r="L92" s="34">
        <v>2.4691358024691357E-2</v>
      </c>
    </row>
    <row r="93" spans="1:12" ht="15.5" x14ac:dyDescent="0.35">
      <c r="A93" s="18">
        <v>7.6</v>
      </c>
      <c r="B93" s="14">
        <v>42</v>
      </c>
      <c r="C93" s="14">
        <v>1</v>
      </c>
      <c r="D93" s="20">
        <v>1.4279999999999999</v>
      </c>
      <c r="E93" s="14">
        <v>121</v>
      </c>
      <c r="F93" s="14">
        <v>84</v>
      </c>
      <c r="G93" s="14">
        <v>1</v>
      </c>
      <c r="H93" s="32">
        <v>0</v>
      </c>
      <c r="I93" s="14">
        <v>45</v>
      </c>
      <c r="J93" s="14">
        <v>5</v>
      </c>
      <c r="K93" s="33">
        <v>160</v>
      </c>
      <c r="L93" s="34">
        <v>3.125E-2</v>
      </c>
    </row>
    <row r="94" spans="1:12" ht="15.5" x14ac:dyDescent="0.35">
      <c r="A94" s="18">
        <v>9</v>
      </c>
      <c r="B94" s="14">
        <v>56</v>
      </c>
      <c r="C94" s="14">
        <v>3</v>
      </c>
      <c r="D94" s="20">
        <v>1.4039999999999999</v>
      </c>
      <c r="E94" s="14">
        <v>69</v>
      </c>
      <c r="F94" s="14">
        <v>87</v>
      </c>
      <c r="G94" s="14">
        <v>1</v>
      </c>
      <c r="H94" s="32">
        <v>0</v>
      </c>
      <c r="I94" s="14">
        <v>34</v>
      </c>
      <c r="J94" s="14">
        <v>8</v>
      </c>
      <c r="K94" s="33">
        <v>174</v>
      </c>
      <c r="L94" s="34">
        <v>4.0229885057471264E-2</v>
      </c>
    </row>
    <row r="95" spans="1:12" ht="15.5" x14ac:dyDescent="0.35">
      <c r="A95" s="18">
        <v>12.9</v>
      </c>
      <c r="B95" s="14">
        <v>60</v>
      </c>
      <c r="C95" s="14">
        <v>5</v>
      </c>
      <c r="D95" s="20">
        <v>1.0720000000000001</v>
      </c>
      <c r="E95" s="14">
        <v>178</v>
      </c>
      <c r="F95" s="14">
        <v>101</v>
      </c>
      <c r="G95" s="14">
        <v>1</v>
      </c>
      <c r="H95" s="32">
        <v>1</v>
      </c>
      <c r="I95" s="14">
        <v>38</v>
      </c>
      <c r="J95" s="14">
        <v>13</v>
      </c>
      <c r="K95" s="33">
        <v>175</v>
      </c>
      <c r="L95" s="34">
        <v>4.5714285714285714E-2</v>
      </c>
    </row>
    <row r="96" spans="1:12" ht="15.5" x14ac:dyDescent="0.35">
      <c r="A96" s="18">
        <v>9</v>
      </c>
      <c r="B96" s="14">
        <v>48</v>
      </c>
      <c r="C96" s="14">
        <v>12</v>
      </c>
      <c r="D96" s="20">
        <v>0.183</v>
      </c>
      <c r="E96" s="14">
        <v>85</v>
      </c>
      <c r="F96" s="14">
        <v>130</v>
      </c>
      <c r="G96" s="14">
        <v>1</v>
      </c>
      <c r="H96" s="32">
        <v>0</v>
      </c>
      <c r="I96" s="14">
        <v>37</v>
      </c>
      <c r="J96" s="14">
        <v>11</v>
      </c>
      <c r="K96" s="33">
        <v>171</v>
      </c>
      <c r="L96" s="34">
        <v>4.0935672514619881E-2</v>
      </c>
    </row>
    <row r="97" spans="1:12" ht="15.5" x14ac:dyDescent="0.35">
      <c r="A97" s="18">
        <v>18.2</v>
      </c>
      <c r="B97" s="14">
        <v>88</v>
      </c>
      <c r="C97" s="14">
        <v>12</v>
      </c>
      <c r="D97" s="20">
        <v>1.6</v>
      </c>
      <c r="E97" s="14">
        <v>282</v>
      </c>
      <c r="F97" s="14">
        <v>72</v>
      </c>
      <c r="G97" s="14">
        <v>1</v>
      </c>
      <c r="H97" s="32">
        <v>1</v>
      </c>
      <c r="I97" s="14">
        <v>39</v>
      </c>
      <c r="J97" s="14">
        <v>18</v>
      </c>
      <c r="K97" s="33">
        <v>175</v>
      </c>
      <c r="L97" s="34">
        <v>5.7142857142857141E-2</v>
      </c>
    </row>
    <row r="98" spans="1:12" ht="15.5" x14ac:dyDescent="0.35">
      <c r="A98" s="18">
        <v>14.4</v>
      </c>
      <c r="B98" s="14">
        <v>75</v>
      </c>
      <c r="C98" s="14">
        <v>5</v>
      </c>
      <c r="D98" s="20">
        <v>0.61199999999999999</v>
      </c>
      <c r="E98" s="14">
        <v>156</v>
      </c>
      <c r="F98" s="14">
        <v>129</v>
      </c>
      <c r="G98" s="14">
        <v>0</v>
      </c>
      <c r="H98" s="32">
        <v>1</v>
      </c>
      <c r="I98" s="14">
        <v>42</v>
      </c>
      <c r="J98" s="14">
        <v>15</v>
      </c>
      <c r="K98" s="33">
        <v>186</v>
      </c>
      <c r="L98" s="34">
        <v>3.7634408602150539E-2</v>
      </c>
    </row>
    <row r="99" spans="1:12" ht="15.5" x14ac:dyDescent="0.35">
      <c r="A99" s="18">
        <v>8.8000000000000007</v>
      </c>
      <c r="B99" s="14">
        <v>56</v>
      </c>
      <c r="C99" s="14">
        <v>3</v>
      </c>
      <c r="D99" s="20">
        <v>0.496</v>
      </c>
      <c r="E99" s="14">
        <v>86</v>
      </c>
      <c r="F99" s="14">
        <v>100</v>
      </c>
      <c r="G99" s="14">
        <v>0</v>
      </c>
      <c r="H99" s="32">
        <v>0</v>
      </c>
      <c r="I99" s="14">
        <v>54</v>
      </c>
      <c r="J99" s="14">
        <v>8</v>
      </c>
      <c r="K99" s="33">
        <v>172</v>
      </c>
      <c r="L99" s="34">
        <v>4.0697674418604654E-2</v>
      </c>
    </row>
    <row r="100" spans="1:12" ht="15.5" x14ac:dyDescent="0.35">
      <c r="A100" s="18">
        <v>12.5</v>
      </c>
      <c r="B100" s="14">
        <v>60</v>
      </c>
      <c r="C100" s="14">
        <v>17</v>
      </c>
      <c r="D100" s="20">
        <v>1.8</v>
      </c>
      <c r="E100" s="14">
        <v>212</v>
      </c>
      <c r="F100" s="14">
        <v>86</v>
      </c>
      <c r="G100" s="14">
        <v>1</v>
      </c>
      <c r="H100" s="32">
        <v>1</v>
      </c>
      <c r="I100" s="14">
        <v>39</v>
      </c>
      <c r="J100" s="14">
        <v>9</v>
      </c>
      <c r="K100" s="33">
        <v>165</v>
      </c>
      <c r="L100" s="34">
        <v>3.6363636363636362E-2</v>
      </c>
    </row>
    <row r="101" spans="1:12" ht="15.5" x14ac:dyDescent="0.35">
      <c r="A101" s="18">
        <v>13.3</v>
      </c>
      <c r="B101" s="14">
        <v>58</v>
      </c>
      <c r="C101" s="14">
        <v>6</v>
      </c>
      <c r="D101" s="20">
        <v>0.40300000000000002</v>
      </c>
      <c r="E101" s="14">
        <v>157</v>
      </c>
      <c r="F101" s="14">
        <v>98</v>
      </c>
      <c r="G101" s="14">
        <v>0</v>
      </c>
      <c r="H101" s="32">
        <v>1</v>
      </c>
      <c r="I101" s="14">
        <v>35</v>
      </c>
      <c r="J101" s="14">
        <v>16</v>
      </c>
      <c r="K101" s="33">
        <v>174</v>
      </c>
      <c r="L101" s="34">
        <v>3.4482758620689655E-2</v>
      </c>
    </row>
    <row r="102" spans="1:12" ht="15.5" x14ac:dyDescent="0.35">
      <c r="A102" s="18">
        <v>12.5</v>
      </c>
      <c r="B102" s="14">
        <v>67</v>
      </c>
      <c r="C102" s="14">
        <v>10</v>
      </c>
      <c r="D102" s="20">
        <v>0.85599999999999998</v>
      </c>
      <c r="E102" s="14">
        <v>91</v>
      </c>
      <c r="F102" s="14">
        <v>112</v>
      </c>
      <c r="G102" s="14">
        <v>1</v>
      </c>
      <c r="H102" s="32">
        <v>0</v>
      </c>
      <c r="I102" s="14">
        <v>33</v>
      </c>
      <c r="J102" s="14">
        <v>1</v>
      </c>
      <c r="K102" s="33">
        <v>178</v>
      </c>
      <c r="L102" s="34">
        <v>5.6179775280898875E-2</v>
      </c>
    </row>
    <row r="103" spans="1:12" ht="15.5" x14ac:dyDescent="0.35">
      <c r="A103" s="18">
        <v>13.2</v>
      </c>
      <c r="B103" s="14">
        <v>73</v>
      </c>
      <c r="C103" s="14">
        <v>15</v>
      </c>
      <c r="D103" s="20">
        <v>1.8360000000000001</v>
      </c>
      <c r="E103" s="14">
        <v>169</v>
      </c>
      <c r="F103" s="14">
        <v>85</v>
      </c>
      <c r="G103" s="14">
        <v>0</v>
      </c>
      <c r="H103" s="32">
        <v>1</v>
      </c>
      <c r="I103" s="14">
        <v>36</v>
      </c>
      <c r="J103" s="14">
        <v>7</v>
      </c>
      <c r="K103" s="33">
        <v>179</v>
      </c>
      <c r="L103" s="34">
        <v>4.4692737430167599E-2</v>
      </c>
    </row>
    <row r="104" spans="1:12" ht="15.5" x14ac:dyDescent="0.35">
      <c r="A104" s="18">
        <v>11.1</v>
      </c>
      <c r="B104" s="14">
        <v>70</v>
      </c>
      <c r="C104" s="14">
        <v>20</v>
      </c>
      <c r="D104" s="20">
        <v>0.40799999999999997</v>
      </c>
      <c r="E104" s="14">
        <v>175</v>
      </c>
      <c r="F104" s="14">
        <v>96</v>
      </c>
      <c r="G104" s="14">
        <v>0</v>
      </c>
      <c r="H104" s="32">
        <v>0</v>
      </c>
      <c r="I104" s="14">
        <v>42</v>
      </c>
      <c r="J104" s="14">
        <v>7</v>
      </c>
      <c r="K104" s="33">
        <v>161</v>
      </c>
      <c r="L104" s="34">
        <v>4.3478260869565216E-2</v>
      </c>
    </row>
    <row r="105" spans="1:12" ht="15.5" x14ac:dyDescent="0.35">
      <c r="A105" s="18">
        <v>8.3000000000000007</v>
      </c>
      <c r="B105" s="14">
        <v>49</v>
      </c>
      <c r="C105" s="14">
        <v>4</v>
      </c>
      <c r="D105" s="20">
        <v>0.124</v>
      </c>
      <c r="E105" s="14">
        <v>77</v>
      </c>
      <c r="F105" s="14">
        <v>150</v>
      </c>
      <c r="G105" s="14">
        <v>0</v>
      </c>
      <c r="H105" s="32">
        <v>0</v>
      </c>
      <c r="I105" s="14">
        <v>29</v>
      </c>
      <c r="J105" s="14">
        <v>10</v>
      </c>
      <c r="K105" s="33">
        <v>168</v>
      </c>
      <c r="L105" s="34">
        <v>4.1666666666666664E-2</v>
      </c>
    </row>
    <row r="106" spans="1:12" ht="15.5" x14ac:dyDescent="0.35">
      <c r="A106" s="18">
        <v>9.3000000000000007</v>
      </c>
      <c r="B106" s="14">
        <v>55</v>
      </c>
      <c r="C106" s="14">
        <v>11</v>
      </c>
      <c r="D106" s="20">
        <v>8.5000000000000006E-2</v>
      </c>
      <c r="E106" s="14">
        <v>125</v>
      </c>
      <c r="F106" s="14">
        <v>107</v>
      </c>
      <c r="G106" s="14">
        <v>1</v>
      </c>
      <c r="H106" s="32">
        <v>0</v>
      </c>
      <c r="I106" s="14">
        <v>38</v>
      </c>
      <c r="J106" s="14">
        <v>4</v>
      </c>
      <c r="K106" s="33">
        <v>162</v>
      </c>
      <c r="L106" s="34">
        <v>4.3209876543209874E-2</v>
      </c>
    </row>
    <row r="107" spans="1:12" ht="15.5" x14ac:dyDescent="0.35">
      <c r="A107" s="18">
        <v>8.1999999999999993</v>
      </c>
      <c r="B107" s="14">
        <v>49</v>
      </c>
      <c r="C107" s="14">
        <v>13</v>
      </c>
      <c r="D107" s="20">
        <v>0.85199999999999998</v>
      </c>
      <c r="E107" s="14">
        <v>102</v>
      </c>
      <c r="F107" s="14">
        <v>108</v>
      </c>
      <c r="G107" s="14">
        <v>1</v>
      </c>
      <c r="H107" s="32">
        <v>0</v>
      </c>
      <c r="I107" s="14">
        <v>37</v>
      </c>
      <c r="J107" s="14">
        <v>9</v>
      </c>
      <c r="K107" s="33">
        <v>162</v>
      </c>
      <c r="L107" s="34">
        <v>3.7037037037037035E-2</v>
      </c>
    </row>
    <row r="108" spans="1:12" ht="15.5" x14ac:dyDescent="0.35">
      <c r="A108" s="18">
        <v>14.8</v>
      </c>
      <c r="B108" s="14">
        <v>74</v>
      </c>
      <c r="C108" s="14">
        <v>6</v>
      </c>
      <c r="D108" s="20">
        <v>1.927</v>
      </c>
      <c r="E108" s="14">
        <v>249</v>
      </c>
      <c r="F108" s="14">
        <v>78</v>
      </c>
      <c r="G108" s="14">
        <v>1</v>
      </c>
      <c r="H108" s="32">
        <v>1</v>
      </c>
      <c r="I108" s="14">
        <v>29</v>
      </c>
      <c r="J108" s="14">
        <v>7</v>
      </c>
      <c r="K108" s="33">
        <v>164</v>
      </c>
      <c r="L108" s="34">
        <v>4.2682926829268296E-2</v>
      </c>
    </row>
    <row r="109" spans="1:12" ht="15.5" x14ac:dyDescent="0.35">
      <c r="A109" s="18">
        <v>10.7</v>
      </c>
      <c r="B109" s="14">
        <v>53</v>
      </c>
      <c r="C109" s="14">
        <v>4</v>
      </c>
      <c r="D109" s="20">
        <v>1.018</v>
      </c>
      <c r="E109" s="14">
        <v>134</v>
      </c>
      <c r="F109" s="14">
        <v>86</v>
      </c>
      <c r="G109" s="14">
        <v>0</v>
      </c>
      <c r="H109" s="32">
        <v>1</v>
      </c>
      <c r="I109" s="14">
        <v>36</v>
      </c>
      <c r="J109" s="14">
        <v>10</v>
      </c>
      <c r="K109" s="33">
        <v>176</v>
      </c>
      <c r="L109" s="34">
        <v>3.4090909090909088E-2</v>
      </c>
    </row>
    <row r="110" spans="1:12" ht="15.5" x14ac:dyDescent="0.35">
      <c r="A110" s="18">
        <v>8.8000000000000007</v>
      </c>
      <c r="B110" s="14">
        <v>58</v>
      </c>
      <c r="C110" s="14">
        <v>13</v>
      </c>
      <c r="D110" s="20">
        <v>0.86399999999999999</v>
      </c>
      <c r="E110" s="14">
        <v>129</v>
      </c>
      <c r="F110" s="14">
        <v>133</v>
      </c>
      <c r="G110" s="14">
        <v>1</v>
      </c>
      <c r="H110" s="32">
        <v>0</v>
      </c>
      <c r="I110" s="14">
        <v>61</v>
      </c>
      <c r="J110" s="14">
        <v>8</v>
      </c>
      <c r="K110" s="33">
        <v>162</v>
      </c>
      <c r="L110" s="34">
        <v>3.7037037037037035E-2</v>
      </c>
    </row>
    <row r="111" spans="1:12" ht="15.5" x14ac:dyDescent="0.35">
      <c r="A111" s="18">
        <v>9.6999999999999993</v>
      </c>
      <c r="B111" s="14">
        <v>54</v>
      </c>
      <c r="C111" s="14">
        <v>2</v>
      </c>
      <c r="D111" s="20">
        <v>0.626</v>
      </c>
      <c r="E111" s="14">
        <v>51</v>
      </c>
      <c r="F111" s="14">
        <v>107</v>
      </c>
      <c r="G111" s="14">
        <v>1</v>
      </c>
      <c r="H111" s="32">
        <v>0</v>
      </c>
      <c r="I111" s="14">
        <v>38</v>
      </c>
      <c r="J111" s="14">
        <v>8</v>
      </c>
      <c r="K111" s="33">
        <v>185</v>
      </c>
      <c r="L111" s="34">
        <v>4.3243243243243246E-2</v>
      </c>
    </row>
    <row r="112" spans="1:12" ht="15.5" x14ac:dyDescent="0.35">
      <c r="A112" s="18">
        <v>9.6999999999999993</v>
      </c>
      <c r="B112" s="14">
        <v>55</v>
      </c>
      <c r="C112" s="14">
        <v>4</v>
      </c>
      <c r="D112" s="20">
        <v>1.3839999999999999</v>
      </c>
      <c r="E112" s="14">
        <v>33</v>
      </c>
      <c r="F112" s="14">
        <v>100</v>
      </c>
      <c r="G112" s="14">
        <v>1</v>
      </c>
      <c r="H112" s="32">
        <v>0</v>
      </c>
      <c r="I112" s="14">
        <v>27</v>
      </c>
      <c r="J112" s="14">
        <v>10</v>
      </c>
      <c r="K112" s="33">
        <v>182</v>
      </c>
      <c r="L112" s="34">
        <v>5.4945054945054944E-2</v>
      </c>
    </row>
    <row r="113" spans="1:12" ht="15.5" x14ac:dyDescent="0.35">
      <c r="A113" s="18">
        <v>10.5</v>
      </c>
      <c r="B113" s="14">
        <v>65</v>
      </c>
      <c r="C113" s="14">
        <v>3</v>
      </c>
      <c r="D113" s="20">
        <v>0.59</v>
      </c>
      <c r="E113" s="14">
        <v>121</v>
      </c>
      <c r="F113" s="14">
        <v>108</v>
      </c>
      <c r="G113" s="14">
        <v>1</v>
      </c>
      <c r="H113" s="32">
        <v>1</v>
      </c>
      <c r="I113" s="14">
        <v>32</v>
      </c>
      <c r="J113" s="14">
        <v>10</v>
      </c>
      <c r="K113" s="33">
        <v>173</v>
      </c>
      <c r="L113" s="34">
        <v>4.6242774566473986E-2</v>
      </c>
    </row>
    <row r="114" spans="1:12" ht="15.5" x14ac:dyDescent="0.35">
      <c r="A114" s="18">
        <v>8.9</v>
      </c>
      <c r="B114" s="14">
        <v>39</v>
      </c>
      <c r="C114" s="14">
        <v>7</v>
      </c>
      <c r="D114" s="20">
        <v>7.1999999999999995E-2</v>
      </c>
      <c r="E114" s="14">
        <v>116</v>
      </c>
      <c r="F114" s="14">
        <v>155</v>
      </c>
      <c r="G114" s="14">
        <v>1</v>
      </c>
      <c r="H114" s="32">
        <v>1</v>
      </c>
      <c r="I114" s="14">
        <v>44</v>
      </c>
      <c r="J114" s="14">
        <v>16</v>
      </c>
      <c r="K114" s="33">
        <v>164</v>
      </c>
      <c r="L114" s="34">
        <v>3.6585365853658534E-2</v>
      </c>
    </row>
    <row r="115" spans="1:12" ht="15.5" x14ac:dyDescent="0.35">
      <c r="A115" s="18">
        <v>7.9</v>
      </c>
      <c r="B115" s="14">
        <v>42</v>
      </c>
      <c r="C115" s="14">
        <v>4</v>
      </c>
      <c r="D115" s="20">
        <v>1.2829999999999999</v>
      </c>
      <c r="E115" s="14">
        <v>68</v>
      </c>
      <c r="F115" s="14">
        <v>90</v>
      </c>
      <c r="G115" s="14">
        <v>1</v>
      </c>
      <c r="H115" s="32">
        <v>0</v>
      </c>
      <c r="I115" s="14">
        <v>37</v>
      </c>
      <c r="J115" s="14">
        <v>6</v>
      </c>
      <c r="K115" s="33">
        <v>170</v>
      </c>
      <c r="L115" s="34">
        <v>2.9411764705882353E-2</v>
      </c>
    </row>
    <row r="116" spans="1:12" ht="15.5" x14ac:dyDescent="0.35">
      <c r="A116" s="18">
        <v>21</v>
      </c>
      <c r="B116" s="14">
        <v>89</v>
      </c>
      <c r="C116" s="14">
        <v>6</v>
      </c>
      <c r="D116" s="20">
        <v>7.4999999999999997E-2</v>
      </c>
      <c r="E116" s="14">
        <v>296</v>
      </c>
      <c r="F116" s="14">
        <v>137</v>
      </c>
      <c r="G116" s="14">
        <v>1</v>
      </c>
      <c r="H116" s="32">
        <v>1</v>
      </c>
      <c r="I116" s="14">
        <v>37</v>
      </c>
      <c r="J116" s="14">
        <v>13</v>
      </c>
      <c r="K116" s="33">
        <v>184</v>
      </c>
      <c r="L116" s="34">
        <v>6.5217391304347824E-2</v>
      </c>
    </row>
    <row r="117" spans="1:12" ht="15.5" x14ac:dyDescent="0.35">
      <c r="A117" s="18">
        <v>12.7</v>
      </c>
      <c r="B117" s="14">
        <v>65</v>
      </c>
      <c r="C117" s="14">
        <v>6</v>
      </c>
      <c r="D117" s="20">
        <v>0.89900000000000002</v>
      </c>
      <c r="E117" s="14">
        <v>165</v>
      </c>
      <c r="F117" s="14">
        <v>140</v>
      </c>
      <c r="G117" s="14">
        <v>0</v>
      </c>
      <c r="H117" s="32">
        <v>1</v>
      </c>
      <c r="I117" s="14">
        <v>60</v>
      </c>
      <c r="J117" s="14">
        <v>9</v>
      </c>
      <c r="K117" s="33">
        <v>169</v>
      </c>
      <c r="L117" s="34">
        <v>2.9585798816568046E-2</v>
      </c>
    </row>
    <row r="118" spans="1:12" ht="15.5" x14ac:dyDescent="0.35">
      <c r="A118" s="18">
        <v>9.4</v>
      </c>
      <c r="B118" s="14">
        <v>49</v>
      </c>
      <c r="C118" s="14">
        <v>10</v>
      </c>
      <c r="D118" s="20">
        <v>1.248</v>
      </c>
      <c r="E118" s="14">
        <v>92</v>
      </c>
      <c r="F118" s="14">
        <v>98</v>
      </c>
      <c r="G118" s="14">
        <v>0</v>
      </c>
      <c r="H118" s="32">
        <v>0</v>
      </c>
      <c r="I118" s="14">
        <v>53</v>
      </c>
      <c r="J118" s="14">
        <v>12</v>
      </c>
      <c r="K118" s="33">
        <v>175</v>
      </c>
      <c r="L118" s="34">
        <v>0.04</v>
      </c>
    </row>
    <row r="119" spans="1:12" ht="15.5" x14ac:dyDescent="0.35">
      <c r="A119" s="18">
        <v>7.5</v>
      </c>
      <c r="B119" s="14">
        <v>51</v>
      </c>
      <c r="C119" s="14">
        <v>18</v>
      </c>
      <c r="D119" s="20">
        <v>0.23100000000000001</v>
      </c>
      <c r="E119" s="14">
        <v>109</v>
      </c>
      <c r="F119" s="14">
        <v>111</v>
      </c>
      <c r="G119" s="14">
        <v>1</v>
      </c>
      <c r="H119" s="32">
        <v>0</v>
      </c>
      <c r="I119" s="14">
        <v>41</v>
      </c>
      <c r="J119" s="14">
        <v>7</v>
      </c>
      <c r="K119" s="33">
        <v>162</v>
      </c>
      <c r="L119" s="34">
        <v>1.8518518518518517E-2</v>
      </c>
    </row>
    <row r="120" spans="1:12" ht="15.5" x14ac:dyDescent="0.35">
      <c r="A120" s="18">
        <v>11.8</v>
      </c>
      <c r="B120" s="14">
        <v>53</v>
      </c>
      <c r="C120" s="14">
        <v>7</v>
      </c>
      <c r="D120" s="20">
        <v>1.512</v>
      </c>
      <c r="E120" s="14">
        <v>125</v>
      </c>
      <c r="F120" s="14">
        <v>101</v>
      </c>
      <c r="G120" s="14">
        <v>1</v>
      </c>
      <c r="H120" s="32">
        <v>0</v>
      </c>
      <c r="I120" s="14">
        <v>39</v>
      </c>
      <c r="J120" s="14">
        <v>13</v>
      </c>
      <c r="K120" s="33">
        <v>172</v>
      </c>
      <c r="L120" s="34">
        <v>4.0697674418604654E-2</v>
      </c>
    </row>
    <row r="121" spans="1:12" ht="15.5" x14ac:dyDescent="0.35">
      <c r="A121" s="18">
        <v>11.4</v>
      </c>
      <c r="B121" s="14">
        <v>96</v>
      </c>
      <c r="C121" s="14">
        <v>1</v>
      </c>
      <c r="D121" s="20">
        <v>0.83099999999999996</v>
      </c>
      <c r="E121" s="14">
        <v>199</v>
      </c>
      <c r="F121" s="14">
        <v>109</v>
      </c>
      <c r="G121" s="14">
        <v>1</v>
      </c>
      <c r="H121" s="32">
        <v>0</v>
      </c>
      <c r="I121" s="14">
        <v>44</v>
      </c>
      <c r="J121" s="14">
        <v>10</v>
      </c>
      <c r="K121" s="33">
        <v>162</v>
      </c>
      <c r="L121" s="34">
        <v>3.7037037037037035E-2</v>
      </c>
    </row>
    <row r="122" spans="1:12" ht="15.5" x14ac:dyDescent="0.35">
      <c r="A122" s="18">
        <v>7.2</v>
      </c>
      <c r="B122" s="14">
        <v>56</v>
      </c>
      <c r="C122" s="14">
        <v>4</v>
      </c>
      <c r="D122" s="20">
        <v>0.123</v>
      </c>
      <c r="E122" s="14">
        <v>113</v>
      </c>
      <c r="F122" s="14">
        <v>132</v>
      </c>
      <c r="G122" s="14">
        <v>0</v>
      </c>
      <c r="H122" s="32">
        <v>0</v>
      </c>
      <c r="I122" s="14">
        <v>45</v>
      </c>
      <c r="J122" s="14">
        <v>6</v>
      </c>
      <c r="K122" s="33">
        <v>161</v>
      </c>
      <c r="L122" s="34">
        <v>3.7267080745341616E-2</v>
      </c>
    </row>
    <row r="123" spans="1:12" ht="15.5" x14ac:dyDescent="0.35">
      <c r="A123" s="18">
        <v>20.399999999999999</v>
      </c>
      <c r="B123" s="14">
        <v>79</v>
      </c>
      <c r="C123" s="14">
        <v>7</v>
      </c>
      <c r="D123" s="20">
        <v>0.13100000000000001</v>
      </c>
      <c r="E123" s="14">
        <v>284</v>
      </c>
      <c r="F123" s="14">
        <v>137</v>
      </c>
      <c r="G123" s="14">
        <v>0</v>
      </c>
      <c r="H123" s="32">
        <v>1</v>
      </c>
      <c r="I123" s="14">
        <v>38</v>
      </c>
      <c r="J123" s="14">
        <v>15</v>
      </c>
      <c r="K123" s="33">
        <v>175</v>
      </c>
      <c r="L123" s="34">
        <v>5.7142857142857141E-2</v>
      </c>
    </row>
    <row r="124" spans="1:12" ht="15.5" x14ac:dyDescent="0.35">
      <c r="A124" s="18">
        <v>9.8000000000000007</v>
      </c>
      <c r="B124" s="14">
        <v>64</v>
      </c>
      <c r="C124" s="14">
        <v>5</v>
      </c>
      <c r="D124" s="20">
        <v>1.5389999999999999</v>
      </c>
      <c r="E124" s="14">
        <v>115</v>
      </c>
      <c r="F124" s="14">
        <v>72</v>
      </c>
      <c r="G124" s="14">
        <v>1</v>
      </c>
      <c r="H124" s="32">
        <v>1</v>
      </c>
      <c r="I124" s="14">
        <v>36</v>
      </c>
      <c r="J124" s="14">
        <v>8</v>
      </c>
      <c r="K124" s="33">
        <v>175</v>
      </c>
      <c r="L124" s="34">
        <v>4.5714285714285714E-2</v>
      </c>
    </row>
    <row r="125" spans="1:12" ht="15.5" x14ac:dyDescent="0.35">
      <c r="A125" s="18">
        <v>16.2</v>
      </c>
      <c r="B125" s="14">
        <v>67</v>
      </c>
      <c r="C125" s="14">
        <v>9</v>
      </c>
      <c r="D125" s="20">
        <v>0.63700000000000001</v>
      </c>
      <c r="E125" s="14">
        <v>188</v>
      </c>
      <c r="F125" s="14">
        <v>76</v>
      </c>
      <c r="G125" s="14">
        <v>0</v>
      </c>
      <c r="H125" s="32">
        <v>1</v>
      </c>
      <c r="I125" s="14">
        <v>30</v>
      </c>
      <c r="J125" s="14">
        <v>12</v>
      </c>
      <c r="K125" s="33">
        <v>181</v>
      </c>
      <c r="L125" s="34">
        <v>4.9723756906077346E-2</v>
      </c>
    </row>
    <row r="126" spans="1:12" ht="15.5" x14ac:dyDescent="0.35">
      <c r="A126" s="18">
        <v>11.4</v>
      </c>
      <c r="B126" s="14">
        <v>65</v>
      </c>
      <c r="C126" s="14">
        <v>9</v>
      </c>
      <c r="D126" s="20">
        <v>0.27500000000000002</v>
      </c>
      <c r="E126" s="14">
        <v>139</v>
      </c>
      <c r="F126" s="14">
        <v>124</v>
      </c>
      <c r="G126" s="14">
        <v>0</v>
      </c>
      <c r="H126" s="32">
        <v>1</v>
      </c>
      <c r="I126" s="14">
        <v>34</v>
      </c>
      <c r="J126" s="14">
        <v>11</v>
      </c>
      <c r="K126" s="33">
        <v>169</v>
      </c>
      <c r="L126" s="34">
        <v>2.9585798816568046E-2</v>
      </c>
    </row>
    <row r="127" spans="1:12" ht="15.5" x14ac:dyDescent="0.35">
      <c r="A127" s="18">
        <v>18.3</v>
      </c>
      <c r="B127" s="14">
        <v>89</v>
      </c>
      <c r="C127" s="14">
        <v>6</v>
      </c>
      <c r="D127" s="20">
        <v>0.71099999999999997</v>
      </c>
      <c r="E127" s="14">
        <v>232</v>
      </c>
      <c r="F127" s="14">
        <v>99</v>
      </c>
      <c r="G127" s="14">
        <v>0</v>
      </c>
      <c r="H127" s="32">
        <v>1</v>
      </c>
      <c r="I127" s="14">
        <v>47</v>
      </c>
      <c r="J127" s="14">
        <v>13</v>
      </c>
      <c r="K127" s="33">
        <v>183</v>
      </c>
      <c r="L127" s="34">
        <v>5.4644808743169397E-2</v>
      </c>
    </row>
    <row r="128" spans="1:12" ht="15.5" x14ac:dyDescent="0.35">
      <c r="A128" s="18">
        <v>8.6999999999999993</v>
      </c>
      <c r="B128" s="14">
        <v>53</v>
      </c>
      <c r="C128" s="14">
        <v>10</v>
      </c>
      <c r="D128" s="20">
        <v>1.2</v>
      </c>
      <c r="E128" s="14">
        <v>83</v>
      </c>
      <c r="F128" s="14">
        <v>90</v>
      </c>
      <c r="G128" s="14">
        <v>1</v>
      </c>
      <c r="H128" s="32">
        <v>1</v>
      </c>
      <c r="I128" s="14">
        <v>33</v>
      </c>
      <c r="J128" s="14">
        <v>8</v>
      </c>
      <c r="K128" s="33">
        <v>172</v>
      </c>
      <c r="L128" s="34">
        <v>4.0697674418604654E-2</v>
      </c>
    </row>
    <row r="129" spans="1:12" ht="15.5" x14ac:dyDescent="0.35">
      <c r="A129" s="18">
        <v>9.1</v>
      </c>
      <c r="B129" s="14">
        <v>44</v>
      </c>
      <c r="C129" s="14">
        <v>14</v>
      </c>
      <c r="D129" s="20">
        <v>1.2270000000000001</v>
      </c>
      <c r="E129" s="14">
        <v>100</v>
      </c>
      <c r="F129" s="14">
        <v>98</v>
      </c>
      <c r="G129" s="14">
        <v>1</v>
      </c>
      <c r="H129" s="32">
        <v>0</v>
      </c>
      <c r="I129" s="14">
        <v>37</v>
      </c>
      <c r="J129" s="14">
        <v>10</v>
      </c>
      <c r="K129" s="33">
        <v>173</v>
      </c>
      <c r="L129" s="34">
        <v>4.046242774566474E-2</v>
      </c>
    </row>
    <row r="130" spans="1:12" ht="15.5" x14ac:dyDescent="0.35">
      <c r="A130" s="18">
        <v>9.6999999999999993</v>
      </c>
      <c r="B130" s="14">
        <v>46</v>
      </c>
      <c r="C130" s="14">
        <v>7</v>
      </c>
      <c r="D130" s="20">
        <v>1.9630000000000001</v>
      </c>
      <c r="E130" s="14">
        <v>113</v>
      </c>
      <c r="F130" s="14">
        <v>85</v>
      </c>
      <c r="G130" s="14">
        <v>1</v>
      </c>
      <c r="H130" s="32">
        <v>0</v>
      </c>
      <c r="I130" s="14">
        <v>28</v>
      </c>
      <c r="J130" s="14">
        <v>10</v>
      </c>
      <c r="K130" s="33">
        <v>176</v>
      </c>
      <c r="L130" s="34">
        <v>2.8409090909090908E-2</v>
      </c>
    </row>
    <row r="131" spans="1:12" ht="15.5" x14ac:dyDescent="0.35">
      <c r="A131" s="18">
        <v>6.6</v>
      </c>
      <c r="B131" s="14">
        <v>58</v>
      </c>
      <c r="C131" s="14">
        <v>17</v>
      </c>
      <c r="D131" s="20">
        <v>0.496</v>
      </c>
      <c r="E131" s="14">
        <v>100</v>
      </c>
      <c r="F131" s="14">
        <v>136</v>
      </c>
      <c r="G131" s="14">
        <v>0</v>
      </c>
      <c r="H131" s="32">
        <v>0</v>
      </c>
      <c r="I131" s="14">
        <v>42</v>
      </c>
      <c r="J131" s="14">
        <v>5</v>
      </c>
      <c r="K131" s="33">
        <v>161</v>
      </c>
      <c r="L131" s="34">
        <v>2.4844720496894408E-2</v>
      </c>
    </row>
    <row r="132" spans="1:12" ht="15.5" x14ac:dyDescent="0.35">
      <c r="A132" s="18">
        <v>9.1</v>
      </c>
      <c r="B132" s="14">
        <v>62</v>
      </c>
      <c r="C132" s="14">
        <v>23</v>
      </c>
      <c r="D132" s="20">
        <v>0.42399999999999999</v>
      </c>
      <c r="E132" s="14">
        <v>123</v>
      </c>
      <c r="F132" s="14">
        <v>75</v>
      </c>
      <c r="G132" s="14">
        <v>0</v>
      </c>
      <c r="H132" s="32">
        <v>0</v>
      </c>
      <c r="I132" s="14">
        <v>49</v>
      </c>
      <c r="J132" s="14">
        <v>12</v>
      </c>
      <c r="K132" s="33">
        <v>157</v>
      </c>
      <c r="L132" s="34">
        <v>3.1847133757961783E-2</v>
      </c>
    </row>
    <row r="133" spans="1:12" ht="15.5" x14ac:dyDescent="0.35">
      <c r="A133" s="18">
        <v>9.6999999999999993</v>
      </c>
      <c r="B133" s="14">
        <v>62</v>
      </c>
      <c r="C133" s="14">
        <v>11</v>
      </c>
      <c r="D133" s="20">
        <v>1.1519999999999999</v>
      </c>
      <c r="E133" s="14">
        <v>106</v>
      </c>
      <c r="F133" s="14">
        <v>96</v>
      </c>
      <c r="G133" s="14">
        <v>1</v>
      </c>
      <c r="H133" s="32">
        <v>1</v>
      </c>
      <c r="I133" s="14">
        <v>42</v>
      </c>
      <c r="J133" s="14">
        <v>8</v>
      </c>
      <c r="K133" s="33">
        <v>171</v>
      </c>
      <c r="L133" s="34">
        <v>4.0935672514619881E-2</v>
      </c>
    </row>
    <row r="134" spans="1:12" ht="15.5" x14ac:dyDescent="0.35">
      <c r="A134" s="18">
        <v>7.8</v>
      </c>
      <c r="B134" s="14">
        <v>46</v>
      </c>
      <c r="C134" s="14">
        <v>17</v>
      </c>
      <c r="D134" s="20">
        <v>1.4810000000000001</v>
      </c>
      <c r="E134" s="14">
        <v>126</v>
      </c>
      <c r="F134" s="14">
        <v>97</v>
      </c>
      <c r="G134" s="14">
        <v>0</v>
      </c>
      <c r="H134" s="32">
        <v>0</v>
      </c>
      <c r="I134" s="14">
        <v>40</v>
      </c>
      <c r="J134" s="14">
        <v>1</v>
      </c>
      <c r="K134" s="33">
        <v>160</v>
      </c>
      <c r="L134" s="34">
        <v>3.125E-2</v>
      </c>
    </row>
    <row r="135" spans="1:12" ht="15.5" x14ac:dyDescent="0.35">
      <c r="A135" s="18">
        <v>13.9</v>
      </c>
      <c r="B135" s="14">
        <v>66</v>
      </c>
      <c r="C135" s="14">
        <v>7</v>
      </c>
      <c r="D135" s="20">
        <v>2.2850000000000001</v>
      </c>
      <c r="E135" s="14">
        <v>200</v>
      </c>
      <c r="F135" s="14">
        <v>124</v>
      </c>
      <c r="G135" s="14">
        <v>1</v>
      </c>
      <c r="H135" s="32">
        <v>1</v>
      </c>
      <c r="I135" s="14">
        <v>32</v>
      </c>
      <c r="J135" s="14">
        <v>9</v>
      </c>
      <c r="K135" s="33">
        <v>171</v>
      </c>
      <c r="L135" s="34">
        <v>3.5087719298245612E-2</v>
      </c>
    </row>
    <row r="136" spans="1:12" ht="15.5" x14ac:dyDescent="0.35">
      <c r="A136" s="18">
        <v>10.3</v>
      </c>
      <c r="B136" s="14">
        <v>56</v>
      </c>
      <c r="C136" s="14">
        <v>11</v>
      </c>
      <c r="D136" s="20">
        <v>0.29199999999999998</v>
      </c>
      <c r="E136" s="14">
        <v>47</v>
      </c>
      <c r="F136" s="14">
        <v>111</v>
      </c>
      <c r="G136" s="14">
        <v>1</v>
      </c>
      <c r="H136" s="32">
        <v>0</v>
      </c>
      <c r="I136" s="14">
        <v>34</v>
      </c>
      <c r="J136" s="14">
        <v>9</v>
      </c>
      <c r="K136" s="33">
        <v>179</v>
      </c>
      <c r="L136" s="34">
        <v>3.9106145251396648E-2</v>
      </c>
    </row>
    <row r="137" spans="1:12" ht="15.5" x14ac:dyDescent="0.35">
      <c r="A137" s="18">
        <v>11.7</v>
      </c>
      <c r="B137" s="14">
        <v>82</v>
      </c>
      <c r="C137" s="14">
        <v>15</v>
      </c>
      <c r="D137" s="20">
        <v>0.88800000000000001</v>
      </c>
      <c r="E137" s="14">
        <v>202</v>
      </c>
      <c r="F137" s="14">
        <v>147</v>
      </c>
      <c r="G137" s="14">
        <v>1</v>
      </c>
      <c r="H137" s="32">
        <v>1</v>
      </c>
      <c r="I137" s="14">
        <v>40</v>
      </c>
      <c r="J137" s="14">
        <v>7</v>
      </c>
      <c r="K137" s="33">
        <v>156</v>
      </c>
      <c r="L137" s="34">
        <v>4.4871794871794872E-2</v>
      </c>
    </row>
    <row r="138" spans="1:12" ht="15.5" x14ac:dyDescent="0.35">
      <c r="A138" s="18">
        <v>9.4</v>
      </c>
      <c r="B138" s="14">
        <v>44</v>
      </c>
      <c r="C138" s="14">
        <v>12</v>
      </c>
      <c r="D138" s="20">
        <v>2.3239999999999998</v>
      </c>
      <c r="E138" s="14">
        <v>97</v>
      </c>
      <c r="F138" s="14">
        <v>101</v>
      </c>
      <c r="G138" s="14">
        <v>1</v>
      </c>
      <c r="H138" s="32">
        <v>0</v>
      </c>
      <c r="I138" s="14">
        <v>49</v>
      </c>
      <c r="J138" s="14">
        <v>19</v>
      </c>
      <c r="K138" s="33">
        <v>172</v>
      </c>
      <c r="L138" s="34">
        <v>4.0697674418604654E-2</v>
      </c>
    </row>
    <row r="139" spans="1:12" ht="15.5" x14ac:dyDescent="0.35">
      <c r="A139" s="18">
        <v>9.5</v>
      </c>
      <c r="B139" s="14">
        <v>44</v>
      </c>
      <c r="C139" s="14">
        <v>10</v>
      </c>
      <c r="D139" s="20">
        <v>0.19600000000000001</v>
      </c>
      <c r="E139" s="14">
        <v>49</v>
      </c>
      <c r="F139" s="14">
        <v>111</v>
      </c>
      <c r="G139" s="14">
        <v>1</v>
      </c>
      <c r="H139" s="32">
        <v>0</v>
      </c>
      <c r="I139" s="14">
        <v>33</v>
      </c>
      <c r="J139" s="14">
        <v>12</v>
      </c>
      <c r="K139" s="33">
        <v>181</v>
      </c>
      <c r="L139" s="34">
        <v>4.4198895027624308E-2</v>
      </c>
    </row>
    <row r="140" spans="1:12" ht="15.5" x14ac:dyDescent="0.35">
      <c r="A140" s="18">
        <v>8.6999999999999993</v>
      </c>
      <c r="B140" s="14">
        <v>51</v>
      </c>
      <c r="C140" s="14">
        <v>15</v>
      </c>
      <c r="D140" s="20">
        <v>0.18</v>
      </c>
      <c r="E140" s="14">
        <v>84</v>
      </c>
      <c r="F140" s="14">
        <v>122</v>
      </c>
      <c r="G140" s="14">
        <v>1</v>
      </c>
      <c r="H140" s="32">
        <v>1</v>
      </c>
      <c r="I140" s="14">
        <v>40</v>
      </c>
      <c r="J140" s="14">
        <v>8</v>
      </c>
      <c r="K140" s="33">
        <v>171</v>
      </c>
      <c r="L140" s="34">
        <v>5.2631578947368418E-2</v>
      </c>
    </row>
    <row r="141" spans="1:12" ht="15.5" x14ac:dyDescent="0.35">
      <c r="A141" s="18">
        <v>12.8</v>
      </c>
      <c r="B141" s="14">
        <v>70</v>
      </c>
      <c r="C141" s="14">
        <v>13</v>
      </c>
      <c r="D141" s="20">
        <v>1.4159999999999999</v>
      </c>
      <c r="E141" s="14">
        <v>209</v>
      </c>
      <c r="F141" s="14">
        <v>85</v>
      </c>
      <c r="G141" s="14">
        <v>1</v>
      </c>
      <c r="H141" s="32">
        <v>1</v>
      </c>
      <c r="I141" s="14">
        <v>45</v>
      </c>
      <c r="J141" s="14">
        <v>6</v>
      </c>
      <c r="K141" s="33">
        <v>169</v>
      </c>
      <c r="L141" s="34">
        <v>3.5502958579881658E-2</v>
      </c>
    </row>
    <row r="142" spans="1:12" ht="15.5" x14ac:dyDescent="0.35">
      <c r="A142" s="18">
        <v>6.6</v>
      </c>
      <c r="B142" s="14">
        <v>44</v>
      </c>
      <c r="C142" s="14">
        <v>2</v>
      </c>
      <c r="D142" s="20">
        <v>0.115</v>
      </c>
      <c r="E142" s="14">
        <v>70</v>
      </c>
      <c r="F142" s="14">
        <v>137</v>
      </c>
      <c r="G142" s="14">
        <v>0</v>
      </c>
      <c r="H142" s="32">
        <v>0</v>
      </c>
      <c r="I142" s="14">
        <v>46</v>
      </c>
      <c r="J142" s="14">
        <v>6</v>
      </c>
      <c r="K142" s="33">
        <v>161</v>
      </c>
      <c r="L142" s="34">
        <v>3.7267080745341616E-2</v>
      </c>
    </row>
    <row r="143" spans="1:12" ht="15.5" x14ac:dyDescent="0.35">
      <c r="A143" s="18">
        <v>17</v>
      </c>
      <c r="B143" s="14">
        <v>75</v>
      </c>
      <c r="C143" s="14">
        <v>7</v>
      </c>
      <c r="D143" s="20">
        <v>0.995</v>
      </c>
      <c r="E143" s="14">
        <v>185</v>
      </c>
      <c r="F143" s="14">
        <v>99</v>
      </c>
      <c r="G143" s="14">
        <v>1</v>
      </c>
      <c r="H143" s="32">
        <v>1</v>
      </c>
      <c r="I143" s="14">
        <v>30</v>
      </c>
      <c r="J143" s="14">
        <v>10</v>
      </c>
      <c r="K143" s="33">
        <v>180</v>
      </c>
      <c r="L143" s="34">
        <v>0.05</v>
      </c>
    </row>
    <row r="144" spans="1:12" ht="15.5" x14ac:dyDescent="0.35">
      <c r="A144" s="18">
        <v>16.7</v>
      </c>
      <c r="B144" s="14">
        <v>68</v>
      </c>
      <c r="C144" s="14">
        <v>4</v>
      </c>
      <c r="D144" s="20">
        <v>2.3519999999999999</v>
      </c>
      <c r="E144" s="14">
        <v>209</v>
      </c>
      <c r="F144" s="14">
        <v>85</v>
      </c>
      <c r="G144" s="14">
        <v>1</v>
      </c>
      <c r="H144" s="32">
        <v>1</v>
      </c>
      <c r="I144" s="14">
        <v>30</v>
      </c>
      <c r="J144" s="14">
        <v>12</v>
      </c>
      <c r="K144" s="33">
        <v>182</v>
      </c>
      <c r="L144" s="34">
        <v>3.8461538461538464E-2</v>
      </c>
    </row>
    <row r="145" spans="1:12" ht="15.5" x14ac:dyDescent="0.35">
      <c r="A145" s="18">
        <v>15.9</v>
      </c>
      <c r="B145" s="14">
        <v>84</v>
      </c>
      <c r="C145" s="14">
        <v>9</v>
      </c>
      <c r="D145" s="20">
        <v>1.2589999999999999</v>
      </c>
      <c r="E145" s="14">
        <v>175</v>
      </c>
      <c r="F145" s="14">
        <v>84</v>
      </c>
      <c r="G145" s="14">
        <v>1</v>
      </c>
      <c r="H145" s="32">
        <v>1</v>
      </c>
      <c r="I145" s="14">
        <v>31</v>
      </c>
      <c r="J145" s="14">
        <v>8</v>
      </c>
      <c r="K145" s="33">
        <v>183</v>
      </c>
      <c r="L145" s="34">
        <v>3.825136612021858E-2</v>
      </c>
    </row>
    <row r="146" spans="1:12" ht="15.5" x14ac:dyDescent="0.35">
      <c r="A146" s="18">
        <v>7.9</v>
      </c>
      <c r="B146" s="14">
        <v>51</v>
      </c>
      <c r="C146" s="14">
        <v>3</v>
      </c>
      <c r="D146" s="20">
        <v>1.464</v>
      </c>
      <c r="E146" s="14">
        <v>118</v>
      </c>
      <c r="F146" s="14">
        <v>115</v>
      </c>
      <c r="G146" s="14">
        <v>1</v>
      </c>
      <c r="H146" s="32">
        <v>0</v>
      </c>
      <c r="I146" s="14">
        <v>46</v>
      </c>
      <c r="J146" s="14">
        <v>6</v>
      </c>
      <c r="K146" s="33">
        <v>162</v>
      </c>
      <c r="L146" s="34">
        <v>3.0864197530864196E-2</v>
      </c>
    </row>
    <row r="147" spans="1:12" ht="15.5" x14ac:dyDescent="0.35">
      <c r="A147" s="18">
        <v>14.1</v>
      </c>
      <c r="B147" s="14">
        <v>88</v>
      </c>
      <c r="C147" s="14">
        <v>5</v>
      </c>
      <c r="D147" s="20">
        <v>0.504</v>
      </c>
      <c r="E147" s="14">
        <v>253</v>
      </c>
      <c r="F147" s="14">
        <v>124</v>
      </c>
      <c r="G147" s="14">
        <v>0</v>
      </c>
      <c r="H147" s="32">
        <v>1</v>
      </c>
      <c r="I147" s="14">
        <v>42</v>
      </c>
      <c r="J147" s="14">
        <v>9</v>
      </c>
      <c r="K147" s="33">
        <v>163</v>
      </c>
      <c r="L147" s="34">
        <v>5.5214723926380369E-2</v>
      </c>
    </row>
    <row r="148" spans="1:12" ht="15.5" x14ac:dyDescent="0.35">
      <c r="A148" s="18">
        <v>8.1</v>
      </c>
      <c r="B148" s="14">
        <v>58</v>
      </c>
      <c r="C148" s="14">
        <v>19</v>
      </c>
      <c r="D148" s="20">
        <v>0.44700000000000001</v>
      </c>
      <c r="E148" s="14">
        <v>20</v>
      </c>
      <c r="F148" s="14">
        <v>129</v>
      </c>
      <c r="G148" s="14">
        <v>1</v>
      </c>
      <c r="H148" s="32">
        <v>0</v>
      </c>
      <c r="I148" s="14">
        <v>43</v>
      </c>
      <c r="J148" s="14">
        <v>10</v>
      </c>
      <c r="K148" s="33">
        <v>178</v>
      </c>
      <c r="L148" s="34">
        <v>3.3707865168539325E-2</v>
      </c>
    </row>
    <row r="149" spans="1:12" ht="15.5" x14ac:dyDescent="0.35">
      <c r="A149" s="18">
        <v>13.6</v>
      </c>
      <c r="B149" s="14">
        <v>66</v>
      </c>
      <c r="C149" s="14">
        <v>17</v>
      </c>
      <c r="D149" s="20">
        <v>2.62</v>
      </c>
      <c r="E149" s="14">
        <v>103</v>
      </c>
      <c r="F149" s="14">
        <v>102</v>
      </c>
      <c r="G149" s="14">
        <v>0</v>
      </c>
      <c r="H149" s="32">
        <v>1</v>
      </c>
      <c r="I149" s="14">
        <v>39</v>
      </c>
      <c r="J149" s="14">
        <v>8</v>
      </c>
      <c r="K149" s="33">
        <v>166</v>
      </c>
      <c r="L149" s="34">
        <v>3.614457831325301E-2</v>
      </c>
    </row>
    <row r="150" spans="1:12" ht="15.5" x14ac:dyDescent="0.35">
      <c r="A150" s="18">
        <v>10</v>
      </c>
      <c r="B150" s="14">
        <v>55</v>
      </c>
      <c r="C150" s="14">
        <v>8</v>
      </c>
      <c r="D150" s="20">
        <v>1.1679999999999999</v>
      </c>
      <c r="E150" s="14">
        <v>120</v>
      </c>
      <c r="F150" s="14">
        <v>114</v>
      </c>
      <c r="G150" s="14">
        <v>1</v>
      </c>
      <c r="H150" s="32">
        <v>0</v>
      </c>
      <c r="I150" s="14">
        <v>52</v>
      </c>
      <c r="J150" s="14">
        <v>10</v>
      </c>
      <c r="K150" s="33">
        <v>174</v>
      </c>
      <c r="L150" s="34">
        <v>4.5977011494252873E-2</v>
      </c>
    </row>
    <row r="151" spans="1:12" ht="15.5" x14ac:dyDescent="0.35">
      <c r="A151" s="18">
        <v>11.6</v>
      </c>
      <c r="B151" s="14">
        <v>60</v>
      </c>
      <c r="C151" s="14">
        <v>9</v>
      </c>
      <c r="D151" s="20">
        <v>3.2000000000000001E-2</v>
      </c>
      <c r="E151" s="14">
        <v>102</v>
      </c>
      <c r="F151" s="14">
        <v>135</v>
      </c>
      <c r="G151" s="14">
        <v>1</v>
      </c>
      <c r="H151" s="32">
        <v>1</v>
      </c>
      <c r="I151" s="14">
        <v>35</v>
      </c>
      <c r="J151" s="14">
        <v>8</v>
      </c>
      <c r="K151" s="33">
        <v>178</v>
      </c>
      <c r="L151" s="34">
        <v>3.9325842696629212E-2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F9DC5-2056-4CE8-B2CD-1FFFBEE7025D}">
  <dimension ref="A1:V151"/>
  <sheetViews>
    <sheetView topLeftCell="K9" workbookViewId="0">
      <selection activeCell="R16" sqref="R16"/>
    </sheetView>
  </sheetViews>
  <sheetFormatPr defaultColWidth="11.453125" defaultRowHeight="14.5" x14ac:dyDescent="0.35"/>
  <cols>
    <col min="1" max="1" width="9.453125" bestFit="1" customWidth="1"/>
    <col min="2" max="3" width="9.54296875" bestFit="1" customWidth="1"/>
    <col min="4" max="4" width="15.54296875" bestFit="1" customWidth="1"/>
    <col min="5" max="5" width="10.54296875" bestFit="1" customWidth="1"/>
    <col min="6" max="6" width="11.54296875" bestFit="1" customWidth="1"/>
    <col min="7" max="7" width="9.1796875" bestFit="1" customWidth="1"/>
    <col min="8" max="8" width="9.81640625" bestFit="1" customWidth="1"/>
    <col min="9" max="9" width="9.54296875" bestFit="1" customWidth="1"/>
    <col min="10" max="10" width="12.54296875" bestFit="1" customWidth="1"/>
    <col min="11" max="11" width="16.453125" bestFit="1" customWidth="1"/>
    <col min="14" max="14" width="18" bestFit="1" customWidth="1"/>
    <col min="15" max="15" width="12.7265625" bestFit="1" customWidth="1"/>
    <col min="16" max="16" width="14.54296875" bestFit="1" customWidth="1"/>
    <col min="17" max="17" width="12.7265625" bestFit="1" customWidth="1"/>
    <col min="18" max="18" width="8.1796875" bestFit="1" customWidth="1"/>
    <col min="19" max="21" width="12.7265625" bestFit="1" customWidth="1"/>
    <col min="22" max="22" width="13.453125" bestFit="1" customWidth="1"/>
  </cols>
  <sheetData>
    <row r="1" spans="1:22" ht="15.5" x14ac:dyDescent="0.35">
      <c r="A1" s="26" t="s">
        <v>45</v>
      </c>
      <c r="B1" s="101" t="s">
        <v>47</v>
      </c>
      <c r="C1" s="26" t="s">
        <v>48</v>
      </c>
      <c r="D1" s="26" t="s">
        <v>49</v>
      </c>
      <c r="E1" s="26" t="s">
        <v>50</v>
      </c>
      <c r="F1" s="26" t="s">
        <v>52</v>
      </c>
      <c r="G1" s="28" t="s">
        <v>53</v>
      </c>
      <c r="H1" s="26" t="s">
        <v>55</v>
      </c>
      <c r="I1" s="26" t="s">
        <v>56</v>
      </c>
      <c r="J1" s="102" t="s">
        <v>38</v>
      </c>
      <c r="K1" s="102" t="s">
        <v>61</v>
      </c>
    </row>
    <row r="2" spans="1:22" ht="15.5" x14ac:dyDescent="0.35">
      <c r="A2" s="18">
        <v>12.5</v>
      </c>
      <c r="B2" s="14">
        <v>60</v>
      </c>
      <c r="C2" s="14">
        <v>10</v>
      </c>
      <c r="D2" s="20">
        <v>0.71199999999999997</v>
      </c>
      <c r="E2" s="14">
        <v>171</v>
      </c>
      <c r="F2" s="14">
        <v>110</v>
      </c>
      <c r="G2" s="14">
        <v>1</v>
      </c>
      <c r="H2" s="14">
        <v>33</v>
      </c>
      <c r="I2" s="14">
        <v>12</v>
      </c>
      <c r="J2" s="33">
        <v>171</v>
      </c>
      <c r="K2" s="34">
        <v>4.0935672514619881E-2</v>
      </c>
    </row>
    <row r="3" spans="1:22" ht="15.5" x14ac:dyDescent="0.35">
      <c r="A3" s="18">
        <v>14.5</v>
      </c>
      <c r="B3" s="14">
        <v>69</v>
      </c>
      <c r="C3" s="14">
        <v>8</v>
      </c>
      <c r="D3" s="20">
        <v>9.0999999999999998E-2</v>
      </c>
      <c r="E3" s="14">
        <v>213</v>
      </c>
      <c r="F3" s="14">
        <v>134</v>
      </c>
      <c r="G3" s="14">
        <v>1</v>
      </c>
      <c r="H3" s="14">
        <v>33</v>
      </c>
      <c r="I3" s="14">
        <v>16</v>
      </c>
      <c r="J3" s="33">
        <v>168</v>
      </c>
      <c r="K3" s="34">
        <v>5.9523809523809521E-2</v>
      </c>
    </row>
    <row r="4" spans="1:22" ht="15.5" x14ac:dyDescent="0.35">
      <c r="A4" s="18">
        <v>19</v>
      </c>
      <c r="B4" s="14">
        <v>79</v>
      </c>
      <c r="C4" s="14">
        <v>7</v>
      </c>
      <c r="D4" s="20">
        <v>1.72</v>
      </c>
      <c r="E4" s="14">
        <v>255</v>
      </c>
      <c r="F4" s="14">
        <v>98</v>
      </c>
      <c r="G4" s="14">
        <v>1</v>
      </c>
      <c r="H4" s="14">
        <v>40</v>
      </c>
      <c r="I4" s="14">
        <v>13</v>
      </c>
      <c r="J4" s="33">
        <v>180</v>
      </c>
      <c r="K4" s="34">
        <v>4.4444444444444446E-2</v>
      </c>
      <c r="N4" t="s">
        <v>135</v>
      </c>
    </row>
    <row r="5" spans="1:22" ht="16" thickBot="1" x14ac:dyDescent="0.4">
      <c r="A5" s="18">
        <v>18.2</v>
      </c>
      <c r="B5" s="14">
        <v>66</v>
      </c>
      <c r="C5" s="14">
        <v>7</v>
      </c>
      <c r="D5" s="20">
        <v>1.3720000000000001</v>
      </c>
      <c r="E5" s="14">
        <v>287</v>
      </c>
      <c r="F5" s="14">
        <v>85</v>
      </c>
      <c r="G5" s="14">
        <v>1</v>
      </c>
      <c r="H5" s="14">
        <v>29</v>
      </c>
      <c r="I5" s="14">
        <v>10</v>
      </c>
      <c r="J5" s="33">
        <v>173</v>
      </c>
      <c r="K5" s="34">
        <v>4.046242774566474E-2</v>
      </c>
      <c r="Q5" t="s">
        <v>136</v>
      </c>
    </row>
    <row r="6" spans="1:22" ht="15.5" x14ac:dyDescent="0.35">
      <c r="A6" s="18">
        <v>7.6</v>
      </c>
      <c r="B6" s="14">
        <v>51</v>
      </c>
      <c r="C6" s="14">
        <v>15</v>
      </c>
      <c r="D6" s="20">
        <v>0.93500000000000005</v>
      </c>
      <c r="E6" s="14">
        <v>112</v>
      </c>
      <c r="F6" s="14">
        <v>72</v>
      </c>
      <c r="G6" s="14">
        <v>1</v>
      </c>
      <c r="H6" s="14">
        <v>36</v>
      </c>
      <c r="I6" s="14">
        <v>4</v>
      </c>
      <c r="J6" s="33">
        <v>166</v>
      </c>
      <c r="K6" s="34">
        <v>3.0120481927710843E-2</v>
      </c>
      <c r="N6" s="38" t="s">
        <v>137</v>
      </c>
      <c r="O6" s="38"/>
      <c r="Q6" s="105"/>
      <c r="R6" s="105" t="s">
        <v>138</v>
      </c>
      <c r="S6" s="105" t="s">
        <v>139</v>
      </c>
      <c r="T6" s="105" t="s">
        <v>140</v>
      </c>
      <c r="U6" s="105" t="s">
        <v>141</v>
      </c>
      <c r="V6" s="105" t="s">
        <v>142</v>
      </c>
    </row>
    <row r="7" spans="1:22" ht="15.5" x14ac:dyDescent="0.35">
      <c r="A7" s="18">
        <v>18.5</v>
      </c>
      <c r="B7" s="14">
        <v>62</v>
      </c>
      <c r="C7" s="14">
        <v>6</v>
      </c>
      <c r="D7" s="20">
        <v>2.0190000000000001</v>
      </c>
      <c r="E7" s="14">
        <v>238</v>
      </c>
      <c r="F7" s="14">
        <v>77</v>
      </c>
      <c r="G7" s="14">
        <v>1</v>
      </c>
      <c r="H7" s="14">
        <v>32</v>
      </c>
      <c r="I7" s="14">
        <v>15</v>
      </c>
      <c r="J7" s="33">
        <v>183</v>
      </c>
      <c r="K7" s="34">
        <v>4.9180327868852458E-2</v>
      </c>
      <c r="N7" t="s">
        <v>143</v>
      </c>
      <c r="O7">
        <v>0.97439730268170899</v>
      </c>
      <c r="Q7" t="s">
        <v>144</v>
      </c>
      <c r="R7">
        <v>10</v>
      </c>
      <c r="S7">
        <v>1803.9950102071125</v>
      </c>
      <c r="T7">
        <v>180.39950102071126</v>
      </c>
      <c r="U7">
        <v>261.07583487006582</v>
      </c>
      <c r="V7">
        <v>7.3904270512873311E-85</v>
      </c>
    </row>
    <row r="8" spans="1:22" ht="15.5" x14ac:dyDescent="0.35">
      <c r="A8" s="18">
        <v>13.1</v>
      </c>
      <c r="B8" s="14">
        <v>61</v>
      </c>
      <c r="C8" s="14">
        <v>7</v>
      </c>
      <c r="D8" s="20">
        <v>0.66200000000000003</v>
      </c>
      <c r="E8" s="14">
        <v>124</v>
      </c>
      <c r="F8" s="14">
        <v>100</v>
      </c>
      <c r="G8" s="14">
        <v>1</v>
      </c>
      <c r="H8" s="14">
        <v>52</v>
      </c>
      <c r="I8" s="14">
        <v>15</v>
      </c>
      <c r="J8" s="33">
        <v>182</v>
      </c>
      <c r="K8" s="34">
        <v>4.9450549450549448E-2</v>
      </c>
      <c r="N8" t="s">
        <v>145</v>
      </c>
      <c r="O8">
        <v>0.94945010347339009</v>
      </c>
      <c r="Q8" t="s">
        <v>146</v>
      </c>
      <c r="R8">
        <v>139</v>
      </c>
      <c r="S8">
        <v>96.046923126219809</v>
      </c>
      <c r="T8">
        <v>0.69098505846201297</v>
      </c>
    </row>
    <row r="9" spans="1:22" ht="16" thickBot="1" x14ac:dyDescent="0.4">
      <c r="A9" s="18">
        <v>14.9</v>
      </c>
      <c r="B9" s="14">
        <v>59</v>
      </c>
      <c r="C9" s="14">
        <v>6</v>
      </c>
      <c r="D9" s="20">
        <v>0.7</v>
      </c>
      <c r="E9" s="14">
        <v>214</v>
      </c>
      <c r="F9" s="14">
        <v>95</v>
      </c>
      <c r="G9" s="14">
        <v>1</v>
      </c>
      <c r="H9" s="14">
        <v>41</v>
      </c>
      <c r="I9" s="14">
        <v>4</v>
      </c>
      <c r="J9" s="33">
        <v>173</v>
      </c>
      <c r="K9" s="34">
        <v>5.2023121387283239E-2</v>
      </c>
      <c r="N9" t="s">
        <v>147</v>
      </c>
      <c r="O9">
        <v>0.94581342027003679</v>
      </c>
      <c r="Q9" s="52" t="s">
        <v>148</v>
      </c>
      <c r="R9" s="52">
        <v>149</v>
      </c>
      <c r="S9" s="52">
        <v>1900.0419333333323</v>
      </c>
      <c r="T9" s="52"/>
      <c r="U9" s="52"/>
      <c r="V9" s="52"/>
    </row>
    <row r="10" spans="1:22" ht="15.5" x14ac:dyDescent="0.35">
      <c r="A10" s="18">
        <v>17.100000000000001</v>
      </c>
      <c r="B10" s="14">
        <v>65</v>
      </c>
      <c r="C10" s="14">
        <v>8</v>
      </c>
      <c r="D10" s="20">
        <v>0.93700000000000006</v>
      </c>
      <c r="E10" s="14">
        <v>215</v>
      </c>
      <c r="F10" s="14">
        <v>112</v>
      </c>
      <c r="G10" s="14">
        <v>0</v>
      </c>
      <c r="H10" s="14">
        <v>31</v>
      </c>
      <c r="I10" s="14">
        <v>12</v>
      </c>
      <c r="J10" s="33">
        <v>183</v>
      </c>
      <c r="K10" s="34">
        <v>4.9180327868852458E-2</v>
      </c>
      <c r="N10" t="s">
        <v>87</v>
      </c>
      <c r="O10">
        <v>0.83125511033738186</v>
      </c>
    </row>
    <row r="11" spans="1:22" ht="16" thickBot="1" x14ac:dyDescent="0.4">
      <c r="A11" s="18">
        <v>9.1999999999999993</v>
      </c>
      <c r="B11" s="14">
        <v>55</v>
      </c>
      <c r="C11" s="14">
        <v>16</v>
      </c>
      <c r="D11" s="20">
        <v>6.5000000000000002E-2</v>
      </c>
      <c r="E11" s="14">
        <v>154</v>
      </c>
      <c r="F11" s="14">
        <v>75</v>
      </c>
      <c r="G11" s="14">
        <v>0</v>
      </c>
      <c r="H11" s="14">
        <v>42</v>
      </c>
      <c r="I11" s="14">
        <v>13</v>
      </c>
      <c r="J11" s="33">
        <v>158</v>
      </c>
      <c r="K11" s="34">
        <v>4.4303797468354431E-2</v>
      </c>
      <c r="N11" s="52" t="s">
        <v>149</v>
      </c>
      <c r="O11" s="52">
        <v>150</v>
      </c>
    </row>
    <row r="12" spans="1:22" ht="16" thickBot="1" x14ac:dyDescent="0.4">
      <c r="A12" s="18">
        <v>10.3</v>
      </c>
      <c r="B12" s="14">
        <v>65</v>
      </c>
      <c r="C12" s="14">
        <v>10</v>
      </c>
      <c r="D12" s="20">
        <v>2.1440000000000001</v>
      </c>
      <c r="E12" s="14">
        <v>97</v>
      </c>
      <c r="F12" s="14">
        <v>100</v>
      </c>
      <c r="G12" s="14">
        <v>1</v>
      </c>
      <c r="H12" s="14">
        <v>32</v>
      </c>
      <c r="I12" s="14">
        <v>8</v>
      </c>
      <c r="J12" s="33">
        <v>174</v>
      </c>
      <c r="K12" s="34">
        <v>3.4482758620689655E-2</v>
      </c>
    </row>
    <row r="13" spans="1:22" ht="15.5" x14ac:dyDescent="0.35">
      <c r="A13" s="18">
        <v>19.3</v>
      </c>
      <c r="B13" s="14">
        <v>74</v>
      </c>
      <c r="C13" s="14">
        <v>7</v>
      </c>
      <c r="D13" s="20">
        <v>0.248</v>
      </c>
      <c r="E13" s="14">
        <v>301</v>
      </c>
      <c r="F13" s="14">
        <v>96</v>
      </c>
      <c r="G13" s="14">
        <v>1</v>
      </c>
      <c r="H13" s="14">
        <v>39</v>
      </c>
      <c r="I13" s="14">
        <v>21</v>
      </c>
      <c r="J13" s="33">
        <v>174</v>
      </c>
      <c r="K13" s="34">
        <v>7.4712643678160925E-2</v>
      </c>
      <c r="N13" s="105"/>
      <c r="O13" s="105" t="s">
        <v>150</v>
      </c>
      <c r="P13" s="105" t="s">
        <v>87</v>
      </c>
      <c r="Q13" s="105" t="s">
        <v>151</v>
      </c>
      <c r="R13" s="105" t="s">
        <v>152</v>
      </c>
      <c r="S13" s="105" t="s">
        <v>153</v>
      </c>
      <c r="T13" s="105" t="s">
        <v>154</v>
      </c>
      <c r="U13" s="105" t="s">
        <v>155</v>
      </c>
      <c r="V13" s="105" t="s">
        <v>156</v>
      </c>
    </row>
    <row r="14" spans="1:22" ht="15.5" x14ac:dyDescent="0.35">
      <c r="A14" s="18">
        <v>8.1</v>
      </c>
      <c r="B14" s="14">
        <v>43</v>
      </c>
      <c r="C14" s="14">
        <v>23</v>
      </c>
      <c r="D14" s="20">
        <v>1.607</v>
      </c>
      <c r="E14" s="14">
        <v>123</v>
      </c>
      <c r="F14" s="14">
        <v>72</v>
      </c>
      <c r="G14" s="14">
        <v>0</v>
      </c>
      <c r="H14" s="14">
        <v>45</v>
      </c>
      <c r="I14" s="14">
        <v>8</v>
      </c>
      <c r="J14" s="33">
        <v>163</v>
      </c>
      <c r="K14" s="34">
        <v>4.2944785276073622E-2</v>
      </c>
      <c r="N14" t="s">
        <v>157</v>
      </c>
      <c r="O14">
        <v>-30.175371065895582</v>
      </c>
      <c r="P14">
        <v>2.0881268868653144</v>
      </c>
      <c r="Q14">
        <v>-14.450927889346177</v>
      </c>
      <c r="R14" s="112">
        <v>1.7905682080666264E-29</v>
      </c>
      <c r="S14">
        <v>-34.303969032515027</v>
      </c>
      <c r="T14">
        <v>-26.046773099276141</v>
      </c>
      <c r="U14">
        <v>-34.303969032515027</v>
      </c>
      <c r="V14">
        <v>-26.046773099276141</v>
      </c>
    </row>
    <row r="15" spans="1:22" ht="15.5" x14ac:dyDescent="0.35">
      <c r="A15" s="18">
        <v>9.1</v>
      </c>
      <c r="B15" s="14">
        <v>78</v>
      </c>
      <c r="C15" s="14">
        <v>3</v>
      </c>
      <c r="D15" s="20">
        <v>1.6240000000000001</v>
      </c>
      <c r="E15" s="14">
        <v>148</v>
      </c>
      <c r="F15" s="14">
        <v>73</v>
      </c>
      <c r="G15" s="14">
        <v>1</v>
      </c>
      <c r="H15" s="14">
        <v>39</v>
      </c>
      <c r="I15" s="14">
        <v>11</v>
      </c>
      <c r="J15" s="33">
        <v>168</v>
      </c>
      <c r="K15" s="34">
        <v>4.1666666666666664E-2</v>
      </c>
      <c r="N15" t="s">
        <v>47</v>
      </c>
      <c r="O15">
        <v>2.5258868643939121E-2</v>
      </c>
      <c r="P15">
        <v>7.4948213592458748E-3</v>
      </c>
      <c r="Q15">
        <v>3.3701762101079158</v>
      </c>
      <c r="R15" s="112">
        <v>9.7265120912979936E-4</v>
      </c>
      <c r="S15">
        <v>1.0440274803403829E-2</v>
      </c>
      <c r="T15">
        <v>4.0077462484474413E-2</v>
      </c>
      <c r="U15">
        <v>1.0440274803403829E-2</v>
      </c>
      <c r="V15">
        <v>4.0077462484474413E-2</v>
      </c>
    </row>
    <row r="16" spans="1:22" ht="15.5" x14ac:dyDescent="0.35">
      <c r="A16" s="18">
        <v>15.7</v>
      </c>
      <c r="B16" s="14">
        <v>67</v>
      </c>
      <c r="C16" s="14">
        <v>9</v>
      </c>
      <c r="D16" s="20">
        <v>0.05</v>
      </c>
      <c r="E16" s="14">
        <v>228</v>
      </c>
      <c r="F16" s="14">
        <v>86</v>
      </c>
      <c r="G16" s="14">
        <v>0</v>
      </c>
      <c r="H16" s="14">
        <v>31</v>
      </c>
      <c r="I16" s="14">
        <v>13</v>
      </c>
      <c r="J16" s="33">
        <v>173</v>
      </c>
      <c r="K16" s="34">
        <v>4.6242774566473986E-2</v>
      </c>
      <c r="N16" t="s">
        <v>48</v>
      </c>
      <c r="O16">
        <v>2.0248306202260733E-2</v>
      </c>
      <c r="P16">
        <v>1.3210338772393835E-2</v>
      </c>
      <c r="Q16">
        <v>1.5327620700064419</v>
      </c>
      <c r="R16" s="119">
        <v>0.12760737038314293</v>
      </c>
      <c r="S16">
        <v>-5.8708813514873094E-3</v>
      </c>
      <c r="T16">
        <v>4.6367493756008779E-2</v>
      </c>
      <c r="U16">
        <v>-5.8708813514873094E-3</v>
      </c>
      <c r="V16">
        <v>4.6367493756008779E-2</v>
      </c>
    </row>
    <row r="17" spans="1:22" ht="15.5" x14ac:dyDescent="0.35">
      <c r="A17" s="18">
        <v>9.8000000000000007</v>
      </c>
      <c r="B17" s="14">
        <v>62</v>
      </c>
      <c r="C17" s="14">
        <v>16</v>
      </c>
      <c r="D17" s="20">
        <v>0.58799999999999997</v>
      </c>
      <c r="E17" s="14">
        <v>136</v>
      </c>
      <c r="F17" s="14">
        <v>121</v>
      </c>
      <c r="G17" s="14">
        <v>1</v>
      </c>
      <c r="H17" s="14">
        <v>41</v>
      </c>
      <c r="I17" s="14">
        <v>10</v>
      </c>
      <c r="J17" s="33">
        <v>159</v>
      </c>
      <c r="K17" s="34">
        <v>5.0314465408805034E-2</v>
      </c>
      <c r="N17" t="s">
        <v>49</v>
      </c>
      <c r="O17">
        <v>0.29906284420617513</v>
      </c>
      <c r="P17">
        <v>0.11577224641006519</v>
      </c>
      <c r="Q17">
        <v>2.5831998037499835</v>
      </c>
      <c r="R17" s="112">
        <v>1.0821563697805127E-2</v>
      </c>
      <c r="S17">
        <v>7.0160537489988489E-2</v>
      </c>
      <c r="T17">
        <v>0.52796515092236174</v>
      </c>
      <c r="U17">
        <v>7.0160537489988489E-2</v>
      </c>
      <c r="V17">
        <v>0.52796515092236174</v>
      </c>
    </row>
    <row r="18" spans="1:22" ht="15.5" x14ac:dyDescent="0.35">
      <c r="A18" s="18">
        <v>19.5</v>
      </c>
      <c r="B18" s="14">
        <v>99</v>
      </c>
      <c r="C18" s="14">
        <v>9</v>
      </c>
      <c r="D18" s="20">
        <v>1.76</v>
      </c>
      <c r="E18" s="14">
        <v>369</v>
      </c>
      <c r="F18" s="14">
        <v>85</v>
      </c>
      <c r="G18" s="14">
        <v>0</v>
      </c>
      <c r="H18" s="14">
        <v>38</v>
      </c>
      <c r="I18" s="14">
        <v>12</v>
      </c>
      <c r="J18" s="33">
        <v>163</v>
      </c>
      <c r="K18" s="34">
        <v>4.2944785276073622E-2</v>
      </c>
      <c r="N18" t="s">
        <v>50</v>
      </c>
      <c r="O18">
        <v>3.785506660649942E-2</v>
      </c>
      <c r="P18">
        <v>1.7096790131085433E-3</v>
      </c>
      <c r="Q18">
        <v>22.14162209178156</v>
      </c>
      <c r="R18" s="112">
        <v>2.0147966042611225E-47</v>
      </c>
      <c r="S18">
        <v>3.4474727345752597E-2</v>
      </c>
      <c r="T18">
        <v>4.1235405867246243E-2</v>
      </c>
      <c r="U18">
        <v>3.4474727345752597E-2</v>
      </c>
      <c r="V18">
        <v>4.1235405867246243E-2</v>
      </c>
    </row>
    <row r="19" spans="1:22" ht="15.5" x14ac:dyDescent="0.35">
      <c r="A19" s="18">
        <v>16.2</v>
      </c>
      <c r="B19" s="14">
        <v>67</v>
      </c>
      <c r="C19" s="14">
        <v>8</v>
      </c>
      <c r="D19" s="20">
        <v>4.4999999999999998E-2</v>
      </c>
      <c r="E19" s="14">
        <v>187</v>
      </c>
      <c r="F19" s="14">
        <v>73</v>
      </c>
      <c r="G19" s="14">
        <v>1</v>
      </c>
      <c r="H19" s="14">
        <v>29</v>
      </c>
      <c r="I19" s="14">
        <v>13</v>
      </c>
      <c r="J19" s="33">
        <v>182</v>
      </c>
      <c r="K19" s="34">
        <v>5.4945054945054944E-2</v>
      </c>
      <c r="N19" t="s">
        <v>52</v>
      </c>
      <c r="O19">
        <v>1.7359737858255606E-2</v>
      </c>
      <c r="P19">
        <v>3.9296276601310061E-3</v>
      </c>
      <c r="Q19">
        <v>4.4176546379655894</v>
      </c>
      <c r="R19" s="112">
        <v>1.9920246882863107E-5</v>
      </c>
      <c r="S19">
        <v>9.590165583103518E-3</v>
      </c>
      <c r="T19">
        <v>2.5129310133407693E-2</v>
      </c>
      <c r="U19">
        <v>9.590165583103518E-3</v>
      </c>
      <c r="V19">
        <v>2.5129310133407693E-2</v>
      </c>
    </row>
    <row r="20" spans="1:22" ht="15.5" x14ac:dyDescent="0.35">
      <c r="A20" s="18">
        <v>8</v>
      </c>
      <c r="B20" s="14">
        <v>51</v>
      </c>
      <c r="C20" s="14">
        <v>12</v>
      </c>
      <c r="D20" s="20">
        <v>1</v>
      </c>
      <c r="E20" s="14">
        <v>66</v>
      </c>
      <c r="F20" s="14">
        <v>90</v>
      </c>
      <c r="G20" s="14">
        <v>1</v>
      </c>
      <c r="H20" s="14">
        <v>34</v>
      </c>
      <c r="I20" s="14">
        <v>6</v>
      </c>
      <c r="J20" s="33">
        <v>178</v>
      </c>
      <c r="K20" s="34">
        <v>3.3707865168539325E-2</v>
      </c>
      <c r="N20" t="s">
        <v>53</v>
      </c>
      <c r="O20">
        <v>-0.21150439550447805</v>
      </c>
      <c r="P20">
        <v>0.14611386747746702</v>
      </c>
      <c r="Q20">
        <v>-1.4475312929287514</v>
      </c>
      <c r="R20" s="114">
        <v>0.14999983296439681</v>
      </c>
      <c r="S20">
        <v>-0.5003974795200582</v>
      </c>
      <c r="T20">
        <v>7.7388688511102061E-2</v>
      </c>
      <c r="U20">
        <v>-0.5003974795200582</v>
      </c>
      <c r="V20">
        <v>7.7388688511102061E-2</v>
      </c>
    </row>
    <row r="21" spans="1:22" ht="15.5" x14ac:dyDescent="0.35">
      <c r="A21" s="18">
        <v>12.2</v>
      </c>
      <c r="B21" s="14">
        <v>71</v>
      </c>
      <c r="C21" s="14">
        <v>13</v>
      </c>
      <c r="D21" s="20">
        <v>0.121</v>
      </c>
      <c r="E21" s="14">
        <v>116</v>
      </c>
      <c r="F21" s="14">
        <v>82</v>
      </c>
      <c r="G21" s="14">
        <v>0</v>
      </c>
      <c r="H21" s="14">
        <v>34</v>
      </c>
      <c r="I21" s="14">
        <v>8</v>
      </c>
      <c r="J21" s="33">
        <v>185</v>
      </c>
      <c r="K21" s="34">
        <v>4.3243243243243246E-2</v>
      </c>
      <c r="N21" t="s">
        <v>55</v>
      </c>
      <c r="O21">
        <v>-2.7271951836762509E-2</v>
      </c>
      <c r="P21">
        <v>1.0387783549268644E-2</v>
      </c>
      <c r="Q21">
        <v>-2.6253869949651194</v>
      </c>
      <c r="R21" s="112">
        <v>9.6242611249696217E-3</v>
      </c>
      <c r="S21">
        <v>-4.7810446077203583E-2</v>
      </c>
      <c r="T21">
        <v>-6.7334575963214315E-3</v>
      </c>
      <c r="U21">
        <v>-4.7810446077203583E-2</v>
      </c>
      <c r="V21">
        <v>-6.7334575963214315E-3</v>
      </c>
    </row>
    <row r="22" spans="1:22" ht="15.5" x14ac:dyDescent="0.35">
      <c r="A22" s="18">
        <v>11.1</v>
      </c>
      <c r="B22" s="14">
        <v>65</v>
      </c>
      <c r="C22" s="14">
        <v>3</v>
      </c>
      <c r="D22" s="20">
        <v>0.159</v>
      </c>
      <c r="E22" s="14">
        <v>144</v>
      </c>
      <c r="F22" s="14">
        <v>85</v>
      </c>
      <c r="G22" s="14">
        <v>0</v>
      </c>
      <c r="H22" s="14">
        <v>47</v>
      </c>
      <c r="I22" s="14">
        <v>14</v>
      </c>
      <c r="J22" s="33">
        <v>168</v>
      </c>
      <c r="K22" s="34">
        <v>3.5714285714285712E-2</v>
      </c>
      <c r="N22" t="s">
        <v>56</v>
      </c>
      <c r="O22">
        <v>5.6506514112129258E-2</v>
      </c>
      <c r="P22">
        <v>2.0954371445421588E-2</v>
      </c>
      <c r="Q22">
        <v>2.6966456263938956</v>
      </c>
      <c r="R22" s="112">
        <v>7.8704317581158884E-3</v>
      </c>
      <c r="S22">
        <v>1.5075997659545426E-2</v>
      </c>
      <c r="T22">
        <v>9.793703056471309E-2</v>
      </c>
      <c r="U22">
        <v>1.5075997659545426E-2</v>
      </c>
      <c r="V22">
        <v>9.793703056471309E-2</v>
      </c>
    </row>
    <row r="23" spans="1:22" ht="15.5" x14ac:dyDescent="0.35">
      <c r="A23" s="18">
        <v>16.8</v>
      </c>
      <c r="B23" s="14">
        <v>86</v>
      </c>
      <c r="C23" s="14">
        <v>8</v>
      </c>
      <c r="D23" s="20">
        <v>2.2839999999999998</v>
      </c>
      <c r="E23" s="14">
        <v>201</v>
      </c>
      <c r="F23" s="14">
        <v>80</v>
      </c>
      <c r="G23" s="14">
        <v>1</v>
      </c>
      <c r="H23" s="14">
        <v>38</v>
      </c>
      <c r="I23" s="14">
        <v>10</v>
      </c>
      <c r="J23" s="33">
        <v>183</v>
      </c>
      <c r="K23" s="34">
        <v>4.9180327868852458E-2</v>
      </c>
      <c r="N23" t="s">
        <v>38</v>
      </c>
      <c r="O23">
        <v>0.1849924121873131</v>
      </c>
      <c r="P23">
        <v>1.0902559067298144E-2</v>
      </c>
      <c r="Q23">
        <v>16.967797289187963</v>
      </c>
      <c r="R23" s="112">
        <v>1.1095425204566071E-35</v>
      </c>
      <c r="S23">
        <v>0.16343611525951113</v>
      </c>
      <c r="T23">
        <v>0.20654870911511508</v>
      </c>
      <c r="U23">
        <v>0.16343611525951113</v>
      </c>
      <c r="V23">
        <v>0.20654870911511508</v>
      </c>
    </row>
    <row r="24" spans="1:22" ht="16" thickBot="1" x14ac:dyDescent="0.4">
      <c r="A24" s="18">
        <v>11.8</v>
      </c>
      <c r="B24" s="14">
        <v>51</v>
      </c>
      <c r="C24" s="14">
        <v>8</v>
      </c>
      <c r="D24" s="20">
        <v>0.79900000000000004</v>
      </c>
      <c r="E24" s="14">
        <v>96</v>
      </c>
      <c r="F24" s="14">
        <v>145</v>
      </c>
      <c r="G24" s="14">
        <v>1</v>
      </c>
      <c r="H24" s="14">
        <v>34</v>
      </c>
      <c r="I24" s="14">
        <v>12</v>
      </c>
      <c r="J24" s="33">
        <v>181</v>
      </c>
      <c r="K24" s="34">
        <v>4.4198895027624308E-2</v>
      </c>
      <c r="N24" s="52" t="s">
        <v>61</v>
      </c>
      <c r="O24" s="52">
        <v>33.278403439224327</v>
      </c>
      <c r="P24" s="52">
        <v>8.6310684579439148</v>
      </c>
      <c r="Q24" s="52">
        <v>3.8556528199698556</v>
      </c>
      <c r="R24" s="115">
        <v>1.7582157043959405E-4</v>
      </c>
      <c r="S24" s="52">
        <v>16.213247145626504</v>
      </c>
      <c r="T24" s="52">
        <v>50.34355973282215</v>
      </c>
      <c r="U24" s="52">
        <v>16.213247145626504</v>
      </c>
      <c r="V24" s="52">
        <v>50.34355973282215</v>
      </c>
    </row>
    <row r="25" spans="1:22" ht="15.5" x14ac:dyDescent="0.35">
      <c r="A25" s="18">
        <v>14</v>
      </c>
      <c r="B25" s="14">
        <v>56</v>
      </c>
      <c r="C25" s="14">
        <v>7</v>
      </c>
      <c r="D25" s="20">
        <v>0.91100000000000003</v>
      </c>
      <c r="E25" s="14">
        <v>134</v>
      </c>
      <c r="F25" s="14">
        <v>112</v>
      </c>
      <c r="G25" s="14">
        <v>1</v>
      </c>
      <c r="H25" s="14">
        <v>30</v>
      </c>
      <c r="I25" s="14">
        <v>13</v>
      </c>
      <c r="J25" s="33">
        <v>178</v>
      </c>
      <c r="K25" s="34">
        <v>3.9325842696629212E-2</v>
      </c>
    </row>
    <row r="26" spans="1:22" ht="15.5" x14ac:dyDescent="0.35">
      <c r="A26" s="18">
        <v>10.5</v>
      </c>
      <c r="B26" s="14">
        <v>60</v>
      </c>
      <c r="C26" s="14">
        <v>3</v>
      </c>
      <c r="D26" s="20">
        <v>0.81299999999999994</v>
      </c>
      <c r="E26" s="14">
        <v>101</v>
      </c>
      <c r="F26" s="14">
        <v>106</v>
      </c>
      <c r="G26" s="14">
        <v>1</v>
      </c>
      <c r="H26" s="14">
        <v>44</v>
      </c>
      <c r="I26" s="14">
        <v>8</v>
      </c>
      <c r="J26" s="33">
        <v>170</v>
      </c>
      <c r="K26" s="34">
        <v>4.1176470588235294E-2</v>
      </c>
    </row>
    <row r="27" spans="1:22" ht="15.5" x14ac:dyDescent="0.35">
      <c r="A27" s="18">
        <v>6.2</v>
      </c>
      <c r="B27" s="14">
        <v>40</v>
      </c>
      <c r="C27" s="14">
        <v>14</v>
      </c>
      <c r="D27" s="20">
        <v>0.97599999999999998</v>
      </c>
      <c r="E27" s="14">
        <v>82</v>
      </c>
      <c r="F27" s="14">
        <v>101</v>
      </c>
      <c r="G27" s="14">
        <v>0</v>
      </c>
      <c r="H27" s="14">
        <v>37</v>
      </c>
      <c r="I27" s="14">
        <v>5</v>
      </c>
      <c r="J27" s="33">
        <v>163</v>
      </c>
      <c r="K27" s="34">
        <v>3.0674846625766871E-2</v>
      </c>
    </row>
    <row r="28" spans="1:22" ht="15.5" x14ac:dyDescent="0.35">
      <c r="A28" s="18">
        <v>16.899999999999999</v>
      </c>
      <c r="B28" s="14">
        <v>85</v>
      </c>
      <c r="C28" s="14">
        <v>12</v>
      </c>
      <c r="D28" s="20">
        <v>1.86</v>
      </c>
      <c r="E28" s="14">
        <v>311</v>
      </c>
      <c r="F28" s="14">
        <v>124</v>
      </c>
      <c r="G28" s="14">
        <v>1</v>
      </c>
      <c r="H28" s="14">
        <v>37</v>
      </c>
      <c r="I28" s="14">
        <v>13</v>
      </c>
      <c r="J28" s="33">
        <v>164</v>
      </c>
      <c r="K28" s="34">
        <v>4.878048780487805E-2</v>
      </c>
    </row>
    <row r="29" spans="1:22" ht="15.5" x14ac:dyDescent="0.35">
      <c r="A29" s="18">
        <v>7.9</v>
      </c>
      <c r="B29" s="14">
        <v>35</v>
      </c>
      <c r="C29" s="14">
        <v>6</v>
      </c>
      <c r="D29" s="20">
        <v>4.7E-2</v>
      </c>
      <c r="E29" s="14">
        <v>65</v>
      </c>
      <c r="F29" s="14">
        <v>88</v>
      </c>
      <c r="G29" s="14">
        <v>1</v>
      </c>
      <c r="H29" s="14">
        <v>27</v>
      </c>
      <c r="I29" s="14">
        <v>5</v>
      </c>
      <c r="J29" s="33">
        <v>180</v>
      </c>
      <c r="K29" s="34">
        <v>3.3333333333333333E-2</v>
      </c>
    </row>
    <row r="30" spans="1:22" ht="15.5" x14ac:dyDescent="0.35">
      <c r="A30" s="18">
        <v>9.6</v>
      </c>
      <c r="B30" s="14">
        <v>51</v>
      </c>
      <c r="C30" s="14">
        <v>6</v>
      </c>
      <c r="D30" s="20">
        <v>0.498</v>
      </c>
      <c r="E30" s="14">
        <v>31</v>
      </c>
      <c r="F30" s="14">
        <v>117</v>
      </c>
      <c r="G30" s="14">
        <v>1</v>
      </c>
      <c r="H30" s="14">
        <v>30</v>
      </c>
      <c r="I30" s="14">
        <v>5</v>
      </c>
      <c r="J30" s="33">
        <v>179</v>
      </c>
      <c r="K30" s="34">
        <v>4.4692737430167599E-2</v>
      </c>
    </row>
    <row r="31" spans="1:22" ht="15.5" x14ac:dyDescent="0.35">
      <c r="A31" s="18">
        <v>16.3</v>
      </c>
      <c r="B31" s="14">
        <v>102</v>
      </c>
      <c r="C31" s="14">
        <v>12</v>
      </c>
      <c r="D31" s="20">
        <v>8.4000000000000005E-2</v>
      </c>
      <c r="E31" s="14">
        <v>249</v>
      </c>
      <c r="F31" s="14">
        <v>86</v>
      </c>
      <c r="G31" s="14">
        <v>1</v>
      </c>
      <c r="H31" s="14">
        <v>38</v>
      </c>
      <c r="I31" s="14">
        <v>11</v>
      </c>
      <c r="J31" s="33">
        <v>170</v>
      </c>
      <c r="K31" s="34">
        <v>4.1176470588235294E-2</v>
      </c>
    </row>
    <row r="32" spans="1:22" ht="15.5" x14ac:dyDescent="0.35">
      <c r="A32" s="18">
        <v>11.2</v>
      </c>
      <c r="B32" s="14">
        <v>70</v>
      </c>
      <c r="C32" s="14">
        <v>14</v>
      </c>
      <c r="D32" s="20">
        <v>4.8000000000000001E-2</v>
      </c>
      <c r="E32" s="14">
        <v>197</v>
      </c>
      <c r="F32" s="14">
        <v>72</v>
      </c>
      <c r="G32" s="14">
        <v>1</v>
      </c>
      <c r="H32" s="14">
        <v>35</v>
      </c>
      <c r="I32" s="14">
        <v>11</v>
      </c>
      <c r="J32" s="33">
        <v>166</v>
      </c>
      <c r="K32" s="34">
        <v>3.614457831325301E-2</v>
      </c>
    </row>
    <row r="33" spans="1:11" ht="15.5" x14ac:dyDescent="0.35">
      <c r="A33" s="18">
        <v>13.1</v>
      </c>
      <c r="B33" s="14">
        <v>61</v>
      </c>
      <c r="C33" s="14">
        <v>7</v>
      </c>
      <c r="D33" s="20">
        <v>0.96</v>
      </c>
      <c r="E33" s="14">
        <v>213</v>
      </c>
      <c r="F33" s="14">
        <v>101</v>
      </c>
      <c r="G33" s="14">
        <v>1</v>
      </c>
      <c r="H33" s="14">
        <v>30</v>
      </c>
      <c r="I33" s="14">
        <v>10</v>
      </c>
      <c r="J33" s="33">
        <v>168</v>
      </c>
      <c r="K33" s="34">
        <v>2.976190476190476E-2</v>
      </c>
    </row>
    <row r="34" spans="1:11" ht="15.5" x14ac:dyDescent="0.35">
      <c r="A34" s="18">
        <v>8</v>
      </c>
      <c r="B34" s="14">
        <v>44</v>
      </c>
      <c r="C34" s="14">
        <v>3</v>
      </c>
      <c r="D34" s="20">
        <v>1.18</v>
      </c>
      <c r="E34" s="14">
        <v>69</v>
      </c>
      <c r="F34" s="14">
        <v>72</v>
      </c>
      <c r="G34" s="14">
        <v>0</v>
      </c>
      <c r="H34" s="14">
        <v>34</v>
      </c>
      <c r="I34" s="14">
        <v>6</v>
      </c>
      <c r="J34" s="33">
        <v>178</v>
      </c>
      <c r="K34" s="34">
        <v>2.8089887640449437E-2</v>
      </c>
    </row>
    <row r="35" spans="1:11" ht="15.5" x14ac:dyDescent="0.35">
      <c r="A35" s="18">
        <v>16.100000000000001</v>
      </c>
      <c r="B35" s="14">
        <v>98</v>
      </c>
      <c r="C35" s="14">
        <v>3</v>
      </c>
      <c r="D35" s="20">
        <v>0.97399999999999998</v>
      </c>
      <c r="E35" s="14">
        <v>201</v>
      </c>
      <c r="F35" s="14">
        <v>91</v>
      </c>
      <c r="G35" s="14">
        <v>1</v>
      </c>
      <c r="H35" s="14">
        <v>37</v>
      </c>
      <c r="I35" s="14">
        <v>6</v>
      </c>
      <c r="J35" s="33">
        <v>186</v>
      </c>
      <c r="K35" s="34">
        <v>4.3010752688172046E-2</v>
      </c>
    </row>
    <row r="36" spans="1:11" ht="15.5" x14ac:dyDescent="0.35">
      <c r="A36" s="18">
        <v>10.4</v>
      </c>
      <c r="B36" s="14">
        <v>53</v>
      </c>
      <c r="C36" s="14">
        <v>4</v>
      </c>
      <c r="D36" s="20">
        <v>1.3149999999999999</v>
      </c>
      <c r="E36" s="14">
        <v>69</v>
      </c>
      <c r="F36" s="14">
        <v>78</v>
      </c>
      <c r="G36" s="14">
        <v>1</v>
      </c>
      <c r="H36" s="14">
        <v>35</v>
      </c>
      <c r="I36" s="14">
        <v>9</v>
      </c>
      <c r="J36" s="33">
        <v>181</v>
      </c>
      <c r="K36" s="34">
        <v>4.4198895027624308E-2</v>
      </c>
    </row>
    <row r="37" spans="1:11" ht="15.5" x14ac:dyDescent="0.35">
      <c r="A37" s="18">
        <v>7.4</v>
      </c>
      <c r="B37" s="14">
        <v>44</v>
      </c>
      <c r="C37" s="14">
        <v>12</v>
      </c>
      <c r="D37" s="20">
        <v>0.97399999999999998</v>
      </c>
      <c r="E37" s="14">
        <v>117</v>
      </c>
      <c r="F37" s="14">
        <v>96</v>
      </c>
      <c r="G37" s="14">
        <v>0</v>
      </c>
      <c r="H37" s="14">
        <v>33</v>
      </c>
      <c r="I37" s="14">
        <v>6</v>
      </c>
      <c r="J37" s="33">
        <v>165</v>
      </c>
      <c r="K37" s="34">
        <v>3.0303030303030304E-2</v>
      </c>
    </row>
    <row r="38" spans="1:11" ht="15.5" x14ac:dyDescent="0.35">
      <c r="A38" s="18">
        <v>10.5</v>
      </c>
      <c r="B38" s="14">
        <v>58</v>
      </c>
      <c r="C38" s="14">
        <v>15</v>
      </c>
      <c r="D38" s="20">
        <v>0.16700000000000001</v>
      </c>
      <c r="E38" s="14">
        <v>81</v>
      </c>
      <c r="F38" s="14">
        <v>120</v>
      </c>
      <c r="G38" s="14">
        <v>0</v>
      </c>
      <c r="H38" s="14">
        <v>39</v>
      </c>
      <c r="I38" s="14">
        <v>10</v>
      </c>
      <c r="J38" s="33">
        <v>181</v>
      </c>
      <c r="K38" s="34">
        <v>3.8674033149171269E-2</v>
      </c>
    </row>
    <row r="39" spans="1:11" ht="15.5" x14ac:dyDescent="0.35">
      <c r="A39" s="18">
        <v>12</v>
      </c>
      <c r="B39" s="14">
        <v>60</v>
      </c>
      <c r="C39" s="14">
        <v>5</v>
      </c>
      <c r="D39" s="20">
        <v>0.93700000000000006</v>
      </c>
      <c r="E39" s="14">
        <v>211</v>
      </c>
      <c r="F39" s="14">
        <v>112</v>
      </c>
      <c r="G39" s="14">
        <v>1</v>
      </c>
      <c r="H39" s="14">
        <v>59</v>
      </c>
      <c r="I39" s="14">
        <v>15</v>
      </c>
      <c r="J39" s="33">
        <v>166</v>
      </c>
      <c r="K39" s="34">
        <v>3.0120481927710843E-2</v>
      </c>
    </row>
    <row r="40" spans="1:11" ht="15.5" x14ac:dyDescent="0.35">
      <c r="A40" s="18">
        <v>14.5</v>
      </c>
      <c r="B40" s="14">
        <v>54</v>
      </c>
      <c r="C40" s="14">
        <v>9</v>
      </c>
      <c r="D40" s="20">
        <v>4.5999999999999999E-2</v>
      </c>
      <c r="E40" s="14">
        <v>151</v>
      </c>
      <c r="F40" s="14">
        <v>72</v>
      </c>
      <c r="G40" s="14">
        <v>1</v>
      </c>
      <c r="H40" s="14">
        <v>30</v>
      </c>
      <c r="I40" s="14">
        <v>13</v>
      </c>
      <c r="J40" s="33">
        <v>201</v>
      </c>
      <c r="K40" s="34">
        <v>1.4925373134328358E-2</v>
      </c>
    </row>
    <row r="41" spans="1:11" ht="15.5" x14ac:dyDescent="0.35">
      <c r="A41" s="23">
        <v>5.9</v>
      </c>
      <c r="B41" s="14">
        <v>48</v>
      </c>
      <c r="C41" s="12">
        <v>2</v>
      </c>
      <c r="D41" s="25">
        <v>1.7999999999999999E-2</v>
      </c>
      <c r="E41" s="12">
        <v>77</v>
      </c>
      <c r="F41" s="12">
        <v>150</v>
      </c>
      <c r="G41" s="14">
        <v>0</v>
      </c>
      <c r="H41" s="14">
        <v>28</v>
      </c>
      <c r="I41" s="14">
        <v>1</v>
      </c>
      <c r="J41" s="33">
        <v>157</v>
      </c>
      <c r="K41" s="34">
        <v>1.9108280254777069E-2</v>
      </c>
    </row>
    <row r="42" spans="1:11" ht="15.5" x14ac:dyDescent="0.35">
      <c r="A42" s="18">
        <v>9</v>
      </c>
      <c r="B42" s="14">
        <v>53</v>
      </c>
      <c r="C42" s="14">
        <v>13</v>
      </c>
      <c r="D42" s="20">
        <v>0.84</v>
      </c>
      <c r="E42" s="14">
        <v>99</v>
      </c>
      <c r="F42" s="14">
        <v>110</v>
      </c>
      <c r="G42" s="14">
        <v>1</v>
      </c>
      <c r="H42" s="14">
        <v>36</v>
      </c>
      <c r="I42" s="14">
        <v>9</v>
      </c>
      <c r="J42" s="33">
        <v>171</v>
      </c>
      <c r="K42" s="34">
        <v>2.9239766081871343E-2</v>
      </c>
    </row>
    <row r="43" spans="1:11" ht="15.5" x14ac:dyDescent="0.35">
      <c r="A43" s="18">
        <v>15.8</v>
      </c>
      <c r="B43" s="14">
        <v>88</v>
      </c>
      <c r="C43" s="14">
        <v>18</v>
      </c>
      <c r="D43" s="20">
        <v>1</v>
      </c>
      <c r="E43" s="14">
        <v>283</v>
      </c>
      <c r="F43" s="14">
        <v>104</v>
      </c>
      <c r="G43" s="14">
        <v>1</v>
      </c>
      <c r="H43" s="14">
        <v>40</v>
      </c>
      <c r="I43" s="14">
        <v>8</v>
      </c>
      <c r="J43" s="33">
        <v>167</v>
      </c>
      <c r="K43" s="34">
        <v>5.9880239520958084E-2</v>
      </c>
    </row>
    <row r="44" spans="1:11" ht="15.5" x14ac:dyDescent="0.35">
      <c r="A44" s="18">
        <v>14</v>
      </c>
      <c r="B44" s="14">
        <v>59</v>
      </c>
      <c r="C44" s="14">
        <v>5</v>
      </c>
      <c r="D44" s="20">
        <v>1.159</v>
      </c>
      <c r="E44" s="14">
        <v>196</v>
      </c>
      <c r="F44" s="14">
        <v>99</v>
      </c>
      <c r="G44" s="14">
        <v>1</v>
      </c>
      <c r="H44" s="14">
        <v>43</v>
      </c>
      <c r="I44" s="14">
        <v>15</v>
      </c>
      <c r="J44" s="33">
        <v>176</v>
      </c>
      <c r="K44" s="34">
        <v>4.5454545454545456E-2</v>
      </c>
    </row>
    <row r="45" spans="1:11" ht="15.5" x14ac:dyDescent="0.35">
      <c r="A45" s="18">
        <v>15.3</v>
      </c>
      <c r="B45" s="14">
        <v>117</v>
      </c>
      <c r="C45" s="14">
        <v>2</v>
      </c>
      <c r="D45" s="20">
        <v>0.104</v>
      </c>
      <c r="E45" s="14">
        <v>253</v>
      </c>
      <c r="F45" s="14">
        <v>145</v>
      </c>
      <c r="G45" s="14">
        <v>1</v>
      </c>
      <c r="H45" s="14">
        <v>52</v>
      </c>
      <c r="I45" s="14">
        <v>15</v>
      </c>
      <c r="J45" s="33">
        <v>163</v>
      </c>
      <c r="K45" s="34">
        <v>3.6809815950920248E-2</v>
      </c>
    </row>
    <row r="46" spans="1:11" ht="15.5" x14ac:dyDescent="0.35">
      <c r="A46" s="18">
        <v>14.4</v>
      </c>
      <c r="B46" s="14">
        <v>83</v>
      </c>
      <c r="C46" s="14">
        <v>22</v>
      </c>
      <c r="D46" s="20">
        <v>0.93600000000000005</v>
      </c>
      <c r="E46" s="14">
        <v>203</v>
      </c>
      <c r="F46" s="14">
        <v>111</v>
      </c>
      <c r="G46" s="14">
        <v>1</v>
      </c>
      <c r="H46" s="14">
        <v>45</v>
      </c>
      <c r="I46" s="14">
        <v>9</v>
      </c>
      <c r="J46" s="33">
        <v>173</v>
      </c>
      <c r="K46" s="34">
        <v>2.8901734104046242E-2</v>
      </c>
    </row>
    <row r="47" spans="1:11" ht="15.5" x14ac:dyDescent="0.35">
      <c r="A47" s="18">
        <v>14.8</v>
      </c>
      <c r="B47" s="14">
        <v>91</v>
      </c>
      <c r="C47" s="14">
        <v>2</v>
      </c>
      <c r="D47" s="20">
        <v>1.968</v>
      </c>
      <c r="E47" s="14">
        <v>164</v>
      </c>
      <c r="F47" s="14">
        <v>86</v>
      </c>
      <c r="G47" s="14">
        <v>1</v>
      </c>
      <c r="H47" s="14">
        <v>33</v>
      </c>
      <c r="I47" s="14">
        <v>5</v>
      </c>
      <c r="J47" s="33">
        <v>183</v>
      </c>
      <c r="K47" s="34">
        <v>6.0109289617486336E-2</v>
      </c>
    </row>
    <row r="48" spans="1:11" ht="15.5" x14ac:dyDescent="0.35">
      <c r="A48" s="18">
        <v>12.1</v>
      </c>
      <c r="B48" s="14">
        <v>56</v>
      </c>
      <c r="C48" s="14">
        <v>4</v>
      </c>
      <c r="D48" s="20">
        <v>2.536</v>
      </c>
      <c r="E48" s="14">
        <v>146</v>
      </c>
      <c r="F48" s="14">
        <v>84</v>
      </c>
      <c r="G48" s="14">
        <v>1</v>
      </c>
      <c r="H48" s="14">
        <v>36</v>
      </c>
      <c r="I48" s="14">
        <v>8</v>
      </c>
      <c r="J48" s="33">
        <v>173</v>
      </c>
      <c r="K48" s="34">
        <v>3.4682080924855488E-2</v>
      </c>
    </row>
    <row r="49" spans="1:11" ht="15.5" x14ac:dyDescent="0.35">
      <c r="A49" s="18">
        <v>8</v>
      </c>
      <c r="B49" s="14">
        <v>51</v>
      </c>
      <c r="C49" s="14">
        <v>2</v>
      </c>
      <c r="D49" s="20">
        <v>0.41699999999999998</v>
      </c>
      <c r="E49" s="14">
        <v>121</v>
      </c>
      <c r="F49" s="14">
        <v>123</v>
      </c>
      <c r="G49" s="14">
        <v>0</v>
      </c>
      <c r="H49" s="14">
        <v>36</v>
      </c>
      <c r="I49" s="14">
        <v>8</v>
      </c>
      <c r="J49" s="33">
        <v>161</v>
      </c>
      <c r="K49" s="34">
        <v>3.7267080745341616E-2</v>
      </c>
    </row>
    <row r="50" spans="1:11" ht="15.5" x14ac:dyDescent="0.35">
      <c r="A50" s="18">
        <v>8.4</v>
      </c>
      <c r="B50" s="14">
        <v>56</v>
      </c>
      <c r="C50" s="14">
        <v>14</v>
      </c>
      <c r="D50" s="20">
        <v>3.9E-2</v>
      </c>
      <c r="E50" s="14">
        <v>128</v>
      </c>
      <c r="F50" s="14">
        <v>97</v>
      </c>
      <c r="G50" s="14">
        <v>0</v>
      </c>
      <c r="H50" s="14">
        <v>43</v>
      </c>
      <c r="I50" s="14">
        <v>6</v>
      </c>
      <c r="J50" s="33">
        <v>165</v>
      </c>
      <c r="K50" s="34">
        <v>4.2424242424242427E-2</v>
      </c>
    </row>
    <row r="51" spans="1:11" ht="15.5" x14ac:dyDescent="0.35">
      <c r="A51" s="18">
        <v>10.6</v>
      </c>
      <c r="B51" s="14">
        <v>51</v>
      </c>
      <c r="C51" s="14">
        <v>3</v>
      </c>
      <c r="D51" s="20">
        <v>1.155</v>
      </c>
      <c r="E51" s="14">
        <v>132</v>
      </c>
      <c r="F51" s="14">
        <v>98</v>
      </c>
      <c r="G51" s="14">
        <v>0</v>
      </c>
      <c r="H51" s="14">
        <v>35</v>
      </c>
      <c r="I51" s="14">
        <v>1</v>
      </c>
      <c r="J51" s="33">
        <v>173</v>
      </c>
      <c r="K51" s="34">
        <v>4.6242774566473986E-2</v>
      </c>
    </row>
    <row r="52" spans="1:11" ht="15.5" x14ac:dyDescent="0.35">
      <c r="A52" s="18">
        <v>10.9</v>
      </c>
      <c r="B52" s="14">
        <v>56</v>
      </c>
      <c r="C52" s="14">
        <v>9</v>
      </c>
      <c r="D52" s="20">
        <v>1.9990000000000001</v>
      </c>
      <c r="E52" s="14">
        <v>75</v>
      </c>
      <c r="F52" s="14">
        <v>72</v>
      </c>
      <c r="G52" s="14">
        <v>0</v>
      </c>
      <c r="H52" s="14">
        <v>49</v>
      </c>
      <c r="I52" s="14">
        <v>7</v>
      </c>
      <c r="J52" s="33">
        <v>182</v>
      </c>
      <c r="K52" s="34">
        <v>3.8461538461538464E-2</v>
      </c>
    </row>
    <row r="53" spans="1:11" ht="15.5" x14ac:dyDescent="0.35">
      <c r="A53" s="18">
        <v>8.6999999999999993</v>
      </c>
      <c r="B53" s="14">
        <v>53</v>
      </c>
      <c r="C53" s="14">
        <v>2</v>
      </c>
      <c r="D53" s="20">
        <v>2.8719999999999999</v>
      </c>
      <c r="E53" s="14">
        <v>144</v>
      </c>
      <c r="F53" s="14">
        <v>73</v>
      </c>
      <c r="G53" s="14">
        <v>1</v>
      </c>
      <c r="H53" s="14">
        <v>35</v>
      </c>
      <c r="I53" s="14">
        <v>4</v>
      </c>
      <c r="J53" s="33">
        <v>165</v>
      </c>
      <c r="K53" s="34">
        <v>3.6363636363636362E-2</v>
      </c>
    </row>
    <row r="54" spans="1:11" ht="15.5" x14ac:dyDescent="0.35">
      <c r="A54" s="18">
        <v>9.5</v>
      </c>
      <c r="B54" s="14">
        <v>62</v>
      </c>
      <c r="C54" s="14">
        <v>21</v>
      </c>
      <c r="D54" s="20">
        <v>0.73399999999999999</v>
      </c>
      <c r="E54" s="14">
        <v>152</v>
      </c>
      <c r="F54" s="14">
        <v>111</v>
      </c>
      <c r="G54" s="14">
        <v>1</v>
      </c>
      <c r="H54" s="14">
        <v>44</v>
      </c>
      <c r="I54" s="14">
        <v>5</v>
      </c>
      <c r="J54" s="33">
        <v>164</v>
      </c>
      <c r="K54" s="34">
        <v>3.048780487804878E-2</v>
      </c>
    </row>
    <row r="55" spans="1:11" ht="15.5" x14ac:dyDescent="0.35">
      <c r="A55" s="18">
        <v>6.8</v>
      </c>
      <c r="B55" s="14">
        <v>44</v>
      </c>
      <c r="C55" s="14">
        <v>4</v>
      </c>
      <c r="D55" s="20">
        <v>4.5900000000000003E-2</v>
      </c>
      <c r="E55" s="14">
        <v>104</v>
      </c>
      <c r="F55" s="14">
        <v>86</v>
      </c>
      <c r="G55" s="14">
        <v>1</v>
      </c>
      <c r="H55" s="14">
        <v>29</v>
      </c>
      <c r="I55" s="14">
        <v>2</v>
      </c>
      <c r="J55" s="33">
        <v>164</v>
      </c>
      <c r="K55" s="34">
        <v>2.4390243902439025E-2</v>
      </c>
    </row>
    <row r="56" spans="1:11" ht="15.5" x14ac:dyDescent="0.35">
      <c r="A56" s="18">
        <v>7.2</v>
      </c>
      <c r="B56" s="14">
        <v>41</v>
      </c>
      <c r="C56" s="14">
        <v>12</v>
      </c>
      <c r="D56" s="20">
        <v>0.879</v>
      </c>
      <c r="E56" s="14">
        <v>112</v>
      </c>
      <c r="F56" s="14">
        <v>120</v>
      </c>
      <c r="G56" s="14">
        <v>0</v>
      </c>
      <c r="H56" s="14">
        <v>39</v>
      </c>
      <c r="I56" s="14">
        <v>5</v>
      </c>
      <c r="J56" s="33">
        <v>162</v>
      </c>
      <c r="K56" s="34">
        <v>3.0864197530864196E-2</v>
      </c>
    </row>
    <row r="57" spans="1:11" ht="15.5" x14ac:dyDescent="0.35">
      <c r="A57" s="18">
        <v>11.3</v>
      </c>
      <c r="B57" s="14">
        <v>72</v>
      </c>
      <c r="C57" s="14">
        <v>4</v>
      </c>
      <c r="D57" s="20">
        <v>1.496</v>
      </c>
      <c r="E57" s="14">
        <v>139</v>
      </c>
      <c r="F57" s="14">
        <v>84</v>
      </c>
      <c r="G57" s="14">
        <v>1</v>
      </c>
      <c r="H57" s="14">
        <v>36</v>
      </c>
      <c r="I57" s="14">
        <v>6</v>
      </c>
      <c r="J57" s="33">
        <v>177</v>
      </c>
      <c r="K57" s="34">
        <v>3.954802259887006E-2</v>
      </c>
    </row>
    <row r="58" spans="1:11" ht="15.5" x14ac:dyDescent="0.35">
      <c r="A58" s="18">
        <v>9.4</v>
      </c>
      <c r="B58" s="14">
        <v>55</v>
      </c>
      <c r="C58" s="14">
        <v>14</v>
      </c>
      <c r="D58" s="20">
        <v>0.65500000000000003</v>
      </c>
      <c r="E58" s="14">
        <v>150</v>
      </c>
      <c r="F58" s="14">
        <v>108</v>
      </c>
      <c r="G58" s="14">
        <v>1</v>
      </c>
      <c r="H58" s="14">
        <v>37</v>
      </c>
      <c r="I58" s="14">
        <v>9</v>
      </c>
      <c r="J58" s="33">
        <v>163</v>
      </c>
      <c r="K58" s="34">
        <v>3.0674846625766871E-2</v>
      </c>
    </row>
    <row r="59" spans="1:11" ht="15.5" x14ac:dyDescent="0.35">
      <c r="A59" s="18">
        <v>8.6</v>
      </c>
      <c r="B59" s="14">
        <v>48</v>
      </c>
      <c r="C59" s="14">
        <v>10</v>
      </c>
      <c r="D59" s="20">
        <v>1.6439999999999999</v>
      </c>
      <c r="E59" s="14">
        <v>60</v>
      </c>
      <c r="F59" s="14">
        <v>118</v>
      </c>
      <c r="G59" s="14">
        <v>0</v>
      </c>
      <c r="H59" s="14">
        <v>34</v>
      </c>
      <c r="I59" s="14">
        <v>19</v>
      </c>
      <c r="J59" s="33">
        <v>172</v>
      </c>
      <c r="K59" s="34">
        <v>4.6511627906976744E-2</v>
      </c>
    </row>
    <row r="60" spans="1:11" ht="15.5" x14ac:dyDescent="0.35">
      <c r="A60" s="18">
        <v>17.100000000000001</v>
      </c>
      <c r="B60" s="14">
        <v>76</v>
      </c>
      <c r="C60" s="14">
        <v>5</v>
      </c>
      <c r="D60" s="20">
        <v>0.81899999999999995</v>
      </c>
      <c r="E60" s="14">
        <v>266</v>
      </c>
      <c r="F60" s="14">
        <v>92</v>
      </c>
      <c r="G60" s="14">
        <v>0</v>
      </c>
      <c r="H60" s="14">
        <v>52</v>
      </c>
      <c r="I60" s="14">
        <v>18</v>
      </c>
      <c r="J60" s="33">
        <v>178</v>
      </c>
      <c r="K60" s="34">
        <v>4.49438202247191E-2</v>
      </c>
    </row>
    <row r="61" spans="1:11" ht="15.5" x14ac:dyDescent="0.35">
      <c r="A61" s="18">
        <v>15.4</v>
      </c>
      <c r="B61" s="14">
        <v>58</v>
      </c>
      <c r="C61" s="14">
        <v>6</v>
      </c>
      <c r="D61" s="20">
        <v>1.623</v>
      </c>
      <c r="E61" s="14">
        <v>209</v>
      </c>
      <c r="F61" s="14">
        <v>88</v>
      </c>
      <c r="G61" s="14">
        <v>0</v>
      </c>
      <c r="H61" s="14">
        <v>45</v>
      </c>
      <c r="I61" s="14">
        <v>10</v>
      </c>
      <c r="J61" s="33">
        <v>179</v>
      </c>
      <c r="K61" s="34">
        <v>4.4692737430167599E-2</v>
      </c>
    </row>
    <row r="62" spans="1:11" ht="15.5" x14ac:dyDescent="0.35">
      <c r="A62" s="18">
        <v>11</v>
      </c>
      <c r="B62" s="14">
        <v>51</v>
      </c>
      <c r="C62" s="14">
        <v>6</v>
      </c>
      <c r="D62" s="20">
        <v>1.0840000000000001</v>
      </c>
      <c r="E62" s="14">
        <v>181</v>
      </c>
      <c r="F62" s="14">
        <v>101</v>
      </c>
      <c r="G62" s="14">
        <v>0</v>
      </c>
      <c r="H62" s="14">
        <v>53</v>
      </c>
      <c r="I62" s="14">
        <v>9</v>
      </c>
      <c r="J62" s="33">
        <v>164</v>
      </c>
      <c r="K62" s="34">
        <v>3.6585365853658534E-2</v>
      </c>
    </row>
    <row r="63" spans="1:11" ht="15.5" x14ac:dyDescent="0.35">
      <c r="A63" s="18">
        <v>15.6</v>
      </c>
      <c r="B63" s="14">
        <v>67</v>
      </c>
      <c r="C63" s="14">
        <v>13</v>
      </c>
      <c r="D63" s="20">
        <v>1.4610000000000001</v>
      </c>
      <c r="E63" s="14">
        <v>180</v>
      </c>
      <c r="F63" s="14">
        <v>91</v>
      </c>
      <c r="G63" s="14">
        <v>0</v>
      </c>
      <c r="H63" s="14">
        <v>44</v>
      </c>
      <c r="I63" s="14">
        <v>10</v>
      </c>
      <c r="J63" s="33">
        <v>181</v>
      </c>
      <c r="K63" s="34">
        <v>3.3149171270718231E-2</v>
      </c>
    </row>
    <row r="64" spans="1:11" ht="15.5" x14ac:dyDescent="0.35">
      <c r="A64" s="18">
        <v>7.6</v>
      </c>
      <c r="B64" s="14">
        <v>50</v>
      </c>
      <c r="C64" s="14">
        <v>3</v>
      </c>
      <c r="D64" s="20">
        <v>0.53200000000000003</v>
      </c>
      <c r="E64" s="14">
        <v>111</v>
      </c>
      <c r="F64" s="14">
        <v>120</v>
      </c>
      <c r="G64" s="14">
        <v>0</v>
      </c>
      <c r="H64" s="14">
        <v>46</v>
      </c>
      <c r="I64" s="14">
        <v>3</v>
      </c>
      <c r="J64" s="33">
        <v>164</v>
      </c>
      <c r="K64" s="34">
        <v>4.878048780487805E-2</v>
      </c>
    </row>
    <row r="65" spans="1:11" ht="15.5" x14ac:dyDescent="0.35">
      <c r="A65" s="18">
        <v>11.4</v>
      </c>
      <c r="B65" s="14">
        <v>58</v>
      </c>
      <c r="C65" s="14">
        <v>2</v>
      </c>
      <c r="D65" s="20">
        <v>1.3360000000000001</v>
      </c>
      <c r="E65" s="14">
        <v>150</v>
      </c>
      <c r="F65" s="14">
        <v>98</v>
      </c>
      <c r="G65" s="14">
        <v>0</v>
      </c>
      <c r="H65" s="14">
        <v>38</v>
      </c>
      <c r="I65" s="14">
        <v>9</v>
      </c>
      <c r="J65" s="33">
        <v>177</v>
      </c>
      <c r="K65" s="34">
        <v>3.3898305084745763E-2</v>
      </c>
    </row>
    <row r="66" spans="1:11" ht="15.5" x14ac:dyDescent="0.35">
      <c r="A66" s="18">
        <v>23.5</v>
      </c>
      <c r="B66" s="14">
        <v>89</v>
      </c>
      <c r="C66" s="14">
        <v>8</v>
      </c>
      <c r="D66" s="20">
        <v>1.018</v>
      </c>
      <c r="E66" s="14">
        <v>348</v>
      </c>
      <c r="F66" s="14">
        <v>98</v>
      </c>
      <c r="G66" s="14">
        <v>1</v>
      </c>
      <c r="H66" s="14">
        <v>36</v>
      </c>
      <c r="I66" s="14">
        <v>12</v>
      </c>
      <c r="J66" s="33">
        <v>184</v>
      </c>
      <c r="K66" s="34">
        <v>5.9782608695652176E-2</v>
      </c>
    </row>
    <row r="67" spans="1:11" ht="15.5" x14ac:dyDescent="0.35">
      <c r="A67" s="18">
        <v>12.4</v>
      </c>
      <c r="B67" s="14">
        <v>76</v>
      </c>
      <c r="C67" s="14">
        <v>19</v>
      </c>
      <c r="D67" s="20">
        <v>4.2999999999999997E-2</v>
      </c>
      <c r="E67" s="14">
        <v>214</v>
      </c>
      <c r="F67" s="14">
        <v>98</v>
      </c>
      <c r="G67" s="14">
        <v>1</v>
      </c>
      <c r="H67" s="14">
        <v>42</v>
      </c>
      <c r="I67" s="14">
        <v>3</v>
      </c>
      <c r="J67" s="33">
        <v>160</v>
      </c>
      <c r="K67" s="34">
        <v>3.7499999999999999E-2</v>
      </c>
    </row>
    <row r="68" spans="1:11" ht="15.5" x14ac:dyDescent="0.35">
      <c r="A68" s="18">
        <v>13.4</v>
      </c>
      <c r="B68" s="14">
        <v>71</v>
      </c>
      <c r="C68" s="14">
        <v>5</v>
      </c>
      <c r="D68" s="20">
        <v>1.28</v>
      </c>
      <c r="E68" s="14">
        <v>141</v>
      </c>
      <c r="F68" s="14">
        <v>96</v>
      </c>
      <c r="G68" s="14">
        <v>0</v>
      </c>
      <c r="H68" s="14">
        <v>28</v>
      </c>
      <c r="I68" s="14">
        <v>9</v>
      </c>
      <c r="J68" s="33">
        <v>180</v>
      </c>
      <c r="K68" s="34">
        <v>3.3333333333333333E-2</v>
      </c>
    </row>
    <row r="69" spans="1:11" ht="15.5" x14ac:dyDescent="0.35">
      <c r="A69" s="18">
        <v>13.8</v>
      </c>
      <c r="B69" s="14">
        <v>63</v>
      </c>
      <c r="C69" s="14">
        <v>12</v>
      </c>
      <c r="D69" s="20">
        <v>0.61199999999999999</v>
      </c>
      <c r="E69" s="14">
        <v>148</v>
      </c>
      <c r="F69" s="14">
        <v>116</v>
      </c>
      <c r="G69" s="14">
        <v>1</v>
      </c>
      <c r="H69" s="14">
        <v>35</v>
      </c>
      <c r="I69" s="14">
        <v>10</v>
      </c>
      <c r="J69" s="33">
        <v>178</v>
      </c>
      <c r="K69" s="34">
        <v>3.9325842696629212E-2</v>
      </c>
    </row>
    <row r="70" spans="1:11" ht="15.5" x14ac:dyDescent="0.35">
      <c r="A70" s="18">
        <v>11.6</v>
      </c>
      <c r="B70" s="14">
        <v>55</v>
      </c>
      <c r="C70" s="14">
        <v>3</v>
      </c>
      <c r="D70" s="20">
        <v>0.73899999999999999</v>
      </c>
      <c r="E70" s="14">
        <v>146</v>
      </c>
      <c r="F70" s="14">
        <v>114</v>
      </c>
      <c r="G70" s="14">
        <v>1</v>
      </c>
      <c r="H70" s="14">
        <v>43</v>
      </c>
      <c r="I70" s="14">
        <v>11</v>
      </c>
      <c r="J70" s="33">
        <v>170</v>
      </c>
      <c r="K70" s="34">
        <v>2.9411764705882353E-2</v>
      </c>
    </row>
    <row r="71" spans="1:11" ht="15.5" x14ac:dyDescent="0.35">
      <c r="A71" s="18">
        <v>11.8</v>
      </c>
      <c r="B71" s="14">
        <v>56</v>
      </c>
      <c r="C71" s="14">
        <v>2</v>
      </c>
      <c r="D71" s="20">
        <v>1.1419999999999999</v>
      </c>
      <c r="E71" s="14">
        <v>199</v>
      </c>
      <c r="F71" s="14">
        <v>98</v>
      </c>
      <c r="G71" s="14">
        <v>1</v>
      </c>
      <c r="H71" s="14">
        <v>35</v>
      </c>
      <c r="I71" s="14">
        <v>8</v>
      </c>
      <c r="J71" s="33">
        <v>164</v>
      </c>
      <c r="K71" s="34">
        <v>3.6585365853658534E-2</v>
      </c>
    </row>
    <row r="72" spans="1:11" ht="15.5" x14ac:dyDescent="0.35">
      <c r="A72" s="18">
        <v>12.4</v>
      </c>
      <c r="B72" s="14">
        <v>57</v>
      </c>
      <c r="C72" s="14">
        <v>7</v>
      </c>
      <c r="D72" s="20">
        <v>1.476</v>
      </c>
      <c r="E72" s="14">
        <v>171</v>
      </c>
      <c r="F72" s="14">
        <v>91</v>
      </c>
      <c r="G72" s="14">
        <v>1</v>
      </c>
      <c r="H72" s="14">
        <v>28</v>
      </c>
      <c r="I72" s="14">
        <v>8</v>
      </c>
      <c r="J72" s="33">
        <v>174</v>
      </c>
      <c r="K72" s="34">
        <v>4.0229885057471264E-2</v>
      </c>
    </row>
    <row r="73" spans="1:11" ht="15.5" x14ac:dyDescent="0.35">
      <c r="A73" s="18">
        <v>8.1</v>
      </c>
      <c r="B73" s="14">
        <v>79</v>
      </c>
      <c r="C73" s="14">
        <v>2</v>
      </c>
      <c r="D73" s="20">
        <v>0.54600000000000004</v>
      </c>
      <c r="E73" s="14">
        <v>122</v>
      </c>
      <c r="F73" s="14">
        <v>129</v>
      </c>
      <c r="G73" s="14">
        <v>1</v>
      </c>
      <c r="H73" s="14">
        <v>56</v>
      </c>
      <c r="I73" s="14">
        <v>3</v>
      </c>
      <c r="J73" s="33">
        <v>163</v>
      </c>
      <c r="K73" s="34">
        <v>4.2944785276073622E-2</v>
      </c>
    </row>
    <row r="74" spans="1:11" ht="15.5" x14ac:dyDescent="0.35">
      <c r="A74" s="18">
        <v>9.5</v>
      </c>
      <c r="B74" s="14">
        <v>53</v>
      </c>
      <c r="C74" s="14">
        <v>19</v>
      </c>
      <c r="D74" s="20">
        <v>1.2949999999999999</v>
      </c>
      <c r="E74" s="14">
        <v>110</v>
      </c>
      <c r="F74" s="14">
        <v>88</v>
      </c>
      <c r="G74" s="14">
        <v>1</v>
      </c>
      <c r="H74" s="14">
        <v>40</v>
      </c>
      <c r="I74" s="14">
        <v>8</v>
      </c>
      <c r="J74" s="33">
        <v>175</v>
      </c>
      <c r="K74" s="34">
        <v>0.04</v>
      </c>
    </row>
    <row r="75" spans="1:11" ht="15.5" x14ac:dyDescent="0.35">
      <c r="A75" s="18">
        <v>8.4</v>
      </c>
      <c r="B75" s="14">
        <v>47</v>
      </c>
      <c r="C75" s="14">
        <v>10</v>
      </c>
      <c r="D75" s="20">
        <v>1.512</v>
      </c>
      <c r="E75" s="14">
        <v>73</v>
      </c>
      <c r="F75" s="14">
        <v>82</v>
      </c>
      <c r="G75" s="14">
        <v>0</v>
      </c>
      <c r="H75" s="14">
        <v>31</v>
      </c>
      <c r="I75" s="14">
        <v>7</v>
      </c>
      <c r="J75" s="33">
        <v>174</v>
      </c>
      <c r="K75" s="34">
        <v>3.4482758620689655E-2</v>
      </c>
    </row>
    <row r="76" spans="1:11" ht="15.5" x14ac:dyDescent="0.35">
      <c r="A76" s="18">
        <v>9</v>
      </c>
      <c r="B76" s="14">
        <v>39</v>
      </c>
      <c r="C76" s="14">
        <v>9</v>
      </c>
      <c r="D76" s="20">
        <v>0.10299999999999999</v>
      </c>
      <c r="E76" s="14">
        <v>89</v>
      </c>
      <c r="F76" s="14">
        <v>135</v>
      </c>
      <c r="G76" s="14">
        <v>1</v>
      </c>
      <c r="H76" s="14">
        <v>40</v>
      </c>
      <c r="I76" s="14">
        <v>20</v>
      </c>
      <c r="J76" s="33">
        <v>170</v>
      </c>
      <c r="K76" s="34">
        <v>3.5294117647058823E-2</v>
      </c>
    </row>
    <row r="77" spans="1:11" ht="15.5" x14ac:dyDescent="0.35">
      <c r="A77" s="18">
        <v>15.5</v>
      </c>
      <c r="B77" s="14">
        <v>75</v>
      </c>
      <c r="C77" s="14">
        <v>4</v>
      </c>
      <c r="D77" s="20">
        <v>0.185</v>
      </c>
      <c r="E77" s="14">
        <v>166</v>
      </c>
      <c r="F77" s="14">
        <v>133</v>
      </c>
      <c r="G77" s="14">
        <v>0</v>
      </c>
      <c r="H77" s="14">
        <v>29</v>
      </c>
      <c r="I77" s="14">
        <v>15</v>
      </c>
      <c r="J77" s="33">
        <v>178</v>
      </c>
      <c r="K77" s="34">
        <v>5.0561797752808987E-2</v>
      </c>
    </row>
    <row r="78" spans="1:11" ht="15.5" x14ac:dyDescent="0.35">
      <c r="A78" s="18">
        <v>10.4</v>
      </c>
      <c r="B78" s="14">
        <v>51</v>
      </c>
      <c r="C78" s="14">
        <v>5</v>
      </c>
      <c r="D78" s="20">
        <v>0.63600000000000001</v>
      </c>
      <c r="E78" s="14">
        <v>118</v>
      </c>
      <c r="F78" s="14">
        <v>112</v>
      </c>
      <c r="G78" s="14">
        <v>1</v>
      </c>
      <c r="H78" s="14">
        <v>32</v>
      </c>
      <c r="I78" s="14">
        <v>10</v>
      </c>
      <c r="J78" s="33">
        <v>173</v>
      </c>
      <c r="K78" s="34">
        <v>4.046242774566474E-2</v>
      </c>
    </row>
    <row r="79" spans="1:11" ht="15.5" x14ac:dyDescent="0.35">
      <c r="A79" s="18">
        <v>12.7</v>
      </c>
      <c r="B79" s="14">
        <v>51</v>
      </c>
      <c r="C79" s="14">
        <v>7</v>
      </c>
      <c r="D79" s="20">
        <v>0.17199999999999999</v>
      </c>
      <c r="E79" s="14">
        <v>117</v>
      </c>
      <c r="F79" s="14">
        <v>168</v>
      </c>
      <c r="G79" s="14">
        <v>1</v>
      </c>
      <c r="H79" s="14">
        <v>33</v>
      </c>
      <c r="I79" s="14">
        <v>11</v>
      </c>
      <c r="J79" s="33">
        <v>176</v>
      </c>
      <c r="K79" s="34">
        <v>4.5454545454545456E-2</v>
      </c>
    </row>
    <row r="80" spans="1:11" ht="15.5" x14ac:dyDescent="0.35">
      <c r="A80" s="18">
        <v>14</v>
      </c>
      <c r="B80" s="14">
        <v>74</v>
      </c>
      <c r="C80" s="14">
        <v>18</v>
      </c>
      <c r="D80" s="20">
        <v>4.3999999999999997E-2</v>
      </c>
      <c r="E80" s="14">
        <v>175</v>
      </c>
      <c r="F80" s="14">
        <v>78</v>
      </c>
      <c r="G80" s="14">
        <v>1</v>
      </c>
      <c r="H80" s="14">
        <v>39</v>
      </c>
      <c r="I80" s="14">
        <v>7</v>
      </c>
      <c r="J80" s="33">
        <v>179</v>
      </c>
      <c r="K80" s="34">
        <v>4.4692737430167599E-2</v>
      </c>
    </row>
    <row r="81" spans="1:11" ht="15.5" x14ac:dyDescent="0.35">
      <c r="A81" s="18">
        <v>9.4</v>
      </c>
      <c r="B81" s="14">
        <v>50</v>
      </c>
      <c r="C81" s="14">
        <v>11</v>
      </c>
      <c r="D81" s="20">
        <v>1.5449999999999999</v>
      </c>
      <c r="E81" s="14">
        <v>102</v>
      </c>
      <c r="F81" s="14">
        <v>110</v>
      </c>
      <c r="G81" s="14">
        <v>1</v>
      </c>
      <c r="H81" s="14">
        <v>41</v>
      </c>
      <c r="I81" s="14">
        <v>10</v>
      </c>
      <c r="J81" s="33">
        <v>162</v>
      </c>
      <c r="K81" s="34">
        <v>4.3209876543209874E-2</v>
      </c>
    </row>
    <row r="82" spans="1:11" ht="15.5" x14ac:dyDescent="0.35">
      <c r="A82" s="18">
        <v>14</v>
      </c>
      <c r="B82" s="14">
        <v>70</v>
      </c>
      <c r="C82" s="14">
        <v>5</v>
      </c>
      <c r="D82" s="20">
        <v>0.29099999999999998</v>
      </c>
      <c r="E82" s="14">
        <v>182</v>
      </c>
      <c r="F82" s="14">
        <v>132</v>
      </c>
      <c r="G82" s="14">
        <v>1</v>
      </c>
      <c r="H82" s="14">
        <v>31</v>
      </c>
      <c r="I82" s="14">
        <v>6</v>
      </c>
      <c r="J82" s="33">
        <v>168</v>
      </c>
      <c r="K82" s="34">
        <v>2.976190476190476E-2</v>
      </c>
    </row>
    <row r="83" spans="1:11" ht="15.5" x14ac:dyDescent="0.35">
      <c r="A83" s="18">
        <v>15.9</v>
      </c>
      <c r="B83" s="14">
        <v>66</v>
      </c>
      <c r="C83" s="14">
        <v>9</v>
      </c>
      <c r="D83" s="20">
        <v>9.1999999999999998E-2</v>
      </c>
      <c r="E83" s="14">
        <v>230</v>
      </c>
      <c r="F83" s="14">
        <v>137</v>
      </c>
      <c r="G83" s="14">
        <v>0</v>
      </c>
      <c r="H83" s="14">
        <v>43</v>
      </c>
      <c r="I83" s="14">
        <v>12</v>
      </c>
      <c r="J83" s="33">
        <v>165</v>
      </c>
      <c r="K83" s="34">
        <v>5.4545454545454543E-2</v>
      </c>
    </row>
    <row r="84" spans="1:11" ht="15.5" x14ac:dyDescent="0.35">
      <c r="A84" s="18">
        <v>7.5</v>
      </c>
      <c r="B84" s="14">
        <v>43</v>
      </c>
      <c r="C84" s="14">
        <v>5</v>
      </c>
      <c r="D84" s="20">
        <v>0.48</v>
      </c>
      <c r="E84" s="14">
        <v>59</v>
      </c>
      <c r="F84" s="14">
        <v>127</v>
      </c>
      <c r="G84" s="14">
        <v>0</v>
      </c>
      <c r="H84" s="14">
        <v>30</v>
      </c>
      <c r="I84" s="14">
        <v>4</v>
      </c>
      <c r="J84" s="33">
        <v>170</v>
      </c>
      <c r="K84" s="34">
        <v>2.9411764705882353E-2</v>
      </c>
    </row>
    <row r="85" spans="1:11" ht="15.5" x14ac:dyDescent="0.35">
      <c r="A85" s="18">
        <v>8.1</v>
      </c>
      <c r="B85" s="14">
        <v>49</v>
      </c>
      <c r="C85" s="14">
        <v>16</v>
      </c>
      <c r="D85" s="20">
        <v>0.98299999999999998</v>
      </c>
      <c r="E85" s="14">
        <v>71</v>
      </c>
      <c r="F85" s="14">
        <v>112</v>
      </c>
      <c r="G85" s="14">
        <v>1</v>
      </c>
      <c r="H85" s="14">
        <v>39</v>
      </c>
      <c r="I85" s="14">
        <v>7</v>
      </c>
      <c r="J85" s="33">
        <v>175</v>
      </c>
      <c r="K85" s="34">
        <v>2.8571428571428571E-2</v>
      </c>
    </row>
    <row r="86" spans="1:11" ht="15.5" x14ac:dyDescent="0.35">
      <c r="A86" s="18">
        <v>10.3</v>
      </c>
      <c r="B86" s="14">
        <v>49</v>
      </c>
      <c r="C86" s="14">
        <v>3</v>
      </c>
      <c r="D86" s="20">
        <v>1.881</v>
      </c>
      <c r="E86" s="14">
        <v>46</v>
      </c>
      <c r="F86" s="14">
        <v>85</v>
      </c>
      <c r="G86" s="14">
        <v>0</v>
      </c>
      <c r="H86" s="14">
        <v>46</v>
      </c>
      <c r="I86" s="14">
        <v>9</v>
      </c>
      <c r="J86" s="33">
        <v>184</v>
      </c>
      <c r="K86" s="34">
        <v>5.434782608695652E-2</v>
      </c>
    </row>
    <row r="87" spans="1:11" ht="15.5" x14ac:dyDescent="0.35">
      <c r="A87" s="18">
        <v>7.7</v>
      </c>
      <c r="B87" s="14">
        <v>46</v>
      </c>
      <c r="C87" s="14">
        <v>3</v>
      </c>
      <c r="D87" s="20">
        <v>2.6259999999999999</v>
      </c>
      <c r="E87" s="14">
        <v>43</v>
      </c>
      <c r="F87" s="14">
        <v>74</v>
      </c>
      <c r="G87" s="14">
        <v>0</v>
      </c>
      <c r="H87" s="14">
        <v>50</v>
      </c>
      <c r="I87" s="14">
        <v>4</v>
      </c>
      <c r="J87" s="33">
        <v>176</v>
      </c>
      <c r="K87" s="34">
        <v>2.2727272727272728E-2</v>
      </c>
    </row>
    <row r="88" spans="1:11" ht="15.5" x14ac:dyDescent="0.35">
      <c r="A88" s="18">
        <v>8.5</v>
      </c>
      <c r="B88" s="14">
        <v>53</v>
      </c>
      <c r="C88" s="14">
        <v>21</v>
      </c>
      <c r="D88" s="20">
        <v>0.56799999999999995</v>
      </c>
      <c r="E88" s="14">
        <v>125</v>
      </c>
      <c r="F88" s="14">
        <v>109</v>
      </c>
      <c r="G88" s="14">
        <v>0</v>
      </c>
      <c r="H88" s="14">
        <v>44</v>
      </c>
      <c r="I88" s="14">
        <v>8</v>
      </c>
      <c r="J88" s="33">
        <v>160</v>
      </c>
      <c r="K88" s="34">
        <v>4.3749999999999997E-2</v>
      </c>
    </row>
    <row r="89" spans="1:11" ht="15.5" x14ac:dyDescent="0.35">
      <c r="A89" s="18">
        <v>10.7</v>
      </c>
      <c r="B89" s="14">
        <v>62</v>
      </c>
      <c r="C89" s="14">
        <v>8</v>
      </c>
      <c r="D89" s="20">
        <v>0.879</v>
      </c>
      <c r="E89" s="14">
        <v>118</v>
      </c>
      <c r="F89" s="14">
        <v>108</v>
      </c>
      <c r="G89" s="14">
        <v>0</v>
      </c>
      <c r="H89" s="14">
        <v>31</v>
      </c>
      <c r="I89" s="14">
        <v>10</v>
      </c>
      <c r="J89" s="33">
        <v>173</v>
      </c>
      <c r="K89" s="34">
        <v>4.046242774566474E-2</v>
      </c>
    </row>
    <row r="90" spans="1:11" ht="15.5" x14ac:dyDescent="0.35">
      <c r="A90" s="18">
        <v>7.4</v>
      </c>
      <c r="B90" s="14">
        <v>51</v>
      </c>
      <c r="C90" s="14">
        <v>4</v>
      </c>
      <c r="D90" s="20">
        <v>1.083</v>
      </c>
      <c r="E90" s="14">
        <v>101</v>
      </c>
      <c r="F90" s="14">
        <v>100</v>
      </c>
      <c r="G90" s="14">
        <v>0</v>
      </c>
      <c r="H90" s="14">
        <v>53</v>
      </c>
      <c r="I90" s="14">
        <v>7</v>
      </c>
      <c r="J90" s="33">
        <v>163</v>
      </c>
      <c r="K90" s="34">
        <v>2.4539877300613498E-2</v>
      </c>
    </row>
    <row r="91" spans="1:11" ht="15.5" x14ac:dyDescent="0.35">
      <c r="A91" s="18">
        <v>14.8</v>
      </c>
      <c r="B91" s="14">
        <v>70</v>
      </c>
      <c r="C91" s="14">
        <v>6</v>
      </c>
      <c r="D91" s="20">
        <v>0.82799999999999996</v>
      </c>
      <c r="E91" s="14">
        <v>213</v>
      </c>
      <c r="F91" s="14">
        <v>105</v>
      </c>
      <c r="G91" s="14">
        <v>1</v>
      </c>
      <c r="H91" s="14">
        <v>37</v>
      </c>
      <c r="I91" s="14">
        <v>15</v>
      </c>
      <c r="J91" s="33">
        <v>168</v>
      </c>
      <c r="K91" s="34">
        <v>4.7619047619047616E-2</v>
      </c>
    </row>
    <row r="92" spans="1:11" ht="15.5" x14ac:dyDescent="0.35">
      <c r="A92" s="18">
        <v>7.3</v>
      </c>
      <c r="B92" s="14">
        <v>56</v>
      </c>
      <c r="C92" s="14">
        <v>24</v>
      </c>
      <c r="D92" s="20">
        <v>1.56</v>
      </c>
      <c r="E92" s="14">
        <v>115</v>
      </c>
      <c r="F92" s="14">
        <v>87</v>
      </c>
      <c r="G92" s="14">
        <v>1</v>
      </c>
      <c r="H92" s="14">
        <v>46</v>
      </c>
      <c r="I92" s="14">
        <v>1</v>
      </c>
      <c r="J92" s="33">
        <v>162</v>
      </c>
      <c r="K92" s="34">
        <v>2.4691358024691357E-2</v>
      </c>
    </row>
    <row r="93" spans="1:11" ht="15.5" x14ac:dyDescent="0.35">
      <c r="A93" s="18">
        <v>7.6</v>
      </c>
      <c r="B93" s="14">
        <v>42</v>
      </c>
      <c r="C93" s="14">
        <v>1</v>
      </c>
      <c r="D93" s="20">
        <v>1.4279999999999999</v>
      </c>
      <c r="E93" s="14">
        <v>121</v>
      </c>
      <c r="F93" s="14">
        <v>84</v>
      </c>
      <c r="G93" s="14">
        <v>1</v>
      </c>
      <c r="H93" s="14">
        <v>45</v>
      </c>
      <c r="I93" s="14">
        <v>5</v>
      </c>
      <c r="J93" s="33">
        <v>160</v>
      </c>
      <c r="K93" s="34">
        <v>3.125E-2</v>
      </c>
    </row>
    <row r="94" spans="1:11" ht="15.5" x14ac:dyDescent="0.35">
      <c r="A94" s="18">
        <v>9</v>
      </c>
      <c r="B94" s="14">
        <v>56</v>
      </c>
      <c r="C94" s="14">
        <v>3</v>
      </c>
      <c r="D94" s="20">
        <v>1.4039999999999999</v>
      </c>
      <c r="E94" s="14">
        <v>69</v>
      </c>
      <c r="F94" s="14">
        <v>87</v>
      </c>
      <c r="G94" s="14">
        <v>1</v>
      </c>
      <c r="H94" s="14">
        <v>34</v>
      </c>
      <c r="I94" s="14">
        <v>8</v>
      </c>
      <c r="J94" s="33">
        <v>174</v>
      </c>
      <c r="K94" s="34">
        <v>4.0229885057471264E-2</v>
      </c>
    </row>
    <row r="95" spans="1:11" ht="15.5" x14ac:dyDescent="0.35">
      <c r="A95" s="18">
        <v>12.9</v>
      </c>
      <c r="B95" s="14">
        <v>60</v>
      </c>
      <c r="C95" s="14">
        <v>5</v>
      </c>
      <c r="D95" s="20">
        <v>1.0720000000000001</v>
      </c>
      <c r="E95" s="14">
        <v>178</v>
      </c>
      <c r="F95" s="14">
        <v>101</v>
      </c>
      <c r="G95" s="14">
        <v>1</v>
      </c>
      <c r="H95" s="14">
        <v>38</v>
      </c>
      <c r="I95" s="14">
        <v>13</v>
      </c>
      <c r="J95" s="33">
        <v>175</v>
      </c>
      <c r="K95" s="34">
        <v>4.5714285714285714E-2</v>
      </c>
    </row>
    <row r="96" spans="1:11" ht="15.5" x14ac:dyDescent="0.35">
      <c r="A96" s="18">
        <v>9</v>
      </c>
      <c r="B96" s="14">
        <v>48</v>
      </c>
      <c r="C96" s="14">
        <v>12</v>
      </c>
      <c r="D96" s="20">
        <v>0.183</v>
      </c>
      <c r="E96" s="14">
        <v>85</v>
      </c>
      <c r="F96" s="14">
        <v>130</v>
      </c>
      <c r="G96" s="14">
        <v>1</v>
      </c>
      <c r="H96" s="14">
        <v>37</v>
      </c>
      <c r="I96" s="14">
        <v>11</v>
      </c>
      <c r="J96" s="33">
        <v>171</v>
      </c>
      <c r="K96" s="34">
        <v>4.0935672514619881E-2</v>
      </c>
    </row>
    <row r="97" spans="1:11" ht="15.5" x14ac:dyDescent="0.35">
      <c r="A97" s="18">
        <v>18.2</v>
      </c>
      <c r="B97" s="14">
        <v>88</v>
      </c>
      <c r="C97" s="14">
        <v>12</v>
      </c>
      <c r="D97" s="20">
        <v>1.6</v>
      </c>
      <c r="E97" s="14">
        <v>282</v>
      </c>
      <c r="F97" s="14">
        <v>72</v>
      </c>
      <c r="G97" s="14">
        <v>1</v>
      </c>
      <c r="H97" s="14">
        <v>39</v>
      </c>
      <c r="I97" s="14">
        <v>18</v>
      </c>
      <c r="J97" s="33">
        <v>175</v>
      </c>
      <c r="K97" s="34">
        <v>5.7142857142857141E-2</v>
      </c>
    </row>
    <row r="98" spans="1:11" ht="15.5" x14ac:dyDescent="0.35">
      <c r="A98" s="18">
        <v>14.4</v>
      </c>
      <c r="B98" s="14">
        <v>75</v>
      </c>
      <c r="C98" s="14">
        <v>5</v>
      </c>
      <c r="D98" s="20">
        <v>0.61199999999999999</v>
      </c>
      <c r="E98" s="14">
        <v>156</v>
      </c>
      <c r="F98" s="14">
        <v>129</v>
      </c>
      <c r="G98" s="14">
        <v>0</v>
      </c>
      <c r="H98" s="14">
        <v>42</v>
      </c>
      <c r="I98" s="14">
        <v>15</v>
      </c>
      <c r="J98" s="33">
        <v>186</v>
      </c>
      <c r="K98" s="34">
        <v>3.7634408602150539E-2</v>
      </c>
    </row>
    <row r="99" spans="1:11" ht="15.5" x14ac:dyDescent="0.35">
      <c r="A99" s="18">
        <v>8.8000000000000007</v>
      </c>
      <c r="B99" s="14">
        <v>56</v>
      </c>
      <c r="C99" s="14">
        <v>3</v>
      </c>
      <c r="D99" s="20">
        <v>0.496</v>
      </c>
      <c r="E99" s="14">
        <v>86</v>
      </c>
      <c r="F99" s="14">
        <v>100</v>
      </c>
      <c r="G99" s="14">
        <v>0</v>
      </c>
      <c r="H99" s="14">
        <v>54</v>
      </c>
      <c r="I99" s="14">
        <v>8</v>
      </c>
      <c r="J99" s="33">
        <v>172</v>
      </c>
      <c r="K99" s="34">
        <v>4.0697674418604654E-2</v>
      </c>
    </row>
    <row r="100" spans="1:11" ht="15.5" x14ac:dyDescent="0.35">
      <c r="A100" s="18">
        <v>12.5</v>
      </c>
      <c r="B100" s="14">
        <v>60</v>
      </c>
      <c r="C100" s="14">
        <v>17</v>
      </c>
      <c r="D100" s="20">
        <v>1.8</v>
      </c>
      <c r="E100" s="14">
        <v>212</v>
      </c>
      <c r="F100" s="14">
        <v>86</v>
      </c>
      <c r="G100" s="14">
        <v>1</v>
      </c>
      <c r="H100" s="14">
        <v>39</v>
      </c>
      <c r="I100" s="14">
        <v>9</v>
      </c>
      <c r="J100" s="33">
        <v>165</v>
      </c>
      <c r="K100" s="34">
        <v>3.6363636363636362E-2</v>
      </c>
    </row>
    <row r="101" spans="1:11" ht="15.5" x14ac:dyDescent="0.35">
      <c r="A101" s="18">
        <v>13.3</v>
      </c>
      <c r="B101" s="14">
        <v>58</v>
      </c>
      <c r="C101" s="14">
        <v>6</v>
      </c>
      <c r="D101" s="20">
        <v>0.40300000000000002</v>
      </c>
      <c r="E101" s="14">
        <v>157</v>
      </c>
      <c r="F101" s="14">
        <v>98</v>
      </c>
      <c r="G101" s="14">
        <v>0</v>
      </c>
      <c r="H101" s="14">
        <v>35</v>
      </c>
      <c r="I101" s="14">
        <v>16</v>
      </c>
      <c r="J101" s="33">
        <v>174</v>
      </c>
      <c r="K101" s="34">
        <v>3.4482758620689655E-2</v>
      </c>
    </row>
    <row r="102" spans="1:11" ht="15.5" x14ac:dyDescent="0.35">
      <c r="A102" s="18">
        <v>12.5</v>
      </c>
      <c r="B102" s="14">
        <v>67</v>
      </c>
      <c r="C102" s="14">
        <v>10</v>
      </c>
      <c r="D102" s="20">
        <v>0.85599999999999998</v>
      </c>
      <c r="E102" s="14">
        <v>91</v>
      </c>
      <c r="F102" s="14">
        <v>112</v>
      </c>
      <c r="G102" s="14">
        <v>1</v>
      </c>
      <c r="H102" s="14">
        <v>33</v>
      </c>
      <c r="I102" s="14">
        <v>1</v>
      </c>
      <c r="J102" s="33">
        <v>178</v>
      </c>
      <c r="K102" s="34">
        <v>5.6179775280898875E-2</v>
      </c>
    </row>
    <row r="103" spans="1:11" ht="15.5" x14ac:dyDescent="0.35">
      <c r="A103" s="18">
        <v>13.2</v>
      </c>
      <c r="B103" s="14">
        <v>73</v>
      </c>
      <c r="C103" s="14">
        <v>15</v>
      </c>
      <c r="D103" s="20">
        <v>1.8360000000000001</v>
      </c>
      <c r="E103" s="14">
        <v>169</v>
      </c>
      <c r="F103" s="14">
        <v>85</v>
      </c>
      <c r="G103" s="14">
        <v>0</v>
      </c>
      <c r="H103" s="14">
        <v>36</v>
      </c>
      <c r="I103" s="14">
        <v>7</v>
      </c>
      <c r="J103" s="33">
        <v>179</v>
      </c>
      <c r="K103" s="34">
        <v>4.4692737430167599E-2</v>
      </c>
    </row>
    <row r="104" spans="1:11" ht="15.5" x14ac:dyDescent="0.35">
      <c r="A104" s="18">
        <v>11.1</v>
      </c>
      <c r="B104" s="14">
        <v>70</v>
      </c>
      <c r="C104" s="14">
        <v>20</v>
      </c>
      <c r="D104" s="20">
        <v>0.40799999999999997</v>
      </c>
      <c r="E104" s="14">
        <v>175</v>
      </c>
      <c r="F104" s="14">
        <v>96</v>
      </c>
      <c r="G104" s="14">
        <v>0</v>
      </c>
      <c r="H104" s="14">
        <v>42</v>
      </c>
      <c r="I104" s="14">
        <v>7</v>
      </c>
      <c r="J104" s="33">
        <v>161</v>
      </c>
      <c r="K104" s="34">
        <v>4.3478260869565216E-2</v>
      </c>
    </row>
    <row r="105" spans="1:11" ht="15.5" x14ac:dyDescent="0.35">
      <c r="A105" s="18">
        <v>8.3000000000000007</v>
      </c>
      <c r="B105" s="14">
        <v>49</v>
      </c>
      <c r="C105" s="14">
        <v>4</v>
      </c>
      <c r="D105" s="20">
        <v>0.124</v>
      </c>
      <c r="E105" s="14">
        <v>77</v>
      </c>
      <c r="F105" s="14">
        <v>150</v>
      </c>
      <c r="G105" s="14">
        <v>0</v>
      </c>
      <c r="H105" s="14">
        <v>29</v>
      </c>
      <c r="I105" s="14">
        <v>10</v>
      </c>
      <c r="J105" s="33">
        <v>168</v>
      </c>
      <c r="K105" s="34">
        <v>4.1666666666666664E-2</v>
      </c>
    </row>
    <row r="106" spans="1:11" ht="15.5" x14ac:dyDescent="0.35">
      <c r="A106" s="18">
        <v>9.3000000000000007</v>
      </c>
      <c r="B106" s="14">
        <v>55</v>
      </c>
      <c r="C106" s="14">
        <v>11</v>
      </c>
      <c r="D106" s="20">
        <v>8.5000000000000006E-2</v>
      </c>
      <c r="E106" s="14">
        <v>125</v>
      </c>
      <c r="F106" s="14">
        <v>107</v>
      </c>
      <c r="G106" s="14">
        <v>1</v>
      </c>
      <c r="H106" s="14">
        <v>38</v>
      </c>
      <c r="I106" s="14">
        <v>4</v>
      </c>
      <c r="J106" s="33">
        <v>162</v>
      </c>
      <c r="K106" s="34">
        <v>4.3209876543209874E-2</v>
      </c>
    </row>
    <row r="107" spans="1:11" ht="15.5" x14ac:dyDescent="0.35">
      <c r="A107" s="18">
        <v>8.1999999999999993</v>
      </c>
      <c r="B107" s="14">
        <v>49</v>
      </c>
      <c r="C107" s="14">
        <v>13</v>
      </c>
      <c r="D107" s="20">
        <v>0.85199999999999998</v>
      </c>
      <c r="E107" s="14">
        <v>102</v>
      </c>
      <c r="F107" s="14">
        <v>108</v>
      </c>
      <c r="G107" s="14">
        <v>1</v>
      </c>
      <c r="H107" s="14">
        <v>37</v>
      </c>
      <c r="I107" s="14">
        <v>9</v>
      </c>
      <c r="J107" s="33">
        <v>162</v>
      </c>
      <c r="K107" s="34">
        <v>3.7037037037037035E-2</v>
      </c>
    </row>
    <row r="108" spans="1:11" ht="15.5" x14ac:dyDescent="0.35">
      <c r="A108" s="18">
        <v>14.8</v>
      </c>
      <c r="B108" s="14">
        <v>74</v>
      </c>
      <c r="C108" s="14">
        <v>6</v>
      </c>
      <c r="D108" s="20">
        <v>1.927</v>
      </c>
      <c r="E108" s="14">
        <v>249</v>
      </c>
      <c r="F108" s="14">
        <v>78</v>
      </c>
      <c r="G108" s="14">
        <v>1</v>
      </c>
      <c r="H108" s="14">
        <v>29</v>
      </c>
      <c r="I108" s="14">
        <v>7</v>
      </c>
      <c r="J108" s="33">
        <v>164</v>
      </c>
      <c r="K108" s="34">
        <v>4.2682926829268296E-2</v>
      </c>
    </row>
    <row r="109" spans="1:11" ht="15.5" x14ac:dyDescent="0.35">
      <c r="A109" s="18">
        <v>10.7</v>
      </c>
      <c r="B109" s="14">
        <v>53</v>
      </c>
      <c r="C109" s="14">
        <v>4</v>
      </c>
      <c r="D109" s="20">
        <v>1.018</v>
      </c>
      <c r="E109" s="14">
        <v>134</v>
      </c>
      <c r="F109" s="14">
        <v>86</v>
      </c>
      <c r="G109" s="14">
        <v>0</v>
      </c>
      <c r="H109" s="14">
        <v>36</v>
      </c>
      <c r="I109" s="14">
        <v>10</v>
      </c>
      <c r="J109" s="33">
        <v>176</v>
      </c>
      <c r="K109" s="34">
        <v>3.4090909090909088E-2</v>
      </c>
    </row>
    <row r="110" spans="1:11" ht="15.5" x14ac:dyDescent="0.35">
      <c r="A110" s="18">
        <v>8.8000000000000007</v>
      </c>
      <c r="B110" s="14">
        <v>58</v>
      </c>
      <c r="C110" s="14">
        <v>13</v>
      </c>
      <c r="D110" s="20">
        <v>0.86399999999999999</v>
      </c>
      <c r="E110" s="14">
        <v>129</v>
      </c>
      <c r="F110" s="14">
        <v>133</v>
      </c>
      <c r="G110" s="14">
        <v>1</v>
      </c>
      <c r="H110" s="14">
        <v>61</v>
      </c>
      <c r="I110" s="14">
        <v>8</v>
      </c>
      <c r="J110" s="33">
        <v>162</v>
      </c>
      <c r="K110" s="34">
        <v>3.7037037037037035E-2</v>
      </c>
    </row>
    <row r="111" spans="1:11" ht="15.5" x14ac:dyDescent="0.35">
      <c r="A111" s="18">
        <v>9.6999999999999993</v>
      </c>
      <c r="B111" s="14">
        <v>54</v>
      </c>
      <c r="C111" s="14">
        <v>2</v>
      </c>
      <c r="D111" s="20">
        <v>0.626</v>
      </c>
      <c r="E111" s="14">
        <v>51</v>
      </c>
      <c r="F111" s="14">
        <v>107</v>
      </c>
      <c r="G111" s="14">
        <v>1</v>
      </c>
      <c r="H111" s="14">
        <v>38</v>
      </c>
      <c r="I111" s="14">
        <v>8</v>
      </c>
      <c r="J111" s="33">
        <v>185</v>
      </c>
      <c r="K111" s="34">
        <v>4.3243243243243246E-2</v>
      </c>
    </row>
    <row r="112" spans="1:11" ht="15.5" x14ac:dyDescent="0.35">
      <c r="A112" s="18">
        <v>9.6999999999999993</v>
      </c>
      <c r="B112" s="14">
        <v>55</v>
      </c>
      <c r="C112" s="14">
        <v>4</v>
      </c>
      <c r="D112" s="20">
        <v>1.3839999999999999</v>
      </c>
      <c r="E112" s="14">
        <v>33</v>
      </c>
      <c r="F112" s="14">
        <v>100</v>
      </c>
      <c r="G112" s="14">
        <v>1</v>
      </c>
      <c r="H112" s="14">
        <v>27</v>
      </c>
      <c r="I112" s="14">
        <v>10</v>
      </c>
      <c r="J112" s="33">
        <v>182</v>
      </c>
      <c r="K112" s="34">
        <v>5.4945054945054944E-2</v>
      </c>
    </row>
    <row r="113" spans="1:11" ht="15.5" x14ac:dyDescent="0.35">
      <c r="A113" s="18">
        <v>10.5</v>
      </c>
      <c r="B113" s="14">
        <v>65</v>
      </c>
      <c r="C113" s="14">
        <v>3</v>
      </c>
      <c r="D113" s="20">
        <v>0.59</v>
      </c>
      <c r="E113" s="14">
        <v>121</v>
      </c>
      <c r="F113" s="14">
        <v>108</v>
      </c>
      <c r="G113" s="14">
        <v>1</v>
      </c>
      <c r="H113" s="14">
        <v>32</v>
      </c>
      <c r="I113" s="14">
        <v>10</v>
      </c>
      <c r="J113" s="33">
        <v>173</v>
      </c>
      <c r="K113" s="34">
        <v>4.6242774566473986E-2</v>
      </c>
    </row>
    <row r="114" spans="1:11" ht="15.5" x14ac:dyDescent="0.35">
      <c r="A114" s="18">
        <v>8.9</v>
      </c>
      <c r="B114" s="14">
        <v>39</v>
      </c>
      <c r="C114" s="14">
        <v>7</v>
      </c>
      <c r="D114" s="20">
        <v>7.1999999999999995E-2</v>
      </c>
      <c r="E114" s="14">
        <v>116</v>
      </c>
      <c r="F114" s="14">
        <v>155</v>
      </c>
      <c r="G114" s="14">
        <v>1</v>
      </c>
      <c r="H114" s="14">
        <v>44</v>
      </c>
      <c r="I114" s="14">
        <v>16</v>
      </c>
      <c r="J114" s="33">
        <v>164</v>
      </c>
      <c r="K114" s="34">
        <v>3.6585365853658534E-2</v>
      </c>
    </row>
    <row r="115" spans="1:11" ht="15.5" x14ac:dyDescent="0.35">
      <c r="A115" s="18">
        <v>7.9</v>
      </c>
      <c r="B115" s="14">
        <v>42</v>
      </c>
      <c r="C115" s="14">
        <v>4</v>
      </c>
      <c r="D115" s="20">
        <v>1.2829999999999999</v>
      </c>
      <c r="E115" s="14">
        <v>68</v>
      </c>
      <c r="F115" s="14">
        <v>90</v>
      </c>
      <c r="G115" s="14">
        <v>1</v>
      </c>
      <c r="H115" s="14">
        <v>37</v>
      </c>
      <c r="I115" s="14">
        <v>6</v>
      </c>
      <c r="J115" s="33">
        <v>170</v>
      </c>
      <c r="K115" s="34">
        <v>2.9411764705882353E-2</v>
      </c>
    </row>
    <row r="116" spans="1:11" ht="15.5" x14ac:dyDescent="0.35">
      <c r="A116" s="18">
        <v>21</v>
      </c>
      <c r="B116" s="14">
        <v>89</v>
      </c>
      <c r="C116" s="14">
        <v>6</v>
      </c>
      <c r="D116" s="20">
        <v>7.4999999999999997E-2</v>
      </c>
      <c r="E116" s="14">
        <v>296</v>
      </c>
      <c r="F116" s="14">
        <v>137</v>
      </c>
      <c r="G116" s="14">
        <v>1</v>
      </c>
      <c r="H116" s="14">
        <v>37</v>
      </c>
      <c r="I116" s="14">
        <v>13</v>
      </c>
      <c r="J116" s="33">
        <v>184</v>
      </c>
      <c r="K116" s="34">
        <v>6.5217391304347824E-2</v>
      </c>
    </row>
    <row r="117" spans="1:11" ht="15.5" x14ac:dyDescent="0.35">
      <c r="A117" s="18">
        <v>12.7</v>
      </c>
      <c r="B117" s="14">
        <v>65</v>
      </c>
      <c r="C117" s="14">
        <v>6</v>
      </c>
      <c r="D117" s="20">
        <v>0.89900000000000002</v>
      </c>
      <c r="E117" s="14">
        <v>165</v>
      </c>
      <c r="F117" s="14">
        <v>140</v>
      </c>
      <c r="G117" s="14">
        <v>0</v>
      </c>
      <c r="H117" s="14">
        <v>60</v>
      </c>
      <c r="I117" s="14">
        <v>9</v>
      </c>
      <c r="J117" s="33">
        <v>169</v>
      </c>
      <c r="K117" s="34">
        <v>2.9585798816568046E-2</v>
      </c>
    </row>
    <row r="118" spans="1:11" ht="15.5" x14ac:dyDescent="0.35">
      <c r="A118" s="18">
        <v>9.4</v>
      </c>
      <c r="B118" s="14">
        <v>49</v>
      </c>
      <c r="C118" s="14">
        <v>10</v>
      </c>
      <c r="D118" s="20">
        <v>1.248</v>
      </c>
      <c r="E118" s="14">
        <v>92</v>
      </c>
      <c r="F118" s="14">
        <v>98</v>
      </c>
      <c r="G118" s="14">
        <v>0</v>
      </c>
      <c r="H118" s="14">
        <v>53</v>
      </c>
      <c r="I118" s="14">
        <v>12</v>
      </c>
      <c r="J118" s="33">
        <v>175</v>
      </c>
      <c r="K118" s="34">
        <v>0.04</v>
      </c>
    </row>
    <row r="119" spans="1:11" ht="15.5" x14ac:dyDescent="0.35">
      <c r="A119" s="18">
        <v>7.5</v>
      </c>
      <c r="B119" s="14">
        <v>51</v>
      </c>
      <c r="C119" s="14">
        <v>18</v>
      </c>
      <c r="D119" s="20">
        <v>0.23100000000000001</v>
      </c>
      <c r="E119" s="14">
        <v>109</v>
      </c>
      <c r="F119" s="14">
        <v>111</v>
      </c>
      <c r="G119" s="14">
        <v>1</v>
      </c>
      <c r="H119" s="14">
        <v>41</v>
      </c>
      <c r="I119" s="14">
        <v>7</v>
      </c>
      <c r="J119" s="33">
        <v>162</v>
      </c>
      <c r="K119" s="34">
        <v>1.8518518518518517E-2</v>
      </c>
    </row>
    <row r="120" spans="1:11" ht="15.5" x14ac:dyDescent="0.35">
      <c r="A120" s="18">
        <v>11.8</v>
      </c>
      <c r="B120" s="14">
        <v>53</v>
      </c>
      <c r="C120" s="14">
        <v>7</v>
      </c>
      <c r="D120" s="20">
        <v>1.512</v>
      </c>
      <c r="E120" s="14">
        <v>125</v>
      </c>
      <c r="F120" s="14">
        <v>101</v>
      </c>
      <c r="G120" s="14">
        <v>1</v>
      </c>
      <c r="H120" s="14">
        <v>39</v>
      </c>
      <c r="I120" s="14">
        <v>13</v>
      </c>
      <c r="J120" s="33">
        <v>172</v>
      </c>
      <c r="K120" s="34">
        <v>4.0697674418604654E-2</v>
      </c>
    </row>
    <row r="121" spans="1:11" ht="15.5" x14ac:dyDescent="0.35">
      <c r="A121" s="18">
        <v>11.4</v>
      </c>
      <c r="B121" s="14">
        <v>96</v>
      </c>
      <c r="C121" s="14">
        <v>1</v>
      </c>
      <c r="D121" s="20">
        <v>0.83099999999999996</v>
      </c>
      <c r="E121" s="14">
        <v>199</v>
      </c>
      <c r="F121" s="14">
        <v>109</v>
      </c>
      <c r="G121" s="14">
        <v>1</v>
      </c>
      <c r="H121" s="14">
        <v>44</v>
      </c>
      <c r="I121" s="14">
        <v>10</v>
      </c>
      <c r="J121" s="33">
        <v>162</v>
      </c>
      <c r="K121" s="34">
        <v>3.7037037037037035E-2</v>
      </c>
    </row>
    <row r="122" spans="1:11" ht="15.5" x14ac:dyDescent="0.35">
      <c r="A122" s="18">
        <v>7.2</v>
      </c>
      <c r="B122" s="14">
        <v>56</v>
      </c>
      <c r="C122" s="14">
        <v>4</v>
      </c>
      <c r="D122" s="20">
        <v>0.123</v>
      </c>
      <c r="E122" s="14">
        <v>113</v>
      </c>
      <c r="F122" s="14">
        <v>132</v>
      </c>
      <c r="G122" s="14">
        <v>0</v>
      </c>
      <c r="H122" s="14">
        <v>45</v>
      </c>
      <c r="I122" s="14">
        <v>6</v>
      </c>
      <c r="J122" s="33">
        <v>161</v>
      </c>
      <c r="K122" s="34">
        <v>3.7267080745341616E-2</v>
      </c>
    </row>
    <row r="123" spans="1:11" ht="15.5" x14ac:dyDescent="0.35">
      <c r="A123" s="18">
        <v>20.399999999999999</v>
      </c>
      <c r="B123" s="14">
        <v>79</v>
      </c>
      <c r="C123" s="14">
        <v>7</v>
      </c>
      <c r="D123" s="20">
        <v>0.13100000000000001</v>
      </c>
      <c r="E123" s="14">
        <v>284</v>
      </c>
      <c r="F123" s="14">
        <v>137</v>
      </c>
      <c r="G123" s="14">
        <v>0</v>
      </c>
      <c r="H123" s="14">
        <v>38</v>
      </c>
      <c r="I123" s="14">
        <v>15</v>
      </c>
      <c r="J123" s="33">
        <v>175</v>
      </c>
      <c r="K123" s="34">
        <v>5.7142857142857141E-2</v>
      </c>
    </row>
    <row r="124" spans="1:11" ht="15.5" x14ac:dyDescent="0.35">
      <c r="A124" s="18">
        <v>9.8000000000000007</v>
      </c>
      <c r="B124" s="14">
        <v>64</v>
      </c>
      <c r="C124" s="14">
        <v>5</v>
      </c>
      <c r="D124" s="20">
        <v>1.5389999999999999</v>
      </c>
      <c r="E124" s="14">
        <v>115</v>
      </c>
      <c r="F124" s="14">
        <v>72</v>
      </c>
      <c r="G124" s="14">
        <v>1</v>
      </c>
      <c r="H124" s="14">
        <v>36</v>
      </c>
      <c r="I124" s="14">
        <v>8</v>
      </c>
      <c r="J124" s="33">
        <v>175</v>
      </c>
      <c r="K124" s="34">
        <v>4.5714285714285714E-2</v>
      </c>
    </row>
    <row r="125" spans="1:11" ht="15.5" x14ac:dyDescent="0.35">
      <c r="A125" s="18">
        <v>16.2</v>
      </c>
      <c r="B125" s="14">
        <v>67</v>
      </c>
      <c r="C125" s="14">
        <v>9</v>
      </c>
      <c r="D125" s="20">
        <v>0.63700000000000001</v>
      </c>
      <c r="E125" s="14">
        <v>188</v>
      </c>
      <c r="F125" s="14">
        <v>76</v>
      </c>
      <c r="G125" s="14">
        <v>0</v>
      </c>
      <c r="H125" s="14">
        <v>30</v>
      </c>
      <c r="I125" s="14">
        <v>12</v>
      </c>
      <c r="J125" s="33">
        <v>181</v>
      </c>
      <c r="K125" s="34">
        <v>4.9723756906077346E-2</v>
      </c>
    </row>
    <row r="126" spans="1:11" ht="15.5" x14ac:dyDescent="0.35">
      <c r="A126" s="18">
        <v>11.4</v>
      </c>
      <c r="B126" s="14">
        <v>65</v>
      </c>
      <c r="C126" s="14">
        <v>9</v>
      </c>
      <c r="D126" s="20">
        <v>0.27500000000000002</v>
      </c>
      <c r="E126" s="14">
        <v>139</v>
      </c>
      <c r="F126" s="14">
        <v>124</v>
      </c>
      <c r="G126" s="14">
        <v>0</v>
      </c>
      <c r="H126" s="14">
        <v>34</v>
      </c>
      <c r="I126" s="14">
        <v>11</v>
      </c>
      <c r="J126" s="33">
        <v>169</v>
      </c>
      <c r="K126" s="34">
        <v>2.9585798816568046E-2</v>
      </c>
    </row>
    <row r="127" spans="1:11" ht="15.5" x14ac:dyDescent="0.35">
      <c r="A127" s="18">
        <v>18.3</v>
      </c>
      <c r="B127" s="14">
        <v>89</v>
      </c>
      <c r="C127" s="14">
        <v>6</v>
      </c>
      <c r="D127" s="20">
        <v>0.71099999999999997</v>
      </c>
      <c r="E127" s="14">
        <v>232</v>
      </c>
      <c r="F127" s="14">
        <v>99</v>
      </c>
      <c r="G127" s="14">
        <v>0</v>
      </c>
      <c r="H127" s="14">
        <v>47</v>
      </c>
      <c r="I127" s="14">
        <v>13</v>
      </c>
      <c r="J127" s="33">
        <v>183</v>
      </c>
      <c r="K127" s="34">
        <v>5.4644808743169397E-2</v>
      </c>
    </row>
    <row r="128" spans="1:11" ht="15.5" x14ac:dyDescent="0.35">
      <c r="A128" s="18">
        <v>8.6999999999999993</v>
      </c>
      <c r="B128" s="14">
        <v>53</v>
      </c>
      <c r="C128" s="14">
        <v>10</v>
      </c>
      <c r="D128" s="20">
        <v>1.2</v>
      </c>
      <c r="E128" s="14">
        <v>83</v>
      </c>
      <c r="F128" s="14">
        <v>90</v>
      </c>
      <c r="G128" s="14">
        <v>1</v>
      </c>
      <c r="H128" s="14">
        <v>33</v>
      </c>
      <c r="I128" s="14">
        <v>8</v>
      </c>
      <c r="J128" s="33">
        <v>172</v>
      </c>
      <c r="K128" s="34">
        <v>4.0697674418604654E-2</v>
      </c>
    </row>
    <row r="129" spans="1:11" ht="15.5" x14ac:dyDescent="0.35">
      <c r="A129" s="18">
        <v>9.1</v>
      </c>
      <c r="B129" s="14">
        <v>44</v>
      </c>
      <c r="C129" s="14">
        <v>14</v>
      </c>
      <c r="D129" s="20">
        <v>1.2270000000000001</v>
      </c>
      <c r="E129" s="14">
        <v>100</v>
      </c>
      <c r="F129" s="14">
        <v>98</v>
      </c>
      <c r="G129" s="14">
        <v>1</v>
      </c>
      <c r="H129" s="14">
        <v>37</v>
      </c>
      <c r="I129" s="14">
        <v>10</v>
      </c>
      <c r="J129" s="33">
        <v>173</v>
      </c>
      <c r="K129" s="34">
        <v>4.046242774566474E-2</v>
      </c>
    </row>
    <row r="130" spans="1:11" ht="15.5" x14ac:dyDescent="0.35">
      <c r="A130" s="18">
        <v>9.6999999999999993</v>
      </c>
      <c r="B130" s="14">
        <v>46</v>
      </c>
      <c r="C130" s="14">
        <v>7</v>
      </c>
      <c r="D130" s="20">
        <v>1.9630000000000001</v>
      </c>
      <c r="E130" s="14">
        <v>113</v>
      </c>
      <c r="F130" s="14">
        <v>85</v>
      </c>
      <c r="G130" s="14">
        <v>1</v>
      </c>
      <c r="H130" s="14">
        <v>28</v>
      </c>
      <c r="I130" s="14">
        <v>10</v>
      </c>
      <c r="J130" s="33">
        <v>176</v>
      </c>
      <c r="K130" s="34">
        <v>2.8409090909090908E-2</v>
      </c>
    </row>
    <row r="131" spans="1:11" ht="15.5" x14ac:dyDescent="0.35">
      <c r="A131" s="18">
        <v>6.6</v>
      </c>
      <c r="B131" s="14">
        <v>58</v>
      </c>
      <c r="C131" s="14">
        <v>17</v>
      </c>
      <c r="D131" s="20">
        <v>0.496</v>
      </c>
      <c r="E131" s="14">
        <v>100</v>
      </c>
      <c r="F131" s="14">
        <v>136</v>
      </c>
      <c r="G131" s="14">
        <v>0</v>
      </c>
      <c r="H131" s="14">
        <v>42</v>
      </c>
      <c r="I131" s="14">
        <v>5</v>
      </c>
      <c r="J131" s="33">
        <v>161</v>
      </c>
      <c r="K131" s="34">
        <v>2.4844720496894408E-2</v>
      </c>
    </row>
    <row r="132" spans="1:11" ht="15.5" x14ac:dyDescent="0.35">
      <c r="A132" s="18">
        <v>9.1</v>
      </c>
      <c r="B132" s="14">
        <v>62</v>
      </c>
      <c r="C132" s="14">
        <v>23</v>
      </c>
      <c r="D132" s="20">
        <v>0.42399999999999999</v>
      </c>
      <c r="E132" s="14">
        <v>123</v>
      </c>
      <c r="F132" s="14">
        <v>75</v>
      </c>
      <c r="G132" s="14">
        <v>0</v>
      </c>
      <c r="H132" s="14">
        <v>49</v>
      </c>
      <c r="I132" s="14">
        <v>12</v>
      </c>
      <c r="J132" s="33">
        <v>157</v>
      </c>
      <c r="K132" s="34">
        <v>3.1847133757961783E-2</v>
      </c>
    </row>
    <row r="133" spans="1:11" ht="15.5" x14ac:dyDescent="0.35">
      <c r="A133" s="18">
        <v>9.6999999999999993</v>
      </c>
      <c r="B133" s="14">
        <v>62</v>
      </c>
      <c r="C133" s="14">
        <v>11</v>
      </c>
      <c r="D133" s="20">
        <v>1.1519999999999999</v>
      </c>
      <c r="E133" s="14">
        <v>106</v>
      </c>
      <c r="F133" s="14">
        <v>96</v>
      </c>
      <c r="G133" s="14">
        <v>1</v>
      </c>
      <c r="H133" s="14">
        <v>42</v>
      </c>
      <c r="I133" s="14">
        <v>8</v>
      </c>
      <c r="J133" s="33">
        <v>171</v>
      </c>
      <c r="K133" s="34">
        <v>4.0935672514619881E-2</v>
      </c>
    </row>
    <row r="134" spans="1:11" ht="15.5" x14ac:dyDescent="0.35">
      <c r="A134" s="18">
        <v>7.8</v>
      </c>
      <c r="B134" s="14">
        <v>46</v>
      </c>
      <c r="C134" s="14">
        <v>17</v>
      </c>
      <c r="D134" s="20">
        <v>1.4810000000000001</v>
      </c>
      <c r="E134" s="14">
        <v>126</v>
      </c>
      <c r="F134" s="14">
        <v>97</v>
      </c>
      <c r="G134" s="14">
        <v>0</v>
      </c>
      <c r="H134" s="14">
        <v>40</v>
      </c>
      <c r="I134" s="14">
        <v>1</v>
      </c>
      <c r="J134" s="33">
        <v>160</v>
      </c>
      <c r="K134" s="34">
        <v>3.125E-2</v>
      </c>
    </row>
    <row r="135" spans="1:11" ht="15.5" x14ac:dyDescent="0.35">
      <c r="A135" s="18">
        <v>13.9</v>
      </c>
      <c r="B135" s="14">
        <v>66</v>
      </c>
      <c r="C135" s="14">
        <v>7</v>
      </c>
      <c r="D135" s="20">
        <v>2.2850000000000001</v>
      </c>
      <c r="E135" s="14">
        <v>200</v>
      </c>
      <c r="F135" s="14">
        <v>124</v>
      </c>
      <c r="G135" s="14">
        <v>1</v>
      </c>
      <c r="H135" s="14">
        <v>32</v>
      </c>
      <c r="I135" s="14">
        <v>9</v>
      </c>
      <c r="J135" s="33">
        <v>171</v>
      </c>
      <c r="K135" s="34">
        <v>3.5087719298245612E-2</v>
      </c>
    </row>
    <row r="136" spans="1:11" ht="15.5" x14ac:dyDescent="0.35">
      <c r="A136" s="18">
        <v>10.3</v>
      </c>
      <c r="B136" s="14">
        <v>56</v>
      </c>
      <c r="C136" s="14">
        <v>11</v>
      </c>
      <c r="D136" s="20">
        <v>0.29199999999999998</v>
      </c>
      <c r="E136" s="14">
        <v>47</v>
      </c>
      <c r="F136" s="14">
        <v>111</v>
      </c>
      <c r="G136" s="14">
        <v>1</v>
      </c>
      <c r="H136" s="14">
        <v>34</v>
      </c>
      <c r="I136" s="14">
        <v>9</v>
      </c>
      <c r="J136" s="33">
        <v>179</v>
      </c>
      <c r="K136" s="34">
        <v>3.9106145251396648E-2</v>
      </c>
    </row>
    <row r="137" spans="1:11" ht="15.5" x14ac:dyDescent="0.35">
      <c r="A137" s="18">
        <v>11.7</v>
      </c>
      <c r="B137" s="14">
        <v>82</v>
      </c>
      <c r="C137" s="14">
        <v>15</v>
      </c>
      <c r="D137" s="20">
        <v>0.88800000000000001</v>
      </c>
      <c r="E137" s="14">
        <v>202</v>
      </c>
      <c r="F137" s="14">
        <v>147</v>
      </c>
      <c r="G137" s="14">
        <v>1</v>
      </c>
      <c r="H137" s="14">
        <v>40</v>
      </c>
      <c r="I137" s="14">
        <v>7</v>
      </c>
      <c r="J137" s="33">
        <v>156</v>
      </c>
      <c r="K137" s="34">
        <v>4.4871794871794872E-2</v>
      </c>
    </row>
    <row r="138" spans="1:11" ht="15.5" x14ac:dyDescent="0.35">
      <c r="A138" s="18">
        <v>9.4</v>
      </c>
      <c r="B138" s="14">
        <v>44</v>
      </c>
      <c r="C138" s="14">
        <v>12</v>
      </c>
      <c r="D138" s="20">
        <v>2.3239999999999998</v>
      </c>
      <c r="E138" s="14">
        <v>97</v>
      </c>
      <c r="F138" s="14">
        <v>101</v>
      </c>
      <c r="G138" s="14">
        <v>1</v>
      </c>
      <c r="H138" s="14">
        <v>49</v>
      </c>
      <c r="I138" s="14">
        <v>19</v>
      </c>
      <c r="J138" s="33">
        <v>172</v>
      </c>
      <c r="K138" s="34">
        <v>4.0697674418604654E-2</v>
      </c>
    </row>
    <row r="139" spans="1:11" ht="15.5" x14ac:dyDescent="0.35">
      <c r="A139" s="18">
        <v>9.5</v>
      </c>
      <c r="B139" s="14">
        <v>44</v>
      </c>
      <c r="C139" s="14">
        <v>10</v>
      </c>
      <c r="D139" s="20">
        <v>0.19600000000000001</v>
      </c>
      <c r="E139" s="14">
        <v>49</v>
      </c>
      <c r="F139" s="14">
        <v>111</v>
      </c>
      <c r="G139" s="14">
        <v>1</v>
      </c>
      <c r="H139" s="14">
        <v>33</v>
      </c>
      <c r="I139" s="14">
        <v>12</v>
      </c>
      <c r="J139" s="33">
        <v>181</v>
      </c>
      <c r="K139" s="34">
        <v>4.4198895027624308E-2</v>
      </c>
    </row>
    <row r="140" spans="1:11" ht="15.5" x14ac:dyDescent="0.35">
      <c r="A140" s="18">
        <v>8.6999999999999993</v>
      </c>
      <c r="B140" s="14">
        <v>51</v>
      </c>
      <c r="C140" s="14">
        <v>15</v>
      </c>
      <c r="D140" s="20">
        <v>0.18</v>
      </c>
      <c r="E140" s="14">
        <v>84</v>
      </c>
      <c r="F140" s="14">
        <v>122</v>
      </c>
      <c r="G140" s="14">
        <v>1</v>
      </c>
      <c r="H140" s="14">
        <v>40</v>
      </c>
      <c r="I140" s="14">
        <v>8</v>
      </c>
      <c r="J140" s="33">
        <v>171</v>
      </c>
      <c r="K140" s="34">
        <v>5.2631578947368418E-2</v>
      </c>
    </row>
    <row r="141" spans="1:11" ht="15.5" x14ac:dyDescent="0.35">
      <c r="A141" s="18">
        <v>12.8</v>
      </c>
      <c r="B141" s="14">
        <v>70</v>
      </c>
      <c r="C141" s="14">
        <v>13</v>
      </c>
      <c r="D141" s="20">
        <v>1.4159999999999999</v>
      </c>
      <c r="E141" s="14">
        <v>209</v>
      </c>
      <c r="F141" s="14">
        <v>85</v>
      </c>
      <c r="G141" s="14">
        <v>1</v>
      </c>
      <c r="H141" s="14">
        <v>45</v>
      </c>
      <c r="I141" s="14">
        <v>6</v>
      </c>
      <c r="J141" s="33">
        <v>169</v>
      </c>
      <c r="K141" s="34">
        <v>3.5502958579881658E-2</v>
      </c>
    </row>
    <row r="142" spans="1:11" ht="15.5" x14ac:dyDescent="0.35">
      <c r="A142" s="18">
        <v>6.6</v>
      </c>
      <c r="B142" s="14">
        <v>44</v>
      </c>
      <c r="C142" s="14">
        <v>2</v>
      </c>
      <c r="D142" s="20">
        <v>0.115</v>
      </c>
      <c r="E142" s="14">
        <v>70</v>
      </c>
      <c r="F142" s="14">
        <v>137</v>
      </c>
      <c r="G142" s="14">
        <v>0</v>
      </c>
      <c r="H142" s="14">
        <v>46</v>
      </c>
      <c r="I142" s="14">
        <v>6</v>
      </c>
      <c r="J142" s="33">
        <v>161</v>
      </c>
      <c r="K142" s="34">
        <v>3.7267080745341616E-2</v>
      </c>
    </row>
    <row r="143" spans="1:11" ht="15.5" x14ac:dyDescent="0.35">
      <c r="A143" s="18">
        <v>17</v>
      </c>
      <c r="B143" s="14">
        <v>75</v>
      </c>
      <c r="C143" s="14">
        <v>7</v>
      </c>
      <c r="D143" s="20">
        <v>0.995</v>
      </c>
      <c r="E143" s="14">
        <v>185</v>
      </c>
      <c r="F143" s="14">
        <v>99</v>
      </c>
      <c r="G143" s="14">
        <v>1</v>
      </c>
      <c r="H143" s="14">
        <v>30</v>
      </c>
      <c r="I143" s="14">
        <v>10</v>
      </c>
      <c r="J143" s="33">
        <v>180</v>
      </c>
      <c r="K143" s="34">
        <v>0.05</v>
      </c>
    </row>
    <row r="144" spans="1:11" ht="15.5" x14ac:dyDescent="0.35">
      <c r="A144" s="18">
        <v>16.7</v>
      </c>
      <c r="B144" s="14">
        <v>68</v>
      </c>
      <c r="C144" s="14">
        <v>4</v>
      </c>
      <c r="D144" s="20">
        <v>2.3519999999999999</v>
      </c>
      <c r="E144" s="14">
        <v>209</v>
      </c>
      <c r="F144" s="14">
        <v>85</v>
      </c>
      <c r="G144" s="14">
        <v>1</v>
      </c>
      <c r="H144" s="14">
        <v>30</v>
      </c>
      <c r="I144" s="14">
        <v>12</v>
      </c>
      <c r="J144" s="33">
        <v>182</v>
      </c>
      <c r="K144" s="34">
        <v>3.8461538461538464E-2</v>
      </c>
    </row>
    <row r="145" spans="1:11" ht="15.5" x14ac:dyDescent="0.35">
      <c r="A145" s="18">
        <v>15.9</v>
      </c>
      <c r="B145" s="14">
        <v>84</v>
      </c>
      <c r="C145" s="14">
        <v>9</v>
      </c>
      <c r="D145" s="20">
        <v>1.2589999999999999</v>
      </c>
      <c r="E145" s="14">
        <v>175</v>
      </c>
      <c r="F145" s="14">
        <v>84</v>
      </c>
      <c r="G145" s="14">
        <v>1</v>
      </c>
      <c r="H145" s="14">
        <v>31</v>
      </c>
      <c r="I145" s="14">
        <v>8</v>
      </c>
      <c r="J145" s="33">
        <v>183</v>
      </c>
      <c r="K145" s="34">
        <v>3.825136612021858E-2</v>
      </c>
    </row>
    <row r="146" spans="1:11" ht="15.5" x14ac:dyDescent="0.35">
      <c r="A146" s="18">
        <v>7.9</v>
      </c>
      <c r="B146" s="14">
        <v>51</v>
      </c>
      <c r="C146" s="14">
        <v>3</v>
      </c>
      <c r="D146" s="20">
        <v>1.464</v>
      </c>
      <c r="E146" s="14">
        <v>118</v>
      </c>
      <c r="F146" s="14">
        <v>115</v>
      </c>
      <c r="G146" s="14">
        <v>1</v>
      </c>
      <c r="H146" s="14">
        <v>46</v>
      </c>
      <c r="I146" s="14">
        <v>6</v>
      </c>
      <c r="J146" s="33">
        <v>162</v>
      </c>
      <c r="K146" s="34">
        <v>3.0864197530864196E-2</v>
      </c>
    </row>
    <row r="147" spans="1:11" ht="15.5" x14ac:dyDescent="0.35">
      <c r="A147" s="18">
        <v>14.1</v>
      </c>
      <c r="B147" s="14">
        <v>88</v>
      </c>
      <c r="C147" s="14">
        <v>5</v>
      </c>
      <c r="D147" s="20">
        <v>0.504</v>
      </c>
      <c r="E147" s="14">
        <v>253</v>
      </c>
      <c r="F147" s="14">
        <v>124</v>
      </c>
      <c r="G147" s="14">
        <v>0</v>
      </c>
      <c r="H147" s="14">
        <v>42</v>
      </c>
      <c r="I147" s="14">
        <v>9</v>
      </c>
      <c r="J147" s="33">
        <v>163</v>
      </c>
      <c r="K147" s="34">
        <v>5.5214723926380369E-2</v>
      </c>
    </row>
    <row r="148" spans="1:11" ht="15.5" x14ac:dyDescent="0.35">
      <c r="A148" s="18">
        <v>8.1</v>
      </c>
      <c r="B148" s="14">
        <v>58</v>
      </c>
      <c r="C148" s="14">
        <v>19</v>
      </c>
      <c r="D148" s="20">
        <v>0.44700000000000001</v>
      </c>
      <c r="E148" s="14">
        <v>20</v>
      </c>
      <c r="F148" s="14">
        <v>129</v>
      </c>
      <c r="G148" s="14">
        <v>1</v>
      </c>
      <c r="H148" s="14">
        <v>43</v>
      </c>
      <c r="I148" s="14">
        <v>10</v>
      </c>
      <c r="J148" s="33">
        <v>178</v>
      </c>
      <c r="K148" s="34">
        <v>3.3707865168539325E-2</v>
      </c>
    </row>
    <row r="149" spans="1:11" ht="15.5" x14ac:dyDescent="0.35">
      <c r="A149" s="18">
        <v>13.6</v>
      </c>
      <c r="B149" s="14">
        <v>66</v>
      </c>
      <c r="C149" s="14">
        <v>17</v>
      </c>
      <c r="D149" s="20">
        <v>2.62</v>
      </c>
      <c r="E149" s="14">
        <v>103</v>
      </c>
      <c r="F149" s="14">
        <v>102</v>
      </c>
      <c r="G149" s="14">
        <v>0</v>
      </c>
      <c r="H149" s="14">
        <v>39</v>
      </c>
      <c r="I149" s="14">
        <v>8</v>
      </c>
      <c r="J149" s="33">
        <v>166</v>
      </c>
      <c r="K149" s="34">
        <v>3.614457831325301E-2</v>
      </c>
    </row>
    <row r="150" spans="1:11" ht="15.5" x14ac:dyDescent="0.35">
      <c r="A150" s="18">
        <v>10</v>
      </c>
      <c r="B150" s="14">
        <v>55</v>
      </c>
      <c r="C150" s="14">
        <v>8</v>
      </c>
      <c r="D150" s="20">
        <v>1.1679999999999999</v>
      </c>
      <c r="E150" s="14">
        <v>120</v>
      </c>
      <c r="F150" s="14">
        <v>114</v>
      </c>
      <c r="G150" s="14">
        <v>1</v>
      </c>
      <c r="H150" s="14">
        <v>52</v>
      </c>
      <c r="I150" s="14">
        <v>10</v>
      </c>
      <c r="J150" s="33">
        <v>174</v>
      </c>
      <c r="K150" s="34">
        <v>4.5977011494252873E-2</v>
      </c>
    </row>
    <row r="151" spans="1:11" ht="15.5" x14ac:dyDescent="0.35">
      <c r="A151" s="18">
        <v>11.6</v>
      </c>
      <c r="B151" s="14">
        <v>60</v>
      </c>
      <c r="C151" s="14">
        <v>9</v>
      </c>
      <c r="D151" s="20">
        <v>3.2000000000000001E-2</v>
      </c>
      <c r="E151" s="14">
        <v>102</v>
      </c>
      <c r="F151" s="14">
        <v>135</v>
      </c>
      <c r="G151" s="14">
        <v>1</v>
      </c>
      <c r="H151" s="14">
        <v>35</v>
      </c>
      <c r="I151" s="14">
        <v>8</v>
      </c>
      <c r="J151" s="33">
        <v>178</v>
      </c>
      <c r="K151" s="34">
        <v>3.9325842696629212E-2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2CCB1-70F6-4A4A-A787-EE790A8B115D}">
  <dimension ref="A1:U151"/>
  <sheetViews>
    <sheetView topLeftCell="J27" workbookViewId="0">
      <selection activeCell="I17" sqref="I17"/>
    </sheetView>
  </sheetViews>
  <sheetFormatPr defaultColWidth="11.453125" defaultRowHeight="14.5" x14ac:dyDescent="0.35"/>
  <cols>
    <col min="1" max="1" width="9.453125" bestFit="1" customWidth="1"/>
    <col min="2" max="3" width="9.54296875" bestFit="1" customWidth="1"/>
    <col min="4" max="4" width="15.54296875" bestFit="1" customWidth="1"/>
    <col min="5" max="5" width="10.54296875" bestFit="1" customWidth="1"/>
    <col min="6" max="6" width="11.54296875" bestFit="1" customWidth="1"/>
    <col min="7" max="7" width="9.81640625" bestFit="1" customWidth="1"/>
    <col min="8" max="8" width="9.54296875" bestFit="1" customWidth="1"/>
    <col min="9" max="9" width="12.54296875" bestFit="1" customWidth="1"/>
    <col min="10" max="10" width="16.453125" bestFit="1" customWidth="1"/>
    <col min="13" max="13" width="18" bestFit="1" customWidth="1"/>
    <col min="14" max="14" width="12.7265625" bestFit="1" customWidth="1"/>
    <col min="15" max="15" width="14.54296875" bestFit="1" customWidth="1"/>
    <col min="16" max="16" width="12.7265625" bestFit="1" customWidth="1"/>
    <col min="17" max="17" width="8.1796875" bestFit="1" customWidth="1"/>
    <col min="18" max="20" width="12.7265625" bestFit="1" customWidth="1"/>
    <col min="21" max="21" width="13.453125" bestFit="1" customWidth="1"/>
  </cols>
  <sheetData>
    <row r="1" spans="1:21" ht="15.5" x14ac:dyDescent="0.35">
      <c r="A1" s="26" t="s">
        <v>45</v>
      </c>
      <c r="B1" s="101" t="s">
        <v>47</v>
      </c>
      <c r="C1" s="26" t="s">
        <v>48</v>
      </c>
      <c r="D1" s="26" t="s">
        <v>49</v>
      </c>
      <c r="E1" s="26" t="s">
        <v>50</v>
      </c>
      <c r="F1" s="26" t="s">
        <v>52</v>
      </c>
      <c r="G1" s="26" t="s">
        <v>55</v>
      </c>
      <c r="H1" s="26" t="s">
        <v>56</v>
      </c>
      <c r="I1" s="102" t="s">
        <v>38</v>
      </c>
      <c r="J1" s="102" t="s">
        <v>61</v>
      </c>
    </row>
    <row r="2" spans="1:21" ht="15.5" x14ac:dyDescent="0.35">
      <c r="A2" s="18">
        <v>12.5</v>
      </c>
      <c r="B2" s="14">
        <v>60</v>
      </c>
      <c r="C2" s="14">
        <v>10</v>
      </c>
      <c r="D2" s="20">
        <v>0.71199999999999997</v>
      </c>
      <c r="E2" s="14">
        <v>171</v>
      </c>
      <c r="F2" s="14">
        <v>110</v>
      </c>
      <c r="G2" s="14">
        <v>33</v>
      </c>
      <c r="H2" s="14">
        <v>12</v>
      </c>
      <c r="I2" s="33">
        <v>171</v>
      </c>
      <c r="J2" s="34">
        <v>4.0935672514619881E-2</v>
      </c>
    </row>
    <row r="3" spans="1:21" ht="15.5" x14ac:dyDescent="0.35">
      <c r="A3" s="18">
        <v>14.5</v>
      </c>
      <c r="B3" s="14">
        <v>69</v>
      </c>
      <c r="C3" s="14">
        <v>8</v>
      </c>
      <c r="D3" s="20">
        <v>9.0999999999999998E-2</v>
      </c>
      <c r="E3" s="14">
        <v>213</v>
      </c>
      <c r="F3" s="14">
        <v>134</v>
      </c>
      <c r="G3" s="14">
        <v>33</v>
      </c>
      <c r="H3" s="14">
        <v>16</v>
      </c>
      <c r="I3" s="33">
        <v>168</v>
      </c>
      <c r="J3" s="34">
        <v>5.9523809523809521E-2</v>
      </c>
    </row>
    <row r="4" spans="1:21" ht="15.5" x14ac:dyDescent="0.35">
      <c r="A4" s="18">
        <v>19</v>
      </c>
      <c r="B4" s="14">
        <v>79</v>
      </c>
      <c r="C4" s="14">
        <v>7</v>
      </c>
      <c r="D4" s="20">
        <v>1.72</v>
      </c>
      <c r="E4" s="14">
        <v>255</v>
      </c>
      <c r="F4" s="14">
        <v>98</v>
      </c>
      <c r="G4" s="14">
        <v>40</v>
      </c>
      <c r="H4" s="14">
        <v>13</v>
      </c>
      <c r="I4" s="33">
        <v>180</v>
      </c>
      <c r="J4" s="34">
        <v>4.4444444444444446E-2</v>
      </c>
      <c r="M4" t="s">
        <v>135</v>
      </c>
    </row>
    <row r="5" spans="1:21" ht="16" thickBot="1" x14ac:dyDescent="0.4">
      <c r="A5" s="18">
        <v>18.2</v>
      </c>
      <c r="B5" s="14">
        <v>66</v>
      </c>
      <c r="C5" s="14">
        <v>7</v>
      </c>
      <c r="D5" s="20">
        <v>1.3720000000000001</v>
      </c>
      <c r="E5" s="14">
        <v>287</v>
      </c>
      <c r="F5" s="14">
        <v>85</v>
      </c>
      <c r="G5" s="14">
        <v>29</v>
      </c>
      <c r="H5" s="14">
        <v>10</v>
      </c>
      <c r="I5" s="33">
        <v>173</v>
      </c>
      <c r="J5" s="34">
        <v>4.046242774566474E-2</v>
      </c>
      <c r="P5" t="s">
        <v>136</v>
      </c>
    </row>
    <row r="6" spans="1:21" ht="15.5" x14ac:dyDescent="0.35">
      <c r="A6" s="18">
        <v>7.6</v>
      </c>
      <c r="B6" s="14">
        <v>51</v>
      </c>
      <c r="C6" s="14">
        <v>15</v>
      </c>
      <c r="D6" s="20">
        <v>0.93500000000000005</v>
      </c>
      <c r="E6" s="14">
        <v>112</v>
      </c>
      <c r="F6" s="14">
        <v>72</v>
      </c>
      <c r="G6" s="14">
        <v>36</v>
      </c>
      <c r="H6" s="14">
        <v>4</v>
      </c>
      <c r="I6" s="33">
        <v>166</v>
      </c>
      <c r="J6" s="34">
        <v>3.0120481927710843E-2</v>
      </c>
      <c r="M6" s="38" t="s">
        <v>137</v>
      </c>
      <c r="N6" s="38"/>
      <c r="P6" s="105"/>
      <c r="Q6" s="105" t="s">
        <v>138</v>
      </c>
      <c r="R6" s="105" t="s">
        <v>139</v>
      </c>
      <c r="S6" s="105" t="s">
        <v>140</v>
      </c>
      <c r="T6" s="105" t="s">
        <v>141</v>
      </c>
      <c r="U6" s="105" t="s">
        <v>142</v>
      </c>
    </row>
    <row r="7" spans="1:21" ht="15.5" x14ac:dyDescent="0.35">
      <c r="A7" s="18">
        <v>18.5</v>
      </c>
      <c r="B7" s="14">
        <v>62</v>
      </c>
      <c r="C7" s="14">
        <v>6</v>
      </c>
      <c r="D7" s="20">
        <v>2.0190000000000001</v>
      </c>
      <c r="E7" s="14">
        <v>238</v>
      </c>
      <c r="F7" s="14">
        <v>77</v>
      </c>
      <c r="G7" s="14">
        <v>32</v>
      </c>
      <c r="H7" s="14">
        <v>15</v>
      </c>
      <c r="I7" s="33">
        <v>183</v>
      </c>
      <c r="J7" s="34">
        <v>4.9180327868852458E-2</v>
      </c>
      <c r="M7" t="s">
        <v>143</v>
      </c>
      <c r="N7">
        <v>0.9740062074782222</v>
      </c>
      <c r="P7" t="s">
        <v>144</v>
      </c>
      <c r="Q7">
        <v>9</v>
      </c>
      <c r="R7">
        <v>1802.5471568456073</v>
      </c>
      <c r="S7">
        <v>200.28301742728971</v>
      </c>
      <c r="T7">
        <v>287.60127926803244</v>
      </c>
      <c r="U7">
        <v>1.1926519282119737E-85</v>
      </c>
    </row>
    <row r="8" spans="1:21" ht="15.5" x14ac:dyDescent="0.35">
      <c r="A8" s="18">
        <v>13.1</v>
      </c>
      <c r="B8" s="14">
        <v>61</v>
      </c>
      <c r="C8" s="14">
        <v>7</v>
      </c>
      <c r="D8" s="20">
        <v>0.66200000000000003</v>
      </c>
      <c r="E8" s="14">
        <v>124</v>
      </c>
      <c r="F8" s="14">
        <v>100</v>
      </c>
      <c r="G8" s="14">
        <v>52</v>
      </c>
      <c r="H8" s="14">
        <v>15</v>
      </c>
      <c r="I8" s="33">
        <v>182</v>
      </c>
      <c r="J8" s="34">
        <v>4.9450549450549448E-2</v>
      </c>
      <c r="M8" t="s">
        <v>145</v>
      </c>
      <c r="N8">
        <v>0.94868809220610972</v>
      </c>
      <c r="P8" t="s">
        <v>146</v>
      </c>
      <c r="Q8">
        <v>140</v>
      </c>
      <c r="R8">
        <v>97.494776487724849</v>
      </c>
      <c r="S8">
        <v>0.69639126062660606</v>
      </c>
    </row>
    <row r="9" spans="1:21" ht="16" thickBot="1" x14ac:dyDescent="0.4">
      <c r="A9" s="18">
        <v>14.9</v>
      </c>
      <c r="B9" s="14">
        <v>59</v>
      </c>
      <c r="C9" s="14">
        <v>6</v>
      </c>
      <c r="D9" s="20">
        <v>0.7</v>
      </c>
      <c r="E9" s="14">
        <v>214</v>
      </c>
      <c r="F9" s="14">
        <v>95</v>
      </c>
      <c r="G9" s="14">
        <v>41</v>
      </c>
      <c r="H9" s="14">
        <v>4</v>
      </c>
      <c r="I9" s="33">
        <v>173</v>
      </c>
      <c r="J9" s="34">
        <v>5.2023121387283239E-2</v>
      </c>
      <c r="M9" t="s">
        <v>147</v>
      </c>
      <c r="N9">
        <v>0.94538946956221681</v>
      </c>
      <c r="P9" s="52" t="s">
        <v>148</v>
      </c>
      <c r="Q9" s="52">
        <v>149</v>
      </c>
      <c r="R9" s="52">
        <v>1900.0419333333323</v>
      </c>
      <c r="S9" s="52"/>
      <c r="T9" s="52"/>
      <c r="U9" s="52"/>
    </row>
    <row r="10" spans="1:21" ht="15.5" x14ac:dyDescent="0.35">
      <c r="A10" s="18">
        <v>17.100000000000001</v>
      </c>
      <c r="B10" s="14">
        <v>65</v>
      </c>
      <c r="C10" s="14">
        <v>8</v>
      </c>
      <c r="D10" s="20">
        <v>0.93700000000000006</v>
      </c>
      <c r="E10" s="14">
        <v>215</v>
      </c>
      <c r="F10" s="14">
        <v>112</v>
      </c>
      <c r="G10" s="14">
        <v>31</v>
      </c>
      <c r="H10" s="14">
        <v>12</v>
      </c>
      <c r="I10" s="33">
        <v>183</v>
      </c>
      <c r="J10" s="34">
        <v>4.9180327868852458E-2</v>
      </c>
      <c r="M10" t="s">
        <v>87</v>
      </c>
      <c r="N10">
        <v>0.83450060552800442</v>
      </c>
    </row>
    <row r="11" spans="1:21" ht="16" thickBot="1" x14ac:dyDescent="0.4">
      <c r="A11" s="18">
        <v>9.1999999999999993</v>
      </c>
      <c r="B11" s="14">
        <v>55</v>
      </c>
      <c r="C11" s="14">
        <v>16</v>
      </c>
      <c r="D11" s="20">
        <v>6.5000000000000002E-2</v>
      </c>
      <c r="E11" s="14">
        <v>154</v>
      </c>
      <c r="F11" s="14">
        <v>75</v>
      </c>
      <c r="G11" s="14">
        <v>42</v>
      </c>
      <c r="H11" s="14">
        <v>13</v>
      </c>
      <c r="I11" s="33">
        <v>158</v>
      </c>
      <c r="J11" s="34">
        <v>4.4303797468354431E-2</v>
      </c>
      <c r="M11" s="52" t="s">
        <v>149</v>
      </c>
      <c r="N11" s="52">
        <v>150</v>
      </c>
    </row>
    <row r="12" spans="1:21" ht="16" thickBot="1" x14ac:dyDescent="0.4">
      <c r="A12" s="18">
        <v>10.3</v>
      </c>
      <c r="B12" s="14">
        <v>65</v>
      </c>
      <c r="C12" s="14">
        <v>10</v>
      </c>
      <c r="D12" s="20">
        <v>2.1440000000000001</v>
      </c>
      <c r="E12" s="14">
        <v>97</v>
      </c>
      <c r="F12" s="14">
        <v>100</v>
      </c>
      <c r="G12" s="14">
        <v>32</v>
      </c>
      <c r="H12" s="14">
        <v>8</v>
      </c>
      <c r="I12" s="33">
        <v>174</v>
      </c>
      <c r="J12" s="34">
        <v>3.4482758620689655E-2</v>
      </c>
    </row>
    <row r="13" spans="1:21" ht="15.5" x14ac:dyDescent="0.35">
      <c r="A13" s="18">
        <v>19.3</v>
      </c>
      <c r="B13" s="14">
        <v>74</v>
      </c>
      <c r="C13" s="14">
        <v>7</v>
      </c>
      <c r="D13" s="20">
        <v>0.248</v>
      </c>
      <c r="E13" s="14">
        <v>301</v>
      </c>
      <c r="F13" s="14">
        <v>96</v>
      </c>
      <c r="G13" s="14">
        <v>39</v>
      </c>
      <c r="H13" s="14">
        <v>21</v>
      </c>
      <c r="I13" s="33">
        <v>174</v>
      </c>
      <c r="J13" s="34">
        <v>7.4712643678160925E-2</v>
      </c>
      <c r="M13" s="105"/>
      <c r="N13" s="105" t="s">
        <v>150</v>
      </c>
      <c r="O13" s="105" t="s">
        <v>87</v>
      </c>
      <c r="P13" s="105" t="s">
        <v>151</v>
      </c>
      <c r="Q13" s="105" t="s">
        <v>152</v>
      </c>
      <c r="R13" s="105" t="s">
        <v>153</v>
      </c>
      <c r="S13" s="105" t="s">
        <v>154</v>
      </c>
      <c r="T13" s="105" t="s">
        <v>155</v>
      </c>
      <c r="U13" s="105" t="s">
        <v>156</v>
      </c>
    </row>
    <row r="14" spans="1:21" ht="15.5" x14ac:dyDescent="0.35">
      <c r="A14" s="18">
        <v>8.1</v>
      </c>
      <c r="B14" s="14">
        <v>43</v>
      </c>
      <c r="C14" s="14">
        <v>23</v>
      </c>
      <c r="D14" s="20">
        <v>1.607</v>
      </c>
      <c r="E14" s="14">
        <v>123</v>
      </c>
      <c r="F14" s="14">
        <v>72</v>
      </c>
      <c r="G14" s="14">
        <v>45</v>
      </c>
      <c r="H14" s="14">
        <v>8</v>
      </c>
      <c r="I14" s="33">
        <v>163</v>
      </c>
      <c r="J14" s="34">
        <v>4.2944785276073622E-2</v>
      </c>
      <c r="M14" t="s">
        <v>157</v>
      </c>
      <c r="N14">
        <v>-30.226647841868374</v>
      </c>
      <c r="O14">
        <v>2.09597796253429</v>
      </c>
      <c r="P14">
        <v>-14.421262237566998</v>
      </c>
      <c r="Q14" s="112">
        <v>1.8139520852291588E-29</v>
      </c>
      <c r="R14">
        <v>-34.370508869016106</v>
      </c>
      <c r="S14">
        <v>-26.082786814720638</v>
      </c>
      <c r="T14">
        <v>-34.370508869016106</v>
      </c>
      <c r="U14">
        <v>-26.082786814720638</v>
      </c>
    </row>
    <row r="15" spans="1:21" ht="15.5" x14ac:dyDescent="0.35">
      <c r="A15" s="18">
        <v>9.1</v>
      </c>
      <c r="B15" s="14">
        <v>78</v>
      </c>
      <c r="C15" s="14">
        <v>3</v>
      </c>
      <c r="D15" s="20">
        <v>1.6240000000000001</v>
      </c>
      <c r="E15" s="14">
        <v>148</v>
      </c>
      <c r="F15" s="14">
        <v>73</v>
      </c>
      <c r="G15" s="14">
        <v>39</v>
      </c>
      <c r="H15" s="14">
        <v>11</v>
      </c>
      <c r="I15" s="33">
        <v>168</v>
      </c>
      <c r="J15" s="34">
        <v>4.1666666666666664E-2</v>
      </c>
      <c r="M15" t="s">
        <v>47</v>
      </c>
      <c r="N15">
        <v>2.4260825896418002E-2</v>
      </c>
      <c r="O15">
        <v>7.4921781503451143E-3</v>
      </c>
      <c r="P15">
        <v>3.238153899917672</v>
      </c>
      <c r="Q15" s="112">
        <v>1.5023721652070007E-3</v>
      </c>
      <c r="R15">
        <v>9.4483872159445131E-3</v>
      </c>
      <c r="S15">
        <v>3.9073264576891489E-2</v>
      </c>
      <c r="T15">
        <v>9.4483872159445131E-3</v>
      </c>
      <c r="U15">
        <v>3.9073264576891489E-2</v>
      </c>
    </row>
    <row r="16" spans="1:21" ht="15.5" x14ac:dyDescent="0.35">
      <c r="A16" s="18">
        <v>15.7</v>
      </c>
      <c r="B16" s="14">
        <v>67</v>
      </c>
      <c r="C16" s="14">
        <v>9</v>
      </c>
      <c r="D16" s="20">
        <v>0.05</v>
      </c>
      <c r="E16" s="14">
        <v>228</v>
      </c>
      <c r="F16" s="14">
        <v>86</v>
      </c>
      <c r="G16" s="14">
        <v>31</v>
      </c>
      <c r="H16" s="14">
        <v>13</v>
      </c>
      <c r="I16" s="33">
        <v>173</v>
      </c>
      <c r="J16" s="34">
        <v>4.6242774566473986E-2</v>
      </c>
      <c r="M16" t="s">
        <v>48</v>
      </c>
      <c r="N16">
        <v>1.9063499230065346E-2</v>
      </c>
      <c r="O16">
        <v>1.3236435978027964E-2</v>
      </c>
      <c r="P16">
        <v>1.4402290209925173</v>
      </c>
      <c r="Q16" s="114">
        <v>0.15203515063846221</v>
      </c>
      <c r="R16">
        <v>-7.1056457552979534E-3</v>
      </c>
      <c r="S16">
        <v>4.523264421542865E-2</v>
      </c>
      <c r="T16">
        <v>-7.1056457552979534E-3</v>
      </c>
      <c r="U16">
        <v>4.523264421542865E-2</v>
      </c>
    </row>
    <row r="17" spans="1:21" ht="15.5" x14ac:dyDescent="0.35">
      <c r="A17" s="18">
        <v>9.8000000000000007</v>
      </c>
      <c r="B17" s="14">
        <v>62</v>
      </c>
      <c r="C17" s="14">
        <v>16</v>
      </c>
      <c r="D17" s="20">
        <v>0.58799999999999997</v>
      </c>
      <c r="E17" s="14">
        <v>136</v>
      </c>
      <c r="F17" s="14">
        <v>121</v>
      </c>
      <c r="G17" s="14">
        <v>41</v>
      </c>
      <c r="H17" s="14">
        <v>10</v>
      </c>
      <c r="I17" s="33">
        <v>159</v>
      </c>
      <c r="J17" s="34">
        <v>5.0314465408805034E-2</v>
      </c>
      <c r="M17" t="s">
        <v>49</v>
      </c>
      <c r="N17">
        <v>0.28025186831788124</v>
      </c>
      <c r="O17">
        <v>0.11548974724806563</v>
      </c>
      <c r="P17">
        <v>2.4266385111737723</v>
      </c>
      <c r="Q17" s="112">
        <v>1.6511124134318829E-2</v>
      </c>
      <c r="R17">
        <v>5.1922433938834306E-2</v>
      </c>
      <c r="S17">
        <v>0.50858130269692814</v>
      </c>
      <c r="T17">
        <v>5.1922433938834306E-2</v>
      </c>
      <c r="U17">
        <v>0.50858130269692814</v>
      </c>
    </row>
    <row r="18" spans="1:21" ht="15.5" x14ac:dyDescent="0.35">
      <c r="A18" s="18">
        <v>19.5</v>
      </c>
      <c r="B18" s="14">
        <v>99</v>
      </c>
      <c r="C18" s="14">
        <v>9</v>
      </c>
      <c r="D18" s="20">
        <v>1.76</v>
      </c>
      <c r="E18" s="14">
        <v>369</v>
      </c>
      <c r="F18" s="14">
        <v>85</v>
      </c>
      <c r="G18" s="14">
        <v>38</v>
      </c>
      <c r="H18" s="14">
        <v>12</v>
      </c>
      <c r="I18" s="33">
        <v>163</v>
      </c>
      <c r="J18" s="34">
        <v>4.2944785276073622E-2</v>
      </c>
      <c r="M18" t="s">
        <v>50</v>
      </c>
      <c r="N18">
        <v>3.7910236719189361E-2</v>
      </c>
      <c r="O18">
        <v>1.7159276321886839E-3</v>
      </c>
      <c r="P18">
        <v>22.093144260888469</v>
      </c>
      <c r="Q18" s="112">
        <v>1.7725314095554978E-47</v>
      </c>
      <c r="R18">
        <v>3.4517755611308314E-2</v>
      </c>
      <c r="S18">
        <v>4.1302717827070408E-2</v>
      </c>
      <c r="T18">
        <v>3.4517755611308314E-2</v>
      </c>
      <c r="U18">
        <v>4.1302717827070408E-2</v>
      </c>
    </row>
    <row r="19" spans="1:21" ht="15.5" x14ac:dyDescent="0.35">
      <c r="A19" s="18">
        <v>16.2</v>
      </c>
      <c r="B19" s="14">
        <v>67</v>
      </c>
      <c r="C19" s="14">
        <v>8</v>
      </c>
      <c r="D19" s="20">
        <v>4.4999999999999998E-2</v>
      </c>
      <c r="E19" s="14">
        <v>187</v>
      </c>
      <c r="F19" s="14">
        <v>73</v>
      </c>
      <c r="G19" s="14">
        <v>29</v>
      </c>
      <c r="H19" s="14">
        <v>13</v>
      </c>
      <c r="I19" s="33">
        <v>182</v>
      </c>
      <c r="J19" s="34">
        <v>5.4945054945054944E-2</v>
      </c>
      <c r="M19" t="s">
        <v>52</v>
      </c>
      <c r="N19">
        <v>1.7058873888647842E-2</v>
      </c>
      <c r="O19">
        <v>3.9394481891417412E-3</v>
      </c>
      <c r="P19">
        <v>4.3302698930441661</v>
      </c>
      <c r="Q19" s="112">
        <v>2.820131881357335E-5</v>
      </c>
      <c r="R19">
        <v>9.2703731929087204E-3</v>
      </c>
      <c r="S19">
        <v>2.4847374584386961E-2</v>
      </c>
      <c r="T19">
        <v>9.2703731929087204E-3</v>
      </c>
      <c r="U19">
        <v>2.4847374584386961E-2</v>
      </c>
    </row>
    <row r="20" spans="1:21" ht="15.5" x14ac:dyDescent="0.35">
      <c r="A20" s="18">
        <v>8</v>
      </c>
      <c r="B20" s="14">
        <v>51</v>
      </c>
      <c r="C20" s="14">
        <v>12</v>
      </c>
      <c r="D20" s="20">
        <v>1</v>
      </c>
      <c r="E20" s="14">
        <v>66</v>
      </c>
      <c r="F20" s="14">
        <v>90</v>
      </c>
      <c r="G20" s="14">
        <v>34</v>
      </c>
      <c r="H20" s="14">
        <v>6</v>
      </c>
      <c r="I20" s="33">
        <v>178</v>
      </c>
      <c r="J20" s="34">
        <v>3.3707865168539325E-2</v>
      </c>
      <c r="M20" t="s">
        <v>55</v>
      </c>
      <c r="N20">
        <v>-2.461656336877964E-2</v>
      </c>
      <c r="O20">
        <v>1.0264445828992082E-2</v>
      </c>
      <c r="P20">
        <v>-2.3982359865205569</v>
      </c>
      <c r="Q20" s="112">
        <v>1.7792097465412035E-2</v>
      </c>
      <c r="R20">
        <v>-4.4909924175207283E-2</v>
      </c>
      <c r="S20">
        <v>-4.323202562352E-3</v>
      </c>
      <c r="T20">
        <v>-4.4909924175207283E-2</v>
      </c>
      <c r="U20">
        <v>-4.323202562352E-3</v>
      </c>
    </row>
    <row r="21" spans="1:21" ht="15.5" x14ac:dyDescent="0.35">
      <c r="A21" s="18">
        <v>12.2</v>
      </c>
      <c r="B21" s="14">
        <v>71</v>
      </c>
      <c r="C21" s="14">
        <v>13</v>
      </c>
      <c r="D21" s="20">
        <v>0.121</v>
      </c>
      <c r="E21" s="14">
        <v>116</v>
      </c>
      <c r="F21" s="14">
        <v>82</v>
      </c>
      <c r="G21" s="14">
        <v>34</v>
      </c>
      <c r="H21" s="14">
        <v>8</v>
      </c>
      <c r="I21" s="33">
        <v>185</v>
      </c>
      <c r="J21" s="34">
        <v>4.3243243243243246E-2</v>
      </c>
      <c r="M21" t="s">
        <v>56</v>
      </c>
      <c r="N21">
        <v>5.5667978373433818E-2</v>
      </c>
      <c r="O21">
        <v>2.1028144215036099E-2</v>
      </c>
      <c r="P21">
        <v>2.6473081886906895</v>
      </c>
      <c r="Q21" s="112">
        <v>9.0436261251271265E-3</v>
      </c>
      <c r="R21">
        <v>1.4094207635610687E-2</v>
      </c>
      <c r="S21">
        <v>9.724174911125695E-2</v>
      </c>
      <c r="T21">
        <v>1.4094207635610687E-2</v>
      </c>
      <c r="U21">
        <v>9.724174911125695E-2</v>
      </c>
    </row>
    <row r="22" spans="1:21" ht="15.5" x14ac:dyDescent="0.35">
      <c r="A22" s="18">
        <v>11.1</v>
      </c>
      <c r="B22" s="14">
        <v>65</v>
      </c>
      <c r="C22" s="14">
        <v>3</v>
      </c>
      <c r="D22" s="20">
        <v>0.159</v>
      </c>
      <c r="E22" s="14">
        <v>144</v>
      </c>
      <c r="F22" s="14">
        <v>85</v>
      </c>
      <c r="G22" s="14">
        <v>47</v>
      </c>
      <c r="H22" s="14">
        <v>14</v>
      </c>
      <c r="I22" s="33">
        <v>168</v>
      </c>
      <c r="J22" s="34">
        <v>3.5714285714285712E-2</v>
      </c>
      <c r="M22" t="s">
        <v>38</v>
      </c>
      <c r="N22">
        <v>0.18465409441992731</v>
      </c>
      <c r="O22">
        <v>1.0942611039192709E-2</v>
      </c>
      <c r="P22">
        <v>16.874774563270062</v>
      </c>
      <c r="Q22" s="112">
        <v>1.4876264091711812E-35</v>
      </c>
      <c r="R22">
        <v>0.16301996456213047</v>
      </c>
      <c r="S22">
        <v>0.20628822427772414</v>
      </c>
      <c r="T22">
        <v>0.16301996456213047</v>
      </c>
      <c r="U22">
        <v>0.20628822427772414</v>
      </c>
    </row>
    <row r="23" spans="1:21" ht="16" thickBot="1" x14ac:dyDescent="0.4">
      <c r="A23" s="18">
        <v>16.8</v>
      </c>
      <c r="B23" s="14">
        <v>86</v>
      </c>
      <c r="C23" s="14">
        <v>8</v>
      </c>
      <c r="D23" s="20">
        <v>2.2839999999999998</v>
      </c>
      <c r="E23" s="14">
        <v>201</v>
      </c>
      <c r="F23" s="14">
        <v>80</v>
      </c>
      <c r="G23" s="14">
        <v>38</v>
      </c>
      <c r="H23" s="14">
        <v>10</v>
      </c>
      <c r="I23" s="33">
        <v>183</v>
      </c>
      <c r="J23" s="34">
        <v>4.9180327868852458E-2</v>
      </c>
      <c r="M23" s="52" t="s">
        <v>61</v>
      </c>
      <c r="N23" s="52">
        <v>33.071692727038688</v>
      </c>
      <c r="O23" s="52">
        <v>8.6635809719746195</v>
      </c>
      <c r="P23" s="52">
        <v>3.8173236718189205</v>
      </c>
      <c r="Q23" s="115">
        <v>2.0188965595199977E-4</v>
      </c>
      <c r="R23" s="52">
        <v>15.94332774084576</v>
      </c>
      <c r="S23" s="52">
        <v>50.200057713231615</v>
      </c>
      <c r="T23" s="52">
        <v>15.94332774084576</v>
      </c>
      <c r="U23" s="52">
        <v>50.200057713231615</v>
      </c>
    </row>
    <row r="24" spans="1:21" ht="15.5" x14ac:dyDescent="0.35">
      <c r="A24" s="18">
        <v>11.8</v>
      </c>
      <c r="B24" s="14">
        <v>51</v>
      </c>
      <c r="C24" s="14">
        <v>8</v>
      </c>
      <c r="D24" s="20">
        <v>0.79900000000000004</v>
      </c>
      <c r="E24" s="14">
        <v>96</v>
      </c>
      <c r="F24" s="14">
        <v>145</v>
      </c>
      <c r="G24" s="14">
        <v>34</v>
      </c>
      <c r="H24" s="14">
        <v>12</v>
      </c>
      <c r="I24" s="33">
        <v>181</v>
      </c>
      <c r="J24" s="34">
        <v>4.4198895027624308E-2</v>
      </c>
    </row>
    <row r="25" spans="1:21" ht="15.5" x14ac:dyDescent="0.35">
      <c r="A25" s="18">
        <v>14</v>
      </c>
      <c r="B25" s="14">
        <v>56</v>
      </c>
      <c r="C25" s="14">
        <v>7</v>
      </c>
      <c r="D25" s="20">
        <v>0.91100000000000003</v>
      </c>
      <c r="E25" s="14">
        <v>134</v>
      </c>
      <c r="F25" s="14">
        <v>112</v>
      </c>
      <c r="G25" s="14">
        <v>30</v>
      </c>
      <c r="H25" s="14">
        <v>13</v>
      </c>
      <c r="I25" s="33">
        <v>178</v>
      </c>
      <c r="J25" s="34">
        <v>3.9325842696629212E-2</v>
      </c>
    </row>
    <row r="26" spans="1:21" ht="15.5" x14ac:dyDescent="0.35">
      <c r="A26" s="18">
        <v>10.5</v>
      </c>
      <c r="B26" s="14">
        <v>60</v>
      </c>
      <c r="C26" s="14">
        <v>3</v>
      </c>
      <c r="D26" s="20">
        <v>0.81299999999999994</v>
      </c>
      <c r="E26" s="14">
        <v>101</v>
      </c>
      <c r="F26" s="14">
        <v>106</v>
      </c>
      <c r="G26" s="14">
        <v>44</v>
      </c>
      <c r="H26" s="14">
        <v>8</v>
      </c>
      <c r="I26" s="33">
        <v>170</v>
      </c>
      <c r="J26" s="34">
        <v>4.1176470588235294E-2</v>
      </c>
    </row>
    <row r="27" spans="1:21" ht="15.5" x14ac:dyDescent="0.35">
      <c r="A27" s="18">
        <v>6.2</v>
      </c>
      <c r="B27" s="14">
        <v>40</v>
      </c>
      <c r="C27" s="14">
        <v>14</v>
      </c>
      <c r="D27" s="20">
        <v>0.97599999999999998</v>
      </c>
      <c r="E27" s="14">
        <v>82</v>
      </c>
      <c r="F27" s="14">
        <v>101</v>
      </c>
      <c r="G27" s="14">
        <v>37</v>
      </c>
      <c r="H27" s="14">
        <v>5</v>
      </c>
      <c r="I27" s="33">
        <v>163</v>
      </c>
      <c r="J27" s="34">
        <v>3.0674846625766871E-2</v>
      </c>
    </row>
    <row r="28" spans="1:21" ht="15.5" x14ac:dyDescent="0.35">
      <c r="A28" s="18">
        <v>16.899999999999999</v>
      </c>
      <c r="B28" s="14">
        <v>85</v>
      </c>
      <c r="C28" s="14">
        <v>12</v>
      </c>
      <c r="D28" s="20">
        <v>1.86</v>
      </c>
      <c r="E28" s="14">
        <v>311</v>
      </c>
      <c r="F28" s="14">
        <v>124</v>
      </c>
      <c r="G28" s="14">
        <v>37</v>
      </c>
      <c r="H28" s="14">
        <v>13</v>
      </c>
      <c r="I28" s="33">
        <v>164</v>
      </c>
      <c r="J28" s="34">
        <v>4.878048780487805E-2</v>
      </c>
    </row>
    <row r="29" spans="1:21" ht="15.5" x14ac:dyDescent="0.35">
      <c r="A29" s="18">
        <v>7.9</v>
      </c>
      <c r="B29" s="14">
        <v>35</v>
      </c>
      <c r="C29" s="14">
        <v>6</v>
      </c>
      <c r="D29" s="20">
        <v>4.7E-2</v>
      </c>
      <c r="E29" s="14">
        <v>65</v>
      </c>
      <c r="F29" s="14">
        <v>88</v>
      </c>
      <c r="G29" s="14">
        <v>27</v>
      </c>
      <c r="H29" s="14">
        <v>5</v>
      </c>
      <c r="I29" s="33">
        <v>180</v>
      </c>
      <c r="J29" s="34">
        <v>3.3333333333333333E-2</v>
      </c>
    </row>
    <row r="30" spans="1:21" ht="15.5" x14ac:dyDescent="0.35">
      <c r="A30" s="18">
        <v>9.6</v>
      </c>
      <c r="B30" s="14">
        <v>51</v>
      </c>
      <c r="C30" s="14">
        <v>6</v>
      </c>
      <c r="D30" s="20">
        <v>0.498</v>
      </c>
      <c r="E30" s="14">
        <v>31</v>
      </c>
      <c r="F30" s="14">
        <v>117</v>
      </c>
      <c r="G30" s="14">
        <v>30</v>
      </c>
      <c r="H30" s="14">
        <v>5</v>
      </c>
      <c r="I30" s="33">
        <v>179</v>
      </c>
      <c r="J30" s="34">
        <v>4.4692737430167599E-2</v>
      </c>
    </row>
    <row r="31" spans="1:21" ht="15.5" x14ac:dyDescent="0.35">
      <c r="A31" s="18">
        <v>16.3</v>
      </c>
      <c r="B31" s="14">
        <v>102</v>
      </c>
      <c r="C31" s="14">
        <v>12</v>
      </c>
      <c r="D31" s="20">
        <v>8.4000000000000005E-2</v>
      </c>
      <c r="E31" s="14">
        <v>249</v>
      </c>
      <c r="F31" s="14">
        <v>86</v>
      </c>
      <c r="G31" s="14">
        <v>38</v>
      </c>
      <c r="H31" s="14">
        <v>11</v>
      </c>
      <c r="I31" s="33">
        <v>170</v>
      </c>
      <c r="J31" s="34">
        <v>4.1176470588235294E-2</v>
      </c>
    </row>
    <row r="32" spans="1:21" ht="15.5" x14ac:dyDescent="0.35">
      <c r="A32" s="18">
        <v>11.2</v>
      </c>
      <c r="B32" s="14">
        <v>70</v>
      </c>
      <c r="C32" s="14">
        <v>14</v>
      </c>
      <c r="D32" s="20">
        <v>4.8000000000000001E-2</v>
      </c>
      <c r="E32" s="14">
        <v>197</v>
      </c>
      <c r="F32" s="14">
        <v>72</v>
      </c>
      <c r="G32" s="14">
        <v>35</v>
      </c>
      <c r="H32" s="14">
        <v>11</v>
      </c>
      <c r="I32" s="33">
        <v>166</v>
      </c>
      <c r="J32" s="34">
        <v>3.614457831325301E-2</v>
      </c>
    </row>
    <row r="33" spans="1:10" ht="15.5" x14ac:dyDescent="0.35">
      <c r="A33" s="18">
        <v>13.1</v>
      </c>
      <c r="B33" s="14">
        <v>61</v>
      </c>
      <c r="C33" s="14">
        <v>7</v>
      </c>
      <c r="D33" s="20">
        <v>0.96</v>
      </c>
      <c r="E33" s="14">
        <v>213</v>
      </c>
      <c r="F33" s="14">
        <v>101</v>
      </c>
      <c r="G33" s="14">
        <v>30</v>
      </c>
      <c r="H33" s="14">
        <v>10</v>
      </c>
      <c r="I33" s="33">
        <v>168</v>
      </c>
      <c r="J33" s="34">
        <v>2.976190476190476E-2</v>
      </c>
    </row>
    <row r="34" spans="1:10" ht="15.5" x14ac:dyDescent="0.35">
      <c r="A34" s="18">
        <v>8</v>
      </c>
      <c r="B34" s="14">
        <v>44</v>
      </c>
      <c r="C34" s="14">
        <v>3</v>
      </c>
      <c r="D34" s="20">
        <v>1.18</v>
      </c>
      <c r="E34" s="14">
        <v>69</v>
      </c>
      <c r="F34" s="14">
        <v>72</v>
      </c>
      <c r="G34" s="14">
        <v>34</v>
      </c>
      <c r="H34" s="14">
        <v>6</v>
      </c>
      <c r="I34" s="33">
        <v>178</v>
      </c>
      <c r="J34" s="34">
        <v>2.8089887640449437E-2</v>
      </c>
    </row>
    <row r="35" spans="1:10" ht="15.5" x14ac:dyDescent="0.35">
      <c r="A35" s="18">
        <v>16.100000000000001</v>
      </c>
      <c r="B35" s="14">
        <v>98</v>
      </c>
      <c r="C35" s="14">
        <v>3</v>
      </c>
      <c r="D35" s="20">
        <v>0.97399999999999998</v>
      </c>
      <c r="E35" s="14">
        <v>201</v>
      </c>
      <c r="F35" s="14">
        <v>91</v>
      </c>
      <c r="G35" s="14">
        <v>37</v>
      </c>
      <c r="H35" s="14">
        <v>6</v>
      </c>
      <c r="I35" s="33">
        <v>186</v>
      </c>
      <c r="J35" s="34">
        <v>4.3010752688172046E-2</v>
      </c>
    </row>
    <row r="36" spans="1:10" ht="15.5" x14ac:dyDescent="0.35">
      <c r="A36" s="18">
        <v>10.4</v>
      </c>
      <c r="B36" s="14">
        <v>53</v>
      </c>
      <c r="C36" s="14">
        <v>4</v>
      </c>
      <c r="D36" s="20">
        <v>1.3149999999999999</v>
      </c>
      <c r="E36" s="14">
        <v>69</v>
      </c>
      <c r="F36" s="14">
        <v>78</v>
      </c>
      <c r="G36" s="14">
        <v>35</v>
      </c>
      <c r="H36" s="14">
        <v>9</v>
      </c>
      <c r="I36" s="33">
        <v>181</v>
      </c>
      <c r="J36" s="34">
        <v>4.4198895027624308E-2</v>
      </c>
    </row>
    <row r="37" spans="1:10" ht="15.5" x14ac:dyDescent="0.35">
      <c r="A37" s="18">
        <v>7.4</v>
      </c>
      <c r="B37" s="14">
        <v>44</v>
      </c>
      <c r="C37" s="14">
        <v>12</v>
      </c>
      <c r="D37" s="20">
        <v>0.97399999999999998</v>
      </c>
      <c r="E37" s="14">
        <v>117</v>
      </c>
      <c r="F37" s="14">
        <v>96</v>
      </c>
      <c r="G37" s="14">
        <v>33</v>
      </c>
      <c r="H37" s="14">
        <v>6</v>
      </c>
      <c r="I37" s="33">
        <v>165</v>
      </c>
      <c r="J37" s="34">
        <v>3.0303030303030304E-2</v>
      </c>
    </row>
    <row r="38" spans="1:10" ht="15.5" x14ac:dyDescent="0.35">
      <c r="A38" s="18">
        <v>10.5</v>
      </c>
      <c r="B38" s="14">
        <v>58</v>
      </c>
      <c r="C38" s="14">
        <v>15</v>
      </c>
      <c r="D38" s="20">
        <v>0.16700000000000001</v>
      </c>
      <c r="E38" s="14">
        <v>81</v>
      </c>
      <c r="F38" s="14">
        <v>120</v>
      </c>
      <c r="G38" s="14">
        <v>39</v>
      </c>
      <c r="H38" s="14">
        <v>10</v>
      </c>
      <c r="I38" s="33">
        <v>181</v>
      </c>
      <c r="J38" s="34">
        <v>3.8674033149171269E-2</v>
      </c>
    </row>
    <row r="39" spans="1:10" ht="15.5" x14ac:dyDescent="0.35">
      <c r="A39" s="18">
        <v>12</v>
      </c>
      <c r="B39" s="14">
        <v>60</v>
      </c>
      <c r="C39" s="14">
        <v>5</v>
      </c>
      <c r="D39" s="20">
        <v>0.93700000000000006</v>
      </c>
      <c r="E39" s="14">
        <v>211</v>
      </c>
      <c r="F39" s="14">
        <v>112</v>
      </c>
      <c r="G39" s="14">
        <v>59</v>
      </c>
      <c r="H39" s="14">
        <v>15</v>
      </c>
      <c r="I39" s="33">
        <v>166</v>
      </c>
      <c r="J39" s="34">
        <v>3.0120481927710843E-2</v>
      </c>
    </row>
    <row r="40" spans="1:10" ht="15.5" x14ac:dyDescent="0.35">
      <c r="A40" s="18">
        <v>14.5</v>
      </c>
      <c r="B40" s="14">
        <v>54</v>
      </c>
      <c r="C40" s="14">
        <v>9</v>
      </c>
      <c r="D40" s="20">
        <v>4.5999999999999999E-2</v>
      </c>
      <c r="E40" s="14">
        <v>151</v>
      </c>
      <c r="F40" s="14">
        <v>72</v>
      </c>
      <c r="G40" s="14">
        <v>30</v>
      </c>
      <c r="H40" s="14">
        <v>13</v>
      </c>
      <c r="I40" s="33">
        <v>201</v>
      </c>
      <c r="J40" s="34">
        <v>1.4925373134328358E-2</v>
      </c>
    </row>
    <row r="41" spans="1:10" ht="15.5" x14ac:dyDescent="0.35">
      <c r="A41" s="23">
        <v>5.9</v>
      </c>
      <c r="B41" s="14">
        <v>48</v>
      </c>
      <c r="C41" s="12">
        <v>2</v>
      </c>
      <c r="D41" s="25">
        <v>1.7999999999999999E-2</v>
      </c>
      <c r="E41" s="12">
        <v>77</v>
      </c>
      <c r="F41" s="12">
        <v>150</v>
      </c>
      <c r="G41" s="14">
        <v>28</v>
      </c>
      <c r="H41" s="14">
        <v>1</v>
      </c>
      <c r="I41" s="33">
        <v>157</v>
      </c>
      <c r="J41" s="34">
        <v>1.9108280254777069E-2</v>
      </c>
    </row>
    <row r="42" spans="1:10" ht="15.5" x14ac:dyDescent="0.35">
      <c r="A42" s="18">
        <v>9</v>
      </c>
      <c r="B42" s="14">
        <v>53</v>
      </c>
      <c r="C42" s="14">
        <v>13</v>
      </c>
      <c r="D42" s="20">
        <v>0.84</v>
      </c>
      <c r="E42" s="14">
        <v>99</v>
      </c>
      <c r="F42" s="14">
        <v>110</v>
      </c>
      <c r="G42" s="14">
        <v>36</v>
      </c>
      <c r="H42" s="14">
        <v>9</v>
      </c>
      <c r="I42" s="33">
        <v>171</v>
      </c>
      <c r="J42" s="34">
        <v>2.9239766081871343E-2</v>
      </c>
    </row>
    <row r="43" spans="1:10" ht="15.5" x14ac:dyDescent="0.35">
      <c r="A43" s="18">
        <v>15.8</v>
      </c>
      <c r="B43" s="14">
        <v>88</v>
      </c>
      <c r="C43" s="14">
        <v>18</v>
      </c>
      <c r="D43" s="20">
        <v>1</v>
      </c>
      <c r="E43" s="14">
        <v>283</v>
      </c>
      <c r="F43" s="14">
        <v>104</v>
      </c>
      <c r="G43" s="14">
        <v>40</v>
      </c>
      <c r="H43" s="14">
        <v>8</v>
      </c>
      <c r="I43" s="33">
        <v>167</v>
      </c>
      <c r="J43" s="34">
        <v>5.9880239520958084E-2</v>
      </c>
    </row>
    <row r="44" spans="1:10" ht="15.5" x14ac:dyDescent="0.35">
      <c r="A44" s="18">
        <v>14</v>
      </c>
      <c r="B44" s="14">
        <v>59</v>
      </c>
      <c r="C44" s="14">
        <v>5</v>
      </c>
      <c r="D44" s="20">
        <v>1.159</v>
      </c>
      <c r="E44" s="14">
        <v>196</v>
      </c>
      <c r="F44" s="14">
        <v>99</v>
      </c>
      <c r="G44" s="14">
        <v>43</v>
      </c>
      <c r="H44" s="14">
        <v>15</v>
      </c>
      <c r="I44" s="33">
        <v>176</v>
      </c>
      <c r="J44" s="34">
        <v>4.5454545454545456E-2</v>
      </c>
    </row>
    <row r="45" spans="1:10" ht="15.5" x14ac:dyDescent="0.35">
      <c r="A45" s="18">
        <v>15.3</v>
      </c>
      <c r="B45" s="14">
        <v>117</v>
      </c>
      <c r="C45" s="14">
        <v>2</v>
      </c>
      <c r="D45" s="20">
        <v>0.104</v>
      </c>
      <c r="E45" s="14">
        <v>253</v>
      </c>
      <c r="F45" s="14">
        <v>145</v>
      </c>
      <c r="G45" s="14">
        <v>52</v>
      </c>
      <c r="H45" s="14">
        <v>15</v>
      </c>
      <c r="I45" s="33">
        <v>163</v>
      </c>
      <c r="J45" s="34">
        <v>3.6809815950920248E-2</v>
      </c>
    </row>
    <row r="46" spans="1:10" ht="15.5" x14ac:dyDescent="0.35">
      <c r="A46" s="18">
        <v>14.4</v>
      </c>
      <c r="B46" s="14">
        <v>83</v>
      </c>
      <c r="C46" s="14">
        <v>22</v>
      </c>
      <c r="D46" s="20">
        <v>0.93600000000000005</v>
      </c>
      <c r="E46" s="14">
        <v>203</v>
      </c>
      <c r="F46" s="14">
        <v>111</v>
      </c>
      <c r="G46" s="14">
        <v>45</v>
      </c>
      <c r="H46" s="14">
        <v>9</v>
      </c>
      <c r="I46" s="33">
        <v>173</v>
      </c>
      <c r="J46" s="34">
        <v>2.8901734104046242E-2</v>
      </c>
    </row>
    <row r="47" spans="1:10" ht="15.5" x14ac:dyDescent="0.35">
      <c r="A47" s="18">
        <v>14.8</v>
      </c>
      <c r="B47" s="14">
        <v>91</v>
      </c>
      <c r="C47" s="14">
        <v>2</v>
      </c>
      <c r="D47" s="20">
        <v>1.968</v>
      </c>
      <c r="E47" s="14">
        <v>164</v>
      </c>
      <c r="F47" s="14">
        <v>86</v>
      </c>
      <c r="G47" s="14">
        <v>33</v>
      </c>
      <c r="H47" s="14">
        <v>5</v>
      </c>
      <c r="I47" s="33">
        <v>183</v>
      </c>
      <c r="J47" s="34">
        <v>6.0109289617486336E-2</v>
      </c>
    </row>
    <row r="48" spans="1:10" ht="15.5" x14ac:dyDescent="0.35">
      <c r="A48" s="18">
        <v>12.1</v>
      </c>
      <c r="B48" s="14">
        <v>56</v>
      </c>
      <c r="C48" s="14">
        <v>4</v>
      </c>
      <c r="D48" s="20">
        <v>2.536</v>
      </c>
      <c r="E48" s="14">
        <v>146</v>
      </c>
      <c r="F48" s="14">
        <v>84</v>
      </c>
      <c r="G48" s="14">
        <v>36</v>
      </c>
      <c r="H48" s="14">
        <v>8</v>
      </c>
      <c r="I48" s="33">
        <v>173</v>
      </c>
      <c r="J48" s="34">
        <v>3.4682080924855488E-2</v>
      </c>
    </row>
    <row r="49" spans="1:10" ht="15.5" x14ac:dyDescent="0.35">
      <c r="A49" s="18">
        <v>8</v>
      </c>
      <c r="B49" s="14">
        <v>51</v>
      </c>
      <c r="C49" s="14">
        <v>2</v>
      </c>
      <c r="D49" s="20">
        <v>0.41699999999999998</v>
      </c>
      <c r="E49" s="14">
        <v>121</v>
      </c>
      <c r="F49" s="14">
        <v>123</v>
      </c>
      <c r="G49" s="14">
        <v>36</v>
      </c>
      <c r="H49" s="14">
        <v>8</v>
      </c>
      <c r="I49" s="33">
        <v>161</v>
      </c>
      <c r="J49" s="34">
        <v>3.7267080745341616E-2</v>
      </c>
    </row>
    <row r="50" spans="1:10" ht="15.5" x14ac:dyDescent="0.35">
      <c r="A50" s="18">
        <v>8.4</v>
      </c>
      <c r="B50" s="14">
        <v>56</v>
      </c>
      <c r="C50" s="14">
        <v>14</v>
      </c>
      <c r="D50" s="20">
        <v>3.9E-2</v>
      </c>
      <c r="E50" s="14">
        <v>128</v>
      </c>
      <c r="F50" s="14">
        <v>97</v>
      </c>
      <c r="G50" s="14">
        <v>43</v>
      </c>
      <c r="H50" s="14">
        <v>6</v>
      </c>
      <c r="I50" s="33">
        <v>165</v>
      </c>
      <c r="J50" s="34">
        <v>4.2424242424242427E-2</v>
      </c>
    </row>
    <row r="51" spans="1:10" ht="15.5" x14ac:dyDescent="0.35">
      <c r="A51" s="18">
        <v>10.6</v>
      </c>
      <c r="B51" s="14">
        <v>51</v>
      </c>
      <c r="C51" s="14">
        <v>3</v>
      </c>
      <c r="D51" s="20">
        <v>1.155</v>
      </c>
      <c r="E51" s="14">
        <v>132</v>
      </c>
      <c r="F51" s="14">
        <v>98</v>
      </c>
      <c r="G51" s="14">
        <v>35</v>
      </c>
      <c r="H51" s="14">
        <v>1</v>
      </c>
      <c r="I51" s="33">
        <v>173</v>
      </c>
      <c r="J51" s="34">
        <v>4.6242774566473986E-2</v>
      </c>
    </row>
    <row r="52" spans="1:10" ht="15.5" x14ac:dyDescent="0.35">
      <c r="A52" s="18">
        <v>10.9</v>
      </c>
      <c r="B52" s="14">
        <v>56</v>
      </c>
      <c r="C52" s="14">
        <v>9</v>
      </c>
      <c r="D52" s="20">
        <v>1.9990000000000001</v>
      </c>
      <c r="E52" s="14">
        <v>75</v>
      </c>
      <c r="F52" s="14">
        <v>72</v>
      </c>
      <c r="G52" s="14">
        <v>49</v>
      </c>
      <c r="H52" s="14">
        <v>7</v>
      </c>
      <c r="I52" s="33">
        <v>182</v>
      </c>
      <c r="J52" s="34">
        <v>3.8461538461538464E-2</v>
      </c>
    </row>
    <row r="53" spans="1:10" ht="15.5" x14ac:dyDescent="0.35">
      <c r="A53" s="18">
        <v>8.6999999999999993</v>
      </c>
      <c r="B53" s="14">
        <v>53</v>
      </c>
      <c r="C53" s="14">
        <v>2</v>
      </c>
      <c r="D53" s="20">
        <v>2.8719999999999999</v>
      </c>
      <c r="E53" s="14">
        <v>144</v>
      </c>
      <c r="F53" s="14">
        <v>73</v>
      </c>
      <c r="G53" s="14">
        <v>35</v>
      </c>
      <c r="H53" s="14">
        <v>4</v>
      </c>
      <c r="I53" s="33">
        <v>165</v>
      </c>
      <c r="J53" s="34">
        <v>3.6363636363636362E-2</v>
      </c>
    </row>
    <row r="54" spans="1:10" ht="15.5" x14ac:dyDescent="0.35">
      <c r="A54" s="18">
        <v>9.5</v>
      </c>
      <c r="B54" s="14">
        <v>62</v>
      </c>
      <c r="C54" s="14">
        <v>21</v>
      </c>
      <c r="D54" s="20">
        <v>0.73399999999999999</v>
      </c>
      <c r="E54" s="14">
        <v>152</v>
      </c>
      <c r="F54" s="14">
        <v>111</v>
      </c>
      <c r="G54" s="14">
        <v>44</v>
      </c>
      <c r="H54" s="14">
        <v>5</v>
      </c>
      <c r="I54" s="33">
        <v>164</v>
      </c>
      <c r="J54" s="34">
        <v>3.048780487804878E-2</v>
      </c>
    </row>
    <row r="55" spans="1:10" ht="15.5" x14ac:dyDescent="0.35">
      <c r="A55" s="18">
        <v>6.8</v>
      </c>
      <c r="B55" s="14">
        <v>44</v>
      </c>
      <c r="C55" s="14">
        <v>4</v>
      </c>
      <c r="D55" s="20">
        <v>4.5900000000000003E-2</v>
      </c>
      <c r="E55" s="14">
        <v>104</v>
      </c>
      <c r="F55" s="14">
        <v>86</v>
      </c>
      <c r="G55" s="14">
        <v>29</v>
      </c>
      <c r="H55" s="14">
        <v>2</v>
      </c>
      <c r="I55" s="33">
        <v>164</v>
      </c>
      <c r="J55" s="34">
        <v>2.4390243902439025E-2</v>
      </c>
    </row>
    <row r="56" spans="1:10" ht="15.5" x14ac:dyDescent="0.35">
      <c r="A56" s="18">
        <v>7.2</v>
      </c>
      <c r="B56" s="14">
        <v>41</v>
      </c>
      <c r="C56" s="14">
        <v>12</v>
      </c>
      <c r="D56" s="20">
        <v>0.879</v>
      </c>
      <c r="E56" s="14">
        <v>112</v>
      </c>
      <c r="F56" s="14">
        <v>120</v>
      </c>
      <c r="G56" s="14">
        <v>39</v>
      </c>
      <c r="H56" s="14">
        <v>5</v>
      </c>
      <c r="I56" s="33">
        <v>162</v>
      </c>
      <c r="J56" s="34">
        <v>3.0864197530864196E-2</v>
      </c>
    </row>
    <row r="57" spans="1:10" ht="15.5" x14ac:dyDescent="0.35">
      <c r="A57" s="18">
        <v>11.3</v>
      </c>
      <c r="B57" s="14">
        <v>72</v>
      </c>
      <c r="C57" s="14">
        <v>4</v>
      </c>
      <c r="D57" s="20">
        <v>1.496</v>
      </c>
      <c r="E57" s="14">
        <v>139</v>
      </c>
      <c r="F57" s="14">
        <v>84</v>
      </c>
      <c r="G57" s="14">
        <v>36</v>
      </c>
      <c r="H57" s="14">
        <v>6</v>
      </c>
      <c r="I57" s="33">
        <v>177</v>
      </c>
      <c r="J57" s="34">
        <v>3.954802259887006E-2</v>
      </c>
    </row>
    <row r="58" spans="1:10" ht="15.5" x14ac:dyDescent="0.35">
      <c r="A58" s="18">
        <v>9.4</v>
      </c>
      <c r="B58" s="14">
        <v>55</v>
      </c>
      <c r="C58" s="14">
        <v>14</v>
      </c>
      <c r="D58" s="20">
        <v>0.65500000000000003</v>
      </c>
      <c r="E58" s="14">
        <v>150</v>
      </c>
      <c r="F58" s="14">
        <v>108</v>
      </c>
      <c r="G58" s="14">
        <v>37</v>
      </c>
      <c r="H58" s="14">
        <v>9</v>
      </c>
      <c r="I58" s="33">
        <v>163</v>
      </c>
      <c r="J58" s="34">
        <v>3.0674846625766871E-2</v>
      </c>
    </row>
    <row r="59" spans="1:10" ht="15.5" x14ac:dyDescent="0.35">
      <c r="A59" s="18">
        <v>8.6</v>
      </c>
      <c r="B59" s="14">
        <v>48</v>
      </c>
      <c r="C59" s="14">
        <v>10</v>
      </c>
      <c r="D59" s="20">
        <v>1.6439999999999999</v>
      </c>
      <c r="E59" s="14">
        <v>60</v>
      </c>
      <c r="F59" s="14">
        <v>118</v>
      </c>
      <c r="G59" s="14">
        <v>34</v>
      </c>
      <c r="H59" s="14">
        <v>19</v>
      </c>
      <c r="I59" s="33">
        <v>172</v>
      </c>
      <c r="J59" s="34">
        <v>4.6511627906976744E-2</v>
      </c>
    </row>
    <row r="60" spans="1:10" ht="15.5" x14ac:dyDescent="0.35">
      <c r="A60" s="18">
        <v>17.100000000000001</v>
      </c>
      <c r="B60" s="14">
        <v>76</v>
      </c>
      <c r="C60" s="14">
        <v>5</v>
      </c>
      <c r="D60" s="20">
        <v>0.81899999999999995</v>
      </c>
      <c r="E60" s="14">
        <v>266</v>
      </c>
      <c r="F60" s="14">
        <v>92</v>
      </c>
      <c r="G60" s="14">
        <v>52</v>
      </c>
      <c r="H60" s="14">
        <v>18</v>
      </c>
      <c r="I60" s="33">
        <v>178</v>
      </c>
      <c r="J60" s="34">
        <v>4.49438202247191E-2</v>
      </c>
    </row>
    <row r="61" spans="1:10" ht="15.5" x14ac:dyDescent="0.35">
      <c r="A61" s="18">
        <v>15.4</v>
      </c>
      <c r="B61" s="14">
        <v>58</v>
      </c>
      <c r="C61" s="14">
        <v>6</v>
      </c>
      <c r="D61" s="20">
        <v>1.623</v>
      </c>
      <c r="E61" s="14">
        <v>209</v>
      </c>
      <c r="F61" s="14">
        <v>88</v>
      </c>
      <c r="G61" s="14">
        <v>45</v>
      </c>
      <c r="H61" s="14">
        <v>10</v>
      </c>
      <c r="I61" s="33">
        <v>179</v>
      </c>
      <c r="J61" s="34">
        <v>4.4692737430167599E-2</v>
      </c>
    </row>
    <row r="62" spans="1:10" ht="15.5" x14ac:dyDescent="0.35">
      <c r="A62" s="18">
        <v>11</v>
      </c>
      <c r="B62" s="14">
        <v>51</v>
      </c>
      <c r="C62" s="14">
        <v>6</v>
      </c>
      <c r="D62" s="20">
        <v>1.0840000000000001</v>
      </c>
      <c r="E62" s="14">
        <v>181</v>
      </c>
      <c r="F62" s="14">
        <v>101</v>
      </c>
      <c r="G62" s="14">
        <v>53</v>
      </c>
      <c r="H62" s="14">
        <v>9</v>
      </c>
      <c r="I62" s="33">
        <v>164</v>
      </c>
      <c r="J62" s="34">
        <v>3.6585365853658534E-2</v>
      </c>
    </row>
    <row r="63" spans="1:10" ht="15.5" x14ac:dyDescent="0.35">
      <c r="A63" s="18">
        <v>15.6</v>
      </c>
      <c r="B63" s="14">
        <v>67</v>
      </c>
      <c r="C63" s="14">
        <v>13</v>
      </c>
      <c r="D63" s="20">
        <v>1.4610000000000001</v>
      </c>
      <c r="E63" s="14">
        <v>180</v>
      </c>
      <c r="F63" s="14">
        <v>91</v>
      </c>
      <c r="G63" s="14">
        <v>44</v>
      </c>
      <c r="H63" s="14">
        <v>10</v>
      </c>
      <c r="I63" s="33">
        <v>181</v>
      </c>
      <c r="J63" s="34">
        <v>3.3149171270718231E-2</v>
      </c>
    </row>
    <row r="64" spans="1:10" ht="15.5" x14ac:dyDescent="0.35">
      <c r="A64" s="18">
        <v>7.6</v>
      </c>
      <c r="B64" s="14">
        <v>50</v>
      </c>
      <c r="C64" s="14">
        <v>3</v>
      </c>
      <c r="D64" s="20">
        <v>0.53200000000000003</v>
      </c>
      <c r="E64" s="14">
        <v>111</v>
      </c>
      <c r="F64" s="14">
        <v>120</v>
      </c>
      <c r="G64" s="14">
        <v>46</v>
      </c>
      <c r="H64" s="14">
        <v>3</v>
      </c>
      <c r="I64" s="33">
        <v>164</v>
      </c>
      <c r="J64" s="34">
        <v>4.878048780487805E-2</v>
      </c>
    </row>
    <row r="65" spans="1:10" ht="15.5" x14ac:dyDescent="0.35">
      <c r="A65" s="18">
        <v>11.4</v>
      </c>
      <c r="B65" s="14">
        <v>58</v>
      </c>
      <c r="C65" s="14">
        <v>2</v>
      </c>
      <c r="D65" s="20">
        <v>1.3360000000000001</v>
      </c>
      <c r="E65" s="14">
        <v>150</v>
      </c>
      <c r="F65" s="14">
        <v>98</v>
      </c>
      <c r="G65" s="14">
        <v>38</v>
      </c>
      <c r="H65" s="14">
        <v>9</v>
      </c>
      <c r="I65" s="33">
        <v>177</v>
      </c>
      <c r="J65" s="34">
        <v>3.3898305084745763E-2</v>
      </c>
    </row>
    <row r="66" spans="1:10" ht="15.5" x14ac:dyDescent="0.35">
      <c r="A66" s="18">
        <v>23.5</v>
      </c>
      <c r="B66" s="14">
        <v>89</v>
      </c>
      <c r="C66" s="14">
        <v>8</v>
      </c>
      <c r="D66" s="20">
        <v>1.018</v>
      </c>
      <c r="E66" s="14">
        <v>348</v>
      </c>
      <c r="F66" s="14">
        <v>98</v>
      </c>
      <c r="G66" s="14">
        <v>36</v>
      </c>
      <c r="H66" s="14">
        <v>12</v>
      </c>
      <c r="I66" s="33">
        <v>184</v>
      </c>
      <c r="J66" s="34">
        <v>5.9782608695652176E-2</v>
      </c>
    </row>
    <row r="67" spans="1:10" ht="15.5" x14ac:dyDescent="0.35">
      <c r="A67" s="18">
        <v>12.4</v>
      </c>
      <c r="B67" s="14">
        <v>76</v>
      </c>
      <c r="C67" s="14">
        <v>19</v>
      </c>
      <c r="D67" s="20">
        <v>4.2999999999999997E-2</v>
      </c>
      <c r="E67" s="14">
        <v>214</v>
      </c>
      <c r="F67" s="14">
        <v>98</v>
      </c>
      <c r="G67" s="14">
        <v>42</v>
      </c>
      <c r="H67" s="14">
        <v>3</v>
      </c>
      <c r="I67" s="33">
        <v>160</v>
      </c>
      <c r="J67" s="34">
        <v>3.7499999999999999E-2</v>
      </c>
    </row>
    <row r="68" spans="1:10" ht="15.5" x14ac:dyDescent="0.35">
      <c r="A68" s="18">
        <v>13.4</v>
      </c>
      <c r="B68" s="14">
        <v>71</v>
      </c>
      <c r="C68" s="14">
        <v>5</v>
      </c>
      <c r="D68" s="20">
        <v>1.28</v>
      </c>
      <c r="E68" s="14">
        <v>141</v>
      </c>
      <c r="F68" s="14">
        <v>96</v>
      </c>
      <c r="G68" s="14">
        <v>28</v>
      </c>
      <c r="H68" s="14">
        <v>9</v>
      </c>
      <c r="I68" s="33">
        <v>180</v>
      </c>
      <c r="J68" s="34">
        <v>3.3333333333333333E-2</v>
      </c>
    </row>
    <row r="69" spans="1:10" ht="15.5" x14ac:dyDescent="0.35">
      <c r="A69" s="18">
        <v>13.8</v>
      </c>
      <c r="B69" s="14">
        <v>63</v>
      </c>
      <c r="C69" s="14">
        <v>12</v>
      </c>
      <c r="D69" s="20">
        <v>0.61199999999999999</v>
      </c>
      <c r="E69" s="14">
        <v>148</v>
      </c>
      <c r="F69" s="14">
        <v>116</v>
      </c>
      <c r="G69" s="14">
        <v>35</v>
      </c>
      <c r="H69" s="14">
        <v>10</v>
      </c>
      <c r="I69" s="33">
        <v>178</v>
      </c>
      <c r="J69" s="34">
        <v>3.9325842696629212E-2</v>
      </c>
    </row>
    <row r="70" spans="1:10" ht="15.5" x14ac:dyDescent="0.35">
      <c r="A70" s="18">
        <v>11.6</v>
      </c>
      <c r="B70" s="14">
        <v>55</v>
      </c>
      <c r="C70" s="14">
        <v>3</v>
      </c>
      <c r="D70" s="20">
        <v>0.73899999999999999</v>
      </c>
      <c r="E70" s="14">
        <v>146</v>
      </c>
      <c r="F70" s="14">
        <v>114</v>
      </c>
      <c r="G70" s="14">
        <v>43</v>
      </c>
      <c r="H70" s="14">
        <v>11</v>
      </c>
      <c r="I70" s="33">
        <v>170</v>
      </c>
      <c r="J70" s="34">
        <v>2.9411764705882353E-2</v>
      </c>
    </row>
    <row r="71" spans="1:10" ht="15.5" x14ac:dyDescent="0.35">
      <c r="A71" s="18">
        <v>11.8</v>
      </c>
      <c r="B71" s="14">
        <v>56</v>
      </c>
      <c r="C71" s="14">
        <v>2</v>
      </c>
      <c r="D71" s="20">
        <v>1.1419999999999999</v>
      </c>
      <c r="E71" s="14">
        <v>199</v>
      </c>
      <c r="F71" s="14">
        <v>98</v>
      </c>
      <c r="G71" s="14">
        <v>35</v>
      </c>
      <c r="H71" s="14">
        <v>8</v>
      </c>
      <c r="I71" s="33">
        <v>164</v>
      </c>
      <c r="J71" s="34">
        <v>3.6585365853658534E-2</v>
      </c>
    </row>
    <row r="72" spans="1:10" ht="15.5" x14ac:dyDescent="0.35">
      <c r="A72" s="18">
        <v>12.4</v>
      </c>
      <c r="B72" s="14">
        <v>57</v>
      </c>
      <c r="C72" s="14">
        <v>7</v>
      </c>
      <c r="D72" s="20">
        <v>1.476</v>
      </c>
      <c r="E72" s="14">
        <v>171</v>
      </c>
      <c r="F72" s="14">
        <v>91</v>
      </c>
      <c r="G72" s="14">
        <v>28</v>
      </c>
      <c r="H72" s="14">
        <v>8</v>
      </c>
      <c r="I72" s="33">
        <v>174</v>
      </c>
      <c r="J72" s="34">
        <v>4.0229885057471264E-2</v>
      </c>
    </row>
    <row r="73" spans="1:10" ht="15.5" x14ac:dyDescent="0.35">
      <c r="A73" s="18">
        <v>8.1</v>
      </c>
      <c r="B73" s="14">
        <v>79</v>
      </c>
      <c r="C73" s="14">
        <v>2</v>
      </c>
      <c r="D73" s="20">
        <v>0.54600000000000004</v>
      </c>
      <c r="E73" s="14">
        <v>122</v>
      </c>
      <c r="F73" s="14">
        <v>129</v>
      </c>
      <c r="G73" s="14">
        <v>56</v>
      </c>
      <c r="H73" s="14">
        <v>3</v>
      </c>
      <c r="I73" s="33">
        <v>163</v>
      </c>
      <c r="J73" s="34">
        <v>4.2944785276073622E-2</v>
      </c>
    </row>
    <row r="74" spans="1:10" ht="15.5" x14ac:dyDescent="0.35">
      <c r="A74" s="18">
        <v>9.5</v>
      </c>
      <c r="B74" s="14">
        <v>53</v>
      </c>
      <c r="C74" s="14">
        <v>19</v>
      </c>
      <c r="D74" s="20">
        <v>1.2949999999999999</v>
      </c>
      <c r="E74" s="14">
        <v>110</v>
      </c>
      <c r="F74" s="14">
        <v>88</v>
      </c>
      <c r="G74" s="14">
        <v>40</v>
      </c>
      <c r="H74" s="14">
        <v>8</v>
      </c>
      <c r="I74" s="33">
        <v>175</v>
      </c>
      <c r="J74" s="34">
        <v>0.04</v>
      </c>
    </row>
    <row r="75" spans="1:10" ht="15.5" x14ac:dyDescent="0.35">
      <c r="A75" s="18">
        <v>8.4</v>
      </c>
      <c r="B75" s="14">
        <v>47</v>
      </c>
      <c r="C75" s="14">
        <v>10</v>
      </c>
      <c r="D75" s="20">
        <v>1.512</v>
      </c>
      <c r="E75" s="14">
        <v>73</v>
      </c>
      <c r="F75" s="14">
        <v>82</v>
      </c>
      <c r="G75" s="14">
        <v>31</v>
      </c>
      <c r="H75" s="14">
        <v>7</v>
      </c>
      <c r="I75" s="33">
        <v>174</v>
      </c>
      <c r="J75" s="34">
        <v>3.4482758620689655E-2</v>
      </c>
    </row>
    <row r="76" spans="1:10" ht="15.5" x14ac:dyDescent="0.35">
      <c r="A76" s="18">
        <v>9</v>
      </c>
      <c r="B76" s="14">
        <v>39</v>
      </c>
      <c r="C76" s="14">
        <v>9</v>
      </c>
      <c r="D76" s="20">
        <v>0.10299999999999999</v>
      </c>
      <c r="E76" s="14">
        <v>89</v>
      </c>
      <c r="F76" s="14">
        <v>135</v>
      </c>
      <c r="G76" s="14">
        <v>40</v>
      </c>
      <c r="H76" s="14">
        <v>20</v>
      </c>
      <c r="I76" s="33">
        <v>170</v>
      </c>
      <c r="J76" s="34">
        <v>3.5294117647058823E-2</v>
      </c>
    </row>
    <row r="77" spans="1:10" ht="15.5" x14ac:dyDescent="0.35">
      <c r="A77" s="18">
        <v>15.5</v>
      </c>
      <c r="B77" s="14">
        <v>75</v>
      </c>
      <c r="C77" s="14">
        <v>4</v>
      </c>
      <c r="D77" s="20">
        <v>0.185</v>
      </c>
      <c r="E77" s="14">
        <v>166</v>
      </c>
      <c r="F77" s="14">
        <v>133</v>
      </c>
      <c r="G77" s="14">
        <v>29</v>
      </c>
      <c r="H77" s="14">
        <v>15</v>
      </c>
      <c r="I77" s="33">
        <v>178</v>
      </c>
      <c r="J77" s="34">
        <v>5.0561797752808987E-2</v>
      </c>
    </row>
    <row r="78" spans="1:10" ht="15.5" x14ac:dyDescent="0.35">
      <c r="A78" s="18">
        <v>10.4</v>
      </c>
      <c r="B78" s="14">
        <v>51</v>
      </c>
      <c r="C78" s="14">
        <v>5</v>
      </c>
      <c r="D78" s="20">
        <v>0.63600000000000001</v>
      </c>
      <c r="E78" s="14">
        <v>118</v>
      </c>
      <c r="F78" s="14">
        <v>112</v>
      </c>
      <c r="G78" s="14">
        <v>32</v>
      </c>
      <c r="H78" s="14">
        <v>10</v>
      </c>
      <c r="I78" s="33">
        <v>173</v>
      </c>
      <c r="J78" s="34">
        <v>4.046242774566474E-2</v>
      </c>
    </row>
    <row r="79" spans="1:10" ht="15.5" x14ac:dyDescent="0.35">
      <c r="A79" s="18">
        <v>12.7</v>
      </c>
      <c r="B79" s="14">
        <v>51</v>
      </c>
      <c r="C79" s="14">
        <v>7</v>
      </c>
      <c r="D79" s="20">
        <v>0.17199999999999999</v>
      </c>
      <c r="E79" s="14">
        <v>117</v>
      </c>
      <c r="F79" s="14">
        <v>168</v>
      </c>
      <c r="G79" s="14">
        <v>33</v>
      </c>
      <c r="H79" s="14">
        <v>11</v>
      </c>
      <c r="I79" s="33">
        <v>176</v>
      </c>
      <c r="J79" s="34">
        <v>4.5454545454545456E-2</v>
      </c>
    </row>
    <row r="80" spans="1:10" ht="15.5" x14ac:dyDescent="0.35">
      <c r="A80" s="18">
        <v>14</v>
      </c>
      <c r="B80" s="14">
        <v>74</v>
      </c>
      <c r="C80" s="14">
        <v>18</v>
      </c>
      <c r="D80" s="20">
        <v>4.3999999999999997E-2</v>
      </c>
      <c r="E80" s="14">
        <v>175</v>
      </c>
      <c r="F80" s="14">
        <v>78</v>
      </c>
      <c r="G80" s="14">
        <v>39</v>
      </c>
      <c r="H80" s="14">
        <v>7</v>
      </c>
      <c r="I80" s="33">
        <v>179</v>
      </c>
      <c r="J80" s="34">
        <v>4.4692737430167599E-2</v>
      </c>
    </row>
    <row r="81" spans="1:10" ht="15.5" x14ac:dyDescent="0.35">
      <c r="A81" s="18">
        <v>9.4</v>
      </c>
      <c r="B81" s="14">
        <v>50</v>
      </c>
      <c r="C81" s="14">
        <v>11</v>
      </c>
      <c r="D81" s="20">
        <v>1.5449999999999999</v>
      </c>
      <c r="E81" s="14">
        <v>102</v>
      </c>
      <c r="F81" s="14">
        <v>110</v>
      </c>
      <c r="G81" s="14">
        <v>41</v>
      </c>
      <c r="H81" s="14">
        <v>10</v>
      </c>
      <c r="I81" s="33">
        <v>162</v>
      </c>
      <c r="J81" s="34">
        <v>4.3209876543209874E-2</v>
      </c>
    </row>
    <row r="82" spans="1:10" ht="15.5" x14ac:dyDescent="0.35">
      <c r="A82" s="18">
        <v>14</v>
      </c>
      <c r="B82" s="14">
        <v>70</v>
      </c>
      <c r="C82" s="14">
        <v>5</v>
      </c>
      <c r="D82" s="20">
        <v>0.29099999999999998</v>
      </c>
      <c r="E82" s="14">
        <v>182</v>
      </c>
      <c r="F82" s="14">
        <v>132</v>
      </c>
      <c r="G82" s="14">
        <v>31</v>
      </c>
      <c r="H82" s="14">
        <v>6</v>
      </c>
      <c r="I82" s="33">
        <v>168</v>
      </c>
      <c r="J82" s="34">
        <v>2.976190476190476E-2</v>
      </c>
    </row>
    <row r="83" spans="1:10" ht="15.5" x14ac:dyDescent="0.35">
      <c r="A83" s="18">
        <v>15.9</v>
      </c>
      <c r="B83" s="14">
        <v>66</v>
      </c>
      <c r="C83" s="14">
        <v>9</v>
      </c>
      <c r="D83" s="20">
        <v>9.1999999999999998E-2</v>
      </c>
      <c r="E83" s="14">
        <v>230</v>
      </c>
      <c r="F83" s="14">
        <v>137</v>
      </c>
      <c r="G83" s="14">
        <v>43</v>
      </c>
      <c r="H83" s="14">
        <v>12</v>
      </c>
      <c r="I83" s="33">
        <v>165</v>
      </c>
      <c r="J83" s="34">
        <v>5.4545454545454543E-2</v>
      </c>
    </row>
    <row r="84" spans="1:10" ht="15.5" x14ac:dyDescent="0.35">
      <c r="A84" s="18">
        <v>7.5</v>
      </c>
      <c r="B84" s="14">
        <v>43</v>
      </c>
      <c r="C84" s="14">
        <v>5</v>
      </c>
      <c r="D84" s="20">
        <v>0.48</v>
      </c>
      <c r="E84" s="14">
        <v>59</v>
      </c>
      <c r="F84" s="14">
        <v>127</v>
      </c>
      <c r="G84" s="14">
        <v>30</v>
      </c>
      <c r="H84" s="14">
        <v>4</v>
      </c>
      <c r="I84" s="33">
        <v>170</v>
      </c>
      <c r="J84" s="34">
        <v>2.9411764705882353E-2</v>
      </c>
    </row>
    <row r="85" spans="1:10" ht="15.5" x14ac:dyDescent="0.35">
      <c r="A85" s="18">
        <v>8.1</v>
      </c>
      <c r="B85" s="14">
        <v>49</v>
      </c>
      <c r="C85" s="14">
        <v>16</v>
      </c>
      <c r="D85" s="20">
        <v>0.98299999999999998</v>
      </c>
      <c r="E85" s="14">
        <v>71</v>
      </c>
      <c r="F85" s="14">
        <v>112</v>
      </c>
      <c r="G85" s="14">
        <v>39</v>
      </c>
      <c r="H85" s="14">
        <v>7</v>
      </c>
      <c r="I85" s="33">
        <v>175</v>
      </c>
      <c r="J85" s="34">
        <v>2.8571428571428571E-2</v>
      </c>
    </row>
    <row r="86" spans="1:10" ht="15.5" x14ac:dyDescent="0.35">
      <c r="A86" s="18">
        <v>10.3</v>
      </c>
      <c r="B86" s="14">
        <v>49</v>
      </c>
      <c r="C86" s="14">
        <v>3</v>
      </c>
      <c r="D86" s="20">
        <v>1.881</v>
      </c>
      <c r="E86" s="14">
        <v>46</v>
      </c>
      <c r="F86" s="14">
        <v>85</v>
      </c>
      <c r="G86" s="14">
        <v>46</v>
      </c>
      <c r="H86" s="14">
        <v>9</v>
      </c>
      <c r="I86" s="33">
        <v>184</v>
      </c>
      <c r="J86" s="34">
        <v>5.434782608695652E-2</v>
      </c>
    </row>
    <row r="87" spans="1:10" ht="15.5" x14ac:dyDescent="0.35">
      <c r="A87" s="18">
        <v>7.7</v>
      </c>
      <c r="B87" s="14">
        <v>46</v>
      </c>
      <c r="C87" s="14">
        <v>3</v>
      </c>
      <c r="D87" s="20">
        <v>2.6259999999999999</v>
      </c>
      <c r="E87" s="14">
        <v>43</v>
      </c>
      <c r="F87" s="14">
        <v>74</v>
      </c>
      <c r="G87" s="14">
        <v>50</v>
      </c>
      <c r="H87" s="14">
        <v>4</v>
      </c>
      <c r="I87" s="33">
        <v>176</v>
      </c>
      <c r="J87" s="34">
        <v>2.2727272727272728E-2</v>
      </c>
    </row>
    <row r="88" spans="1:10" ht="15.5" x14ac:dyDescent="0.35">
      <c r="A88" s="18">
        <v>8.5</v>
      </c>
      <c r="B88" s="14">
        <v>53</v>
      </c>
      <c r="C88" s="14">
        <v>21</v>
      </c>
      <c r="D88" s="20">
        <v>0.56799999999999995</v>
      </c>
      <c r="E88" s="14">
        <v>125</v>
      </c>
      <c r="F88" s="14">
        <v>109</v>
      </c>
      <c r="G88" s="14">
        <v>44</v>
      </c>
      <c r="H88" s="14">
        <v>8</v>
      </c>
      <c r="I88" s="33">
        <v>160</v>
      </c>
      <c r="J88" s="34">
        <v>4.3749999999999997E-2</v>
      </c>
    </row>
    <row r="89" spans="1:10" ht="15.5" x14ac:dyDescent="0.35">
      <c r="A89" s="18">
        <v>10.7</v>
      </c>
      <c r="B89" s="14">
        <v>62</v>
      </c>
      <c r="C89" s="14">
        <v>8</v>
      </c>
      <c r="D89" s="20">
        <v>0.879</v>
      </c>
      <c r="E89" s="14">
        <v>118</v>
      </c>
      <c r="F89" s="14">
        <v>108</v>
      </c>
      <c r="G89" s="14">
        <v>31</v>
      </c>
      <c r="H89" s="14">
        <v>10</v>
      </c>
      <c r="I89" s="33">
        <v>173</v>
      </c>
      <c r="J89" s="34">
        <v>4.046242774566474E-2</v>
      </c>
    </row>
    <row r="90" spans="1:10" ht="15.5" x14ac:dyDescent="0.35">
      <c r="A90" s="18">
        <v>7.4</v>
      </c>
      <c r="B90" s="14">
        <v>51</v>
      </c>
      <c r="C90" s="14">
        <v>4</v>
      </c>
      <c r="D90" s="20">
        <v>1.083</v>
      </c>
      <c r="E90" s="14">
        <v>101</v>
      </c>
      <c r="F90" s="14">
        <v>100</v>
      </c>
      <c r="G90" s="14">
        <v>53</v>
      </c>
      <c r="H90" s="14">
        <v>7</v>
      </c>
      <c r="I90" s="33">
        <v>163</v>
      </c>
      <c r="J90" s="34">
        <v>2.4539877300613498E-2</v>
      </c>
    </row>
    <row r="91" spans="1:10" ht="15.5" x14ac:dyDescent="0.35">
      <c r="A91" s="18">
        <v>14.8</v>
      </c>
      <c r="B91" s="14">
        <v>70</v>
      </c>
      <c r="C91" s="14">
        <v>6</v>
      </c>
      <c r="D91" s="20">
        <v>0.82799999999999996</v>
      </c>
      <c r="E91" s="14">
        <v>213</v>
      </c>
      <c r="F91" s="14">
        <v>105</v>
      </c>
      <c r="G91" s="14">
        <v>37</v>
      </c>
      <c r="H91" s="14">
        <v>15</v>
      </c>
      <c r="I91" s="33">
        <v>168</v>
      </c>
      <c r="J91" s="34">
        <v>4.7619047619047616E-2</v>
      </c>
    </row>
    <row r="92" spans="1:10" ht="15.5" x14ac:dyDescent="0.35">
      <c r="A92" s="18">
        <v>7.3</v>
      </c>
      <c r="B92" s="14">
        <v>56</v>
      </c>
      <c r="C92" s="14">
        <v>24</v>
      </c>
      <c r="D92" s="20">
        <v>1.56</v>
      </c>
      <c r="E92" s="14">
        <v>115</v>
      </c>
      <c r="F92" s="14">
        <v>87</v>
      </c>
      <c r="G92" s="14">
        <v>46</v>
      </c>
      <c r="H92" s="14">
        <v>1</v>
      </c>
      <c r="I92" s="33">
        <v>162</v>
      </c>
      <c r="J92" s="34">
        <v>2.4691358024691357E-2</v>
      </c>
    </row>
    <row r="93" spans="1:10" ht="15.5" x14ac:dyDescent="0.35">
      <c r="A93" s="18">
        <v>7.6</v>
      </c>
      <c r="B93" s="14">
        <v>42</v>
      </c>
      <c r="C93" s="14">
        <v>1</v>
      </c>
      <c r="D93" s="20">
        <v>1.4279999999999999</v>
      </c>
      <c r="E93" s="14">
        <v>121</v>
      </c>
      <c r="F93" s="14">
        <v>84</v>
      </c>
      <c r="G93" s="14">
        <v>45</v>
      </c>
      <c r="H93" s="14">
        <v>5</v>
      </c>
      <c r="I93" s="33">
        <v>160</v>
      </c>
      <c r="J93" s="34">
        <v>3.125E-2</v>
      </c>
    </row>
    <row r="94" spans="1:10" ht="15.5" x14ac:dyDescent="0.35">
      <c r="A94" s="18">
        <v>9</v>
      </c>
      <c r="B94" s="14">
        <v>56</v>
      </c>
      <c r="C94" s="14">
        <v>3</v>
      </c>
      <c r="D94" s="20">
        <v>1.4039999999999999</v>
      </c>
      <c r="E94" s="14">
        <v>69</v>
      </c>
      <c r="F94" s="14">
        <v>87</v>
      </c>
      <c r="G94" s="14">
        <v>34</v>
      </c>
      <c r="H94" s="14">
        <v>8</v>
      </c>
      <c r="I94" s="33">
        <v>174</v>
      </c>
      <c r="J94" s="34">
        <v>4.0229885057471264E-2</v>
      </c>
    </row>
    <row r="95" spans="1:10" ht="15.5" x14ac:dyDescent="0.35">
      <c r="A95" s="18">
        <v>12.9</v>
      </c>
      <c r="B95" s="14">
        <v>60</v>
      </c>
      <c r="C95" s="14">
        <v>5</v>
      </c>
      <c r="D95" s="20">
        <v>1.0720000000000001</v>
      </c>
      <c r="E95" s="14">
        <v>178</v>
      </c>
      <c r="F95" s="14">
        <v>101</v>
      </c>
      <c r="G95" s="14">
        <v>38</v>
      </c>
      <c r="H95" s="14">
        <v>13</v>
      </c>
      <c r="I95" s="33">
        <v>175</v>
      </c>
      <c r="J95" s="34">
        <v>4.5714285714285714E-2</v>
      </c>
    </row>
    <row r="96" spans="1:10" ht="15.5" x14ac:dyDescent="0.35">
      <c r="A96" s="18">
        <v>9</v>
      </c>
      <c r="B96" s="14">
        <v>48</v>
      </c>
      <c r="C96" s="14">
        <v>12</v>
      </c>
      <c r="D96" s="20">
        <v>0.183</v>
      </c>
      <c r="E96" s="14">
        <v>85</v>
      </c>
      <c r="F96" s="14">
        <v>130</v>
      </c>
      <c r="G96" s="14">
        <v>37</v>
      </c>
      <c r="H96" s="14">
        <v>11</v>
      </c>
      <c r="I96" s="33">
        <v>171</v>
      </c>
      <c r="J96" s="34">
        <v>4.0935672514619881E-2</v>
      </c>
    </row>
    <row r="97" spans="1:10" ht="15.5" x14ac:dyDescent="0.35">
      <c r="A97" s="18">
        <v>18.2</v>
      </c>
      <c r="B97" s="14">
        <v>88</v>
      </c>
      <c r="C97" s="14">
        <v>12</v>
      </c>
      <c r="D97" s="20">
        <v>1.6</v>
      </c>
      <c r="E97" s="14">
        <v>282</v>
      </c>
      <c r="F97" s="14">
        <v>72</v>
      </c>
      <c r="G97" s="14">
        <v>39</v>
      </c>
      <c r="H97" s="14">
        <v>18</v>
      </c>
      <c r="I97" s="33">
        <v>175</v>
      </c>
      <c r="J97" s="34">
        <v>5.7142857142857141E-2</v>
      </c>
    </row>
    <row r="98" spans="1:10" ht="15.5" x14ac:dyDescent="0.35">
      <c r="A98" s="18">
        <v>14.4</v>
      </c>
      <c r="B98" s="14">
        <v>75</v>
      </c>
      <c r="C98" s="14">
        <v>5</v>
      </c>
      <c r="D98" s="20">
        <v>0.61199999999999999</v>
      </c>
      <c r="E98" s="14">
        <v>156</v>
      </c>
      <c r="F98" s="14">
        <v>129</v>
      </c>
      <c r="G98" s="14">
        <v>42</v>
      </c>
      <c r="H98" s="14">
        <v>15</v>
      </c>
      <c r="I98" s="33">
        <v>186</v>
      </c>
      <c r="J98" s="34">
        <v>3.7634408602150539E-2</v>
      </c>
    </row>
    <row r="99" spans="1:10" ht="15.5" x14ac:dyDescent="0.35">
      <c r="A99" s="18">
        <v>8.8000000000000007</v>
      </c>
      <c r="B99" s="14">
        <v>56</v>
      </c>
      <c r="C99" s="14">
        <v>3</v>
      </c>
      <c r="D99" s="20">
        <v>0.496</v>
      </c>
      <c r="E99" s="14">
        <v>86</v>
      </c>
      <c r="F99" s="14">
        <v>100</v>
      </c>
      <c r="G99" s="14">
        <v>54</v>
      </c>
      <c r="H99" s="14">
        <v>8</v>
      </c>
      <c r="I99" s="33">
        <v>172</v>
      </c>
      <c r="J99" s="34">
        <v>4.0697674418604654E-2</v>
      </c>
    </row>
    <row r="100" spans="1:10" ht="15.5" x14ac:dyDescent="0.35">
      <c r="A100" s="18">
        <v>12.5</v>
      </c>
      <c r="B100" s="14">
        <v>60</v>
      </c>
      <c r="C100" s="14">
        <v>17</v>
      </c>
      <c r="D100" s="20">
        <v>1.8</v>
      </c>
      <c r="E100" s="14">
        <v>212</v>
      </c>
      <c r="F100" s="14">
        <v>86</v>
      </c>
      <c r="G100" s="14">
        <v>39</v>
      </c>
      <c r="H100" s="14">
        <v>9</v>
      </c>
      <c r="I100" s="33">
        <v>165</v>
      </c>
      <c r="J100" s="34">
        <v>3.6363636363636362E-2</v>
      </c>
    </row>
    <row r="101" spans="1:10" ht="15.5" x14ac:dyDescent="0.35">
      <c r="A101" s="18">
        <v>13.3</v>
      </c>
      <c r="B101" s="14">
        <v>58</v>
      </c>
      <c r="C101" s="14">
        <v>6</v>
      </c>
      <c r="D101" s="20">
        <v>0.40300000000000002</v>
      </c>
      <c r="E101" s="14">
        <v>157</v>
      </c>
      <c r="F101" s="14">
        <v>98</v>
      </c>
      <c r="G101" s="14">
        <v>35</v>
      </c>
      <c r="H101" s="14">
        <v>16</v>
      </c>
      <c r="I101" s="33">
        <v>174</v>
      </c>
      <c r="J101" s="34">
        <v>3.4482758620689655E-2</v>
      </c>
    </row>
    <row r="102" spans="1:10" ht="15.5" x14ac:dyDescent="0.35">
      <c r="A102" s="18">
        <v>12.5</v>
      </c>
      <c r="B102" s="14">
        <v>67</v>
      </c>
      <c r="C102" s="14">
        <v>10</v>
      </c>
      <c r="D102" s="20">
        <v>0.85599999999999998</v>
      </c>
      <c r="E102" s="14">
        <v>91</v>
      </c>
      <c r="F102" s="14">
        <v>112</v>
      </c>
      <c r="G102" s="14">
        <v>33</v>
      </c>
      <c r="H102" s="14">
        <v>1</v>
      </c>
      <c r="I102" s="33">
        <v>178</v>
      </c>
      <c r="J102" s="34">
        <v>5.6179775280898875E-2</v>
      </c>
    </row>
    <row r="103" spans="1:10" ht="15.5" x14ac:dyDescent="0.35">
      <c r="A103" s="18">
        <v>13.2</v>
      </c>
      <c r="B103" s="14">
        <v>73</v>
      </c>
      <c r="C103" s="14">
        <v>15</v>
      </c>
      <c r="D103" s="20">
        <v>1.8360000000000001</v>
      </c>
      <c r="E103" s="14">
        <v>169</v>
      </c>
      <c r="F103" s="14">
        <v>85</v>
      </c>
      <c r="G103" s="14">
        <v>36</v>
      </c>
      <c r="H103" s="14">
        <v>7</v>
      </c>
      <c r="I103" s="33">
        <v>179</v>
      </c>
      <c r="J103" s="34">
        <v>4.4692737430167599E-2</v>
      </c>
    </row>
    <row r="104" spans="1:10" ht="15.5" x14ac:dyDescent="0.35">
      <c r="A104" s="18">
        <v>11.1</v>
      </c>
      <c r="B104" s="14">
        <v>70</v>
      </c>
      <c r="C104" s="14">
        <v>20</v>
      </c>
      <c r="D104" s="20">
        <v>0.40799999999999997</v>
      </c>
      <c r="E104" s="14">
        <v>175</v>
      </c>
      <c r="F104" s="14">
        <v>96</v>
      </c>
      <c r="G104" s="14">
        <v>42</v>
      </c>
      <c r="H104" s="14">
        <v>7</v>
      </c>
      <c r="I104" s="33">
        <v>161</v>
      </c>
      <c r="J104" s="34">
        <v>4.3478260869565216E-2</v>
      </c>
    </row>
    <row r="105" spans="1:10" ht="15.5" x14ac:dyDescent="0.35">
      <c r="A105" s="18">
        <v>8.3000000000000007</v>
      </c>
      <c r="B105" s="14">
        <v>49</v>
      </c>
      <c r="C105" s="14">
        <v>4</v>
      </c>
      <c r="D105" s="20">
        <v>0.124</v>
      </c>
      <c r="E105" s="14">
        <v>77</v>
      </c>
      <c r="F105" s="14">
        <v>150</v>
      </c>
      <c r="G105" s="14">
        <v>29</v>
      </c>
      <c r="H105" s="14">
        <v>10</v>
      </c>
      <c r="I105" s="33">
        <v>168</v>
      </c>
      <c r="J105" s="34">
        <v>4.1666666666666664E-2</v>
      </c>
    </row>
    <row r="106" spans="1:10" ht="15.5" x14ac:dyDescent="0.35">
      <c r="A106" s="18">
        <v>9.3000000000000007</v>
      </c>
      <c r="B106" s="14">
        <v>55</v>
      </c>
      <c r="C106" s="14">
        <v>11</v>
      </c>
      <c r="D106" s="20">
        <v>8.5000000000000006E-2</v>
      </c>
      <c r="E106" s="14">
        <v>125</v>
      </c>
      <c r="F106" s="14">
        <v>107</v>
      </c>
      <c r="G106" s="14">
        <v>38</v>
      </c>
      <c r="H106" s="14">
        <v>4</v>
      </c>
      <c r="I106" s="33">
        <v>162</v>
      </c>
      <c r="J106" s="34">
        <v>4.3209876543209874E-2</v>
      </c>
    </row>
    <row r="107" spans="1:10" ht="15.5" x14ac:dyDescent="0.35">
      <c r="A107" s="18">
        <v>8.1999999999999993</v>
      </c>
      <c r="B107" s="14">
        <v>49</v>
      </c>
      <c r="C107" s="14">
        <v>13</v>
      </c>
      <c r="D107" s="20">
        <v>0.85199999999999998</v>
      </c>
      <c r="E107" s="14">
        <v>102</v>
      </c>
      <c r="F107" s="14">
        <v>108</v>
      </c>
      <c r="G107" s="14">
        <v>37</v>
      </c>
      <c r="H107" s="14">
        <v>9</v>
      </c>
      <c r="I107" s="33">
        <v>162</v>
      </c>
      <c r="J107" s="34">
        <v>3.7037037037037035E-2</v>
      </c>
    </row>
    <row r="108" spans="1:10" ht="15.5" x14ac:dyDescent="0.35">
      <c r="A108" s="18">
        <v>14.8</v>
      </c>
      <c r="B108" s="14">
        <v>74</v>
      </c>
      <c r="C108" s="14">
        <v>6</v>
      </c>
      <c r="D108" s="20">
        <v>1.927</v>
      </c>
      <c r="E108" s="14">
        <v>249</v>
      </c>
      <c r="F108" s="14">
        <v>78</v>
      </c>
      <c r="G108" s="14">
        <v>29</v>
      </c>
      <c r="H108" s="14">
        <v>7</v>
      </c>
      <c r="I108" s="33">
        <v>164</v>
      </c>
      <c r="J108" s="34">
        <v>4.2682926829268296E-2</v>
      </c>
    </row>
    <row r="109" spans="1:10" ht="15.5" x14ac:dyDescent="0.35">
      <c r="A109" s="18">
        <v>10.7</v>
      </c>
      <c r="B109" s="14">
        <v>53</v>
      </c>
      <c r="C109" s="14">
        <v>4</v>
      </c>
      <c r="D109" s="20">
        <v>1.018</v>
      </c>
      <c r="E109" s="14">
        <v>134</v>
      </c>
      <c r="F109" s="14">
        <v>86</v>
      </c>
      <c r="G109" s="14">
        <v>36</v>
      </c>
      <c r="H109" s="14">
        <v>10</v>
      </c>
      <c r="I109" s="33">
        <v>176</v>
      </c>
      <c r="J109" s="34">
        <v>3.4090909090909088E-2</v>
      </c>
    </row>
    <row r="110" spans="1:10" ht="15.5" x14ac:dyDescent="0.35">
      <c r="A110" s="18">
        <v>8.8000000000000007</v>
      </c>
      <c r="B110" s="14">
        <v>58</v>
      </c>
      <c r="C110" s="14">
        <v>13</v>
      </c>
      <c r="D110" s="20">
        <v>0.86399999999999999</v>
      </c>
      <c r="E110" s="14">
        <v>129</v>
      </c>
      <c r="F110" s="14">
        <v>133</v>
      </c>
      <c r="G110" s="14">
        <v>61</v>
      </c>
      <c r="H110" s="14">
        <v>8</v>
      </c>
      <c r="I110" s="33">
        <v>162</v>
      </c>
      <c r="J110" s="34">
        <v>3.7037037037037035E-2</v>
      </c>
    </row>
    <row r="111" spans="1:10" ht="15.5" x14ac:dyDescent="0.35">
      <c r="A111" s="18">
        <v>9.6999999999999993</v>
      </c>
      <c r="B111" s="14">
        <v>54</v>
      </c>
      <c r="C111" s="14">
        <v>2</v>
      </c>
      <c r="D111" s="20">
        <v>0.626</v>
      </c>
      <c r="E111" s="14">
        <v>51</v>
      </c>
      <c r="F111" s="14">
        <v>107</v>
      </c>
      <c r="G111" s="14">
        <v>38</v>
      </c>
      <c r="H111" s="14">
        <v>8</v>
      </c>
      <c r="I111" s="33">
        <v>185</v>
      </c>
      <c r="J111" s="34">
        <v>4.3243243243243246E-2</v>
      </c>
    </row>
    <row r="112" spans="1:10" ht="15.5" x14ac:dyDescent="0.35">
      <c r="A112" s="18">
        <v>9.6999999999999993</v>
      </c>
      <c r="B112" s="14">
        <v>55</v>
      </c>
      <c r="C112" s="14">
        <v>4</v>
      </c>
      <c r="D112" s="20">
        <v>1.3839999999999999</v>
      </c>
      <c r="E112" s="14">
        <v>33</v>
      </c>
      <c r="F112" s="14">
        <v>100</v>
      </c>
      <c r="G112" s="14">
        <v>27</v>
      </c>
      <c r="H112" s="14">
        <v>10</v>
      </c>
      <c r="I112" s="33">
        <v>182</v>
      </c>
      <c r="J112" s="34">
        <v>5.4945054945054944E-2</v>
      </c>
    </row>
    <row r="113" spans="1:10" ht="15.5" x14ac:dyDescent="0.35">
      <c r="A113" s="18">
        <v>10.5</v>
      </c>
      <c r="B113" s="14">
        <v>65</v>
      </c>
      <c r="C113" s="14">
        <v>3</v>
      </c>
      <c r="D113" s="20">
        <v>0.59</v>
      </c>
      <c r="E113" s="14">
        <v>121</v>
      </c>
      <c r="F113" s="14">
        <v>108</v>
      </c>
      <c r="G113" s="14">
        <v>32</v>
      </c>
      <c r="H113" s="14">
        <v>10</v>
      </c>
      <c r="I113" s="33">
        <v>173</v>
      </c>
      <c r="J113" s="34">
        <v>4.6242774566473986E-2</v>
      </c>
    </row>
    <row r="114" spans="1:10" ht="15.5" x14ac:dyDescent="0.35">
      <c r="A114" s="18">
        <v>8.9</v>
      </c>
      <c r="B114" s="14">
        <v>39</v>
      </c>
      <c r="C114" s="14">
        <v>7</v>
      </c>
      <c r="D114" s="20">
        <v>7.1999999999999995E-2</v>
      </c>
      <c r="E114" s="14">
        <v>116</v>
      </c>
      <c r="F114" s="14">
        <v>155</v>
      </c>
      <c r="G114" s="14">
        <v>44</v>
      </c>
      <c r="H114" s="14">
        <v>16</v>
      </c>
      <c r="I114" s="33">
        <v>164</v>
      </c>
      <c r="J114" s="34">
        <v>3.6585365853658534E-2</v>
      </c>
    </row>
    <row r="115" spans="1:10" ht="15.5" x14ac:dyDescent="0.35">
      <c r="A115" s="18">
        <v>7.9</v>
      </c>
      <c r="B115" s="14">
        <v>42</v>
      </c>
      <c r="C115" s="14">
        <v>4</v>
      </c>
      <c r="D115" s="20">
        <v>1.2829999999999999</v>
      </c>
      <c r="E115" s="14">
        <v>68</v>
      </c>
      <c r="F115" s="14">
        <v>90</v>
      </c>
      <c r="G115" s="14">
        <v>37</v>
      </c>
      <c r="H115" s="14">
        <v>6</v>
      </c>
      <c r="I115" s="33">
        <v>170</v>
      </c>
      <c r="J115" s="34">
        <v>2.9411764705882353E-2</v>
      </c>
    </row>
    <row r="116" spans="1:10" ht="15.5" x14ac:dyDescent="0.35">
      <c r="A116" s="18">
        <v>21</v>
      </c>
      <c r="B116" s="14">
        <v>89</v>
      </c>
      <c r="C116" s="14">
        <v>6</v>
      </c>
      <c r="D116" s="20">
        <v>7.4999999999999997E-2</v>
      </c>
      <c r="E116" s="14">
        <v>296</v>
      </c>
      <c r="F116" s="14">
        <v>137</v>
      </c>
      <c r="G116" s="14">
        <v>37</v>
      </c>
      <c r="H116" s="14">
        <v>13</v>
      </c>
      <c r="I116" s="33">
        <v>184</v>
      </c>
      <c r="J116" s="34">
        <v>6.5217391304347824E-2</v>
      </c>
    </row>
    <row r="117" spans="1:10" ht="15.5" x14ac:dyDescent="0.35">
      <c r="A117" s="18">
        <v>12.7</v>
      </c>
      <c r="B117" s="14">
        <v>65</v>
      </c>
      <c r="C117" s="14">
        <v>6</v>
      </c>
      <c r="D117" s="20">
        <v>0.89900000000000002</v>
      </c>
      <c r="E117" s="14">
        <v>165</v>
      </c>
      <c r="F117" s="14">
        <v>140</v>
      </c>
      <c r="G117" s="14">
        <v>60</v>
      </c>
      <c r="H117" s="14">
        <v>9</v>
      </c>
      <c r="I117" s="33">
        <v>169</v>
      </c>
      <c r="J117" s="34">
        <v>2.9585798816568046E-2</v>
      </c>
    </row>
    <row r="118" spans="1:10" ht="15.5" x14ac:dyDescent="0.35">
      <c r="A118" s="18">
        <v>9.4</v>
      </c>
      <c r="B118" s="14">
        <v>49</v>
      </c>
      <c r="C118" s="14">
        <v>10</v>
      </c>
      <c r="D118" s="20">
        <v>1.248</v>
      </c>
      <c r="E118" s="14">
        <v>92</v>
      </c>
      <c r="F118" s="14">
        <v>98</v>
      </c>
      <c r="G118" s="14">
        <v>53</v>
      </c>
      <c r="H118" s="14">
        <v>12</v>
      </c>
      <c r="I118" s="33">
        <v>175</v>
      </c>
      <c r="J118" s="34">
        <v>0.04</v>
      </c>
    </row>
    <row r="119" spans="1:10" ht="15.5" x14ac:dyDescent="0.35">
      <c r="A119" s="18">
        <v>7.5</v>
      </c>
      <c r="B119" s="14">
        <v>51</v>
      </c>
      <c r="C119" s="14">
        <v>18</v>
      </c>
      <c r="D119" s="20">
        <v>0.23100000000000001</v>
      </c>
      <c r="E119" s="14">
        <v>109</v>
      </c>
      <c r="F119" s="14">
        <v>111</v>
      </c>
      <c r="G119" s="14">
        <v>41</v>
      </c>
      <c r="H119" s="14">
        <v>7</v>
      </c>
      <c r="I119" s="33">
        <v>162</v>
      </c>
      <c r="J119" s="34">
        <v>1.8518518518518517E-2</v>
      </c>
    </row>
    <row r="120" spans="1:10" ht="15.5" x14ac:dyDescent="0.35">
      <c r="A120" s="18">
        <v>11.8</v>
      </c>
      <c r="B120" s="14">
        <v>53</v>
      </c>
      <c r="C120" s="14">
        <v>7</v>
      </c>
      <c r="D120" s="20">
        <v>1.512</v>
      </c>
      <c r="E120" s="14">
        <v>125</v>
      </c>
      <c r="F120" s="14">
        <v>101</v>
      </c>
      <c r="G120" s="14">
        <v>39</v>
      </c>
      <c r="H120" s="14">
        <v>13</v>
      </c>
      <c r="I120" s="33">
        <v>172</v>
      </c>
      <c r="J120" s="34">
        <v>4.0697674418604654E-2</v>
      </c>
    </row>
    <row r="121" spans="1:10" ht="15.5" x14ac:dyDescent="0.35">
      <c r="A121" s="18">
        <v>11.4</v>
      </c>
      <c r="B121" s="14">
        <v>96</v>
      </c>
      <c r="C121" s="14">
        <v>1</v>
      </c>
      <c r="D121" s="20">
        <v>0.83099999999999996</v>
      </c>
      <c r="E121" s="14">
        <v>199</v>
      </c>
      <c r="F121" s="14">
        <v>109</v>
      </c>
      <c r="G121" s="14">
        <v>44</v>
      </c>
      <c r="H121" s="14">
        <v>10</v>
      </c>
      <c r="I121" s="33">
        <v>162</v>
      </c>
      <c r="J121" s="34">
        <v>3.7037037037037035E-2</v>
      </c>
    </row>
    <row r="122" spans="1:10" ht="15.5" x14ac:dyDescent="0.35">
      <c r="A122" s="18">
        <v>7.2</v>
      </c>
      <c r="B122" s="14">
        <v>56</v>
      </c>
      <c r="C122" s="14">
        <v>4</v>
      </c>
      <c r="D122" s="20">
        <v>0.123</v>
      </c>
      <c r="E122" s="14">
        <v>113</v>
      </c>
      <c r="F122" s="14">
        <v>132</v>
      </c>
      <c r="G122" s="14">
        <v>45</v>
      </c>
      <c r="H122" s="14">
        <v>6</v>
      </c>
      <c r="I122" s="33">
        <v>161</v>
      </c>
      <c r="J122" s="34">
        <v>3.7267080745341616E-2</v>
      </c>
    </row>
    <row r="123" spans="1:10" ht="15.5" x14ac:dyDescent="0.35">
      <c r="A123" s="18">
        <v>20.399999999999999</v>
      </c>
      <c r="B123" s="14">
        <v>79</v>
      </c>
      <c r="C123" s="14">
        <v>7</v>
      </c>
      <c r="D123" s="20">
        <v>0.13100000000000001</v>
      </c>
      <c r="E123" s="14">
        <v>284</v>
      </c>
      <c r="F123" s="14">
        <v>137</v>
      </c>
      <c r="G123" s="14">
        <v>38</v>
      </c>
      <c r="H123" s="14">
        <v>15</v>
      </c>
      <c r="I123" s="33">
        <v>175</v>
      </c>
      <c r="J123" s="34">
        <v>5.7142857142857141E-2</v>
      </c>
    </row>
    <row r="124" spans="1:10" ht="15.5" x14ac:dyDescent="0.35">
      <c r="A124" s="18">
        <v>9.8000000000000007</v>
      </c>
      <c r="B124" s="14">
        <v>64</v>
      </c>
      <c r="C124" s="14">
        <v>5</v>
      </c>
      <c r="D124" s="20">
        <v>1.5389999999999999</v>
      </c>
      <c r="E124" s="14">
        <v>115</v>
      </c>
      <c r="F124" s="14">
        <v>72</v>
      </c>
      <c r="G124" s="14">
        <v>36</v>
      </c>
      <c r="H124" s="14">
        <v>8</v>
      </c>
      <c r="I124" s="33">
        <v>175</v>
      </c>
      <c r="J124" s="34">
        <v>4.5714285714285714E-2</v>
      </c>
    </row>
    <row r="125" spans="1:10" ht="15.5" x14ac:dyDescent="0.35">
      <c r="A125" s="18">
        <v>16.2</v>
      </c>
      <c r="B125" s="14">
        <v>67</v>
      </c>
      <c r="C125" s="14">
        <v>9</v>
      </c>
      <c r="D125" s="20">
        <v>0.63700000000000001</v>
      </c>
      <c r="E125" s="14">
        <v>188</v>
      </c>
      <c r="F125" s="14">
        <v>76</v>
      </c>
      <c r="G125" s="14">
        <v>30</v>
      </c>
      <c r="H125" s="14">
        <v>12</v>
      </c>
      <c r="I125" s="33">
        <v>181</v>
      </c>
      <c r="J125" s="34">
        <v>4.9723756906077346E-2</v>
      </c>
    </row>
    <row r="126" spans="1:10" ht="15.5" x14ac:dyDescent="0.35">
      <c r="A126" s="18">
        <v>11.4</v>
      </c>
      <c r="B126" s="14">
        <v>65</v>
      </c>
      <c r="C126" s="14">
        <v>9</v>
      </c>
      <c r="D126" s="20">
        <v>0.27500000000000002</v>
      </c>
      <c r="E126" s="14">
        <v>139</v>
      </c>
      <c r="F126" s="14">
        <v>124</v>
      </c>
      <c r="G126" s="14">
        <v>34</v>
      </c>
      <c r="H126" s="14">
        <v>11</v>
      </c>
      <c r="I126" s="33">
        <v>169</v>
      </c>
      <c r="J126" s="34">
        <v>2.9585798816568046E-2</v>
      </c>
    </row>
    <row r="127" spans="1:10" ht="15.5" x14ac:dyDescent="0.35">
      <c r="A127" s="18">
        <v>18.3</v>
      </c>
      <c r="B127" s="14">
        <v>89</v>
      </c>
      <c r="C127" s="14">
        <v>6</v>
      </c>
      <c r="D127" s="20">
        <v>0.71099999999999997</v>
      </c>
      <c r="E127" s="14">
        <v>232</v>
      </c>
      <c r="F127" s="14">
        <v>99</v>
      </c>
      <c r="G127" s="14">
        <v>47</v>
      </c>
      <c r="H127" s="14">
        <v>13</v>
      </c>
      <c r="I127" s="33">
        <v>183</v>
      </c>
      <c r="J127" s="34">
        <v>5.4644808743169397E-2</v>
      </c>
    </row>
    <row r="128" spans="1:10" ht="15.5" x14ac:dyDescent="0.35">
      <c r="A128" s="18">
        <v>8.6999999999999993</v>
      </c>
      <c r="B128" s="14">
        <v>53</v>
      </c>
      <c r="C128" s="14">
        <v>10</v>
      </c>
      <c r="D128" s="20">
        <v>1.2</v>
      </c>
      <c r="E128" s="14">
        <v>83</v>
      </c>
      <c r="F128" s="14">
        <v>90</v>
      </c>
      <c r="G128" s="14">
        <v>33</v>
      </c>
      <c r="H128" s="14">
        <v>8</v>
      </c>
      <c r="I128" s="33">
        <v>172</v>
      </c>
      <c r="J128" s="34">
        <v>4.0697674418604654E-2</v>
      </c>
    </row>
    <row r="129" spans="1:10" ht="15.5" x14ac:dyDescent="0.35">
      <c r="A129" s="18">
        <v>9.1</v>
      </c>
      <c r="B129" s="14">
        <v>44</v>
      </c>
      <c r="C129" s="14">
        <v>14</v>
      </c>
      <c r="D129" s="20">
        <v>1.2270000000000001</v>
      </c>
      <c r="E129" s="14">
        <v>100</v>
      </c>
      <c r="F129" s="14">
        <v>98</v>
      </c>
      <c r="G129" s="14">
        <v>37</v>
      </c>
      <c r="H129" s="14">
        <v>10</v>
      </c>
      <c r="I129" s="33">
        <v>173</v>
      </c>
      <c r="J129" s="34">
        <v>4.046242774566474E-2</v>
      </c>
    </row>
    <row r="130" spans="1:10" ht="15.5" x14ac:dyDescent="0.35">
      <c r="A130" s="18">
        <v>9.6999999999999993</v>
      </c>
      <c r="B130" s="14">
        <v>46</v>
      </c>
      <c r="C130" s="14">
        <v>7</v>
      </c>
      <c r="D130" s="20">
        <v>1.9630000000000001</v>
      </c>
      <c r="E130" s="14">
        <v>113</v>
      </c>
      <c r="F130" s="14">
        <v>85</v>
      </c>
      <c r="G130" s="14">
        <v>28</v>
      </c>
      <c r="H130" s="14">
        <v>10</v>
      </c>
      <c r="I130" s="33">
        <v>176</v>
      </c>
      <c r="J130" s="34">
        <v>2.8409090909090908E-2</v>
      </c>
    </row>
    <row r="131" spans="1:10" ht="15.5" x14ac:dyDescent="0.35">
      <c r="A131" s="18">
        <v>6.6</v>
      </c>
      <c r="B131" s="14">
        <v>58</v>
      </c>
      <c r="C131" s="14">
        <v>17</v>
      </c>
      <c r="D131" s="20">
        <v>0.496</v>
      </c>
      <c r="E131" s="14">
        <v>100</v>
      </c>
      <c r="F131" s="14">
        <v>136</v>
      </c>
      <c r="G131" s="14">
        <v>42</v>
      </c>
      <c r="H131" s="14">
        <v>5</v>
      </c>
      <c r="I131" s="33">
        <v>161</v>
      </c>
      <c r="J131" s="34">
        <v>2.4844720496894408E-2</v>
      </c>
    </row>
    <row r="132" spans="1:10" ht="15.5" x14ac:dyDescent="0.35">
      <c r="A132" s="18">
        <v>9.1</v>
      </c>
      <c r="B132" s="14">
        <v>62</v>
      </c>
      <c r="C132" s="14">
        <v>23</v>
      </c>
      <c r="D132" s="20">
        <v>0.42399999999999999</v>
      </c>
      <c r="E132" s="14">
        <v>123</v>
      </c>
      <c r="F132" s="14">
        <v>75</v>
      </c>
      <c r="G132" s="14">
        <v>49</v>
      </c>
      <c r="H132" s="14">
        <v>12</v>
      </c>
      <c r="I132" s="33">
        <v>157</v>
      </c>
      <c r="J132" s="34">
        <v>3.1847133757961783E-2</v>
      </c>
    </row>
    <row r="133" spans="1:10" ht="15.5" x14ac:dyDescent="0.35">
      <c r="A133" s="18">
        <v>9.6999999999999993</v>
      </c>
      <c r="B133" s="14">
        <v>62</v>
      </c>
      <c r="C133" s="14">
        <v>11</v>
      </c>
      <c r="D133" s="20">
        <v>1.1519999999999999</v>
      </c>
      <c r="E133" s="14">
        <v>106</v>
      </c>
      <c r="F133" s="14">
        <v>96</v>
      </c>
      <c r="G133" s="14">
        <v>42</v>
      </c>
      <c r="H133" s="14">
        <v>8</v>
      </c>
      <c r="I133" s="33">
        <v>171</v>
      </c>
      <c r="J133" s="34">
        <v>4.0935672514619881E-2</v>
      </c>
    </row>
    <row r="134" spans="1:10" ht="15.5" x14ac:dyDescent="0.35">
      <c r="A134" s="18">
        <v>7.8</v>
      </c>
      <c r="B134" s="14">
        <v>46</v>
      </c>
      <c r="C134" s="14">
        <v>17</v>
      </c>
      <c r="D134" s="20">
        <v>1.4810000000000001</v>
      </c>
      <c r="E134" s="14">
        <v>126</v>
      </c>
      <c r="F134" s="14">
        <v>97</v>
      </c>
      <c r="G134" s="14">
        <v>40</v>
      </c>
      <c r="H134" s="14">
        <v>1</v>
      </c>
      <c r="I134" s="33">
        <v>160</v>
      </c>
      <c r="J134" s="34">
        <v>3.125E-2</v>
      </c>
    </row>
    <row r="135" spans="1:10" ht="15.5" x14ac:dyDescent="0.35">
      <c r="A135" s="18">
        <v>13.9</v>
      </c>
      <c r="B135" s="14">
        <v>66</v>
      </c>
      <c r="C135" s="14">
        <v>7</v>
      </c>
      <c r="D135" s="20">
        <v>2.2850000000000001</v>
      </c>
      <c r="E135" s="14">
        <v>200</v>
      </c>
      <c r="F135" s="14">
        <v>124</v>
      </c>
      <c r="G135" s="14">
        <v>32</v>
      </c>
      <c r="H135" s="14">
        <v>9</v>
      </c>
      <c r="I135" s="33">
        <v>171</v>
      </c>
      <c r="J135" s="34">
        <v>3.5087719298245612E-2</v>
      </c>
    </row>
    <row r="136" spans="1:10" ht="15.5" x14ac:dyDescent="0.35">
      <c r="A136" s="18">
        <v>10.3</v>
      </c>
      <c r="B136" s="14">
        <v>56</v>
      </c>
      <c r="C136" s="14">
        <v>11</v>
      </c>
      <c r="D136" s="20">
        <v>0.29199999999999998</v>
      </c>
      <c r="E136" s="14">
        <v>47</v>
      </c>
      <c r="F136" s="14">
        <v>111</v>
      </c>
      <c r="G136" s="14">
        <v>34</v>
      </c>
      <c r="H136" s="14">
        <v>9</v>
      </c>
      <c r="I136" s="33">
        <v>179</v>
      </c>
      <c r="J136" s="34">
        <v>3.9106145251396648E-2</v>
      </c>
    </row>
    <row r="137" spans="1:10" ht="15.5" x14ac:dyDescent="0.35">
      <c r="A137" s="18">
        <v>11.7</v>
      </c>
      <c r="B137" s="14">
        <v>82</v>
      </c>
      <c r="C137" s="14">
        <v>15</v>
      </c>
      <c r="D137" s="20">
        <v>0.88800000000000001</v>
      </c>
      <c r="E137" s="14">
        <v>202</v>
      </c>
      <c r="F137" s="14">
        <v>147</v>
      </c>
      <c r="G137" s="14">
        <v>40</v>
      </c>
      <c r="H137" s="14">
        <v>7</v>
      </c>
      <c r="I137" s="33">
        <v>156</v>
      </c>
      <c r="J137" s="34">
        <v>4.4871794871794872E-2</v>
      </c>
    </row>
    <row r="138" spans="1:10" ht="15.5" x14ac:dyDescent="0.35">
      <c r="A138" s="18">
        <v>9.4</v>
      </c>
      <c r="B138" s="14">
        <v>44</v>
      </c>
      <c r="C138" s="14">
        <v>12</v>
      </c>
      <c r="D138" s="20">
        <v>2.3239999999999998</v>
      </c>
      <c r="E138" s="14">
        <v>97</v>
      </c>
      <c r="F138" s="14">
        <v>101</v>
      </c>
      <c r="G138" s="14">
        <v>49</v>
      </c>
      <c r="H138" s="14">
        <v>19</v>
      </c>
      <c r="I138" s="33">
        <v>172</v>
      </c>
      <c r="J138" s="34">
        <v>4.0697674418604654E-2</v>
      </c>
    </row>
    <row r="139" spans="1:10" ht="15.5" x14ac:dyDescent="0.35">
      <c r="A139" s="18">
        <v>9.5</v>
      </c>
      <c r="B139" s="14">
        <v>44</v>
      </c>
      <c r="C139" s="14">
        <v>10</v>
      </c>
      <c r="D139" s="20">
        <v>0.19600000000000001</v>
      </c>
      <c r="E139" s="14">
        <v>49</v>
      </c>
      <c r="F139" s="14">
        <v>111</v>
      </c>
      <c r="G139" s="14">
        <v>33</v>
      </c>
      <c r="H139" s="14">
        <v>12</v>
      </c>
      <c r="I139" s="33">
        <v>181</v>
      </c>
      <c r="J139" s="34">
        <v>4.4198895027624308E-2</v>
      </c>
    </row>
    <row r="140" spans="1:10" ht="15.5" x14ac:dyDescent="0.35">
      <c r="A140" s="18">
        <v>8.6999999999999993</v>
      </c>
      <c r="B140" s="14">
        <v>51</v>
      </c>
      <c r="C140" s="14">
        <v>15</v>
      </c>
      <c r="D140" s="20">
        <v>0.18</v>
      </c>
      <c r="E140" s="14">
        <v>84</v>
      </c>
      <c r="F140" s="14">
        <v>122</v>
      </c>
      <c r="G140" s="14">
        <v>40</v>
      </c>
      <c r="H140" s="14">
        <v>8</v>
      </c>
      <c r="I140" s="33">
        <v>171</v>
      </c>
      <c r="J140" s="34">
        <v>5.2631578947368418E-2</v>
      </c>
    </row>
    <row r="141" spans="1:10" ht="15.5" x14ac:dyDescent="0.35">
      <c r="A141" s="18">
        <v>12.8</v>
      </c>
      <c r="B141" s="14">
        <v>70</v>
      </c>
      <c r="C141" s="14">
        <v>13</v>
      </c>
      <c r="D141" s="20">
        <v>1.4159999999999999</v>
      </c>
      <c r="E141" s="14">
        <v>209</v>
      </c>
      <c r="F141" s="14">
        <v>85</v>
      </c>
      <c r="G141" s="14">
        <v>45</v>
      </c>
      <c r="H141" s="14">
        <v>6</v>
      </c>
      <c r="I141" s="33">
        <v>169</v>
      </c>
      <c r="J141" s="34">
        <v>3.5502958579881658E-2</v>
      </c>
    </row>
    <row r="142" spans="1:10" ht="15.5" x14ac:dyDescent="0.35">
      <c r="A142" s="18">
        <v>6.6</v>
      </c>
      <c r="B142" s="14">
        <v>44</v>
      </c>
      <c r="C142" s="14">
        <v>2</v>
      </c>
      <c r="D142" s="20">
        <v>0.115</v>
      </c>
      <c r="E142" s="14">
        <v>70</v>
      </c>
      <c r="F142" s="14">
        <v>137</v>
      </c>
      <c r="G142" s="14">
        <v>46</v>
      </c>
      <c r="H142" s="14">
        <v>6</v>
      </c>
      <c r="I142" s="33">
        <v>161</v>
      </c>
      <c r="J142" s="34">
        <v>3.7267080745341616E-2</v>
      </c>
    </row>
    <row r="143" spans="1:10" ht="15.5" x14ac:dyDescent="0.35">
      <c r="A143" s="18">
        <v>17</v>
      </c>
      <c r="B143" s="14">
        <v>75</v>
      </c>
      <c r="C143" s="14">
        <v>7</v>
      </c>
      <c r="D143" s="20">
        <v>0.995</v>
      </c>
      <c r="E143" s="14">
        <v>185</v>
      </c>
      <c r="F143" s="14">
        <v>99</v>
      </c>
      <c r="G143" s="14">
        <v>30</v>
      </c>
      <c r="H143" s="14">
        <v>10</v>
      </c>
      <c r="I143" s="33">
        <v>180</v>
      </c>
      <c r="J143" s="34">
        <v>0.05</v>
      </c>
    </row>
    <row r="144" spans="1:10" ht="15.5" x14ac:dyDescent="0.35">
      <c r="A144" s="18">
        <v>16.7</v>
      </c>
      <c r="B144" s="14">
        <v>68</v>
      </c>
      <c r="C144" s="14">
        <v>4</v>
      </c>
      <c r="D144" s="20">
        <v>2.3519999999999999</v>
      </c>
      <c r="E144" s="14">
        <v>209</v>
      </c>
      <c r="F144" s="14">
        <v>85</v>
      </c>
      <c r="G144" s="14">
        <v>30</v>
      </c>
      <c r="H144" s="14">
        <v>12</v>
      </c>
      <c r="I144" s="33">
        <v>182</v>
      </c>
      <c r="J144" s="34">
        <v>3.8461538461538464E-2</v>
      </c>
    </row>
    <row r="145" spans="1:10" ht="15.5" x14ac:dyDescent="0.35">
      <c r="A145" s="18">
        <v>15.9</v>
      </c>
      <c r="B145" s="14">
        <v>84</v>
      </c>
      <c r="C145" s="14">
        <v>9</v>
      </c>
      <c r="D145" s="20">
        <v>1.2589999999999999</v>
      </c>
      <c r="E145" s="14">
        <v>175</v>
      </c>
      <c r="F145" s="14">
        <v>84</v>
      </c>
      <c r="G145" s="14">
        <v>31</v>
      </c>
      <c r="H145" s="14">
        <v>8</v>
      </c>
      <c r="I145" s="33">
        <v>183</v>
      </c>
      <c r="J145" s="34">
        <v>3.825136612021858E-2</v>
      </c>
    </row>
    <row r="146" spans="1:10" ht="15.5" x14ac:dyDescent="0.35">
      <c r="A146" s="18">
        <v>7.9</v>
      </c>
      <c r="B146" s="14">
        <v>51</v>
      </c>
      <c r="C146" s="14">
        <v>3</v>
      </c>
      <c r="D146" s="20">
        <v>1.464</v>
      </c>
      <c r="E146" s="14">
        <v>118</v>
      </c>
      <c r="F146" s="14">
        <v>115</v>
      </c>
      <c r="G146" s="14">
        <v>46</v>
      </c>
      <c r="H146" s="14">
        <v>6</v>
      </c>
      <c r="I146" s="33">
        <v>162</v>
      </c>
      <c r="J146" s="34">
        <v>3.0864197530864196E-2</v>
      </c>
    </row>
    <row r="147" spans="1:10" ht="15.5" x14ac:dyDescent="0.35">
      <c r="A147" s="18">
        <v>14.1</v>
      </c>
      <c r="B147" s="14">
        <v>88</v>
      </c>
      <c r="C147" s="14">
        <v>5</v>
      </c>
      <c r="D147" s="20">
        <v>0.504</v>
      </c>
      <c r="E147" s="14">
        <v>253</v>
      </c>
      <c r="F147" s="14">
        <v>124</v>
      </c>
      <c r="G147" s="14">
        <v>42</v>
      </c>
      <c r="H147" s="14">
        <v>9</v>
      </c>
      <c r="I147" s="33">
        <v>163</v>
      </c>
      <c r="J147" s="34">
        <v>5.5214723926380369E-2</v>
      </c>
    </row>
    <row r="148" spans="1:10" ht="15.5" x14ac:dyDescent="0.35">
      <c r="A148" s="18">
        <v>8.1</v>
      </c>
      <c r="B148" s="14">
        <v>58</v>
      </c>
      <c r="C148" s="14">
        <v>19</v>
      </c>
      <c r="D148" s="20">
        <v>0.44700000000000001</v>
      </c>
      <c r="E148" s="14">
        <v>20</v>
      </c>
      <c r="F148" s="14">
        <v>129</v>
      </c>
      <c r="G148" s="14">
        <v>43</v>
      </c>
      <c r="H148" s="14">
        <v>10</v>
      </c>
      <c r="I148" s="33">
        <v>178</v>
      </c>
      <c r="J148" s="34">
        <v>3.3707865168539325E-2</v>
      </c>
    </row>
    <row r="149" spans="1:10" ht="15.5" x14ac:dyDescent="0.35">
      <c r="A149" s="18">
        <v>13.6</v>
      </c>
      <c r="B149" s="14">
        <v>66</v>
      </c>
      <c r="C149" s="14">
        <v>17</v>
      </c>
      <c r="D149" s="20">
        <v>2.62</v>
      </c>
      <c r="E149" s="14">
        <v>103</v>
      </c>
      <c r="F149" s="14">
        <v>102</v>
      </c>
      <c r="G149" s="14">
        <v>39</v>
      </c>
      <c r="H149" s="14">
        <v>8</v>
      </c>
      <c r="I149" s="33">
        <v>166</v>
      </c>
      <c r="J149" s="34">
        <v>3.614457831325301E-2</v>
      </c>
    </row>
    <row r="150" spans="1:10" ht="15.5" x14ac:dyDescent="0.35">
      <c r="A150" s="18">
        <v>10</v>
      </c>
      <c r="B150" s="14">
        <v>55</v>
      </c>
      <c r="C150" s="14">
        <v>8</v>
      </c>
      <c r="D150" s="20">
        <v>1.1679999999999999</v>
      </c>
      <c r="E150" s="14">
        <v>120</v>
      </c>
      <c r="F150" s="14">
        <v>114</v>
      </c>
      <c r="G150" s="14">
        <v>52</v>
      </c>
      <c r="H150" s="14">
        <v>10</v>
      </c>
      <c r="I150" s="33">
        <v>174</v>
      </c>
      <c r="J150" s="34">
        <v>4.5977011494252873E-2</v>
      </c>
    </row>
    <row r="151" spans="1:10" ht="15.5" x14ac:dyDescent="0.35">
      <c r="A151" s="18">
        <v>11.6</v>
      </c>
      <c r="B151" s="14">
        <v>60</v>
      </c>
      <c r="C151" s="14">
        <v>9</v>
      </c>
      <c r="D151" s="20">
        <v>3.2000000000000001E-2</v>
      </c>
      <c r="E151" s="14">
        <v>102</v>
      </c>
      <c r="F151" s="14">
        <v>135</v>
      </c>
      <c r="G151" s="14">
        <v>35</v>
      </c>
      <c r="H151" s="14">
        <v>8</v>
      </c>
      <c r="I151" s="33">
        <v>178</v>
      </c>
      <c r="J151" s="34">
        <v>3.9325842696629212E-2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E6C7B-25E1-444E-8C1B-E1B50FFEC652}">
  <dimension ref="A1:AC153"/>
  <sheetViews>
    <sheetView topLeftCell="E53" zoomScale="59" zoomScaleNormal="59" workbookViewId="0">
      <selection activeCell="Y39" sqref="Y39"/>
    </sheetView>
  </sheetViews>
  <sheetFormatPr defaultColWidth="11.453125" defaultRowHeight="14.5" x14ac:dyDescent="0.35"/>
  <cols>
    <col min="1" max="1" width="9.453125" bestFit="1" customWidth="1"/>
    <col min="2" max="2" width="9.54296875" bestFit="1" customWidth="1"/>
    <col min="3" max="3" width="15.54296875" bestFit="1" customWidth="1"/>
    <col min="4" max="4" width="10.54296875" bestFit="1" customWidth="1"/>
    <col min="5" max="5" width="11.54296875" bestFit="1" customWidth="1"/>
    <col min="6" max="6" width="9.81640625" bestFit="1" customWidth="1"/>
    <col min="7" max="7" width="9.54296875" bestFit="1" customWidth="1"/>
    <col min="8" max="8" width="12.54296875" bestFit="1" customWidth="1"/>
    <col min="9" max="9" width="16.453125" bestFit="1" customWidth="1"/>
    <col min="12" max="13" width="18" bestFit="1" customWidth="1"/>
    <col min="14" max="14" width="14.54296875" bestFit="1" customWidth="1"/>
    <col min="15" max="15" width="12.7265625" bestFit="1" customWidth="1"/>
    <col min="16" max="16" width="12" bestFit="1" customWidth="1"/>
    <col min="17" max="17" width="13.453125" bestFit="1" customWidth="1"/>
    <col min="18" max="20" width="12.7265625" bestFit="1" customWidth="1"/>
  </cols>
  <sheetData>
    <row r="1" spans="1:29" ht="15.5" x14ac:dyDescent="0.35">
      <c r="A1" s="26" t="s">
        <v>45</v>
      </c>
      <c r="B1" s="101" t="s">
        <v>47</v>
      </c>
      <c r="C1" s="26" t="s">
        <v>49</v>
      </c>
      <c r="D1" s="26" t="s">
        <v>50</v>
      </c>
      <c r="E1" s="26" t="s">
        <v>52</v>
      </c>
      <c r="F1" s="26" t="s">
        <v>55</v>
      </c>
      <c r="G1" s="26" t="s">
        <v>56</v>
      </c>
      <c r="H1" s="102" t="s">
        <v>38</v>
      </c>
      <c r="I1" s="102" t="s">
        <v>61</v>
      </c>
      <c r="AA1" t="s">
        <v>158</v>
      </c>
    </row>
    <row r="2" spans="1:29" ht="16" thickBot="1" x14ac:dyDescent="0.4">
      <c r="A2" s="18">
        <v>12.5</v>
      </c>
      <c r="B2" s="14">
        <v>60</v>
      </c>
      <c r="C2" s="20">
        <v>0.71199999999999997</v>
      </c>
      <c r="D2" s="14">
        <v>171</v>
      </c>
      <c r="E2" s="14">
        <v>110</v>
      </c>
      <c r="F2" s="14">
        <v>33</v>
      </c>
      <c r="G2" s="14">
        <v>12</v>
      </c>
      <c r="H2" s="33">
        <v>171</v>
      </c>
      <c r="I2" s="34">
        <v>4.0935672514619881E-2</v>
      </c>
    </row>
    <row r="3" spans="1:29" ht="15.5" x14ac:dyDescent="0.35">
      <c r="A3" s="18">
        <v>14.5</v>
      </c>
      <c r="B3" s="14">
        <v>69</v>
      </c>
      <c r="C3" s="20">
        <v>9.0999999999999998E-2</v>
      </c>
      <c r="D3" s="14">
        <v>213</v>
      </c>
      <c r="E3" s="14">
        <v>134</v>
      </c>
      <c r="F3" s="14">
        <v>33</v>
      </c>
      <c r="G3" s="14">
        <v>16</v>
      </c>
      <c r="H3" s="33">
        <v>168</v>
      </c>
      <c r="I3" s="34">
        <v>5.9523809523809521E-2</v>
      </c>
      <c r="AA3" s="105" t="s">
        <v>159</v>
      </c>
      <c r="AB3" s="105" t="s">
        <v>160</v>
      </c>
      <c r="AC3" s="105" t="s">
        <v>161</v>
      </c>
    </row>
    <row r="4" spans="1:29" ht="15.5" x14ac:dyDescent="0.35">
      <c r="A4" s="18">
        <v>19</v>
      </c>
      <c r="B4" s="14">
        <v>79</v>
      </c>
      <c r="C4" s="20">
        <v>1.72</v>
      </c>
      <c r="D4" s="14">
        <v>255</v>
      </c>
      <c r="E4" s="14">
        <v>98</v>
      </c>
      <c r="F4" s="14">
        <v>40</v>
      </c>
      <c r="G4" s="14">
        <v>13</v>
      </c>
      <c r="H4" s="33">
        <v>180</v>
      </c>
      <c r="I4" s="34">
        <v>4.4444444444444446E-2</v>
      </c>
      <c r="L4" t="s">
        <v>135</v>
      </c>
      <c r="AA4">
        <v>1</v>
      </c>
      <c r="AB4">
        <v>12.736009911374728</v>
      </c>
      <c r="AC4">
        <v>-0.23600991137472782</v>
      </c>
    </row>
    <row r="5" spans="1:29" ht="16" thickBot="1" x14ac:dyDescent="0.4">
      <c r="A5" s="18">
        <v>18.2</v>
      </c>
      <c r="B5" s="14">
        <v>66</v>
      </c>
      <c r="C5" s="20">
        <v>1.3720000000000001</v>
      </c>
      <c r="D5" s="14">
        <v>287</v>
      </c>
      <c r="E5" s="14">
        <v>85</v>
      </c>
      <c r="F5" s="14">
        <v>29</v>
      </c>
      <c r="G5" s="14">
        <v>10</v>
      </c>
      <c r="H5" s="33">
        <v>173</v>
      </c>
      <c r="I5" s="34">
        <v>4.046242774566474E-2</v>
      </c>
      <c r="O5" t="s">
        <v>136</v>
      </c>
      <c r="AA5">
        <v>2</v>
      </c>
      <c r="AB5">
        <v>15.058752919766301</v>
      </c>
      <c r="AC5">
        <v>-0.55875291976630059</v>
      </c>
    </row>
    <row r="6" spans="1:29" ht="15.5" x14ac:dyDescent="0.35">
      <c r="A6" s="18">
        <v>7.6</v>
      </c>
      <c r="B6" s="14">
        <v>51</v>
      </c>
      <c r="C6" s="20">
        <v>0.93500000000000005</v>
      </c>
      <c r="D6" s="14">
        <v>112</v>
      </c>
      <c r="E6" s="14">
        <v>72</v>
      </c>
      <c r="F6" s="14">
        <v>36</v>
      </c>
      <c r="G6" s="14">
        <v>4</v>
      </c>
      <c r="H6" s="33">
        <v>166</v>
      </c>
      <c r="I6" s="34">
        <v>3.0120481927710843E-2</v>
      </c>
      <c r="L6" s="38" t="s">
        <v>137</v>
      </c>
      <c r="M6" s="38"/>
      <c r="O6" s="105"/>
      <c r="P6" s="105" t="s">
        <v>138</v>
      </c>
      <c r="Q6" s="105" t="s">
        <v>139</v>
      </c>
      <c r="R6" s="105" t="s">
        <v>140</v>
      </c>
      <c r="S6" s="105" t="s">
        <v>141</v>
      </c>
      <c r="T6" s="105" t="s">
        <v>142</v>
      </c>
      <c r="AA6">
        <v>3</v>
      </c>
      <c r="AB6">
        <v>18.082921993322472</v>
      </c>
      <c r="AC6">
        <v>0.91707800667752792</v>
      </c>
    </row>
    <row r="7" spans="1:29" ht="15.5" x14ac:dyDescent="0.35">
      <c r="A7" s="18">
        <v>18.5</v>
      </c>
      <c r="B7" s="14">
        <v>62</v>
      </c>
      <c r="C7" s="20">
        <v>2.0190000000000001</v>
      </c>
      <c r="D7" s="14">
        <v>238</v>
      </c>
      <c r="E7" s="14">
        <v>77</v>
      </c>
      <c r="F7" s="14">
        <v>32</v>
      </c>
      <c r="G7" s="14">
        <v>15</v>
      </c>
      <c r="H7" s="33">
        <v>183</v>
      </c>
      <c r="I7" s="34">
        <v>4.9180327868852458E-2</v>
      </c>
      <c r="L7" t="s">
        <v>143</v>
      </c>
      <c r="M7">
        <v>0.97361586253743149</v>
      </c>
      <c r="O7" t="s">
        <v>144</v>
      </c>
      <c r="P7">
        <v>8</v>
      </c>
      <c r="Q7">
        <v>1801.102660564979</v>
      </c>
      <c r="R7">
        <v>225.13783257062238</v>
      </c>
      <c r="S7">
        <v>320.84766245231111</v>
      </c>
      <c r="T7" s="112">
        <v>1.7980305367155055E-86</v>
      </c>
      <c r="AA7">
        <v>4</v>
      </c>
      <c r="AB7">
        <v>17.371844813956521</v>
      </c>
      <c r="AC7">
        <v>0.82815518604347815</v>
      </c>
    </row>
    <row r="8" spans="1:29" ht="15.5" x14ac:dyDescent="0.35">
      <c r="A8" s="18">
        <v>13.1</v>
      </c>
      <c r="B8" s="14">
        <v>61</v>
      </c>
      <c r="C8" s="20">
        <v>0.66200000000000003</v>
      </c>
      <c r="D8" s="14">
        <v>124</v>
      </c>
      <c r="E8" s="14">
        <v>100</v>
      </c>
      <c r="F8" s="14">
        <v>52</v>
      </c>
      <c r="G8" s="14">
        <v>15</v>
      </c>
      <c r="H8" s="33">
        <v>182</v>
      </c>
      <c r="I8" s="34">
        <v>4.9450549450549448E-2</v>
      </c>
      <c r="L8" t="s">
        <v>145</v>
      </c>
      <c r="M8">
        <v>0.94792784778450678</v>
      </c>
      <c r="O8" t="s">
        <v>146</v>
      </c>
      <c r="P8">
        <v>141</v>
      </c>
      <c r="Q8">
        <v>98.939272768353291</v>
      </c>
      <c r="R8">
        <v>0.70169696998832121</v>
      </c>
      <c r="AA8">
        <v>5</v>
      </c>
      <c r="AB8">
        <v>7.9534110586602056</v>
      </c>
      <c r="AC8">
        <v>-0.35341105866020595</v>
      </c>
    </row>
    <row r="9" spans="1:29" ht="16" thickBot="1" x14ac:dyDescent="0.4">
      <c r="A9" s="18">
        <v>14.9</v>
      </c>
      <c r="B9" s="14">
        <v>59</v>
      </c>
      <c r="C9" s="20">
        <v>0.7</v>
      </c>
      <c r="D9" s="14">
        <v>214</v>
      </c>
      <c r="E9" s="14">
        <v>95</v>
      </c>
      <c r="F9" s="14">
        <v>41</v>
      </c>
      <c r="G9" s="14">
        <v>4</v>
      </c>
      <c r="H9" s="33">
        <v>173</v>
      </c>
      <c r="I9" s="34">
        <v>5.2023121387283239E-2</v>
      </c>
      <c r="L9" t="s">
        <v>147</v>
      </c>
      <c r="M9">
        <v>0.94497339943185477</v>
      </c>
      <c r="O9" s="52" t="s">
        <v>148</v>
      </c>
      <c r="P9" s="52">
        <v>149</v>
      </c>
      <c r="Q9" s="52">
        <v>1900.0419333333323</v>
      </c>
      <c r="R9" s="52"/>
      <c r="S9" s="52"/>
      <c r="T9" s="52"/>
      <c r="AA9">
        <v>6</v>
      </c>
      <c r="AB9">
        <v>17.764442303456132</v>
      </c>
      <c r="AC9">
        <v>0.73555769654386793</v>
      </c>
    </row>
    <row r="10" spans="1:29" ht="15.5" x14ac:dyDescent="0.35">
      <c r="A10" s="18">
        <v>17.100000000000001</v>
      </c>
      <c r="B10" s="14">
        <v>65</v>
      </c>
      <c r="C10" s="20">
        <v>0.93700000000000006</v>
      </c>
      <c r="D10" s="14">
        <v>215</v>
      </c>
      <c r="E10" s="14">
        <v>112</v>
      </c>
      <c r="F10" s="14">
        <v>31</v>
      </c>
      <c r="G10" s="14">
        <v>12</v>
      </c>
      <c r="H10" s="33">
        <v>183</v>
      </c>
      <c r="I10" s="34">
        <v>4.9180327868852458E-2</v>
      </c>
      <c r="L10" t="s">
        <v>87</v>
      </c>
      <c r="M10">
        <v>0.83767354619106915</v>
      </c>
      <c r="AA10">
        <v>7</v>
      </c>
      <c r="AB10">
        <v>12.795810116728816</v>
      </c>
      <c r="AC10">
        <v>0.30418988327118335</v>
      </c>
    </row>
    <row r="11" spans="1:29" ht="16" thickBot="1" x14ac:dyDescent="0.4">
      <c r="A11" s="18">
        <v>9.1999999999999993</v>
      </c>
      <c r="B11" s="14">
        <v>55</v>
      </c>
      <c r="C11" s="20">
        <v>6.5000000000000002E-2</v>
      </c>
      <c r="D11" s="14">
        <v>154</v>
      </c>
      <c r="E11" s="14">
        <v>75</v>
      </c>
      <c r="F11" s="14">
        <v>42</v>
      </c>
      <c r="G11" s="14">
        <v>13</v>
      </c>
      <c r="H11" s="33">
        <v>158</v>
      </c>
      <c r="I11" s="34">
        <v>4.4303797468354431E-2</v>
      </c>
      <c r="L11" s="52" t="s">
        <v>149</v>
      </c>
      <c r="M11" s="52">
        <v>150</v>
      </c>
      <c r="AA11">
        <v>8</v>
      </c>
      <c r="AB11">
        <v>14.182075613467299</v>
      </c>
      <c r="AC11">
        <v>0.71792438653270096</v>
      </c>
    </row>
    <row r="12" spans="1:29" ht="16" thickBot="1" x14ac:dyDescent="0.4">
      <c r="A12" s="18">
        <v>10.3</v>
      </c>
      <c r="B12" s="14">
        <v>65</v>
      </c>
      <c r="C12" s="20">
        <v>2.1440000000000001</v>
      </c>
      <c r="D12" s="14">
        <v>97</v>
      </c>
      <c r="E12" s="14">
        <v>100</v>
      </c>
      <c r="F12" s="14">
        <v>32</v>
      </c>
      <c r="G12" s="14">
        <v>8</v>
      </c>
      <c r="H12" s="33">
        <v>174</v>
      </c>
      <c r="I12" s="34">
        <v>3.4482758620689655E-2</v>
      </c>
      <c r="AA12">
        <v>9</v>
      </c>
      <c r="AB12">
        <v>17.105701606914916</v>
      </c>
      <c r="AC12">
        <v>-5.7016069149149473E-3</v>
      </c>
    </row>
    <row r="13" spans="1:29" ht="15.5" x14ac:dyDescent="0.35">
      <c r="A13" s="18">
        <v>19.3</v>
      </c>
      <c r="B13" s="14">
        <v>74</v>
      </c>
      <c r="C13" s="20">
        <v>0.248</v>
      </c>
      <c r="D13" s="14">
        <v>301</v>
      </c>
      <c r="E13" s="14">
        <v>96</v>
      </c>
      <c r="F13" s="14">
        <v>39</v>
      </c>
      <c r="G13" s="14">
        <v>21</v>
      </c>
      <c r="H13" s="33">
        <v>174</v>
      </c>
      <c r="I13" s="34">
        <v>7.4712643678160925E-2</v>
      </c>
      <c r="L13" s="105"/>
      <c r="M13" s="105" t="s">
        <v>150</v>
      </c>
      <c r="N13" s="105" t="s">
        <v>87</v>
      </c>
      <c r="O13" s="105" t="s">
        <v>151</v>
      </c>
      <c r="P13" s="105" t="s">
        <v>152</v>
      </c>
      <c r="Q13" s="105" t="s">
        <v>153</v>
      </c>
      <c r="R13" s="105" t="s">
        <v>154</v>
      </c>
      <c r="S13" s="105" t="s">
        <v>155</v>
      </c>
      <c r="T13" s="105" t="s">
        <v>156</v>
      </c>
      <c r="AA13">
        <v>10</v>
      </c>
      <c r="AB13">
        <v>8.8383015750868612</v>
      </c>
      <c r="AC13">
        <v>0.36169842491313808</v>
      </c>
    </row>
    <row r="14" spans="1:29" ht="15.5" x14ac:dyDescent="0.35">
      <c r="A14" s="18">
        <v>8.1</v>
      </c>
      <c r="B14" s="14">
        <v>43</v>
      </c>
      <c r="C14" s="20">
        <v>1.607</v>
      </c>
      <c r="D14" s="14">
        <v>123</v>
      </c>
      <c r="E14" s="14">
        <v>72</v>
      </c>
      <c r="F14" s="14">
        <v>45</v>
      </c>
      <c r="G14" s="14">
        <v>8</v>
      </c>
      <c r="H14" s="33">
        <v>163</v>
      </c>
      <c r="I14" s="34">
        <v>4.2944785276073622E-2</v>
      </c>
      <c r="L14" t="s">
        <v>157</v>
      </c>
      <c r="M14">
        <v>-29.361758312251052</v>
      </c>
      <c r="N14">
        <v>2.0157429698584135</v>
      </c>
      <c r="O14">
        <v>-14.566221364181878</v>
      </c>
      <c r="P14" s="112">
        <v>6.6356790613529784E-30</v>
      </c>
      <c r="Q14">
        <v>-33.346744062357288</v>
      </c>
      <c r="R14">
        <v>-25.376772562144819</v>
      </c>
      <c r="S14">
        <v>-33.346744062357288</v>
      </c>
      <c r="T14">
        <v>-25.376772562144819</v>
      </c>
      <c r="AA14">
        <v>11</v>
      </c>
      <c r="AB14">
        <v>10.40235413584845</v>
      </c>
      <c r="AC14">
        <v>-0.10235413584844899</v>
      </c>
    </row>
    <row r="15" spans="1:29" ht="15.5" x14ac:dyDescent="0.35">
      <c r="A15" s="18">
        <v>9.1</v>
      </c>
      <c r="B15" s="14">
        <v>78</v>
      </c>
      <c r="C15" s="20">
        <v>1.6240000000000001</v>
      </c>
      <c r="D15" s="14">
        <v>148</v>
      </c>
      <c r="E15" s="14">
        <v>73</v>
      </c>
      <c r="F15" s="14">
        <v>39</v>
      </c>
      <c r="G15" s="14">
        <v>11</v>
      </c>
      <c r="H15" s="33">
        <v>168</v>
      </c>
      <c r="I15" s="34">
        <v>4.1666666666666664E-2</v>
      </c>
      <c r="L15" t="s">
        <v>47</v>
      </c>
      <c r="M15">
        <v>2.4609775190723947E-2</v>
      </c>
      <c r="N15">
        <v>7.5167313776595942E-3</v>
      </c>
      <c r="O15">
        <v>3.273999555693373</v>
      </c>
      <c r="P15" s="112">
        <v>1.3340383322695379E-3</v>
      </c>
      <c r="Q15">
        <v>9.7497122386235313E-3</v>
      </c>
      <c r="R15">
        <v>3.9469838142824364E-2</v>
      </c>
      <c r="S15">
        <v>9.7497122386235313E-3</v>
      </c>
      <c r="T15">
        <v>3.9469838142824364E-2</v>
      </c>
      <c r="AA15">
        <v>12</v>
      </c>
      <c r="AB15">
        <v>19.663215421244395</v>
      </c>
      <c r="AC15">
        <v>-0.36321542124439432</v>
      </c>
    </row>
    <row r="16" spans="1:29" ht="15.5" x14ac:dyDescent="0.35">
      <c r="A16" s="18">
        <v>15.7</v>
      </c>
      <c r="B16" s="14">
        <v>67</v>
      </c>
      <c r="C16" s="20">
        <v>0.05</v>
      </c>
      <c r="D16" s="14">
        <v>228</v>
      </c>
      <c r="E16" s="14">
        <v>86</v>
      </c>
      <c r="F16" s="14">
        <v>31</v>
      </c>
      <c r="G16" s="14">
        <v>13</v>
      </c>
      <c r="H16" s="33">
        <v>173</v>
      </c>
      <c r="I16" s="34">
        <v>4.6242774566473986E-2</v>
      </c>
      <c r="L16" t="s">
        <v>49</v>
      </c>
      <c r="M16">
        <v>0.25798486122662323</v>
      </c>
      <c r="N16">
        <v>0.11488535825668808</v>
      </c>
      <c r="O16">
        <v>2.2455852089542017</v>
      </c>
      <c r="P16" s="112">
        <v>2.6286277165436127E-2</v>
      </c>
      <c r="Q16">
        <v>3.0864378905948842E-2</v>
      </c>
      <c r="R16">
        <v>0.48510534354729762</v>
      </c>
      <c r="S16">
        <v>3.0864378905948842E-2</v>
      </c>
      <c r="T16">
        <v>0.48510534354729762</v>
      </c>
      <c r="AA16">
        <v>13</v>
      </c>
      <c r="AB16">
        <v>8.2308155991811933</v>
      </c>
      <c r="AC16">
        <v>-0.13081559918119368</v>
      </c>
    </row>
    <row r="17" spans="1:29" ht="15.5" x14ac:dyDescent="0.35">
      <c r="A17" s="18">
        <v>9.8000000000000007</v>
      </c>
      <c r="B17" s="14">
        <v>62</v>
      </c>
      <c r="C17" s="20">
        <v>0.58799999999999997</v>
      </c>
      <c r="D17" s="14">
        <v>136</v>
      </c>
      <c r="E17" s="14">
        <v>121</v>
      </c>
      <c r="F17" s="14">
        <v>41</v>
      </c>
      <c r="G17" s="14">
        <v>10</v>
      </c>
      <c r="H17" s="33">
        <v>159</v>
      </c>
      <c r="I17" s="34">
        <v>5.0314465408805034E-2</v>
      </c>
      <c r="L17" t="s">
        <v>50</v>
      </c>
      <c r="M17">
        <v>3.7820705129831704E-2</v>
      </c>
      <c r="N17">
        <v>1.7213212273152478E-3</v>
      </c>
      <c r="O17">
        <v>21.971904215008621</v>
      </c>
      <c r="P17" s="112">
        <v>2.2506510964389953E-47</v>
      </c>
      <c r="Q17">
        <v>3.4417770993497625E-2</v>
      </c>
      <c r="R17">
        <v>4.1223639266165783E-2</v>
      </c>
      <c r="S17">
        <v>3.4417770993497625E-2</v>
      </c>
      <c r="T17">
        <v>4.1223639266165783E-2</v>
      </c>
      <c r="AA17">
        <v>14</v>
      </c>
      <c r="AB17">
        <v>11.233267634277126</v>
      </c>
      <c r="AC17">
        <v>-2.1332676342771268</v>
      </c>
    </row>
    <row r="18" spans="1:29" ht="15.5" x14ac:dyDescent="0.35">
      <c r="A18" s="18">
        <v>19.5</v>
      </c>
      <c r="B18" s="14">
        <v>99</v>
      </c>
      <c r="C18" s="20">
        <v>1.76</v>
      </c>
      <c r="D18" s="14">
        <v>369</v>
      </c>
      <c r="E18" s="14">
        <v>85</v>
      </c>
      <c r="F18" s="14">
        <v>38</v>
      </c>
      <c r="G18" s="14">
        <v>12</v>
      </c>
      <c r="H18" s="33">
        <v>163</v>
      </c>
      <c r="I18" s="34">
        <v>4.2944785276073622E-2</v>
      </c>
      <c r="L18" t="s">
        <v>52</v>
      </c>
      <c r="M18">
        <v>1.6003962153778747E-2</v>
      </c>
      <c r="N18">
        <v>3.8854734982212966E-3</v>
      </c>
      <c r="O18">
        <v>4.1189219695115886</v>
      </c>
      <c r="P18" s="112">
        <v>6.4565013260432333E-5</v>
      </c>
      <c r="Q18">
        <v>8.3226472468911628E-3</v>
      </c>
      <c r="R18">
        <v>2.3685277060666331E-2</v>
      </c>
      <c r="S18">
        <v>8.3226472468911628E-3</v>
      </c>
      <c r="T18">
        <v>2.3685277060666331E-2</v>
      </c>
      <c r="AA18">
        <v>15</v>
      </c>
      <c r="AB18">
        <v>15.149168706786508</v>
      </c>
      <c r="AC18">
        <v>0.55083129321349134</v>
      </c>
    </row>
    <row r="19" spans="1:29" ht="15.5" x14ac:dyDescent="0.35">
      <c r="A19" s="18">
        <v>16.2</v>
      </c>
      <c r="B19" s="14">
        <v>67</v>
      </c>
      <c r="C19" s="20">
        <v>4.4999999999999998E-2</v>
      </c>
      <c r="D19" s="14">
        <v>187</v>
      </c>
      <c r="E19" s="14">
        <v>73</v>
      </c>
      <c r="F19" s="14">
        <v>29</v>
      </c>
      <c r="G19" s="14">
        <v>13</v>
      </c>
      <c r="H19" s="33">
        <v>182</v>
      </c>
      <c r="I19" s="34">
        <v>5.4945054945054944E-2</v>
      </c>
      <c r="L19" t="s">
        <v>55</v>
      </c>
      <c r="M19">
        <v>-2.3905595432916329E-2</v>
      </c>
      <c r="N19">
        <v>1.0291550737243164E-2</v>
      </c>
      <c r="O19">
        <v>-2.3228370576269453</v>
      </c>
      <c r="P19" s="112">
        <v>2.1618714314251549E-2</v>
      </c>
      <c r="Q19">
        <v>-4.425128615224945E-2</v>
      </c>
      <c r="R19">
        <v>-3.559904713583209E-3</v>
      </c>
      <c r="S19">
        <v>-4.425128615224945E-2</v>
      </c>
      <c r="T19">
        <v>-3.559904713583209E-3</v>
      </c>
      <c r="AA19">
        <v>16</v>
      </c>
      <c r="AB19">
        <v>9.4353699861708851</v>
      </c>
      <c r="AC19">
        <v>0.36463001382911564</v>
      </c>
    </row>
    <row r="20" spans="1:29" ht="15.5" x14ac:dyDescent="0.35">
      <c r="A20" s="18">
        <v>8</v>
      </c>
      <c r="B20" s="14">
        <v>51</v>
      </c>
      <c r="C20" s="20">
        <v>1</v>
      </c>
      <c r="D20" s="14">
        <v>66</v>
      </c>
      <c r="E20" s="14">
        <v>90</v>
      </c>
      <c r="F20" s="14">
        <v>34</v>
      </c>
      <c r="G20" s="14">
        <v>6</v>
      </c>
      <c r="H20" s="33">
        <v>178</v>
      </c>
      <c r="I20" s="34">
        <v>3.3707865168539325E-2</v>
      </c>
      <c r="L20" t="s">
        <v>56</v>
      </c>
      <c r="M20">
        <v>5.5866151698408806E-2</v>
      </c>
      <c r="N20">
        <v>2.1107645579915787E-2</v>
      </c>
      <c r="O20">
        <v>2.6467258741337885</v>
      </c>
      <c r="P20" s="112">
        <v>9.0517008945011097E-3</v>
      </c>
      <c r="Q20">
        <v>1.4137782500541582E-2</v>
      </c>
      <c r="R20">
        <v>9.759452089627603E-2</v>
      </c>
      <c r="S20">
        <v>1.4137782500541582E-2</v>
      </c>
      <c r="T20">
        <v>9.759452089627603E-2</v>
      </c>
      <c r="AA20">
        <v>17</v>
      </c>
      <c r="AB20">
        <v>19.551183438391174</v>
      </c>
      <c r="AC20">
        <v>-5.1183438391174008E-2</v>
      </c>
    </row>
    <row r="21" spans="1:29" ht="15.5" x14ac:dyDescent="0.35">
      <c r="A21" s="18">
        <v>12.2</v>
      </c>
      <c r="B21" s="14">
        <v>71</v>
      </c>
      <c r="C21" s="20">
        <v>0.121</v>
      </c>
      <c r="D21" s="14">
        <v>116</v>
      </c>
      <c r="E21" s="14">
        <v>82</v>
      </c>
      <c r="F21" s="14">
        <v>34</v>
      </c>
      <c r="G21" s="14">
        <v>8</v>
      </c>
      <c r="H21" s="33">
        <v>185</v>
      </c>
      <c r="I21" s="34">
        <v>4.3243243243243246E-2</v>
      </c>
      <c r="L21" t="s">
        <v>38</v>
      </c>
      <c r="M21">
        <v>0.18120994778063673</v>
      </c>
      <c r="N21">
        <v>1.0718708734552451E-2</v>
      </c>
      <c r="O21">
        <v>16.905949426211645</v>
      </c>
      <c r="P21" s="112">
        <v>1.0011089958008259E-35</v>
      </c>
      <c r="Q21">
        <v>0.16001979496580093</v>
      </c>
      <c r="R21">
        <v>0.20240010059547253</v>
      </c>
      <c r="S21">
        <v>0.16001979496580093</v>
      </c>
      <c r="T21">
        <v>0.20240010059547253</v>
      </c>
      <c r="AA21">
        <v>18</v>
      </c>
      <c r="AB21">
        <v>15.353020467716888</v>
      </c>
      <c r="AC21">
        <v>0.84697953228311107</v>
      </c>
    </row>
    <row r="22" spans="1:29" ht="16" thickBot="1" x14ac:dyDescent="0.4">
      <c r="A22" s="18">
        <v>11.1</v>
      </c>
      <c r="B22" s="14">
        <v>65</v>
      </c>
      <c r="C22" s="20">
        <v>0.159</v>
      </c>
      <c r="D22" s="14">
        <v>144</v>
      </c>
      <c r="E22" s="14">
        <v>85</v>
      </c>
      <c r="F22" s="14">
        <v>47</v>
      </c>
      <c r="G22" s="14">
        <v>14</v>
      </c>
      <c r="H22" s="33">
        <v>168</v>
      </c>
      <c r="I22" s="34">
        <v>3.5714285714285712E-2</v>
      </c>
      <c r="L22" s="52" t="s">
        <v>61</v>
      </c>
      <c r="M22" s="52">
        <v>32.766283119192003</v>
      </c>
      <c r="N22" s="52">
        <v>8.6939161832717868</v>
      </c>
      <c r="O22" s="52">
        <v>3.7688749728503881</v>
      </c>
      <c r="P22" s="115">
        <v>2.403363082647432E-4</v>
      </c>
      <c r="Q22" s="52">
        <v>15.579006456935044</v>
      </c>
      <c r="R22" s="52">
        <v>49.953559781448959</v>
      </c>
      <c r="S22" s="52">
        <v>15.579006456935044</v>
      </c>
      <c r="T22" s="52">
        <v>49.953559781448959</v>
      </c>
      <c r="AA22">
        <v>19</v>
      </c>
      <c r="AB22">
        <v>8.9701070399920191</v>
      </c>
      <c r="AC22">
        <v>-0.97010703999201908</v>
      </c>
    </row>
    <row r="23" spans="1:29" ht="15.5" x14ac:dyDescent="0.35">
      <c r="A23" s="18">
        <v>16.8</v>
      </c>
      <c r="B23" s="14">
        <v>86</v>
      </c>
      <c r="C23" s="20">
        <v>2.2839999999999998</v>
      </c>
      <c r="D23" s="14">
        <v>201</v>
      </c>
      <c r="E23" s="14">
        <v>80</v>
      </c>
      <c r="F23" s="14">
        <v>38</v>
      </c>
      <c r="G23" s="14">
        <v>10</v>
      </c>
      <c r="H23" s="33">
        <v>183</v>
      </c>
      <c r="I23" s="34">
        <v>4.9180327868852458E-2</v>
      </c>
      <c r="AA23">
        <v>20</v>
      </c>
      <c r="AB23">
        <v>12.691178245555211</v>
      </c>
      <c r="AC23">
        <v>-0.49117824555521139</v>
      </c>
    </row>
    <row r="24" spans="1:29" ht="15.5" x14ac:dyDescent="0.35">
      <c r="A24" s="18">
        <v>11.8</v>
      </c>
      <c r="B24" s="14">
        <v>51</v>
      </c>
      <c r="C24" s="20">
        <v>0.79900000000000004</v>
      </c>
      <c r="D24" s="14">
        <v>96</v>
      </c>
      <c r="E24" s="14">
        <v>145</v>
      </c>
      <c r="F24" s="14">
        <v>34</v>
      </c>
      <c r="G24" s="14">
        <v>12</v>
      </c>
      <c r="H24" s="33">
        <v>181</v>
      </c>
      <c r="I24" s="34">
        <v>4.4198895027624308E-2</v>
      </c>
      <c r="AA24">
        <v>21</v>
      </c>
      <c r="AB24">
        <v>10.357473752539624</v>
      </c>
      <c r="AC24">
        <v>0.74252624746037554</v>
      </c>
    </row>
    <row r="25" spans="1:29" ht="15.5" x14ac:dyDescent="0.35">
      <c r="A25" s="18">
        <v>14</v>
      </c>
      <c r="B25" s="14">
        <v>56</v>
      </c>
      <c r="C25" s="20">
        <v>0.91100000000000003</v>
      </c>
      <c r="D25" s="14">
        <v>134</v>
      </c>
      <c r="E25" s="14">
        <v>112</v>
      </c>
      <c r="F25" s="14">
        <v>30</v>
      </c>
      <c r="G25" s="14">
        <v>13</v>
      </c>
      <c r="H25" s="33">
        <v>178</v>
      </c>
      <c r="I25" s="34">
        <v>3.9325842696629212E-2</v>
      </c>
      <c r="AA25">
        <v>22</v>
      </c>
      <c r="AB25">
        <v>16.649324361826579</v>
      </c>
      <c r="AC25">
        <v>0.15067563817342133</v>
      </c>
    </row>
    <row r="26" spans="1:29" ht="15.5" x14ac:dyDescent="0.35">
      <c r="A26" s="18">
        <v>10.5</v>
      </c>
      <c r="B26" s="14">
        <v>60</v>
      </c>
      <c r="C26" s="20">
        <v>0.81299999999999994</v>
      </c>
      <c r="D26" s="14">
        <v>101</v>
      </c>
      <c r="E26" s="14">
        <v>106</v>
      </c>
      <c r="F26" s="14">
        <v>44</v>
      </c>
      <c r="G26" s="14">
        <v>8</v>
      </c>
      <c r="H26" s="33">
        <v>170</v>
      </c>
      <c r="I26" s="34">
        <v>4.1176470588235294E-2</v>
      </c>
      <c r="AA26">
        <v>23</v>
      </c>
      <c r="AB26">
        <v>12.155669963345286</v>
      </c>
      <c r="AC26">
        <v>-0.35566996334528511</v>
      </c>
    </row>
    <row r="27" spans="1:29" ht="15.5" x14ac:dyDescent="0.35">
      <c r="A27" s="18">
        <v>6.2</v>
      </c>
      <c r="B27" s="14">
        <v>40</v>
      </c>
      <c r="C27" s="20">
        <v>0.97599999999999998</v>
      </c>
      <c r="D27" s="14">
        <v>82</v>
      </c>
      <c r="E27" s="14">
        <v>101</v>
      </c>
      <c r="F27" s="14">
        <v>37</v>
      </c>
      <c r="G27" s="14">
        <v>5</v>
      </c>
      <c r="H27" s="33">
        <v>163</v>
      </c>
      <c r="I27" s="34">
        <v>3.0674846625766871E-2</v>
      </c>
      <c r="AA27">
        <v>24</v>
      </c>
      <c r="AB27">
        <v>12.664856065371332</v>
      </c>
      <c r="AC27">
        <v>1.3351439346286682</v>
      </c>
    </row>
    <row r="28" spans="1:29" ht="15.5" x14ac:dyDescent="0.35">
      <c r="A28" s="18">
        <v>16.899999999999999</v>
      </c>
      <c r="B28" s="14">
        <v>85</v>
      </c>
      <c r="C28" s="20">
        <v>1.86</v>
      </c>
      <c r="D28" s="14">
        <v>311</v>
      </c>
      <c r="E28" s="14">
        <v>124</v>
      </c>
      <c r="F28" s="14">
        <v>37</v>
      </c>
      <c r="G28" s="14">
        <v>13</v>
      </c>
      <c r="H28" s="33">
        <v>164</v>
      </c>
      <c r="I28" s="34">
        <v>4.878048780487805E-2</v>
      </c>
      <c r="K28" s="183" t="s">
        <v>162</v>
      </c>
      <c r="L28" s="183"/>
      <c r="M28" s="183"/>
      <c r="N28" s="183"/>
      <c r="O28" s="183"/>
      <c r="P28" s="183"/>
      <c r="Q28" s="183"/>
      <c r="R28" s="183"/>
      <c r="S28" s="183"/>
      <c r="T28" s="183"/>
      <c r="U28" s="183"/>
      <c r="V28" s="183"/>
      <c r="W28" s="183"/>
      <c r="X28" s="183"/>
      <c r="Y28" s="121"/>
      <c r="Z28" s="121"/>
      <c r="AA28">
        <v>25</v>
      </c>
      <c r="AB28">
        <v>9.3908551281735768</v>
      </c>
      <c r="AC28">
        <v>1.1091448718264232</v>
      </c>
    </row>
    <row r="29" spans="1:29" ht="15.5" x14ac:dyDescent="0.35">
      <c r="A29" s="18">
        <v>7.9</v>
      </c>
      <c r="B29" s="14">
        <v>35</v>
      </c>
      <c r="C29" s="20">
        <v>4.7E-2</v>
      </c>
      <c r="D29" s="14">
        <v>65</v>
      </c>
      <c r="E29" s="14">
        <v>88</v>
      </c>
      <c r="F29" s="14">
        <v>27</v>
      </c>
      <c r="G29" s="14">
        <v>5</v>
      </c>
      <c r="H29" s="33">
        <v>180</v>
      </c>
      <c r="I29" s="34">
        <v>3.3333333333333333E-2</v>
      </c>
      <c r="AA29">
        <v>26</v>
      </c>
      <c r="AB29">
        <v>6.5292698430085361</v>
      </c>
      <c r="AC29">
        <v>-0.3292698430085359</v>
      </c>
    </row>
    <row r="30" spans="1:29" ht="15.5" x14ac:dyDescent="0.35">
      <c r="A30" s="18">
        <v>9.6</v>
      </c>
      <c r="B30" s="14">
        <v>51</v>
      </c>
      <c r="C30" s="20">
        <v>0.498</v>
      </c>
      <c r="D30" s="14">
        <v>31</v>
      </c>
      <c r="E30" s="14">
        <v>117</v>
      </c>
      <c r="F30" s="14">
        <v>30</v>
      </c>
      <c r="G30" s="14">
        <v>5</v>
      </c>
      <c r="H30" s="33">
        <v>179</v>
      </c>
      <c r="I30" s="34">
        <v>4.4692737430167599E-2</v>
      </c>
      <c r="AA30">
        <v>27</v>
      </c>
      <c r="AB30">
        <v>18.115194674480989</v>
      </c>
      <c r="AC30">
        <v>-1.2151946744809905</v>
      </c>
    </row>
    <row r="31" spans="1:29" ht="15.5" x14ac:dyDescent="0.35">
      <c r="A31" s="18">
        <v>16.3</v>
      </c>
      <c r="B31" s="14">
        <v>102</v>
      </c>
      <c r="C31" s="20">
        <v>8.4000000000000005E-2</v>
      </c>
      <c r="D31" s="14">
        <v>249</v>
      </c>
      <c r="E31" s="14">
        <v>86</v>
      </c>
      <c r="F31" s="14">
        <v>38</v>
      </c>
      <c r="G31" s="14">
        <v>11</v>
      </c>
      <c r="H31" s="33">
        <v>170</v>
      </c>
      <c r="I31" s="34">
        <v>4.1176470588235294E-2</v>
      </c>
      <c r="AA31">
        <v>28</v>
      </c>
      <c r="AB31">
        <v>8.7222833304978433</v>
      </c>
      <c r="AC31">
        <v>-0.82228333049784297</v>
      </c>
    </row>
    <row r="32" spans="1:29" ht="15.5" x14ac:dyDescent="0.35">
      <c r="A32" s="18">
        <v>11.2</v>
      </c>
      <c r="B32" s="14">
        <v>70</v>
      </c>
      <c r="C32" s="20">
        <v>4.8000000000000001E-2</v>
      </c>
      <c r="D32" s="14">
        <v>197</v>
      </c>
      <c r="E32" s="14">
        <v>72</v>
      </c>
      <c r="F32" s="14">
        <v>35</v>
      </c>
      <c r="G32" s="14">
        <v>11</v>
      </c>
      <c r="H32" s="33">
        <v>166</v>
      </c>
      <c r="I32" s="34">
        <v>3.614457831325301E-2</v>
      </c>
      <c r="AA32">
        <v>29</v>
      </c>
      <c r="AB32">
        <v>8.5298805506307342</v>
      </c>
      <c r="AC32">
        <v>1.0701194493692654</v>
      </c>
    </row>
    <row r="33" spans="1:29" ht="15.5" x14ac:dyDescent="0.35">
      <c r="A33" s="18">
        <v>13.1</v>
      </c>
      <c r="B33" s="14">
        <v>61</v>
      </c>
      <c r="C33" s="20">
        <v>0.96</v>
      </c>
      <c r="D33" s="14">
        <v>213</v>
      </c>
      <c r="E33" s="14">
        <v>101</v>
      </c>
      <c r="F33" s="14">
        <v>30</v>
      </c>
      <c r="G33" s="14">
        <v>10</v>
      </c>
      <c r="H33" s="33">
        <v>168</v>
      </c>
      <c r="I33" s="34">
        <v>2.976190476190476E-2</v>
      </c>
      <c r="AA33">
        <v>30</v>
      </c>
      <c r="AB33">
        <v>15.82481186618201</v>
      </c>
      <c r="AC33">
        <v>0.47518813381799063</v>
      </c>
    </row>
    <row r="34" spans="1:29" ht="15.5" x14ac:dyDescent="0.35">
      <c r="A34" s="18">
        <v>8</v>
      </c>
      <c r="B34" s="14">
        <v>44</v>
      </c>
      <c r="C34" s="20">
        <v>1.18</v>
      </c>
      <c r="D34" s="14">
        <v>69</v>
      </c>
      <c r="E34" s="14">
        <v>72</v>
      </c>
      <c r="F34" s="14">
        <v>34</v>
      </c>
      <c r="G34" s="14">
        <v>6</v>
      </c>
      <c r="H34" s="33">
        <v>178</v>
      </c>
      <c r="I34" s="34">
        <v>2.8089887640449437E-2</v>
      </c>
      <c r="AA34">
        <v>31</v>
      </c>
      <c r="AB34">
        <v>12.019280056439401</v>
      </c>
      <c r="AC34">
        <v>-0.8192800564394016</v>
      </c>
    </row>
    <row r="35" spans="1:29" ht="15.5" x14ac:dyDescent="0.35">
      <c r="A35" s="18">
        <v>16.100000000000001</v>
      </c>
      <c r="B35" s="14">
        <v>98</v>
      </c>
      <c r="C35" s="20">
        <v>0.97399999999999998</v>
      </c>
      <c r="D35" s="14">
        <v>201</v>
      </c>
      <c r="E35" s="14">
        <v>91</v>
      </c>
      <c r="F35" s="14">
        <v>37</v>
      </c>
      <c r="G35" s="14">
        <v>6</v>
      </c>
      <c r="H35" s="33">
        <v>186</v>
      </c>
      <c r="I35" s="34">
        <v>4.3010752688172046E-2</v>
      </c>
      <c r="AA35">
        <v>32</v>
      </c>
      <c r="AB35">
        <v>13.319265690085043</v>
      </c>
      <c r="AC35">
        <v>-0.21926569008504337</v>
      </c>
    </row>
    <row r="36" spans="1:29" ht="15.5" x14ac:dyDescent="0.35">
      <c r="A36" s="18">
        <v>10.4</v>
      </c>
      <c r="B36" s="14">
        <v>53</v>
      </c>
      <c r="C36" s="20">
        <v>1.3149999999999999</v>
      </c>
      <c r="D36" s="14">
        <v>69</v>
      </c>
      <c r="E36" s="14">
        <v>78</v>
      </c>
      <c r="F36" s="14">
        <v>35</v>
      </c>
      <c r="G36" s="14">
        <v>9</v>
      </c>
      <c r="H36" s="33">
        <v>181</v>
      </c>
      <c r="I36" s="34">
        <v>4.4198895027624308E-2</v>
      </c>
      <c r="AA36">
        <v>33</v>
      </c>
      <c r="AB36">
        <v>8.4855864430565671</v>
      </c>
      <c r="AC36">
        <v>-0.48558644305656706</v>
      </c>
    </row>
    <row r="37" spans="1:29" ht="15.5" x14ac:dyDescent="0.35">
      <c r="A37" s="18">
        <v>7.4</v>
      </c>
      <c r="B37" s="14">
        <v>44</v>
      </c>
      <c r="C37" s="20">
        <v>0.97399999999999998</v>
      </c>
      <c r="D37" s="14">
        <v>117</v>
      </c>
      <c r="E37" s="14">
        <v>96</v>
      </c>
      <c r="F37" s="14">
        <v>33</v>
      </c>
      <c r="G37" s="14">
        <v>6</v>
      </c>
      <c r="H37" s="33">
        <v>165</v>
      </c>
      <c r="I37" s="34">
        <v>3.0303030303030304E-2</v>
      </c>
      <c r="AA37">
        <v>34</v>
      </c>
      <c r="AB37">
        <v>16.924641864485835</v>
      </c>
      <c r="AC37">
        <v>-0.82464186448583376</v>
      </c>
    </row>
    <row r="38" spans="1:29" ht="15.5" x14ac:dyDescent="0.35">
      <c r="A38" s="18">
        <v>10.5</v>
      </c>
      <c r="B38" s="14">
        <v>58</v>
      </c>
      <c r="C38" s="20">
        <v>0.16700000000000001</v>
      </c>
      <c r="D38" s="14">
        <v>81</v>
      </c>
      <c r="E38" s="14">
        <v>120</v>
      </c>
      <c r="F38" s="14">
        <v>39</v>
      </c>
      <c r="G38" s="14">
        <v>10</v>
      </c>
      <c r="H38" s="33">
        <v>181</v>
      </c>
      <c r="I38" s="34">
        <v>3.8674033149171269E-2</v>
      </c>
      <c r="AA38">
        <v>35</v>
      </c>
      <c r="AB38">
        <v>10.053081148782898</v>
      </c>
      <c r="AC38">
        <v>0.34691885121710264</v>
      </c>
    </row>
    <row r="39" spans="1:29" ht="15.5" x14ac:dyDescent="0.35">
      <c r="A39" s="18">
        <v>12</v>
      </c>
      <c r="B39" s="14">
        <v>60</v>
      </c>
      <c r="C39" s="20">
        <v>0.93700000000000006</v>
      </c>
      <c r="D39" s="14">
        <v>211</v>
      </c>
      <c r="E39" s="14">
        <v>112</v>
      </c>
      <c r="F39" s="14">
        <v>59</v>
      </c>
      <c r="G39" s="14">
        <v>15</v>
      </c>
      <c r="H39" s="33">
        <v>166</v>
      </c>
      <c r="I39" s="34">
        <v>3.0120481927710843E-2</v>
      </c>
      <c r="AA39">
        <v>36</v>
      </c>
      <c r="AB39">
        <v>8.372623232916423</v>
      </c>
      <c r="AC39">
        <v>-0.97262323291642261</v>
      </c>
    </row>
    <row r="40" spans="1:29" ht="15.5" x14ac:dyDescent="0.35">
      <c r="A40" s="18">
        <v>14.5</v>
      </c>
      <c r="B40" s="14">
        <v>54</v>
      </c>
      <c r="C40" s="20">
        <v>4.5999999999999999E-2</v>
      </c>
      <c r="D40" s="14">
        <v>151</v>
      </c>
      <c r="E40" s="14">
        <v>72</v>
      </c>
      <c r="F40" s="14">
        <v>30</v>
      </c>
      <c r="G40" s="14">
        <v>13</v>
      </c>
      <c r="H40" s="33">
        <v>201</v>
      </c>
      <c r="I40" s="34">
        <v>1.4925373134328358E-2</v>
      </c>
      <c r="AA40">
        <v>37</v>
      </c>
      <c r="AB40">
        <v>10.78519285752796</v>
      </c>
      <c r="AC40">
        <v>-0.28519285752796009</v>
      </c>
    </row>
    <row r="41" spans="1:29" ht="15.5" x14ac:dyDescent="0.35">
      <c r="A41" s="23">
        <v>5.9</v>
      </c>
      <c r="B41" s="14">
        <v>48</v>
      </c>
      <c r="C41" s="25">
        <v>1.7999999999999999E-2</v>
      </c>
      <c r="D41" s="12">
        <v>77</v>
      </c>
      <c r="E41" s="12">
        <v>150</v>
      </c>
      <c r="F41" s="14">
        <v>28</v>
      </c>
      <c r="G41" s="14">
        <v>1</v>
      </c>
      <c r="H41" s="33">
        <v>157</v>
      </c>
      <c r="I41" s="34">
        <v>1.9108280254777069E-2</v>
      </c>
      <c r="AA41">
        <v>38</v>
      </c>
      <c r="AB41">
        <v>12.624522272829084</v>
      </c>
      <c r="AC41">
        <v>-0.62452227282908446</v>
      </c>
    </row>
    <row r="42" spans="1:29" ht="15.5" x14ac:dyDescent="0.35">
      <c r="A42" s="18">
        <v>9</v>
      </c>
      <c r="B42" s="14">
        <v>53</v>
      </c>
      <c r="C42" s="20">
        <v>0.84</v>
      </c>
      <c r="D42" s="14">
        <v>99</v>
      </c>
      <c r="E42" s="14">
        <v>110</v>
      </c>
      <c r="F42" s="14">
        <v>36</v>
      </c>
      <c r="G42" s="14">
        <v>9</v>
      </c>
      <c r="H42" s="33">
        <v>171</v>
      </c>
      <c r="I42" s="34">
        <v>2.9239766081871343E-2</v>
      </c>
      <c r="AA42">
        <v>39</v>
      </c>
      <c r="AB42">
        <v>15.763589216119913</v>
      </c>
      <c r="AC42">
        <v>-1.2635892161199127</v>
      </c>
    </row>
    <row r="43" spans="1:29" ht="15.5" x14ac:dyDescent="0.35">
      <c r="A43" s="18">
        <v>15.8</v>
      </c>
      <c r="B43" s="14">
        <v>88</v>
      </c>
      <c r="C43" s="20">
        <v>1</v>
      </c>
      <c r="D43" s="14">
        <v>283</v>
      </c>
      <c r="E43" s="14">
        <v>104</v>
      </c>
      <c r="F43" s="14">
        <v>40</v>
      </c>
      <c r="G43" s="14">
        <v>8</v>
      </c>
      <c r="H43" s="33">
        <v>167</v>
      </c>
      <c r="I43" s="34">
        <v>5.9880239520958084E-2</v>
      </c>
      <c r="AA43">
        <v>40</v>
      </c>
      <c r="AB43">
        <v>5.5995218443552393</v>
      </c>
      <c r="AC43">
        <v>0.3004781556447611</v>
      </c>
    </row>
    <row r="44" spans="1:29" ht="15.5" x14ac:dyDescent="0.35">
      <c r="A44" s="18">
        <v>14</v>
      </c>
      <c r="B44" s="14">
        <v>59</v>
      </c>
      <c r="C44" s="20">
        <v>1.159</v>
      </c>
      <c r="D44" s="14">
        <v>196</v>
      </c>
      <c r="E44" s="14">
        <v>99</v>
      </c>
      <c r="F44" s="14">
        <v>43</v>
      </c>
      <c r="G44" s="14">
        <v>15</v>
      </c>
      <c r="H44" s="33">
        <v>176</v>
      </c>
      <c r="I44" s="34">
        <v>4.5454545454545456E-2</v>
      </c>
      <c r="AA44">
        <v>41</v>
      </c>
      <c r="AB44">
        <v>9.2511261550237958</v>
      </c>
      <c r="AC44">
        <v>-0.25112615502379576</v>
      </c>
    </row>
    <row r="45" spans="1:29" ht="15.5" x14ac:dyDescent="0.35">
      <c r="A45" s="18">
        <v>15.3</v>
      </c>
      <c r="B45" s="14">
        <v>117</v>
      </c>
      <c r="C45" s="20">
        <v>0.104</v>
      </c>
      <c r="D45" s="14">
        <v>253</v>
      </c>
      <c r="E45" s="14">
        <v>145</v>
      </c>
      <c r="F45" s="14">
        <v>52</v>
      </c>
      <c r="G45" s="14">
        <v>15</v>
      </c>
      <c r="H45" s="33">
        <v>163</v>
      </c>
      <c r="I45" s="34">
        <v>3.6809815950920248E-2</v>
      </c>
      <c r="AA45">
        <v>42</v>
      </c>
      <c r="AB45">
        <v>17.144377938520339</v>
      </c>
      <c r="AC45">
        <v>-1.3443779385203385</v>
      </c>
    </row>
    <row r="46" spans="1:29" ht="15.5" x14ac:dyDescent="0.35">
      <c r="A46" s="18">
        <v>14.4</v>
      </c>
      <c r="B46" s="14">
        <v>83</v>
      </c>
      <c r="C46" s="20">
        <v>0.93600000000000005</v>
      </c>
      <c r="D46" s="14">
        <v>203</v>
      </c>
      <c r="E46" s="14">
        <v>111</v>
      </c>
      <c r="F46" s="14">
        <v>45</v>
      </c>
      <c r="G46" s="14">
        <v>9</v>
      </c>
      <c r="H46" s="33">
        <v>173</v>
      </c>
      <c r="I46" s="34">
        <v>2.8901734104046242E-2</v>
      </c>
      <c r="AA46">
        <v>43</v>
      </c>
      <c r="AB46">
        <v>14.578852323505041</v>
      </c>
      <c r="AC46">
        <v>-0.5788523235050409</v>
      </c>
    </row>
    <row r="47" spans="1:29" ht="15.5" x14ac:dyDescent="0.35">
      <c r="A47" s="18">
        <v>14.8</v>
      </c>
      <c r="B47" s="14">
        <v>91</v>
      </c>
      <c r="C47" s="20">
        <v>1.968</v>
      </c>
      <c r="D47" s="14">
        <v>164</v>
      </c>
      <c r="E47" s="14">
        <v>86</v>
      </c>
      <c r="F47" s="14">
        <v>33</v>
      </c>
      <c r="G47" s="14">
        <v>5</v>
      </c>
      <c r="H47" s="33">
        <v>183</v>
      </c>
      <c r="I47" s="34">
        <v>6.0109289617486336E-2</v>
      </c>
      <c r="AA47">
        <v>44</v>
      </c>
      <c r="AB47">
        <v>15.771872372998029</v>
      </c>
      <c r="AC47">
        <v>-0.47187237299802831</v>
      </c>
    </row>
    <row r="48" spans="1:29" ht="15.5" x14ac:dyDescent="0.35">
      <c r="A48" s="18">
        <v>12.1</v>
      </c>
      <c r="B48" s="14">
        <v>56</v>
      </c>
      <c r="C48" s="20">
        <v>2.536</v>
      </c>
      <c r="D48" s="14">
        <v>146</v>
      </c>
      <c r="E48" s="14">
        <v>84</v>
      </c>
      <c r="F48" s="14">
        <v>36</v>
      </c>
      <c r="G48" s="14">
        <v>8</v>
      </c>
      <c r="H48" s="33">
        <v>173</v>
      </c>
      <c r="I48" s="34">
        <v>3.4682080924855488E-2</v>
      </c>
      <c r="AA48">
        <v>45</v>
      </c>
      <c r="AB48">
        <v>14.099736738255816</v>
      </c>
      <c r="AC48">
        <v>0.30026326174418472</v>
      </c>
    </row>
    <row r="49" spans="1:29" ht="15.5" x14ac:dyDescent="0.35">
      <c r="A49" s="18">
        <v>8</v>
      </c>
      <c r="B49" s="14">
        <v>51</v>
      </c>
      <c r="C49" s="20">
        <v>0.41699999999999998</v>
      </c>
      <c r="D49" s="14">
        <v>121</v>
      </c>
      <c r="E49" s="14">
        <v>123</v>
      </c>
      <c r="F49" s="14">
        <v>36</v>
      </c>
      <c r="G49" s="14">
        <v>8</v>
      </c>
      <c r="H49" s="33">
        <v>161</v>
      </c>
      <c r="I49" s="34">
        <v>3.7267080745341616E-2</v>
      </c>
      <c r="AA49">
        <v>46</v>
      </c>
      <c r="AB49">
        <v>15.585806378278583</v>
      </c>
      <c r="AC49">
        <v>-0.78580637827858268</v>
      </c>
    </row>
    <row r="50" spans="1:29" ht="15.5" x14ac:dyDescent="0.35">
      <c r="A50" s="18">
        <v>8.4</v>
      </c>
      <c r="B50" s="14">
        <v>56</v>
      </c>
      <c r="C50" s="20">
        <v>3.9E-2</v>
      </c>
      <c r="D50" s="14">
        <v>128</v>
      </c>
      <c r="E50" s="14">
        <v>97</v>
      </c>
      <c r="F50" s="14">
        <v>43</v>
      </c>
      <c r="G50" s="14">
        <v>6</v>
      </c>
      <c r="H50" s="33">
        <v>165</v>
      </c>
      <c r="I50" s="34">
        <v>4.2424242424242427E-2</v>
      </c>
      <c r="AA50">
        <v>47</v>
      </c>
      <c r="AB50">
        <v>11.608846103172029</v>
      </c>
      <c r="AC50">
        <v>0.49115389682797073</v>
      </c>
    </row>
    <row r="51" spans="1:29" ht="15.5" x14ac:dyDescent="0.35">
      <c r="A51" s="18">
        <v>10.6</v>
      </c>
      <c r="B51" s="14">
        <v>51</v>
      </c>
      <c r="C51" s="20">
        <v>1.155</v>
      </c>
      <c r="D51" s="14">
        <v>132</v>
      </c>
      <c r="E51" s="14">
        <v>98</v>
      </c>
      <c r="F51" s="14">
        <v>35</v>
      </c>
      <c r="G51" s="14">
        <v>1</v>
      </c>
      <c r="H51" s="33">
        <v>173</v>
      </c>
      <c r="I51" s="34">
        <v>4.6242774566473986E-2</v>
      </c>
      <c r="AA51">
        <v>48</v>
      </c>
      <c r="AB51">
        <v>8.5279456646442409</v>
      </c>
      <c r="AC51">
        <v>-0.52794566464424086</v>
      </c>
    </row>
    <row r="52" spans="1:29" ht="15.5" x14ac:dyDescent="0.35">
      <c r="A52" s="18">
        <v>10.9</v>
      </c>
      <c r="B52" s="14">
        <v>56</v>
      </c>
      <c r="C52" s="20">
        <v>1.9990000000000001</v>
      </c>
      <c r="D52" s="14">
        <v>75</v>
      </c>
      <c r="E52" s="14">
        <v>72</v>
      </c>
      <c r="F52" s="14">
        <v>49</v>
      </c>
      <c r="G52" s="14">
        <v>7</v>
      </c>
      <c r="H52" s="33">
        <v>182</v>
      </c>
      <c r="I52" s="34">
        <v>3.8461538461538464E-2</v>
      </c>
      <c r="AA52">
        <v>49</v>
      </c>
      <c r="AB52">
        <v>9.0168675223224017</v>
      </c>
      <c r="AC52">
        <v>-0.61686752232240138</v>
      </c>
    </row>
    <row r="53" spans="1:29" ht="15.5" x14ac:dyDescent="0.35">
      <c r="A53" s="18">
        <v>8.6999999999999993</v>
      </c>
      <c r="B53" s="14">
        <v>53</v>
      </c>
      <c r="C53" s="20">
        <v>2.8719999999999999</v>
      </c>
      <c r="D53" s="14">
        <v>144</v>
      </c>
      <c r="E53" s="14">
        <v>73</v>
      </c>
      <c r="F53" s="14">
        <v>35</v>
      </c>
      <c r="G53" s="14">
        <v>4</v>
      </c>
      <c r="H53" s="33">
        <v>165</v>
      </c>
      <c r="I53" s="34">
        <v>3.6363636363636362E-2</v>
      </c>
      <c r="AA53">
        <v>50</v>
      </c>
      <c r="AB53">
        <v>10.835729226659272</v>
      </c>
      <c r="AC53">
        <v>-0.23572922665927187</v>
      </c>
    </row>
    <row r="54" spans="1:29" ht="15.5" x14ac:dyDescent="0.35">
      <c r="A54" s="18">
        <v>9.5</v>
      </c>
      <c r="B54" s="14">
        <v>62</v>
      </c>
      <c r="C54" s="20">
        <v>0.73399999999999999</v>
      </c>
      <c r="D54" s="14">
        <v>152</v>
      </c>
      <c r="E54" s="14">
        <v>111</v>
      </c>
      <c r="F54" s="14">
        <v>44</v>
      </c>
      <c r="G54" s="14">
        <v>5</v>
      </c>
      <c r="H54" s="33">
        <v>164</v>
      </c>
      <c r="I54" s="34">
        <v>3.048780487804878E-2</v>
      </c>
      <c r="AA54">
        <v>51</v>
      </c>
      <c r="AB54">
        <v>9.9810800360132621</v>
      </c>
      <c r="AC54">
        <v>0.91891996398673825</v>
      </c>
    </row>
    <row r="55" spans="1:29" ht="15.5" x14ac:dyDescent="0.35">
      <c r="A55" s="18">
        <v>6.8</v>
      </c>
      <c r="B55" s="14">
        <v>44</v>
      </c>
      <c r="C55" s="20">
        <v>4.5900000000000003E-2</v>
      </c>
      <c r="D55" s="14">
        <v>104</v>
      </c>
      <c r="E55" s="14">
        <v>86</v>
      </c>
      <c r="F55" s="14">
        <v>29</v>
      </c>
      <c r="G55" s="14">
        <v>2</v>
      </c>
      <c r="H55" s="33">
        <v>164</v>
      </c>
      <c r="I55" s="34">
        <v>2.4390243902439025E-2</v>
      </c>
      <c r="AA55">
        <v>52</v>
      </c>
      <c r="AB55">
        <v>9.775874425002673</v>
      </c>
      <c r="AC55">
        <v>-1.0758744250026737</v>
      </c>
    </row>
    <row r="56" spans="1:29" ht="15.5" x14ac:dyDescent="0.35">
      <c r="A56" s="18">
        <v>7.2</v>
      </c>
      <c r="B56" s="14">
        <v>41</v>
      </c>
      <c r="C56" s="20">
        <v>0.879</v>
      </c>
      <c r="D56" s="14">
        <v>112</v>
      </c>
      <c r="E56" s="14">
        <v>120</v>
      </c>
      <c r="F56" s="14">
        <v>39</v>
      </c>
      <c r="G56" s="14">
        <v>5</v>
      </c>
      <c r="H56" s="33">
        <v>162</v>
      </c>
      <c r="I56" s="34">
        <v>3.0864197530864196E-2</v>
      </c>
      <c r="AA56">
        <v>53</v>
      </c>
      <c r="AB56">
        <v>9.8234836583030116</v>
      </c>
      <c r="AC56">
        <v>-0.32348365830301162</v>
      </c>
    </row>
    <row r="57" spans="1:29" ht="15.5" x14ac:dyDescent="0.35">
      <c r="A57" s="18">
        <v>11.3</v>
      </c>
      <c r="B57" s="14">
        <v>72</v>
      </c>
      <c r="C57" s="20">
        <v>1.496</v>
      </c>
      <c r="D57" s="14">
        <v>139</v>
      </c>
      <c r="E57" s="14">
        <v>84</v>
      </c>
      <c r="F57" s="14">
        <v>36</v>
      </c>
      <c r="G57" s="14">
        <v>6</v>
      </c>
      <c r="H57" s="33">
        <v>177</v>
      </c>
      <c r="I57" s="34">
        <v>3.954802259887006E-2</v>
      </c>
      <c r="AA57">
        <v>54</v>
      </c>
      <c r="AB57">
        <v>6.9786864889187035</v>
      </c>
      <c r="AC57">
        <v>-0.17868648891870365</v>
      </c>
    </row>
    <row r="58" spans="1:29" ht="15.5" x14ac:dyDescent="0.35">
      <c r="A58" s="18">
        <v>9.4</v>
      </c>
      <c r="B58" s="14">
        <v>55</v>
      </c>
      <c r="C58" s="20">
        <v>0.65500000000000003</v>
      </c>
      <c r="D58" s="14">
        <v>150</v>
      </c>
      <c r="E58" s="14">
        <v>108</v>
      </c>
      <c r="F58" s="14">
        <v>37</v>
      </c>
      <c r="G58" s="14">
        <v>9</v>
      </c>
      <c r="H58" s="33">
        <v>163</v>
      </c>
      <c r="I58" s="34">
        <v>3.0674846625766871E-2</v>
      </c>
      <c r="AA58">
        <v>55</v>
      </c>
      <c r="AB58">
        <v>7.7447347081958524</v>
      </c>
      <c r="AC58">
        <v>-0.54473470819585224</v>
      </c>
    </row>
    <row r="59" spans="1:29" ht="15.5" x14ac:dyDescent="0.35">
      <c r="A59" s="18">
        <v>8.6</v>
      </c>
      <c r="B59" s="14">
        <v>48</v>
      </c>
      <c r="C59" s="20">
        <v>1.6439999999999999</v>
      </c>
      <c r="D59" s="14">
        <v>60</v>
      </c>
      <c r="E59" s="14">
        <v>118</v>
      </c>
      <c r="F59" s="14">
        <v>34</v>
      </c>
      <c r="G59" s="14">
        <v>19</v>
      </c>
      <c r="H59" s="33">
        <v>172</v>
      </c>
      <c r="I59" s="34">
        <v>4.6511627906976744E-2</v>
      </c>
      <c r="AA59">
        <v>56</v>
      </c>
      <c r="AB59">
        <v>12.242099624897071</v>
      </c>
      <c r="AC59">
        <v>-0.94209962489706989</v>
      </c>
    </row>
    <row r="60" spans="1:29" ht="15.5" x14ac:dyDescent="0.35">
      <c r="A60" s="18">
        <v>17.100000000000001</v>
      </c>
      <c r="B60" s="14">
        <v>76</v>
      </c>
      <c r="C60" s="20">
        <v>0.81899999999999995</v>
      </c>
      <c r="D60" s="14">
        <v>266</v>
      </c>
      <c r="E60" s="14">
        <v>92</v>
      </c>
      <c r="F60" s="14">
        <v>52</v>
      </c>
      <c r="G60" s="14">
        <v>18</v>
      </c>
      <c r="H60" s="33">
        <v>178</v>
      </c>
      <c r="I60" s="34">
        <v>4.49438202247191E-2</v>
      </c>
      <c r="AA60">
        <v>57</v>
      </c>
      <c r="AB60">
        <v>9.7229036211142947</v>
      </c>
      <c r="AC60">
        <v>-0.32290362111429438</v>
      </c>
    </row>
    <row r="61" spans="1:29" ht="15.5" x14ac:dyDescent="0.35">
      <c r="A61" s="18">
        <v>15.4</v>
      </c>
      <c r="B61" s="14">
        <v>58</v>
      </c>
      <c r="C61" s="20">
        <v>1.623</v>
      </c>
      <c r="D61" s="14">
        <v>209</v>
      </c>
      <c r="E61" s="14">
        <v>88</v>
      </c>
      <c r="F61" s="14">
        <v>45</v>
      </c>
      <c r="G61" s="14">
        <v>10</v>
      </c>
      <c r="H61" s="33">
        <v>179</v>
      </c>
      <c r="I61" s="34">
        <v>4.4692737430167599E-2</v>
      </c>
      <c r="AA61">
        <v>58</v>
      </c>
      <c r="AB61">
        <v>9.3421386748506983</v>
      </c>
      <c r="AC61">
        <v>-0.74213867485069862</v>
      </c>
    </row>
    <row r="62" spans="1:29" ht="15.5" x14ac:dyDescent="0.35">
      <c r="A62" s="18">
        <v>11</v>
      </c>
      <c r="B62" s="14">
        <v>51</v>
      </c>
      <c r="C62" s="20">
        <v>1.0840000000000001</v>
      </c>
      <c r="D62" s="14">
        <v>181</v>
      </c>
      <c r="E62" s="14">
        <v>101</v>
      </c>
      <c r="F62" s="14">
        <v>53</v>
      </c>
      <c r="G62" s="14">
        <v>9</v>
      </c>
      <c r="H62" s="33">
        <v>164</v>
      </c>
      <c r="I62" s="34">
        <v>3.6585365853658534E-2</v>
      </c>
      <c r="AA62">
        <v>59</v>
      </c>
      <c r="AB62">
        <v>17.743058697225706</v>
      </c>
      <c r="AC62">
        <v>-0.64305869722570463</v>
      </c>
    </row>
    <row r="63" spans="1:29" ht="15.5" x14ac:dyDescent="0.35">
      <c r="A63" s="18">
        <v>15.6</v>
      </c>
      <c r="B63" s="14">
        <v>67</v>
      </c>
      <c r="C63" s="20">
        <v>1.4610000000000001</v>
      </c>
      <c r="D63" s="14">
        <v>180</v>
      </c>
      <c r="E63" s="14">
        <v>91</v>
      </c>
      <c r="F63" s="14">
        <v>44</v>
      </c>
      <c r="G63" s="14">
        <v>10</v>
      </c>
      <c r="H63" s="33">
        <v>181</v>
      </c>
      <c r="I63" s="34">
        <v>3.3149171270718231E-2</v>
      </c>
      <c r="AA63">
        <v>60</v>
      </c>
      <c r="AB63">
        <v>15.18109938349451</v>
      </c>
      <c r="AC63">
        <v>0.21890061650548986</v>
      </c>
    </row>
    <row r="64" spans="1:29" ht="15.5" x14ac:dyDescent="0.35">
      <c r="A64" s="18">
        <v>7.6</v>
      </c>
      <c r="B64" s="14">
        <v>50</v>
      </c>
      <c r="C64" s="20">
        <v>0.53200000000000003</v>
      </c>
      <c r="D64" s="14">
        <v>111</v>
      </c>
      <c r="E64" s="14">
        <v>120</v>
      </c>
      <c r="F64" s="14">
        <v>46</v>
      </c>
      <c r="G64" s="14">
        <v>3</v>
      </c>
      <c r="H64" s="33">
        <v>164</v>
      </c>
      <c r="I64" s="34">
        <v>4.878048780487805E-2</v>
      </c>
      <c r="AA64">
        <v>61</v>
      </c>
      <c r="AB64">
        <v>10.787940317022453</v>
      </c>
      <c r="AC64">
        <v>0.21205968297754652</v>
      </c>
    </row>
    <row r="65" spans="1:29" ht="15.5" x14ac:dyDescent="0.35">
      <c r="A65" s="18">
        <v>11.4</v>
      </c>
      <c r="B65" s="14">
        <v>58</v>
      </c>
      <c r="C65" s="20">
        <v>1.3360000000000001</v>
      </c>
      <c r="D65" s="14">
        <v>150</v>
      </c>
      <c r="E65" s="14">
        <v>98</v>
      </c>
      <c r="F65" s="14">
        <v>38</v>
      </c>
      <c r="G65" s="14">
        <v>9</v>
      </c>
      <c r="H65" s="33">
        <v>177</v>
      </c>
      <c r="I65" s="34">
        <v>3.3898305084745763E-2</v>
      </c>
      <c r="AA65">
        <v>62</v>
      </c>
      <c r="AB65">
        <v>14.320090984397075</v>
      </c>
      <c r="AC65">
        <v>1.2799090156029251</v>
      </c>
    </row>
    <row r="66" spans="1:29" ht="15.5" x14ac:dyDescent="0.35">
      <c r="A66" s="18">
        <v>23.5</v>
      </c>
      <c r="B66" s="14">
        <v>89</v>
      </c>
      <c r="C66" s="20">
        <v>1.018</v>
      </c>
      <c r="D66" s="14">
        <v>348</v>
      </c>
      <c r="E66" s="14">
        <v>98</v>
      </c>
      <c r="F66" s="14">
        <v>36</v>
      </c>
      <c r="G66" s="14">
        <v>12</v>
      </c>
      <c r="H66" s="33">
        <v>184</v>
      </c>
      <c r="I66" s="34">
        <v>5.9782608695652176E-2</v>
      </c>
      <c r="AA66">
        <v>63</v>
      </c>
      <c r="AB66">
        <v>8.5092798966349061</v>
      </c>
      <c r="AC66">
        <v>-0.90927989663490649</v>
      </c>
    </row>
    <row r="67" spans="1:29" ht="15.5" x14ac:dyDescent="0.35">
      <c r="A67" s="18">
        <v>12.4</v>
      </c>
      <c r="B67" s="14">
        <v>76</v>
      </c>
      <c r="C67" s="20">
        <v>4.2999999999999997E-2</v>
      </c>
      <c r="D67" s="14">
        <v>214</v>
      </c>
      <c r="E67" s="14">
        <v>98</v>
      </c>
      <c r="F67" s="14">
        <v>42</v>
      </c>
      <c r="G67" s="14">
        <v>3</v>
      </c>
      <c r="H67" s="33">
        <v>160</v>
      </c>
      <c r="I67" s="34">
        <v>3.7499999999999999E-2</v>
      </c>
      <c r="AA67">
        <v>64</v>
      </c>
      <c r="AB67">
        <v>12.431035441629858</v>
      </c>
      <c r="AC67">
        <v>-1.0310354416298573</v>
      </c>
    </row>
    <row r="68" spans="1:29" ht="15.5" x14ac:dyDescent="0.35">
      <c r="A68" s="18">
        <v>13.4</v>
      </c>
      <c r="B68" s="14">
        <v>71</v>
      </c>
      <c r="C68" s="20">
        <v>1.28</v>
      </c>
      <c r="D68" s="14">
        <v>141</v>
      </c>
      <c r="E68" s="14">
        <v>96</v>
      </c>
      <c r="F68" s="14">
        <v>28</v>
      </c>
      <c r="G68" s="14">
        <v>9</v>
      </c>
      <c r="H68" s="33">
        <v>180</v>
      </c>
      <c r="I68" s="34">
        <v>3.3333333333333333E-2</v>
      </c>
      <c r="AA68">
        <v>65</v>
      </c>
      <c r="AB68">
        <v>22.932410603262518</v>
      </c>
      <c r="AC68">
        <v>0.56758939673748188</v>
      </c>
    </row>
    <row r="69" spans="1:29" ht="15.5" x14ac:dyDescent="0.35">
      <c r="A69" s="18">
        <v>13.8</v>
      </c>
      <c r="B69" s="14">
        <v>63</v>
      </c>
      <c r="C69" s="20">
        <v>0.61199999999999999</v>
      </c>
      <c r="D69" s="14">
        <v>148</v>
      </c>
      <c r="E69" s="14">
        <v>116</v>
      </c>
      <c r="F69" s="14">
        <v>35</v>
      </c>
      <c r="G69" s="14">
        <v>10</v>
      </c>
      <c r="H69" s="33">
        <v>178</v>
      </c>
      <c r="I69" s="34">
        <v>3.9325842696629212E-2</v>
      </c>
      <c r="AA69">
        <v>66</v>
      </c>
      <c r="AB69">
        <v>11.567587848915334</v>
      </c>
      <c r="AC69">
        <v>0.83241215108466626</v>
      </c>
    </row>
    <row r="70" spans="1:29" ht="15.5" x14ac:dyDescent="0.35">
      <c r="A70" s="18">
        <v>11.6</v>
      </c>
      <c r="B70" s="14">
        <v>55</v>
      </c>
      <c r="C70" s="20">
        <v>0.73899999999999999</v>
      </c>
      <c r="D70" s="14">
        <v>146</v>
      </c>
      <c r="E70" s="14">
        <v>114</v>
      </c>
      <c r="F70" s="14">
        <v>43</v>
      </c>
      <c r="G70" s="14">
        <v>11</v>
      </c>
      <c r="H70" s="33">
        <v>170</v>
      </c>
      <c r="I70" s="34">
        <v>2.9411764705882353E-2</v>
      </c>
      <c r="AA70">
        <v>67</v>
      </c>
      <c r="AB70">
        <v>13.128294869714486</v>
      </c>
      <c r="AC70">
        <v>0.27170513028551468</v>
      </c>
    </row>
    <row r="71" spans="1:29" ht="15.5" x14ac:dyDescent="0.35">
      <c r="A71" s="18">
        <v>11.8</v>
      </c>
      <c r="B71" s="14">
        <v>56</v>
      </c>
      <c r="C71" s="20">
        <v>1.1419999999999999</v>
      </c>
      <c r="D71" s="14">
        <v>199</v>
      </c>
      <c r="E71" s="14">
        <v>98</v>
      </c>
      <c r="F71" s="14">
        <v>35</v>
      </c>
      <c r="G71" s="14">
        <v>8</v>
      </c>
      <c r="H71" s="33">
        <v>164</v>
      </c>
      <c r="I71" s="34">
        <v>3.6585365853658534E-2</v>
      </c>
      <c r="AA71">
        <v>68</v>
      </c>
      <c r="AB71">
        <v>13.066366306372593</v>
      </c>
      <c r="AC71">
        <v>0.73363369362740727</v>
      </c>
    </row>
    <row r="72" spans="1:29" ht="15.5" x14ac:dyDescent="0.35">
      <c r="A72" s="18">
        <v>12.4</v>
      </c>
      <c r="B72" s="14">
        <v>57</v>
      </c>
      <c r="C72" s="20">
        <v>1.476</v>
      </c>
      <c r="D72" s="14">
        <v>171</v>
      </c>
      <c r="E72" s="14">
        <v>91</v>
      </c>
      <c r="F72" s="14">
        <v>28</v>
      </c>
      <c r="G72" s="14">
        <v>8</v>
      </c>
      <c r="H72" s="33">
        <v>174</v>
      </c>
      <c r="I72" s="34">
        <v>4.0229885057471264E-2</v>
      </c>
      <c r="AA72">
        <v>69</v>
      </c>
      <c r="AB72">
        <v>10.884697167334787</v>
      </c>
      <c r="AC72">
        <v>0.71530283266521266</v>
      </c>
    </row>
    <row r="73" spans="1:29" ht="15.5" x14ac:dyDescent="0.35">
      <c r="A73" s="18">
        <v>8.1</v>
      </c>
      <c r="B73" s="14">
        <v>79</v>
      </c>
      <c r="C73" s="20">
        <v>0.54600000000000004</v>
      </c>
      <c r="D73" s="14">
        <v>122</v>
      </c>
      <c r="E73" s="14">
        <v>129</v>
      </c>
      <c r="F73" s="14">
        <v>56</v>
      </c>
      <c r="G73" s="14">
        <v>3</v>
      </c>
      <c r="H73" s="33">
        <v>163</v>
      </c>
      <c r="I73" s="34">
        <v>4.2944785276073622E-2</v>
      </c>
      <c r="AA73">
        <v>70</v>
      </c>
      <c r="AB73">
        <v>11.933147686896938</v>
      </c>
      <c r="AC73">
        <v>-0.13314768689693679</v>
      </c>
    </row>
    <row r="74" spans="1:29" ht="15.5" x14ac:dyDescent="0.35">
      <c r="A74" s="18">
        <v>9.5</v>
      </c>
      <c r="B74" s="14">
        <v>53</v>
      </c>
      <c r="C74" s="20">
        <v>1.2949999999999999</v>
      </c>
      <c r="D74" s="14">
        <v>110</v>
      </c>
      <c r="E74" s="14">
        <v>88</v>
      </c>
      <c r="F74" s="14">
        <v>40</v>
      </c>
      <c r="G74" s="14">
        <v>8</v>
      </c>
      <c r="H74" s="33">
        <v>175</v>
      </c>
      <c r="I74" s="34">
        <v>0.04</v>
      </c>
      <c r="AA74">
        <v>71</v>
      </c>
      <c r="AB74">
        <v>12.971772920927854</v>
      </c>
      <c r="AC74">
        <v>-0.57177292092785414</v>
      </c>
    </row>
    <row r="75" spans="1:29" ht="15.5" x14ac:dyDescent="0.35">
      <c r="A75" s="18">
        <v>8.4</v>
      </c>
      <c r="B75" s="14">
        <v>47</v>
      </c>
      <c r="C75" s="20">
        <v>1.512</v>
      </c>
      <c r="D75" s="14">
        <v>73</v>
      </c>
      <c r="E75" s="14">
        <v>82</v>
      </c>
      <c r="F75" s="14">
        <v>31</v>
      </c>
      <c r="G75" s="14">
        <v>7</v>
      </c>
      <c r="H75" s="33">
        <v>174</v>
      </c>
      <c r="I75" s="34">
        <v>3.4482758620689655E-2</v>
      </c>
      <c r="AA75">
        <v>72</v>
      </c>
      <c r="AB75">
        <v>9.1751583976672411</v>
      </c>
      <c r="AC75">
        <v>-1.0751583976672414</v>
      </c>
    </row>
    <row r="76" spans="1:29" ht="15.5" x14ac:dyDescent="0.35">
      <c r="A76" s="18">
        <v>9</v>
      </c>
      <c r="B76" s="14">
        <v>39</v>
      </c>
      <c r="C76" s="20">
        <v>0.10299999999999999</v>
      </c>
      <c r="D76" s="14">
        <v>89</v>
      </c>
      <c r="E76" s="14">
        <v>135</v>
      </c>
      <c r="F76" s="14">
        <v>40</v>
      </c>
      <c r="G76" s="14">
        <v>20</v>
      </c>
      <c r="H76" s="33">
        <v>170</v>
      </c>
      <c r="I76" s="34">
        <v>3.5294117647058823E-2</v>
      </c>
      <c r="AA76">
        <v>73</v>
      </c>
      <c r="AB76">
        <v>10.358373984609536</v>
      </c>
      <c r="AC76">
        <v>-0.85837398460953551</v>
      </c>
    </row>
    <row r="77" spans="1:29" ht="15.5" x14ac:dyDescent="0.35">
      <c r="A77" s="18">
        <v>15.5</v>
      </c>
      <c r="B77" s="14">
        <v>75</v>
      </c>
      <c r="C77" s="20">
        <v>0.185</v>
      </c>
      <c r="D77" s="14">
        <v>166</v>
      </c>
      <c r="E77" s="14">
        <v>133</v>
      </c>
      <c r="F77" s="14">
        <v>29</v>
      </c>
      <c r="G77" s="14">
        <v>15</v>
      </c>
      <c r="H77" s="33">
        <v>178</v>
      </c>
      <c r="I77" s="34">
        <v>5.0561797752808987E-2</v>
      </c>
      <c r="AA77">
        <v>74</v>
      </c>
      <c r="AB77">
        <v>8.5686029519707265</v>
      </c>
      <c r="AC77">
        <v>-0.16860295197072617</v>
      </c>
    </row>
    <row r="78" spans="1:29" ht="15.5" x14ac:dyDescent="0.35">
      <c r="A78" s="18">
        <v>10.4</v>
      </c>
      <c r="B78" s="14">
        <v>51</v>
      </c>
      <c r="C78" s="20">
        <v>0.63600000000000001</v>
      </c>
      <c r="D78" s="14">
        <v>118</v>
      </c>
      <c r="E78" s="14">
        <v>112</v>
      </c>
      <c r="F78" s="14">
        <v>32</v>
      </c>
      <c r="G78" s="14">
        <v>10</v>
      </c>
      <c r="H78" s="33">
        <v>173</v>
      </c>
      <c r="I78" s="34">
        <v>4.046242774566474E-2</v>
      </c>
      <c r="AA78">
        <v>75</v>
      </c>
      <c r="AB78">
        <v>9.2744203988340441</v>
      </c>
      <c r="AC78">
        <v>-0.27442039883404412</v>
      </c>
    </row>
    <row r="79" spans="1:29" ht="15.5" x14ac:dyDescent="0.35">
      <c r="A79" s="18">
        <v>12.7</v>
      </c>
      <c r="B79" s="14">
        <v>51</v>
      </c>
      <c r="C79" s="20">
        <v>0.17199999999999999</v>
      </c>
      <c r="D79" s="14">
        <v>117</v>
      </c>
      <c r="E79" s="14">
        <v>168</v>
      </c>
      <c r="F79" s="14">
        <v>33</v>
      </c>
      <c r="G79" s="14">
        <v>11</v>
      </c>
      <c r="H79" s="33">
        <v>176</v>
      </c>
      <c r="I79" s="34">
        <v>4.5454545454545456E-2</v>
      </c>
      <c r="AA79">
        <v>76</v>
      </c>
      <c r="AB79">
        <v>14.995288937443567</v>
      </c>
      <c r="AC79">
        <v>0.50471106255643328</v>
      </c>
    </row>
    <row r="80" spans="1:29" ht="15.5" x14ac:dyDescent="0.35">
      <c r="A80" s="18">
        <v>14</v>
      </c>
      <c r="B80" s="14">
        <v>74</v>
      </c>
      <c r="C80" s="20">
        <v>4.3999999999999997E-2</v>
      </c>
      <c r="D80" s="14">
        <v>175</v>
      </c>
      <c r="E80" s="14">
        <v>78</v>
      </c>
      <c r="F80" s="14">
        <v>39</v>
      </c>
      <c r="G80" s="14">
        <v>7</v>
      </c>
      <c r="H80" s="33">
        <v>179</v>
      </c>
      <c r="I80" s="34">
        <v>4.4692737430167599E-2</v>
      </c>
      <c r="AA80">
        <v>77</v>
      </c>
      <c r="AB80">
        <v>10.781512353144581</v>
      </c>
      <c r="AC80">
        <v>-0.38151235314458098</v>
      </c>
    </row>
    <row r="81" spans="1:29" ht="15.5" x14ac:dyDescent="0.35">
      <c r="A81" s="18">
        <v>9.4</v>
      </c>
      <c r="B81" s="14">
        <v>50</v>
      </c>
      <c r="C81" s="20">
        <v>1.5449999999999999</v>
      </c>
      <c r="D81" s="14">
        <v>102</v>
      </c>
      <c r="E81" s="14">
        <v>110</v>
      </c>
      <c r="F81" s="14">
        <v>41</v>
      </c>
      <c r="G81" s="14">
        <v>10</v>
      </c>
      <c r="H81" s="33">
        <v>162</v>
      </c>
      <c r="I81" s="34">
        <v>4.3209876543209874E-2</v>
      </c>
      <c r="AA81">
        <v>78</v>
      </c>
      <c r="AB81">
        <v>12.259372094838133</v>
      </c>
      <c r="AC81">
        <v>0.44062790516186645</v>
      </c>
    </row>
    <row r="82" spans="1:29" ht="15.5" x14ac:dyDescent="0.35">
      <c r="A82" s="18">
        <v>14</v>
      </c>
      <c r="B82" s="14">
        <v>70</v>
      </c>
      <c r="C82" s="20">
        <v>0.29099999999999998</v>
      </c>
      <c r="D82" s="14">
        <v>182</v>
      </c>
      <c r="E82" s="14">
        <v>132</v>
      </c>
      <c r="F82" s="14">
        <v>31</v>
      </c>
      <c r="G82" s="14">
        <v>6</v>
      </c>
      <c r="H82" s="33">
        <v>168</v>
      </c>
      <c r="I82" s="34">
        <v>2.976190476190476E-2</v>
      </c>
      <c r="AA82">
        <v>79</v>
      </c>
      <c r="AB82">
        <v>13.697389212219457</v>
      </c>
      <c r="AC82">
        <v>0.30261078778054262</v>
      </c>
    </row>
    <row r="83" spans="1:29" ht="15.5" x14ac:dyDescent="0.35">
      <c r="A83" s="18">
        <v>15.9</v>
      </c>
      <c r="B83" s="14">
        <v>66</v>
      </c>
      <c r="C83" s="20">
        <v>9.1999999999999998E-2</v>
      </c>
      <c r="D83" s="14">
        <v>230</v>
      </c>
      <c r="E83" s="14">
        <v>137</v>
      </c>
      <c r="F83" s="14">
        <v>43</v>
      </c>
      <c r="G83" s="14">
        <v>12</v>
      </c>
      <c r="H83" s="33">
        <v>165</v>
      </c>
      <c r="I83" s="34">
        <v>5.4545454545454543E-2</v>
      </c>
      <c r="AA83">
        <v>80</v>
      </c>
      <c r="AB83">
        <v>8.2358355110965906</v>
      </c>
      <c r="AC83">
        <v>1.1641644889034097</v>
      </c>
    </row>
    <row r="84" spans="1:29" ht="15.5" x14ac:dyDescent="0.35">
      <c r="A84" s="18">
        <v>7.5</v>
      </c>
      <c r="B84" s="14">
        <v>43</v>
      </c>
      <c r="C84" s="20">
        <v>0.48</v>
      </c>
      <c r="D84" s="14">
        <v>59</v>
      </c>
      <c r="E84" s="14">
        <v>127</v>
      </c>
      <c r="F84" s="14">
        <v>30</v>
      </c>
      <c r="G84" s="14">
        <v>4</v>
      </c>
      <c r="H84" s="33">
        <v>170</v>
      </c>
      <c r="I84" s="34">
        <v>2.9411764705882353E-2</v>
      </c>
      <c r="AA84">
        <v>81</v>
      </c>
      <c r="AB84">
        <v>12.444472560156754</v>
      </c>
      <c r="AC84">
        <v>1.5555274398432459</v>
      </c>
    </row>
    <row r="85" spans="1:29" ht="15.5" x14ac:dyDescent="0.35">
      <c r="A85" s="18">
        <v>8.1</v>
      </c>
      <c r="B85" s="14">
        <v>49</v>
      </c>
      <c r="C85" s="20">
        <v>0.98299999999999998</v>
      </c>
      <c r="D85" s="14">
        <v>71</v>
      </c>
      <c r="E85" s="14">
        <v>112</v>
      </c>
      <c r="F85" s="14">
        <v>39</v>
      </c>
      <c r="G85" s="14">
        <v>7</v>
      </c>
      <c r="H85" s="33">
        <v>175</v>
      </c>
      <c r="I85" s="34">
        <v>2.8571428571428571E-2</v>
      </c>
      <c r="AA85">
        <v>82</v>
      </c>
      <c r="AB85">
        <v>14.506872859570509</v>
      </c>
      <c r="AC85">
        <v>1.3931271404294918</v>
      </c>
    </row>
    <row r="86" spans="1:29" ht="15.5" x14ac:dyDescent="0.35">
      <c r="A86" s="18">
        <v>10.3</v>
      </c>
      <c r="B86" s="14">
        <v>49</v>
      </c>
      <c r="C86" s="20">
        <v>1.881</v>
      </c>
      <c r="D86" s="14">
        <v>46</v>
      </c>
      <c r="E86" s="14">
        <v>85</v>
      </c>
      <c r="F86" s="14">
        <v>46</v>
      </c>
      <c r="G86" s="14">
        <v>9</v>
      </c>
      <c r="H86" s="33">
        <v>184</v>
      </c>
      <c r="I86" s="34">
        <v>5.434782608695652E-2</v>
      </c>
      <c r="AA86">
        <v>83</v>
      </c>
      <c r="AB86">
        <v>7.3599216264312144</v>
      </c>
      <c r="AC86">
        <v>0.14007837356878561</v>
      </c>
    </row>
    <row r="87" spans="1:29" ht="15.5" x14ac:dyDescent="0.35">
      <c r="A87" s="18">
        <v>7.7</v>
      </c>
      <c r="B87" s="14">
        <v>46</v>
      </c>
      <c r="C87" s="20">
        <v>2.6259999999999999</v>
      </c>
      <c r="D87" s="14">
        <v>43</v>
      </c>
      <c r="E87" s="14">
        <v>74</v>
      </c>
      <c r="F87" s="14">
        <v>50</v>
      </c>
      <c r="G87" s="14">
        <v>4</v>
      </c>
      <c r="H87" s="33">
        <v>176</v>
      </c>
      <c r="I87" s="34">
        <v>2.2727272727272728E-2</v>
      </c>
      <c r="AA87">
        <v>84</v>
      </c>
      <c r="AB87">
        <v>8.6820988354292172</v>
      </c>
      <c r="AC87">
        <v>-0.58209883542921759</v>
      </c>
    </row>
    <row r="88" spans="1:29" ht="15.5" x14ac:dyDescent="0.35">
      <c r="A88" s="18">
        <v>8.5</v>
      </c>
      <c r="B88" s="14">
        <v>53</v>
      </c>
      <c r="C88" s="20">
        <v>0.56799999999999995</v>
      </c>
      <c r="D88" s="14">
        <v>125</v>
      </c>
      <c r="E88" s="14">
        <v>109</v>
      </c>
      <c r="F88" s="14">
        <v>44</v>
      </c>
      <c r="G88" s="14">
        <v>8</v>
      </c>
      <c r="H88" s="33">
        <v>160</v>
      </c>
      <c r="I88" s="34">
        <v>4.3749999999999997E-2</v>
      </c>
      <c r="AA88">
        <v>85</v>
      </c>
      <c r="AB88">
        <v>9.9560240385916661</v>
      </c>
      <c r="AC88">
        <v>0.34397596140833464</v>
      </c>
    </row>
    <row r="89" spans="1:29" ht="15.5" x14ac:dyDescent="0.35">
      <c r="A89" s="18">
        <v>10.7</v>
      </c>
      <c r="B89" s="14">
        <v>62</v>
      </c>
      <c r="C89" s="20">
        <v>0.879</v>
      </c>
      <c r="D89" s="14">
        <v>118</v>
      </c>
      <c r="E89" s="14">
        <v>108</v>
      </c>
      <c r="F89" s="14">
        <v>31</v>
      </c>
      <c r="G89" s="14">
        <v>10</v>
      </c>
      <c r="H89" s="33">
        <v>173</v>
      </c>
      <c r="I89" s="34">
        <v>4.046242774566474E-2</v>
      </c>
      <c r="AA89">
        <v>86</v>
      </c>
      <c r="AB89">
        <v>6.9241670093145489</v>
      </c>
      <c r="AC89">
        <v>0.77583299068545131</v>
      </c>
    </row>
    <row r="90" spans="1:29" ht="15.5" x14ac:dyDescent="0.35">
      <c r="A90" s="18">
        <v>7.4</v>
      </c>
      <c r="B90" s="14">
        <v>51</v>
      </c>
      <c r="C90" s="20">
        <v>1.083</v>
      </c>
      <c r="D90" s="14">
        <v>101</v>
      </c>
      <c r="E90" s="14">
        <v>100</v>
      </c>
      <c r="F90" s="14">
        <v>53</v>
      </c>
      <c r="G90" s="14">
        <v>7</v>
      </c>
      <c r="H90" s="33">
        <v>163</v>
      </c>
      <c r="I90" s="34">
        <v>2.4539877300613498E-2</v>
      </c>
      <c r="AA90">
        <v>87</v>
      </c>
      <c r="AB90">
        <v>8.3833147359303624</v>
      </c>
      <c r="AC90">
        <v>0.11668526406963764</v>
      </c>
    </row>
    <row r="91" spans="1:29" ht="15.5" x14ac:dyDescent="0.35">
      <c r="A91" s="18">
        <v>14.8</v>
      </c>
      <c r="B91" s="14">
        <v>70</v>
      </c>
      <c r="C91" s="20">
        <v>0.82799999999999996</v>
      </c>
      <c r="D91" s="14">
        <v>213</v>
      </c>
      <c r="E91" s="14">
        <v>105</v>
      </c>
      <c r="F91" s="14">
        <v>37</v>
      </c>
      <c r="G91" s="14">
        <v>15</v>
      </c>
      <c r="H91" s="33">
        <v>168</v>
      </c>
      <c r="I91" s="34">
        <v>4.7619047619047616E-2</v>
      </c>
      <c r="AA91">
        <v>88</v>
      </c>
      <c r="AB91">
        <v>11.074799948338416</v>
      </c>
      <c r="AC91">
        <v>-0.37479994833841701</v>
      </c>
    </row>
    <row r="92" spans="1:29" ht="15.5" x14ac:dyDescent="0.35">
      <c r="A92" s="18">
        <v>7.3</v>
      </c>
      <c r="B92" s="14">
        <v>56</v>
      </c>
      <c r="C92" s="20">
        <v>1.56</v>
      </c>
      <c r="D92" s="14">
        <v>115</v>
      </c>
      <c r="E92" s="14">
        <v>87</v>
      </c>
      <c r="F92" s="14">
        <v>46</v>
      </c>
      <c r="G92" s="14">
        <v>1</v>
      </c>
      <c r="H92" s="33">
        <v>162</v>
      </c>
      <c r="I92" s="34">
        <v>2.4691358024691357E-2</v>
      </c>
      <c r="AA92">
        <v>89</v>
      </c>
      <c r="AB92">
        <v>7.0583938202053975</v>
      </c>
      <c r="AC92">
        <v>0.34160617979460284</v>
      </c>
    </row>
    <row r="93" spans="1:29" ht="15.5" x14ac:dyDescent="0.35">
      <c r="A93" s="18">
        <v>7.6</v>
      </c>
      <c r="B93" s="14">
        <v>42</v>
      </c>
      <c r="C93" s="20">
        <v>1.4279999999999999</v>
      </c>
      <c r="D93" s="14">
        <v>121</v>
      </c>
      <c r="E93" s="14">
        <v>84</v>
      </c>
      <c r="F93" s="14">
        <v>45</v>
      </c>
      <c r="G93" s="14">
        <v>5</v>
      </c>
      <c r="H93" s="33">
        <v>160</v>
      </c>
      <c r="I93" s="34">
        <v>3.125E-2</v>
      </c>
      <c r="AA93">
        <v>90</v>
      </c>
      <c r="AB93">
        <v>14.267819302753393</v>
      </c>
      <c r="AC93">
        <v>0.53218069724660744</v>
      </c>
    </row>
    <row r="94" spans="1:29" ht="15.5" x14ac:dyDescent="0.35">
      <c r="A94" s="18">
        <v>9</v>
      </c>
      <c r="B94" s="14">
        <v>56</v>
      </c>
      <c r="C94" s="20">
        <v>1.4039999999999999</v>
      </c>
      <c r="D94" s="14">
        <v>69</v>
      </c>
      <c r="E94" s="14">
        <v>87</v>
      </c>
      <c r="F94" s="14">
        <v>34</v>
      </c>
      <c r="G94" s="14">
        <v>8</v>
      </c>
      <c r="H94" s="33">
        <v>174</v>
      </c>
      <c r="I94" s="34">
        <v>4.0229885057471264E-2</v>
      </c>
      <c r="AA94">
        <v>91</v>
      </c>
      <c r="AB94">
        <v>7.2818356091341974</v>
      </c>
      <c r="AC94">
        <v>1.816439086580246E-2</v>
      </c>
    </row>
    <row r="95" spans="1:29" ht="15.5" x14ac:dyDescent="0.35">
      <c r="A95" s="18">
        <v>12.9</v>
      </c>
      <c r="B95" s="14">
        <v>60</v>
      </c>
      <c r="C95" s="20">
        <v>1.0720000000000001</v>
      </c>
      <c r="D95" s="14">
        <v>178</v>
      </c>
      <c r="E95" s="14">
        <v>101</v>
      </c>
      <c r="F95" s="14">
        <v>38</v>
      </c>
      <c r="G95" s="14">
        <v>13</v>
      </c>
      <c r="H95" s="33">
        <v>175</v>
      </c>
      <c r="I95" s="34">
        <v>4.5714285714285714E-2</v>
      </c>
      <c r="AA95">
        <v>92</v>
      </c>
      <c r="AB95">
        <v>7.1820097256054591</v>
      </c>
      <c r="AC95">
        <v>0.41799027439454051</v>
      </c>
    </row>
    <row r="96" spans="1:29" ht="15.5" x14ac:dyDescent="0.35">
      <c r="A96" s="18">
        <v>9</v>
      </c>
      <c r="B96" s="14">
        <v>48</v>
      </c>
      <c r="C96" s="20">
        <v>0.183</v>
      </c>
      <c r="D96" s="14">
        <v>85</v>
      </c>
      <c r="E96" s="14">
        <v>130</v>
      </c>
      <c r="F96" s="14">
        <v>37</v>
      </c>
      <c r="G96" s="14">
        <v>11</v>
      </c>
      <c r="H96" s="33">
        <v>171</v>
      </c>
      <c r="I96" s="34">
        <v>4.0935672514619881E-2</v>
      </c>
      <c r="AA96">
        <v>93</v>
      </c>
      <c r="AB96">
        <v>8.8634268912733702</v>
      </c>
      <c r="AC96">
        <v>0.13657310872662975</v>
      </c>
    </row>
    <row r="97" spans="1:29" ht="15.5" x14ac:dyDescent="0.35">
      <c r="A97" s="18">
        <v>18.2</v>
      </c>
      <c r="B97" s="14">
        <v>88</v>
      </c>
      <c r="C97" s="20">
        <v>1.6</v>
      </c>
      <c r="D97" s="14">
        <v>282</v>
      </c>
      <c r="E97" s="14">
        <v>72</v>
      </c>
      <c r="F97" s="14">
        <v>39</v>
      </c>
      <c r="G97" s="14">
        <v>18</v>
      </c>
      <c r="H97" s="33">
        <v>175</v>
      </c>
      <c r="I97" s="34">
        <v>5.7142857142857141E-2</v>
      </c>
      <c r="AA97">
        <v>94</v>
      </c>
      <c r="AB97">
        <v>13.767349096614861</v>
      </c>
      <c r="AC97">
        <v>-0.86734909661486093</v>
      </c>
    </row>
    <row r="98" spans="1:29" ht="15.5" x14ac:dyDescent="0.35">
      <c r="A98" s="18">
        <v>14.4</v>
      </c>
      <c r="B98" s="14">
        <v>75</v>
      </c>
      <c r="C98" s="20">
        <v>0.61199999999999999</v>
      </c>
      <c r="D98" s="14">
        <v>156</v>
      </c>
      <c r="E98" s="14">
        <v>129</v>
      </c>
      <c r="F98" s="14">
        <v>42</v>
      </c>
      <c r="G98" s="14">
        <v>15</v>
      </c>
      <c r="H98" s="33">
        <v>186</v>
      </c>
      <c r="I98" s="34">
        <v>3.7634408602150539E-2</v>
      </c>
      <c r="AA98">
        <v>95</v>
      </c>
      <c r="AB98">
        <v>9.2202286859771352</v>
      </c>
      <c r="AC98">
        <v>-0.22022868597713519</v>
      </c>
    </row>
    <row r="99" spans="1:29" ht="15.5" x14ac:dyDescent="0.35">
      <c r="A99" s="18">
        <v>8.8000000000000007</v>
      </c>
      <c r="B99" s="14">
        <v>56</v>
      </c>
      <c r="C99" s="20">
        <v>0.496</v>
      </c>
      <c r="D99" s="14">
        <v>86</v>
      </c>
      <c r="E99" s="14">
        <v>100</v>
      </c>
      <c r="F99" s="14">
        <v>54</v>
      </c>
      <c r="G99" s="14">
        <v>8</v>
      </c>
      <c r="H99" s="33">
        <v>172</v>
      </c>
      <c r="I99" s="34">
        <v>4.0697674418604654E-2</v>
      </c>
      <c r="AA99">
        <v>96</v>
      </c>
      <c r="AB99">
        <v>18.691774209861308</v>
      </c>
      <c r="AC99">
        <v>-0.49177420986130826</v>
      </c>
    </row>
    <row r="100" spans="1:29" ht="15.5" x14ac:dyDescent="0.35">
      <c r="A100" s="18">
        <v>12.5</v>
      </c>
      <c r="B100" s="14">
        <v>60</v>
      </c>
      <c r="C100" s="20">
        <v>1.8</v>
      </c>
      <c r="D100" s="14">
        <v>212</v>
      </c>
      <c r="E100" s="14">
        <v>86</v>
      </c>
      <c r="F100" s="14">
        <v>39</v>
      </c>
      <c r="G100" s="14">
        <v>9</v>
      </c>
      <c r="H100" s="33">
        <v>165</v>
      </c>
      <c r="I100" s="34">
        <v>3.6363636363636362E-2</v>
      </c>
      <c r="AA100">
        <v>97</v>
      </c>
      <c r="AB100">
        <v>15.37854992198864</v>
      </c>
      <c r="AC100">
        <v>-0.97854992198863933</v>
      </c>
    </row>
    <row r="101" spans="1:29" ht="15.5" x14ac:dyDescent="0.35">
      <c r="A101" s="18">
        <v>13.3</v>
      </c>
      <c r="B101" s="14">
        <v>58</v>
      </c>
      <c r="C101" s="20">
        <v>0.40300000000000002</v>
      </c>
      <c r="D101" s="14">
        <v>157</v>
      </c>
      <c r="E101" s="14">
        <v>98</v>
      </c>
      <c r="F101" s="14">
        <v>35</v>
      </c>
      <c r="G101" s="14">
        <v>16</v>
      </c>
      <c r="H101" s="33">
        <v>174</v>
      </c>
      <c r="I101" s="34">
        <v>3.4482758620689655E-2</v>
      </c>
      <c r="AA101">
        <v>98</v>
      </c>
      <c r="AB101">
        <v>8.6549760469132995</v>
      </c>
      <c r="AC101">
        <v>0.14502395308670124</v>
      </c>
    </row>
    <row r="102" spans="1:29" ht="15.5" x14ac:dyDescent="0.35">
      <c r="A102" s="18">
        <v>12.5</v>
      </c>
      <c r="B102" s="14">
        <v>67</v>
      </c>
      <c r="C102" s="20">
        <v>0.85599999999999998</v>
      </c>
      <c r="D102" s="14">
        <v>91</v>
      </c>
      <c r="E102" s="14">
        <v>112</v>
      </c>
      <c r="F102" s="14">
        <v>33</v>
      </c>
      <c r="G102" s="14">
        <v>1</v>
      </c>
      <c r="H102" s="33">
        <v>178</v>
      </c>
      <c r="I102" s="34">
        <v>5.6179775280898875E-2</v>
      </c>
      <c r="AA102">
        <v>99</v>
      </c>
      <c r="AB102">
        <v>12.635150913690858</v>
      </c>
      <c r="AC102">
        <v>-0.13515091369085752</v>
      </c>
    </row>
    <row r="103" spans="1:29" ht="15.5" x14ac:dyDescent="0.35">
      <c r="A103" s="18">
        <v>13.2</v>
      </c>
      <c r="B103" s="14">
        <v>73</v>
      </c>
      <c r="C103" s="20">
        <v>1.8360000000000001</v>
      </c>
      <c r="D103" s="14">
        <v>169</v>
      </c>
      <c r="E103" s="14">
        <v>85</v>
      </c>
      <c r="F103" s="14">
        <v>36</v>
      </c>
      <c r="G103" s="14">
        <v>7</v>
      </c>
      <c r="H103" s="33">
        <v>179</v>
      </c>
      <c r="I103" s="34">
        <v>4.4692737430167599E-2</v>
      </c>
      <c r="AA103">
        <v>100</v>
      </c>
      <c r="AB103">
        <v>12.393380876888701</v>
      </c>
      <c r="AC103">
        <v>0.90661912311129988</v>
      </c>
    </row>
    <row r="104" spans="1:29" ht="15.5" x14ac:dyDescent="0.35">
      <c r="A104" s="18">
        <v>11.1</v>
      </c>
      <c r="B104" s="14">
        <v>70</v>
      </c>
      <c r="C104" s="20">
        <v>0.40799999999999997</v>
      </c>
      <c r="D104" s="14">
        <v>175</v>
      </c>
      <c r="E104" s="14">
        <v>96</v>
      </c>
      <c r="F104" s="14">
        <v>42</v>
      </c>
      <c r="G104" s="14">
        <v>7</v>
      </c>
      <c r="H104" s="33">
        <v>161</v>
      </c>
      <c r="I104" s="34">
        <v>4.3478260869565216E-2</v>
      </c>
      <c r="AA104">
        <v>101</v>
      </c>
      <c r="AB104">
        <v>11.105214224567373</v>
      </c>
      <c r="AC104">
        <v>1.3947857754326272</v>
      </c>
    </row>
    <row r="105" spans="1:29" ht="15.5" x14ac:dyDescent="0.35">
      <c r="A105" s="18">
        <v>8.3000000000000007</v>
      </c>
      <c r="B105" s="14">
        <v>49</v>
      </c>
      <c r="C105" s="20">
        <v>0.124</v>
      </c>
      <c r="D105" s="14">
        <v>77</v>
      </c>
      <c r="E105" s="14">
        <v>150</v>
      </c>
      <c r="F105" s="14">
        <v>29</v>
      </c>
      <c r="G105" s="14">
        <v>10</v>
      </c>
      <c r="H105" s="33">
        <v>168</v>
      </c>
      <c r="I105" s="34">
        <v>4.1666666666666664E-2</v>
      </c>
      <c r="AA105">
        <v>102</v>
      </c>
      <c r="AB105">
        <v>14.091908598943055</v>
      </c>
      <c r="AC105">
        <v>-0.89190859894305596</v>
      </c>
    </row>
    <row r="106" spans="1:29" ht="15.5" x14ac:dyDescent="0.35">
      <c r="A106" s="18">
        <v>9.3000000000000007</v>
      </c>
      <c r="B106" s="14">
        <v>55</v>
      </c>
      <c r="C106" s="20">
        <v>8.5000000000000006E-2</v>
      </c>
      <c r="D106" s="14">
        <v>125</v>
      </c>
      <c r="E106" s="14">
        <v>107</v>
      </c>
      <c r="F106" s="14">
        <v>38</v>
      </c>
      <c r="G106" s="14">
        <v>4</v>
      </c>
      <c r="H106" s="33">
        <v>162</v>
      </c>
      <c r="I106" s="34">
        <v>4.3209876543209874E-2</v>
      </c>
      <c r="AA106">
        <v>103</v>
      </c>
      <c r="AB106">
        <v>10.607638190534541</v>
      </c>
      <c r="AC106">
        <v>0.49236180946545893</v>
      </c>
    </row>
    <row r="107" spans="1:29" ht="15.5" x14ac:dyDescent="0.35">
      <c r="A107" s="18">
        <v>8.1999999999999993</v>
      </c>
      <c r="B107" s="14">
        <v>49</v>
      </c>
      <c r="C107" s="20">
        <v>0.85199999999999998</v>
      </c>
      <c r="D107" s="14">
        <v>102</v>
      </c>
      <c r="E107" s="14">
        <v>108</v>
      </c>
      <c r="F107" s="14">
        <v>37</v>
      </c>
      <c r="G107" s="14">
        <v>9</v>
      </c>
      <c r="H107" s="33">
        <v>162</v>
      </c>
      <c r="I107" s="34">
        <v>3.7037037037037035E-2</v>
      </c>
      <c r="AA107">
        <v>104</v>
      </c>
      <c r="AB107">
        <v>8.8628316861598648</v>
      </c>
      <c r="AC107">
        <v>-0.56283168615986412</v>
      </c>
    </row>
    <row r="108" spans="1:29" ht="15.5" x14ac:dyDescent="0.35">
      <c r="A108" s="18">
        <v>14.8</v>
      </c>
      <c r="B108" s="14">
        <v>74</v>
      </c>
      <c r="C108" s="20">
        <v>1.927</v>
      </c>
      <c r="D108" s="14">
        <v>249</v>
      </c>
      <c r="E108" s="14">
        <v>78</v>
      </c>
      <c r="F108" s="14">
        <v>29</v>
      </c>
      <c r="G108" s="14">
        <v>7</v>
      </c>
      <c r="H108" s="33">
        <v>164</v>
      </c>
      <c r="I108" s="34">
        <v>4.2682926829268296E-2</v>
      </c>
      <c r="AA108">
        <v>105</v>
      </c>
      <c r="AB108">
        <v>8.5406106972924309</v>
      </c>
      <c r="AC108">
        <v>0.75938930270756977</v>
      </c>
    </row>
    <row r="109" spans="1:29" ht="15.5" x14ac:dyDescent="0.35">
      <c r="A109" s="18">
        <v>10.7</v>
      </c>
      <c r="B109" s="14">
        <v>53</v>
      </c>
      <c r="C109" s="20">
        <v>1.018</v>
      </c>
      <c r="D109" s="14">
        <v>134</v>
      </c>
      <c r="E109" s="14">
        <v>86</v>
      </c>
      <c r="F109" s="14">
        <v>36</v>
      </c>
      <c r="G109" s="14">
        <v>10</v>
      </c>
      <c r="H109" s="33">
        <v>176</v>
      </c>
      <c r="I109" s="34">
        <v>3.4090909090909088E-2</v>
      </c>
      <c r="AA109">
        <v>106</v>
      </c>
      <c r="AB109">
        <v>7.8379295258929265</v>
      </c>
      <c r="AC109">
        <v>0.36207047410707283</v>
      </c>
    </row>
    <row r="110" spans="1:29" ht="15.5" x14ac:dyDescent="0.35">
      <c r="A110" s="18">
        <v>8.8000000000000007</v>
      </c>
      <c r="B110" s="14">
        <v>58</v>
      </c>
      <c r="C110" s="20">
        <v>0.86399999999999999</v>
      </c>
      <c r="D110" s="14">
        <v>129</v>
      </c>
      <c r="E110" s="14">
        <v>133</v>
      </c>
      <c r="F110" s="14">
        <v>61</v>
      </c>
      <c r="G110" s="14">
        <v>8</v>
      </c>
      <c r="H110" s="33">
        <v>162</v>
      </c>
      <c r="I110" s="34">
        <v>3.7037037037037035E-2</v>
      </c>
      <c r="AA110">
        <v>107</v>
      </c>
      <c r="AB110">
        <v>14.436959599971333</v>
      </c>
      <c r="AC110">
        <v>0.36304040002866778</v>
      </c>
    </row>
    <row r="111" spans="1:29" ht="15.5" x14ac:dyDescent="0.35">
      <c r="A111" s="18">
        <v>9.6999999999999993</v>
      </c>
      <c r="B111" s="14">
        <v>54</v>
      </c>
      <c r="C111" s="20">
        <v>0.626</v>
      </c>
      <c r="D111" s="14">
        <v>51</v>
      </c>
      <c r="E111" s="14">
        <v>107</v>
      </c>
      <c r="F111" s="14">
        <v>38</v>
      </c>
      <c r="G111" s="14">
        <v>8</v>
      </c>
      <c r="H111" s="33">
        <v>185</v>
      </c>
      <c r="I111" s="34">
        <v>4.3243243243243246E-2</v>
      </c>
      <c r="AA111">
        <v>108</v>
      </c>
      <c r="AB111">
        <v>11.357546864062968</v>
      </c>
      <c r="AC111">
        <v>-0.65754686406296869</v>
      </c>
    </row>
    <row r="112" spans="1:29" ht="15.5" x14ac:dyDescent="0.35">
      <c r="A112" s="18">
        <v>9.6999999999999993</v>
      </c>
      <c r="B112" s="14">
        <v>55</v>
      </c>
      <c r="C112" s="20">
        <v>1.3839999999999999</v>
      </c>
      <c r="D112" s="14">
        <v>33</v>
      </c>
      <c r="E112" s="14">
        <v>100</v>
      </c>
      <c r="F112" s="14">
        <v>27</v>
      </c>
      <c r="G112" s="14">
        <v>10</v>
      </c>
      <c r="H112" s="33">
        <v>182</v>
      </c>
      <c r="I112" s="34">
        <v>5.4945054945054944E-2</v>
      </c>
      <c r="AA112">
        <v>109</v>
      </c>
      <c r="AB112">
        <v>8.8541709712056811</v>
      </c>
      <c r="AC112">
        <v>-5.4170971205680374E-2</v>
      </c>
    </row>
    <row r="113" spans="1:29" ht="15.5" x14ac:dyDescent="0.35">
      <c r="A113" s="18">
        <v>10.5</v>
      </c>
      <c r="B113" s="14">
        <v>65</v>
      </c>
      <c r="C113" s="20">
        <v>0.59</v>
      </c>
      <c r="D113" s="14">
        <v>121</v>
      </c>
      <c r="E113" s="14">
        <v>108</v>
      </c>
      <c r="F113" s="14">
        <v>32</v>
      </c>
      <c r="G113" s="14">
        <v>10</v>
      </c>
      <c r="H113" s="33">
        <v>173</v>
      </c>
      <c r="I113" s="34">
        <v>4.6242774566473986E-2</v>
      </c>
      <c r="AA113">
        <v>110</v>
      </c>
      <c r="AB113">
        <v>10.249225260906087</v>
      </c>
      <c r="AC113">
        <v>-0.5492252609060877</v>
      </c>
    </row>
    <row r="114" spans="1:29" ht="15.5" x14ac:dyDescent="0.35">
      <c r="A114" s="18">
        <v>8.9</v>
      </c>
      <c r="B114" s="14">
        <v>39</v>
      </c>
      <c r="C114" s="20">
        <v>7.1999999999999995E-2</v>
      </c>
      <c r="D114" s="14">
        <v>116</v>
      </c>
      <c r="E114" s="14">
        <v>155</v>
      </c>
      <c r="F114" s="14">
        <v>44</v>
      </c>
      <c r="G114" s="14">
        <v>16</v>
      </c>
      <c r="H114" s="33">
        <v>164</v>
      </c>
      <c r="I114" s="34">
        <v>3.6585365853658534E-2</v>
      </c>
      <c r="AA114">
        <v>111</v>
      </c>
      <c r="AB114">
        <v>9.891076018539195</v>
      </c>
      <c r="AC114">
        <v>-0.19107601853919576</v>
      </c>
    </row>
    <row r="115" spans="1:29" ht="15.5" x14ac:dyDescent="0.35">
      <c r="A115" s="18">
        <v>7.9</v>
      </c>
      <c r="B115" s="14">
        <v>42</v>
      </c>
      <c r="C115" s="20">
        <v>1.2829999999999999</v>
      </c>
      <c r="D115" s="14">
        <v>68</v>
      </c>
      <c r="E115" s="14">
        <v>90</v>
      </c>
      <c r="F115" s="14">
        <v>37</v>
      </c>
      <c r="G115" s="14">
        <v>6</v>
      </c>
      <c r="H115" s="33">
        <v>170</v>
      </c>
      <c r="I115" s="34">
        <v>2.9411764705882353E-2</v>
      </c>
      <c r="AA115">
        <v>112</v>
      </c>
      <c r="AB115">
        <v>11.353028649430431</v>
      </c>
      <c r="AC115">
        <v>-0.85302864943043133</v>
      </c>
    </row>
    <row r="116" spans="1:29" ht="15.5" x14ac:dyDescent="0.35">
      <c r="A116" s="18">
        <v>21</v>
      </c>
      <c r="B116" s="14">
        <v>89</v>
      </c>
      <c r="C116" s="20">
        <v>7.4999999999999997E-2</v>
      </c>
      <c r="D116" s="14">
        <v>296</v>
      </c>
      <c r="E116" s="14">
        <v>137</v>
      </c>
      <c r="F116" s="14">
        <v>37</v>
      </c>
      <c r="G116" s="14">
        <v>13</v>
      </c>
      <c r="H116" s="33">
        <v>184</v>
      </c>
      <c r="I116" s="34">
        <v>6.5217391304347824E-2</v>
      </c>
      <c r="AA116">
        <v>113</v>
      </c>
      <c r="AB116">
        <v>9.2436238788225289</v>
      </c>
      <c r="AC116">
        <v>-0.34362387882252854</v>
      </c>
    </row>
    <row r="117" spans="1:29" ht="15.5" x14ac:dyDescent="0.35">
      <c r="A117" s="18">
        <v>12.7</v>
      </c>
      <c r="B117" s="14">
        <v>65</v>
      </c>
      <c r="C117" s="20">
        <v>0.89900000000000002</v>
      </c>
      <c r="D117" s="14">
        <v>165</v>
      </c>
      <c r="E117" s="14">
        <v>140</v>
      </c>
      <c r="F117" s="14">
        <v>60</v>
      </c>
      <c r="G117" s="14">
        <v>9</v>
      </c>
      <c r="H117" s="33">
        <v>169</v>
      </c>
      <c r="I117" s="34">
        <v>2.9585798816568046E-2</v>
      </c>
      <c r="AA117">
        <v>114</v>
      </c>
      <c r="AB117">
        <v>7.235106576650546</v>
      </c>
      <c r="AC117">
        <v>0.66489342334945434</v>
      </c>
    </row>
    <row r="118" spans="1:29" ht="15.5" x14ac:dyDescent="0.35">
      <c r="A118" s="18">
        <v>9.4</v>
      </c>
      <c r="B118" s="14">
        <v>49</v>
      </c>
      <c r="C118" s="20">
        <v>1.248</v>
      </c>
      <c r="D118" s="14">
        <v>92</v>
      </c>
      <c r="E118" s="14">
        <v>98</v>
      </c>
      <c r="F118" s="14">
        <v>53</v>
      </c>
      <c r="G118" s="14">
        <v>12</v>
      </c>
      <c r="H118" s="33">
        <v>175</v>
      </c>
      <c r="I118" s="34">
        <v>0.04</v>
      </c>
      <c r="AA118">
        <v>115</v>
      </c>
      <c r="AB118">
        <v>21.55664691828521</v>
      </c>
      <c r="AC118">
        <v>-0.55664691828521029</v>
      </c>
    </row>
    <row r="119" spans="1:29" ht="15.5" x14ac:dyDescent="0.35">
      <c r="A119" s="18">
        <v>7.5</v>
      </c>
      <c r="B119" s="14">
        <v>51</v>
      </c>
      <c r="C119" s="20">
        <v>0.23100000000000001</v>
      </c>
      <c r="D119" s="14">
        <v>109</v>
      </c>
      <c r="E119" s="14">
        <v>111</v>
      </c>
      <c r="F119" s="14">
        <v>41</v>
      </c>
      <c r="G119" s="14">
        <v>7</v>
      </c>
      <c r="H119" s="33">
        <v>162</v>
      </c>
      <c r="I119" s="34">
        <v>1.8518518518518517E-2</v>
      </c>
      <c r="AA119">
        <v>116</v>
      </c>
      <c r="AB119">
        <v>11.613133987909428</v>
      </c>
      <c r="AC119">
        <v>1.0868660120905709</v>
      </c>
    </row>
    <row r="120" spans="1:29" ht="15.5" x14ac:dyDescent="0.35">
      <c r="A120" s="18">
        <v>11.8</v>
      </c>
      <c r="B120" s="14">
        <v>53</v>
      </c>
      <c r="C120" s="20">
        <v>1.512</v>
      </c>
      <c r="D120" s="14">
        <v>125</v>
      </c>
      <c r="E120" s="14">
        <v>101</v>
      </c>
      <c r="F120" s="14">
        <v>39</v>
      </c>
      <c r="G120" s="14">
        <v>13</v>
      </c>
      <c r="H120" s="33">
        <v>172</v>
      </c>
      <c r="I120" s="34">
        <v>4.0697674418604654E-2</v>
      </c>
      <c r="AA120">
        <v>117</v>
      </c>
      <c r="AB120">
        <v>9.6397683907355294</v>
      </c>
      <c r="AC120">
        <v>-0.23976839073552902</v>
      </c>
    </row>
    <row r="121" spans="1:29" ht="15.5" x14ac:dyDescent="0.35">
      <c r="A121" s="18">
        <v>11.4</v>
      </c>
      <c r="B121" s="14">
        <v>96</v>
      </c>
      <c r="C121" s="20">
        <v>0.83099999999999996</v>
      </c>
      <c r="D121" s="14">
        <v>199</v>
      </c>
      <c r="E121" s="14">
        <v>109</v>
      </c>
      <c r="F121" s="14">
        <v>44</v>
      </c>
      <c r="G121" s="14">
        <v>10</v>
      </c>
      <c r="H121" s="33">
        <v>162</v>
      </c>
      <c r="I121" s="34">
        <v>3.7037037037037035E-2</v>
      </c>
      <c r="AA121">
        <v>118</v>
      </c>
      <c r="AB121">
        <v>7.2255595939685398</v>
      </c>
      <c r="AC121">
        <v>0.27444040603146025</v>
      </c>
    </row>
    <row r="122" spans="1:29" ht="15.5" x14ac:dyDescent="0.35">
      <c r="A122" s="18">
        <v>7.2</v>
      </c>
      <c r="B122" s="14">
        <v>56</v>
      </c>
      <c r="C122" s="20">
        <v>0.123</v>
      </c>
      <c r="D122" s="14">
        <v>113</v>
      </c>
      <c r="E122" s="14">
        <v>132</v>
      </c>
      <c r="F122" s="14">
        <v>45</v>
      </c>
      <c r="G122" s="14">
        <v>6</v>
      </c>
      <c r="H122" s="33">
        <v>161</v>
      </c>
      <c r="I122" s="34">
        <v>3.7267080745341616E-2</v>
      </c>
      <c r="AA122">
        <v>119</v>
      </c>
      <c r="AB122">
        <v>10.972185492550382</v>
      </c>
      <c r="AC122">
        <v>0.82781450744961838</v>
      </c>
    </row>
    <row r="123" spans="1:29" ht="15.5" x14ac:dyDescent="0.35">
      <c r="A123" s="18">
        <v>20.399999999999999</v>
      </c>
      <c r="B123" s="14">
        <v>79</v>
      </c>
      <c r="C123" s="20">
        <v>0.13100000000000001</v>
      </c>
      <c r="D123" s="14">
        <v>284</v>
      </c>
      <c r="E123" s="14">
        <v>137</v>
      </c>
      <c r="F123" s="14">
        <v>38</v>
      </c>
      <c r="G123" s="14">
        <v>15</v>
      </c>
      <c r="H123" s="33">
        <v>175</v>
      </c>
      <c r="I123" s="34">
        <v>5.7142857142857141E-2</v>
      </c>
      <c r="AA123">
        <v>120</v>
      </c>
      <c r="AB123">
        <v>12.562310621186638</v>
      </c>
      <c r="AC123">
        <v>-1.1623106211866379</v>
      </c>
    </row>
    <row r="124" spans="1:29" ht="15.5" x14ac:dyDescent="0.35">
      <c r="A124" s="18">
        <v>9.8000000000000007</v>
      </c>
      <c r="B124" s="14">
        <v>64</v>
      </c>
      <c r="C124" s="20">
        <v>1.5389999999999999</v>
      </c>
      <c r="D124" s="14">
        <v>115</v>
      </c>
      <c r="E124" s="14">
        <v>72</v>
      </c>
      <c r="F124" s="14">
        <v>36</v>
      </c>
      <c r="G124" s="14">
        <v>8</v>
      </c>
      <c r="H124" s="33">
        <v>175</v>
      </c>
      <c r="I124" s="34">
        <v>4.5714285714285714E-2</v>
      </c>
      <c r="AA124">
        <v>121</v>
      </c>
      <c r="AB124">
        <v>8.0897343474495234</v>
      </c>
      <c r="AC124">
        <v>-0.88973434744952318</v>
      </c>
    </row>
    <row r="125" spans="1:29" ht="15.5" x14ac:dyDescent="0.35">
      <c r="A125" s="18">
        <v>16.2</v>
      </c>
      <c r="B125" s="14">
        <v>67</v>
      </c>
      <c r="C125" s="20">
        <v>0.63700000000000001</v>
      </c>
      <c r="D125" s="14">
        <v>188</v>
      </c>
      <c r="E125" s="14">
        <v>76</v>
      </c>
      <c r="F125" s="14">
        <v>30</v>
      </c>
      <c r="G125" s="14">
        <v>12</v>
      </c>
      <c r="H125" s="33">
        <v>181</v>
      </c>
      <c r="I125" s="34">
        <v>4.9723756906077346E-2</v>
      </c>
      <c r="AA125">
        <v>122</v>
      </c>
      <c r="AB125">
        <v>19.063512562595857</v>
      </c>
      <c r="AC125">
        <v>1.3364874374041413</v>
      </c>
    </row>
    <row r="126" spans="1:29" ht="15.5" x14ac:dyDescent="0.35">
      <c r="A126" s="18">
        <v>11.4</v>
      </c>
      <c r="B126" s="14">
        <v>65</v>
      </c>
      <c r="C126" s="20">
        <v>0.27500000000000002</v>
      </c>
      <c r="D126" s="14">
        <v>139</v>
      </c>
      <c r="E126" s="14">
        <v>124</v>
      </c>
      <c r="F126" s="14">
        <v>34</v>
      </c>
      <c r="G126" s="14">
        <v>11</v>
      </c>
      <c r="H126" s="33">
        <v>169</v>
      </c>
      <c r="I126" s="34">
        <v>2.9585798816568046E-2</v>
      </c>
      <c r="AA126">
        <v>123</v>
      </c>
      <c r="AB126">
        <v>10.907928234305402</v>
      </c>
      <c r="AC126">
        <v>-1.1079282343054011</v>
      </c>
    </row>
    <row r="127" spans="1:29" ht="15.5" x14ac:dyDescent="0.35">
      <c r="A127" s="18">
        <v>18.3</v>
      </c>
      <c r="B127" s="14">
        <v>89</v>
      </c>
      <c r="C127" s="20">
        <v>0.71099999999999997</v>
      </c>
      <c r="D127" s="14">
        <v>232</v>
      </c>
      <c r="E127" s="14">
        <v>99</v>
      </c>
      <c r="F127" s="14">
        <v>47</v>
      </c>
      <c r="G127" s="14">
        <v>13</v>
      </c>
      <c r="H127" s="33">
        <v>183</v>
      </c>
      <c r="I127" s="34">
        <v>5.4644808743169397E-2</v>
      </c>
      <c r="AA127">
        <v>124</v>
      </c>
      <c r="AB127">
        <v>15.159515872447431</v>
      </c>
      <c r="AC127">
        <v>1.0404841275525687</v>
      </c>
    </row>
    <row r="128" spans="1:29" ht="15.5" x14ac:dyDescent="0.35">
      <c r="A128" s="18">
        <v>8.6999999999999993</v>
      </c>
      <c r="B128" s="14">
        <v>53</v>
      </c>
      <c r="C128" s="20">
        <v>1.2</v>
      </c>
      <c r="D128" s="14">
        <v>83</v>
      </c>
      <c r="E128" s="14">
        <v>90</v>
      </c>
      <c r="F128" s="14">
        <v>33</v>
      </c>
      <c r="G128" s="14">
        <v>8</v>
      </c>
      <c r="H128" s="33">
        <v>172</v>
      </c>
      <c r="I128" s="34">
        <v>4.0697674418604654E-2</v>
      </c>
      <c r="AA128">
        <v>125</v>
      </c>
      <c r="AB128">
        <v>10.946027491320574</v>
      </c>
      <c r="AC128">
        <v>0.45397250867942596</v>
      </c>
    </row>
    <row r="129" spans="1:29" ht="15.5" x14ac:dyDescent="0.35">
      <c r="A129" s="18">
        <v>9.1</v>
      </c>
      <c r="B129" s="14">
        <v>44</v>
      </c>
      <c r="C129" s="20">
        <v>1.2270000000000001</v>
      </c>
      <c r="D129" s="14">
        <v>100</v>
      </c>
      <c r="E129" s="14">
        <v>98</v>
      </c>
      <c r="F129" s="14">
        <v>37</v>
      </c>
      <c r="G129" s="14">
        <v>10</v>
      </c>
      <c r="H129" s="33">
        <v>173</v>
      </c>
      <c r="I129" s="34">
        <v>4.046242774566474E-2</v>
      </c>
      <c r="AA129">
        <v>126</v>
      </c>
      <c r="AB129">
        <v>17.925359464262119</v>
      </c>
      <c r="AC129">
        <v>0.37464053573788192</v>
      </c>
    </row>
    <row r="130" spans="1:29" ht="15.5" x14ac:dyDescent="0.35">
      <c r="A130" s="18">
        <v>9.6999999999999993</v>
      </c>
      <c r="B130" s="14">
        <v>46</v>
      </c>
      <c r="C130" s="20">
        <v>1.9630000000000001</v>
      </c>
      <c r="D130" s="14">
        <v>113</v>
      </c>
      <c r="E130" s="14">
        <v>85</v>
      </c>
      <c r="F130" s="14">
        <v>28</v>
      </c>
      <c r="G130" s="14">
        <v>10</v>
      </c>
      <c r="H130" s="33">
        <v>176</v>
      </c>
      <c r="I130" s="34">
        <v>2.8409090909090908E-2</v>
      </c>
      <c r="AA130">
        <v>127</v>
      </c>
      <c r="AB130">
        <v>8.9912838308086318</v>
      </c>
      <c r="AC130">
        <v>-0.29128383080863252</v>
      </c>
    </row>
    <row r="131" spans="1:29" ht="15.5" x14ac:dyDescent="0.35">
      <c r="A131" s="18">
        <v>6.6</v>
      </c>
      <c r="B131" s="14">
        <v>58</v>
      </c>
      <c r="C131" s="20">
        <v>0.496</v>
      </c>
      <c r="D131" s="14">
        <v>100</v>
      </c>
      <c r="E131" s="14">
        <v>136</v>
      </c>
      <c r="F131" s="14">
        <v>42</v>
      </c>
      <c r="G131" s="14">
        <v>5</v>
      </c>
      <c r="H131" s="33">
        <v>161</v>
      </c>
      <c r="I131" s="34">
        <v>2.4844720496894408E-2</v>
      </c>
      <c r="AA131">
        <v>128</v>
      </c>
      <c r="AB131">
        <v>9.737356840139995</v>
      </c>
      <c r="AC131">
        <v>-0.63735684013999538</v>
      </c>
    </row>
    <row r="132" spans="1:29" ht="15.5" x14ac:dyDescent="0.35">
      <c r="A132" s="18">
        <v>9.1</v>
      </c>
      <c r="B132" s="14">
        <v>62</v>
      </c>
      <c r="C132" s="20">
        <v>0.42399999999999999</v>
      </c>
      <c r="D132" s="14">
        <v>123</v>
      </c>
      <c r="E132" s="14">
        <v>75</v>
      </c>
      <c r="F132" s="14">
        <v>49</v>
      </c>
      <c r="G132" s="14">
        <v>12</v>
      </c>
      <c r="H132" s="33">
        <v>157</v>
      </c>
      <c r="I132" s="34">
        <v>3.1847133757961783E-2</v>
      </c>
      <c r="AA132">
        <v>129</v>
      </c>
      <c r="AB132">
        <v>10.623908061992918</v>
      </c>
      <c r="AC132">
        <v>-0.92390806199291831</v>
      </c>
    </row>
    <row r="133" spans="1:29" ht="15.5" x14ac:dyDescent="0.35">
      <c r="A133" s="18">
        <v>9.6999999999999993</v>
      </c>
      <c r="B133" s="14">
        <v>62</v>
      </c>
      <c r="C133" s="20">
        <v>1.1519999999999999</v>
      </c>
      <c r="D133" s="14">
        <v>106</v>
      </c>
      <c r="E133" s="14">
        <v>96</v>
      </c>
      <c r="F133" s="14">
        <v>42</v>
      </c>
      <c r="G133" s="14">
        <v>8</v>
      </c>
      <c r="H133" s="33">
        <v>171</v>
      </c>
      <c r="I133" s="34">
        <v>4.0935672514619881E-2</v>
      </c>
      <c r="AA133">
        <v>130</v>
      </c>
      <c r="AB133">
        <v>7.4163449946869289</v>
      </c>
      <c r="AC133">
        <v>-0.81634499468692923</v>
      </c>
    </row>
    <row r="134" spans="1:29" ht="15.5" x14ac:dyDescent="0.35">
      <c r="A134" s="18">
        <v>7.8</v>
      </c>
      <c r="B134" s="14">
        <v>46</v>
      </c>
      <c r="C134" s="20">
        <v>1.4810000000000001</v>
      </c>
      <c r="D134" s="14">
        <v>126</v>
      </c>
      <c r="E134" s="14">
        <v>97</v>
      </c>
      <c r="F134" s="14">
        <v>40</v>
      </c>
      <c r="G134" s="14">
        <v>1</v>
      </c>
      <c r="H134" s="33">
        <v>160</v>
      </c>
      <c r="I134" s="34">
        <v>3.125E-2</v>
      </c>
      <c r="AA134">
        <v>131</v>
      </c>
      <c r="AB134">
        <v>7.1181708702127517</v>
      </c>
      <c r="AC134">
        <v>1.9818291297872479</v>
      </c>
    </row>
    <row r="135" spans="1:29" ht="15.5" x14ac:dyDescent="0.35">
      <c r="A135" s="18">
        <v>13.9</v>
      </c>
      <c r="B135" s="14">
        <v>66</v>
      </c>
      <c r="C135" s="20">
        <v>2.2850000000000001</v>
      </c>
      <c r="D135" s="14">
        <v>200</v>
      </c>
      <c r="E135" s="14">
        <v>124</v>
      </c>
      <c r="F135" s="14">
        <v>32</v>
      </c>
      <c r="G135" s="14">
        <v>9</v>
      </c>
      <c r="H135" s="33">
        <v>171</v>
      </c>
      <c r="I135" s="34">
        <v>3.5087719298245612E-2</v>
      </c>
      <c r="AA135">
        <v>132</v>
      </c>
      <c r="AB135">
        <v>9.7777265314140447</v>
      </c>
      <c r="AC135">
        <v>-7.7726531414045397E-2</v>
      </c>
    </row>
    <row r="136" spans="1:29" ht="15.5" x14ac:dyDescent="0.35">
      <c r="A136" s="18">
        <v>10.3</v>
      </c>
      <c r="B136" s="14">
        <v>56</v>
      </c>
      <c r="C136" s="20">
        <v>0.29199999999999998</v>
      </c>
      <c r="D136" s="14">
        <v>47</v>
      </c>
      <c r="E136" s="14">
        <v>111</v>
      </c>
      <c r="F136" s="14">
        <v>34</v>
      </c>
      <c r="G136" s="14">
        <v>9</v>
      </c>
      <c r="H136" s="33">
        <v>179</v>
      </c>
      <c r="I136" s="34">
        <v>3.9106145251396648E-2</v>
      </c>
      <c r="AA136">
        <v>133</v>
      </c>
      <c r="AB136">
        <v>7.5873404280325953</v>
      </c>
      <c r="AC136">
        <v>0.21265957196740448</v>
      </c>
    </row>
    <row r="137" spans="1:29" ht="15.5" x14ac:dyDescent="0.35">
      <c r="A137" s="18">
        <v>11.7</v>
      </c>
      <c r="B137" s="14">
        <v>82</v>
      </c>
      <c r="C137" s="20">
        <v>0.88800000000000001</v>
      </c>
      <c r="D137" s="14">
        <v>202</v>
      </c>
      <c r="E137" s="14">
        <v>147</v>
      </c>
      <c r="F137" s="14">
        <v>40</v>
      </c>
      <c r="G137" s="14">
        <v>7</v>
      </c>
      <c r="H137" s="33">
        <v>156</v>
      </c>
      <c r="I137" s="34">
        <v>4.4871794871794872E-2</v>
      </c>
      <c r="AA137">
        <v>134</v>
      </c>
      <c r="AB137">
        <v>14.275026117728755</v>
      </c>
      <c r="AC137">
        <v>-0.37502611772875483</v>
      </c>
    </row>
    <row r="138" spans="1:29" ht="15.5" x14ac:dyDescent="0.35">
      <c r="A138" s="18">
        <v>9.4</v>
      </c>
      <c r="B138" s="14">
        <v>44</v>
      </c>
      <c r="C138" s="20">
        <v>2.3239999999999998</v>
      </c>
      <c r="D138" s="14">
        <v>97</v>
      </c>
      <c r="E138" s="14">
        <v>101</v>
      </c>
      <c r="F138" s="14">
        <v>49</v>
      </c>
      <c r="G138" s="14">
        <v>19</v>
      </c>
      <c r="H138" s="33">
        <v>172</v>
      </c>
      <c r="I138" s="34">
        <v>4.0697674418604654E-2</v>
      </c>
      <c r="AA138">
        <v>135</v>
      </c>
      <c r="AB138">
        <v>9.0536824183871936</v>
      </c>
      <c r="AC138">
        <v>1.2463175816128071</v>
      </c>
    </row>
    <row r="139" spans="1:29" ht="15.5" x14ac:dyDescent="0.35">
      <c r="A139" s="18">
        <v>9.5</v>
      </c>
      <c r="B139" s="14">
        <v>44</v>
      </c>
      <c r="C139" s="20">
        <v>0.19600000000000001</v>
      </c>
      <c r="D139" s="14">
        <v>49</v>
      </c>
      <c r="E139" s="14">
        <v>111</v>
      </c>
      <c r="F139" s="14">
        <v>33</v>
      </c>
      <c r="G139" s="14">
        <v>12</v>
      </c>
      <c r="H139" s="33">
        <v>181</v>
      </c>
      <c r="I139" s="34">
        <v>4.4198895027624308E-2</v>
      </c>
      <c r="AA139">
        <v>136</v>
      </c>
      <c r="AB139">
        <v>12.051571716176108</v>
      </c>
      <c r="AC139">
        <v>-0.3515717161761085</v>
      </c>
    </row>
    <row r="140" spans="1:29" ht="15.5" x14ac:dyDescent="0.35">
      <c r="A140" s="18">
        <v>8.6999999999999993</v>
      </c>
      <c r="B140" s="14">
        <v>51</v>
      </c>
      <c r="C140" s="20">
        <v>0.18</v>
      </c>
      <c r="D140" s="14">
        <v>84</v>
      </c>
      <c r="E140" s="14">
        <v>122</v>
      </c>
      <c r="F140" s="14">
        <v>40</v>
      </c>
      <c r="G140" s="14">
        <v>8</v>
      </c>
      <c r="H140" s="33">
        <v>171</v>
      </c>
      <c r="I140" s="34">
        <v>5.2631578947368418E-2</v>
      </c>
      <c r="AA140">
        <v>137</v>
      </c>
      <c r="AB140">
        <v>9.9973424353758826</v>
      </c>
      <c r="AC140">
        <v>-0.59734243537588227</v>
      </c>
    </row>
    <row r="141" spans="1:29" ht="15.5" x14ac:dyDescent="0.35">
      <c r="A141" s="18">
        <v>12.8</v>
      </c>
      <c r="B141" s="14">
        <v>70</v>
      </c>
      <c r="C141" s="20">
        <v>1.4159999999999999</v>
      </c>
      <c r="D141" s="14">
        <v>209</v>
      </c>
      <c r="E141" s="14">
        <v>85</v>
      </c>
      <c r="F141" s="14">
        <v>45</v>
      </c>
      <c r="G141" s="14">
        <v>6</v>
      </c>
      <c r="H141" s="33">
        <v>169</v>
      </c>
      <c r="I141" s="34">
        <v>3.5502958579881658E-2</v>
      </c>
      <c r="AA141">
        <v>138</v>
      </c>
      <c r="AB141">
        <v>9.530034406792911</v>
      </c>
      <c r="AC141">
        <v>-3.0034406792911028E-2</v>
      </c>
    </row>
    <row r="142" spans="1:29" ht="15.5" x14ac:dyDescent="0.35">
      <c r="A142" s="18">
        <v>6.6</v>
      </c>
      <c r="B142" s="14">
        <v>44</v>
      </c>
      <c r="C142" s="20">
        <v>0.115</v>
      </c>
      <c r="D142" s="14">
        <v>70</v>
      </c>
      <c r="E142" s="14">
        <v>137</v>
      </c>
      <c r="F142" s="14">
        <v>46</v>
      </c>
      <c r="G142" s="14">
        <v>6</v>
      </c>
      <c r="H142" s="33">
        <v>161</v>
      </c>
      <c r="I142" s="34">
        <v>3.7267080745341616E-2</v>
      </c>
      <c r="AA142">
        <v>139</v>
      </c>
      <c r="AB142">
        <v>9.2713477947226082</v>
      </c>
      <c r="AC142">
        <v>-0.57134779472260888</v>
      </c>
    </row>
    <row r="143" spans="1:29" ht="15.5" x14ac:dyDescent="0.35">
      <c r="A143" s="18">
        <v>17</v>
      </c>
      <c r="B143" s="14">
        <v>75</v>
      </c>
      <c r="C143" s="20">
        <v>0.995</v>
      </c>
      <c r="D143" s="14">
        <v>185</v>
      </c>
      <c r="E143" s="14">
        <v>99</v>
      </c>
      <c r="F143" s="14">
        <v>30</v>
      </c>
      <c r="G143" s="14">
        <v>10</v>
      </c>
      <c r="H143" s="33">
        <v>180</v>
      </c>
      <c r="I143" s="34">
        <v>0.05</v>
      </c>
      <c r="AA143">
        <v>140</v>
      </c>
      <c r="AB143">
        <v>13.038322952836715</v>
      </c>
      <c r="AC143">
        <v>-0.23832295283671456</v>
      </c>
    </row>
    <row r="144" spans="1:29" ht="15.5" x14ac:dyDescent="0.35">
      <c r="A144" s="18">
        <v>16.7</v>
      </c>
      <c r="B144" s="14">
        <v>68</v>
      </c>
      <c r="C144" s="20">
        <v>2.3519999999999999</v>
      </c>
      <c r="D144" s="14">
        <v>209</v>
      </c>
      <c r="E144" s="14">
        <v>85</v>
      </c>
      <c r="F144" s="14">
        <v>30</v>
      </c>
      <c r="G144" s="14">
        <v>12</v>
      </c>
      <c r="H144" s="33">
        <v>182</v>
      </c>
      <c r="I144" s="34">
        <v>3.8461538461538464E-2</v>
      </c>
      <c r="AA144">
        <v>141</v>
      </c>
      <c r="AB144">
        <v>6.2221770610242455</v>
      </c>
      <c r="AC144">
        <v>0.37782293897575414</v>
      </c>
    </row>
    <row r="145" spans="1:29" ht="15.5" x14ac:dyDescent="0.35">
      <c r="A145" s="18">
        <v>15.9</v>
      </c>
      <c r="B145" s="14">
        <v>84</v>
      </c>
      <c r="C145" s="20">
        <v>1.2589999999999999</v>
      </c>
      <c r="D145" s="14">
        <v>175</v>
      </c>
      <c r="E145" s="14">
        <v>84</v>
      </c>
      <c r="F145" s="14">
        <v>31</v>
      </c>
      <c r="G145" s="14">
        <v>8</v>
      </c>
      <c r="H145" s="33">
        <v>183</v>
      </c>
      <c r="I145" s="34">
        <v>3.825136612021858E-2</v>
      </c>
      <c r="AA145">
        <v>142</v>
      </c>
      <c r="AB145">
        <v>15.419490876687503</v>
      </c>
      <c r="AC145">
        <v>1.5805091233124973</v>
      </c>
    </row>
    <row r="146" spans="1:29" ht="15.5" x14ac:dyDescent="0.35">
      <c r="A146" s="18">
        <v>7.9</v>
      </c>
      <c r="B146" s="14">
        <v>51</v>
      </c>
      <c r="C146" s="20">
        <v>1.464</v>
      </c>
      <c r="D146" s="14">
        <v>118</v>
      </c>
      <c r="E146" s="14">
        <v>115</v>
      </c>
      <c r="F146" s="14">
        <v>46</v>
      </c>
      <c r="G146" s="14">
        <v>6</v>
      </c>
      <c r="H146" s="33">
        <v>162</v>
      </c>
      <c r="I146" s="34">
        <v>3.0864197530864196E-2</v>
      </c>
      <c r="AA146">
        <v>143</v>
      </c>
      <c r="AB146">
        <v>16.377029061428974</v>
      </c>
      <c r="AC146">
        <v>0.3229709385710251</v>
      </c>
    </row>
    <row r="147" spans="1:29" ht="15.5" x14ac:dyDescent="0.35">
      <c r="A147" s="18">
        <v>14.1</v>
      </c>
      <c r="B147" s="14">
        <v>88</v>
      </c>
      <c r="C147" s="20">
        <v>0.504</v>
      </c>
      <c r="D147" s="14">
        <v>253</v>
      </c>
      <c r="E147" s="14">
        <v>124</v>
      </c>
      <c r="F147" s="14">
        <v>42</v>
      </c>
      <c r="G147" s="14">
        <v>9</v>
      </c>
      <c r="H147" s="33">
        <v>163</v>
      </c>
      <c r="I147" s="34">
        <v>5.5214723926380369E-2</v>
      </c>
      <c r="AA147">
        <v>144</v>
      </c>
      <c r="AB147">
        <v>15.113853253706377</v>
      </c>
      <c r="AC147">
        <v>0.78614674629362291</v>
      </c>
    </row>
    <row r="148" spans="1:29" ht="15.5" x14ac:dyDescent="0.35">
      <c r="A148" s="18">
        <v>8.1</v>
      </c>
      <c r="B148" s="14">
        <v>58</v>
      </c>
      <c r="C148" s="20">
        <v>0.44700000000000001</v>
      </c>
      <c r="D148" s="14">
        <v>20</v>
      </c>
      <c r="E148" s="14">
        <v>129</v>
      </c>
      <c r="F148" s="14">
        <v>43</v>
      </c>
      <c r="G148" s="14">
        <v>10</v>
      </c>
      <c r="H148" s="33">
        <v>178</v>
      </c>
      <c r="I148" s="34">
        <v>3.3707865168539325E-2</v>
      </c>
      <c r="AA148">
        <v>145</v>
      </c>
      <c r="AB148">
        <v>8.177185007598764</v>
      </c>
      <c r="AC148">
        <v>-0.27718500759876363</v>
      </c>
    </row>
    <row r="149" spans="1:29" ht="15.5" x14ac:dyDescent="0.35">
      <c r="A149" s="18">
        <v>13.6</v>
      </c>
      <c r="B149" s="14">
        <v>66</v>
      </c>
      <c r="C149" s="20">
        <v>2.62</v>
      </c>
      <c r="D149" s="14">
        <v>103</v>
      </c>
      <c r="E149" s="14">
        <v>102</v>
      </c>
      <c r="F149" s="14">
        <v>39</v>
      </c>
      <c r="G149" s="14">
        <v>8</v>
      </c>
      <c r="H149" s="33">
        <v>166</v>
      </c>
      <c r="I149" s="34">
        <v>3.614457831325301E-2</v>
      </c>
      <c r="AA149">
        <v>146</v>
      </c>
      <c r="AB149">
        <v>15.332219101373644</v>
      </c>
      <c r="AC149">
        <v>-1.2322191013736443</v>
      </c>
    </row>
    <row r="150" spans="1:29" ht="15.5" x14ac:dyDescent="0.35">
      <c r="A150" s="18">
        <v>10</v>
      </c>
      <c r="B150" s="14">
        <v>55</v>
      </c>
      <c r="C150" s="20">
        <v>1.1679999999999999</v>
      </c>
      <c r="D150" s="14">
        <v>120</v>
      </c>
      <c r="E150" s="14">
        <v>114</v>
      </c>
      <c r="F150" s="14">
        <v>52</v>
      </c>
      <c r="G150" s="14">
        <v>10</v>
      </c>
      <c r="H150" s="33">
        <v>174</v>
      </c>
      <c r="I150" s="34">
        <v>4.5977011494252873E-2</v>
      </c>
      <c r="AA150">
        <v>147</v>
      </c>
      <c r="AB150">
        <v>7.89242617399126</v>
      </c>
      <c r="AC150">
        <v>0.20757382600873964</v>
      </c>
    </row>
    <row r="151" spans="1:29" ht="15.5" x14ac:dyDescent="0.35">
      <c r="A151" s="18">
        <v>11.6</v>
      </c>
      <c r="B151" s="14">
        <v>60</v>
      </c>
      <c r="C151" s="20">
        <v>3.2000000000000001E-2</v>
      </c>
      <c r="D151" s="14">
        <v>102</v>
      </c>
      <c r="E151" s="14">
        <v>135</v>
      </c>
      <c r="F151" s="14">
        <v>35</v>
      </c>
      <c r="G151" s="14">
        <v>8</v>
      </c>
      <c r="H151" s="33">
        <v>178</v>
      </c>
      <c r="I151" s="34">
        <v>3.9325842696629212E-2</v>
      </c>
      <c r="AA151">
        <v>148</v>
      </c>
      <c r="AB151">
        <v>9.2461297643336682</v>
      </c>
      <c r="AC151">
        <v>4.3538702356663315</v>
      </c>
    </row>
    <row r="152" spans="1:29" x14ac:dyDescent="0.35">
      <c r="AA152">
        <v>149</v>
      </c>
      <c r="AB152">
        <v>11.008639186160313</v>
      </c>
      <c r="AC152">
        <v>-1.0086391861603126</v>
      </c>
    </row>
    <row r="153" spans="1:29" ht="15" thickBot="1" x14ac:dyDescent="0.4">
      <c r="AA153" s="52">
        <v>150</v>
      </c>
      <c r="AB153" s="52">
        <v>11.295496302841698</v>
      </c>
      <c r="AC153" s="52">
        <v>0.30450369715830128</v>
      </c>
    </row>
  </sheetData>
  <mergeCells count="1">
    <mergeCell ref="K28:X2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77AF4-E986-4856-AA2A-73ED48FE0D95}">
  <dimension ref="A1:R153"/>
  <sheetViews>
    <sheetView topLeftCell="A15" zoomScale="39" zoomScaleNormal="39" workbookViewId="0">
      <selection activeCell="L32" sqref="L32"/>
    </sheetView>
  </sheetViews>
  <sheetFormatPr defaultColWidth="11.453125" defaultRowHeight="14.5" x14ac:dyDescent="0.35"/>
  <cols>
    <col min="1" max="1" width="13.1796875" bestFit="1" customWidth="1"/>
    <col min="2" max="2" width="9.26953125" bestFit="1" customWidth="1"/>
    <col min="3" max="3" width="22.7265625" bestFit="1" customWidth="1"/>
    <col min="4" max="4" width="10.1796875" bestFit="1" customWidth="1"/>
    <col min="6" max="6" width="21.81640625" bestFit="1" customWidth="1"/>
    <col min="7" max="7" width="14.81640625" bestFit="1" customWidth="1"/>
    <col min="8" max="8" width="15.453125" bestFit="1" customWidth="1"/>
    <col min="9" max="9" width="14.81640625" bestFit="1" customWidth="1"/>
    <col min="10" max="10" width="14.26953125" bestFit="1" customWidth="1"/>
    <col min="11" max="14" width="14.81640625" bestFit="1" customWidth="1"/>
    <col min="16" max="16" width="17.7265625" bestFit="1" customWidth="1"/>
    <col min="17" max="17" width="19.1796875" bestFit="1" customWidth="1"/>
    <col min="18" max="18" width="14.81640625" bestFit="1" customWidth="1"/>
  </cols>
  <sheetData>
    <row r="1" spans="1:18" ht="15.5" x14ac:dyDescent="0.35">
      <c r="A1" s="26" t="s">
        <v>51</v>
      </c>
      <c r="B1" s="28" t="s">
        <v>53</v>
      </c>
      <c r="C1" s="28" t="s">
        <v>163</v>
      </c>
      <c r="D1" s="26" t="s">
        <v>45</v>
      </c>
      <c r="P1" t="s">
        <v>158</v>
      </c>
    </row>
    <row r="2" spans="1:18" ht="16" thickBot="1" x14ac:dyDescent="0.4">
      <c r="A2" s="14">
        <v>3</v>
      </c>
      <c r="B2" s="14">
        <v>1</v>
      </c>
      <c r="C2" s="14">
        <f>A2*B2</f>
        <v>3</v>
      </c>
      <c r="D2" s="18">
        <v>12.5</v>
      </c>
    </row>
    <row r="3" spans="1:18" ht="15.5" x14ac:dyDescent="0.35">
      <c r="A3" s="14">
        <v>3</v>
      </c>
      <c r="B3" s="14">
        <v>1</v>
      </c>
      <c r="C3" s="14">
        <f t="shared" ref="C3:C66" si="0">A3*B3</f>
        <v>3</v>
      </c>
      <c r="D3" s="18">
        <v>14.5</v>
      </c>
      <c r="P3" s="105" t="s">
        <v>159</v>
      </c>
      <c r="Q3" s="105" t="s">
        <v>160</v>
      </c>
      <c r="R3" s="105" t="s">
        <v>161</v>
      </c>
    </row>
    <row r="4" spans="1:18" ht="15.5" x14ac:dyDescent="0.35">
      <c r="A4" s="14">
        <v>1</v>
      </c>
      <c r="B4" s="14">
        <v>1</v>
      </c>
      <c r="C4" s="14">
        <f t="shared" si="0"/>
        <v>1</v>
      </c>
      <c r="D4" s="18">
        <v>19</v>
      </c>
      <c r="P4">
        <v>1</v>
      </c>
      <c r="Q4">
        <v>11.60315695676158</v>
      </c>
      <c r="R4">
        <v>0.89684304323841957</v>
      </c>
    </row>
    <row r="5" spans="1:18" ht="16" thickBot="1" x14ac:dyDescent="0.4">
      <c r="A5" s="14">
        <v>1</v>
      </c>
      <c r="B5" s="14">
        <v>1</v>
      </c>
      <c r="C5" s="14">
        <f t="shared" si="0"/>
        <v>1</v>
      </c>
      <c r="D5" s="18">
        <v>18.2</v>
      </c>
      <c r="F5" t="s">
        <v>135</v>
      </c>
      <c r="I5" t="s">
        <v>136</v>
      </c>
      <c r="P5">
        <v>2</v>
      </c>
      <c r="Q5">
        <v>11.60315695676158</v>
      </c>
      <c r="R5">
        <v>2.8968430432384196</v>
      </c>
    </row>
    <row r="6" spans="1:18" ht="16" thickBot="1" x14ac:dyDescent="0.4">
      <c r="A6" s="14">
        <v>4</v>
      </c>
      <c r="B6" s="14">
        <v>1</v>
      </c>
      <c r="C6" s="14">
        <f t="shared" si="0"/>
        <v>4</v>
      </c>
      <c r="D6" s="18">
        <v>7.6</v>
      </c>
      <c r="I6" s="105"/>
      <c r="J6" s="105" t="s">
        <v>138</v>
      </c>
      <c r="K6" s="105" t="s">
        <v>139</v>
      </c>
      <c r="L6" s="105" t="s">
        <v>140</v>
      </c>
      <c r="M6" s="105" t="s">
        <v>141</v>
      </c>
      <c r="N6" s="105" t="s">
        <v>142</v>
      </c>
      <c r="P6">
        <v>3</v>
      </c>
      <c r="Q6">
        <v>14.54202062205626</v>
      </c>
      <c r="R6">
        <v>4.4579793779437402</v>
      </c>
    </row>
    <row r="7" spans="1:18" ht="15.5" x14ac:dyDescent="0.35">
      <c r="A7" s="14">
        <v>0</v>
      </c>
      <c r="B7" s="14">
        <v>1</v>
      </c>
      <c r="C7" s="14">
        <f t="shared" si="0"/>
        <v>0</v>
      </c>
      <c r="D7" s="18">
        <v>18.5</v>
      </c>
      <c r="F7" s="38" t="s">
        <v>137</v>
      </c>
      <c r="G7" s="38"/>
      <c r="I7" t="s">
        <v>144</v>
      </c>
      <c r="J7">
        <v>3</v>
      </c>
      <c r="K7">
        <v>682.23661035289024</v>
      </c>
      <c r="L7">
        <v>227.4122034509634</v>
      </c>
      <c r="M7">
        <v>27.263948578071606</v>
      </c>
      <c r="N7">
        <v>4.6402583442638423E-14</v>
      </c>
      <c r="P7">
        <v>4</v>
      </c>
      <c r="Q7">
        <v>14.54202062205626</v>
      </c>
      <c r="R7">
        <v>3.6579793779437395</v>
      </c>
    </row>
    <row r="8" spans="1:18" ht="15.5" x14ac:dyDescent="0.35">
      <c r="A8" s="14">
        <v>2</v>
      </c>
      <c r="B8" s="14">
        <v>1</v>
      </c>
      <c r="C8" s="14">
        <f t="shared" si="0"/>
        <v>2</v>
      </c>
      <c r="D8" s="18">
        <v>13.1</v>
      </c>
      <c r="F8" t="s">
        <v>143</v>
      </c>
      <c r="G8">
        <v>0.59921947196398517</v>
      </c>
      <c r="I8" t="s">
        <v>146</v>
      </c>
      <c r="J8">
        <v>146</v>
      </c>
      <c r="K8">
        <v>1217.805322980442</v>
      </c>
      <c r="L8">
        <v>8.3411323491811107</v>
      </c>
      <c r="P8">
        <v>5</v>
      </c>
      <c r="Q8">
        <v>10.133725124114232</v>
      </c>
      <c r="R8">
        <v>-2.5337251241142322</v>
      </c>
    </row>
    <row r="9" spans="1:18" ht="16" thickBot="1" x14ac:dyDescent="0.4">
      <c r="A9" s="14">
        <v>2</v>
      </c>
      <c r="B9" s="14">
        <v>1</v>
      </c>
      <c r="C9" s="14">
        <f t="shared" si="0"/>
        <v>2</v>
      </c>
      <c r="D9" s="18">
        <v>14.9</v>
      </c>
      <c r="F9" t="s">
        <v>145</v>
      </c>
      <c r="G9">
        <v>0.35906397558079717</v>
      </c>
      <c r="I9" s="52" t="s">
        <v>148</v>
      </c>
      <c r="J9" s="52">
        <v>149</v>
      </c>
      <c r="K9" s="52">
        <v>1900.0419333333323</v>
      </c>
      <c r="L9" s="52"/>
      <c r="M9" s="52"/>
      <c r="N9" s="52"/>
      <c r="P9">
        <v>6</v>
      </c>
      <c r="Q9">
        <v>16.011452454703605</v>
      </c>
      <c r="R9">
        <v>2.4885475452963952</v>
      </c>
    </row>
    <row r="10" spans="1:18" ht="15.5" x14ac:dyDescent="0.35">
      <c r="A10" s="14">
        <v>4</v>
      </c>
      <c r="B10" s="14">
        <v>0</v>
      </c>
      <c r="C10" s="14">
        <f t="shared" si="0"/>
        <v>0</v>
      </c>
      <c r="D10" s="18">
        <v>17.100000000000001</v>
      </c>
      <c r="F10" t="s">
        <v>147</v>
      </c>
      <c r="G10">
        <v>0.34589405727081357</v>
      </c>
      <c r="P10">
        <v>7</v>
      </c>
      <c r="Q10">
        <v>13.07258878940892</v>
      </c>
      <c r="R10">
        <v>2.7411210591079538E-2</v>
      </c>
    </row>
    <row r="11" spans="1:18" ht="15.5" x14ac:dyDescent="0.35">
      <c r="A11" s="14">
        <v>3</v>
      </c>
      <c r="B11" s="14">
        <v>0</v>
      </c>
      <c r="C11" s="14">
        <f t="shared" si="0"/>
        <v>0</v>
      </c>
      <c r="D11" s="18">
        <v>9.1999999999999993</v>
      </c>
      <c r="F11" t="s">
        <v>87</v>
      </c>
      <c r="G11">
        <v>2.8881018592115324</v>
      </c>
      <c r="P11">
        <v>8</v>
      </c>
      <c r="Q11">
        <v>13.07258878940892</v>
      </c>
      <c r="R11">
        <v>1.8274112105910802</v>
      </c>
    </row>
    <row r="12" spans="1:18" ht="16" thickBot="1" x14ac:dyDescent="0.4">
      <c r="A12" s="14">
        <v>2</v>
      </c>
      <c r="B12" s="14">
        <v>1</v>
      </c>
      <c r="C12" s="14">
        <f t="shared" si="0"/>
        <v>2</v>
      </c>
      <c r="D12" s="18">
        <v>10.3</v>
      </c>
      <c r="F12" s="52" t="s">
        <v>149</v>
      </c>
      <c r="G12" s="52">
        <v>150</v>
      </c>
      <c r="P12">
        <v>9</v>
      </c>
      <c r="Q12">
        <v>13.142521797451366</v>
      </c>
      <c r="R12">
        <v>3.9574782025486357</v>
      </c>
    </row>
    <row r="13" spans="1:18" ht="16" thickBot="1" x14ac:dyDescent="0.4">
      <c r="A13" s="14">
        <v>1</v>
      </c>
      <c r="B13" s="14">
        <v>1</v>
      </c>
      <c r="C13" s="14">
        <f t="shared" si="0"/>
        <v>1</v>
      </c>
      <c r="D13" s="18">
        <v>19.3</v>
      </c>
      <c r="P13">
        <v>10</v>
      </c>
      <c r="Q13">
        <v>11.895439302481552</v>
      </c>
      <c r="R13">
        <v>-2.6954393024815531</v>
      </c>
    </row>
    <row r="14" spans="1:18" ht="15.5" x14ac:dyDescent="0.35">
      <c r="A14" s="14">
        <v>1</v>
      </c>
      <c r="B14" s="14">
        <v>0</v>
      </c>
      <c r="C14" s="14">
        <f t="shared" si="0"/>
        <v>0</v>
      </c>
      <c r="D14" s="18">
        <v>8.1</v>
      </c>
      <c r="F14" s="105"/>
      <c r="G14" s="105" t="s">
        <v>150</v>
      </c>
      <c r="H14" s="105" t="s">
        <v>87</v>
      </c>
      <c r="I14" s="105" t="s">
        <v>151</v>
      </c>
      <c r="J14" s="105" t="s">
        <v>152</v>
      </c>
      <c r="K14" s="105" t="s">
        <v>153</v>
      </c>
      <c r="L14" s="105" t="s">
        <v>154</v>
      </c>
      <c r="M14" s="105" t="s">
        <v>155</v>
      </c>
      <c r="N14" s="105" t="s">
        <v>156</v>
      </c>
      <c r="P14">
        <v>11</v>
      </c>
      <c r="Q14">
        <v>13.07258878940892</v>
      </c>
      <c r="R14">
        <v>-2.7725887894089194</v>
      </c>
    </row>
    <row r="15" spans="1:18" ht="15.5" x14ac:dyDescent="0.35">
      <c r="A15" s="14">
        <v>5</v>
      </c>
      <c r="B15" s="14">
        <v>1</v>
      </c>
      <c r="C15" s="14">
        <f t="shared" si="0"/>
        <v>5</v>
      </c>
      <c r="D15" s="18">
        <v>9.1</v>
      </c>
      <c r="F15" t="s">
        <v>157</v>
      </c>
      <c r="G15">
        <v>8.1541918175721069</v>
      </c>
      <c r="H15">
        <v>0.85388903306003139</v>
      </c>
      <c r="I15">
        <v>9.5494748168276793</v>
      </c>
      <c r="J15">
        <v>4.3391526771252524E-17</v>
      </c>
      <c r="K15">
        <v>6.4666119375785991</v>
      </c>
      <c r="L15">
        <v>9.8417716975656155</v>
      </c>
      <c r="M15">
        <v>6.4666119375785991</v>
      </c>
      <c r="N15">
        <v>9.8417716975656155</v>
      </c>
      <c r="P15">
        <v>12</v>
      </c>
      <c r="Q15">
        <v>14.54202062205626</v>
      </c>
      <c r="R15">
        <v>4.7579793779437409</v>
      </c>
    </row>
    <row r="16" spans="1:18" ht="15.5" x14ac:dyDescent="0.35">
      <c r="A16" s="14">
        <v>4</v>
      </c>
      <c r="B16" s="14">
        <v>0</v>
      </c>
      <c r="C16" s="14">
        <f t="shared" si="0"/>
        <v>0</v>
      </c>
      <c r="D16" s="18">
        <v>15.7</v>
      </c>
      <c r="F16" t="s">
        <v>51</v>
      </c>
      <c r="G16">
        <v>1.2470824949698149</v>
      </c>
      <c r="H16">
        <v>0.31732912699468419</v>
      </c>
      <c r="I16">
        <v>3.9299339042101411</v>
      </c>
      <c r="J16">
        <v>1.3073742729269021E-4</v>
      </c>
      <c r="K16">
        <v>0.61993045375782174</v>
      </c>
      <c r="L16">
        <v>1.8742345361818082</v>
      </c>
      <c r="M16">
        <v>0.61993045375782174</v>
      </c>
      <c r="N16">
        <v>1.8742345361818082</v>
      </c>
      <c r="P16">
        <v>13</v>
      </c>
      <c r="Q16">
        <v>9.401274312541922</v>
      </c>
      <c r="R16">
        <v>-1.3012743125419224</v>
      </c>
    </row>
    <row r="17" spans="1:18" ht="15.5" x14ac:dyDescent="0.35">
      <c r="A17" s="14">
        <v>4</v>
      </c>
      <c r="B17" s="14">
        <v>1</v>
      </c>
      <c r="C17" s="14">
        <f t="shared" si="0"/>
        <v>4</v>
      </c>
      <c r="D17" s="18">
        <v>9.8000000000000007</v>
      </c>
      <c r="F17" t="s">
        <v>53</v>
      </c>
      <c r="G17">
        <v>7.8572606371314979</v>
      </c>
      <c r="H17">
        <v>1.0367828825776437</v>
      </c>
      <c r="I17">
        <v>7.5785015061174823</v>
      </c>
      <c r="J17">
        <v>3.7099645177342699E-12</v>
      </c>
      <c r="K17">
        <v>5.8082192923919216</v>
      </c>
      <c r="L17">
        <v>9.9063019818710742</v>
      </c>
      <c r="M17">
        <v>5.8082192923919216</v>
      </c>
      <c r="N17">
        <v>9.9063019818710742</v>
      </c>
      <c r="P17">
        <v>14</v>
      </c>
      <c r="Q17">
        <v>8.6642932914668904</v>
      </c>
      <c r="R17">
        <v>0.43570670853310922</v>
      </c>
    </row>
    <row r="18" spans="1:18" ht="16" thickBot="1" x14ac:dyDescent="0.4">
      <c r="A18" s="14">
        <v>4</v>
      </c>
      <c r="B18" s="14">
        <v>0</v>
      </c>
      <c r="C18" s="14">
        <f t="shared" si="0"/>
        <v>0</v>
      </c>
      <c r="D18" s="18">
        <v>19.5</v>
      </c>
      <c r="F18" s="52" t="s">
        <v>163</v>
      </c>
      <c r="G18" s="52">
        <v>-2.7165143276171575</v>
      </c>
      <c r="H18" s="52">
        <v>0.36698135606913096</v>
      </c>
      <c r="I18" s="52">
        <v>-7.4023224414305879</v>
      </c>
      <c r="J18" s="52">
        <v>9.7819190338174378E-12</v>
      </c>
      <c r="K18" s="52">
        <v>-3.4417963360013304</v>
      </c>
      <c r="L18" s="52">
        <v>-1.9912323192329846</v>
      </c>
      <c r="M18" s="52">
        <v>-3.4417963360013304</v>
      </c>
      <c r="N18" s="52">
        <v>-1.9912323192329846</v>
      </c>
      <c r="P18">
        <v>15</v>
      </c>
      <c r="Q18">
        <v>13.142521797451366</v>
      </c>
      <c r="R18">
        <v>2.5574782025486336</v>
      </c>
    </row>
    <row r="19" spans="1:18" ht="15.5" x14ac:dyDescent="0.35">
      <c r="A19" s="14">
        <v>0</v>
      </c>
      <c r="B19" s="14">
        <v>1</v>
      </c>
      <c r="C19" s="14">
        <f t="shared" si="0"/>
        <v>0</v>
      </c>
      <c r="D19" s="18">
        <v>16.2</v>
      </c>
      <c r="P19">
        <v>16</v>
      </c>
      <c r="Q19">
        <v>10.133725124114232</v>
      </c>
      <c r="R19">
        <v>-0.33372512411423116</v>
      </c>
    </row>
    <row r="20" spans="1:18" ht="15.5" x14ac:dyDescent="0.35">
      <c r="A20" s="14">
        <v>3</v>
      </c>
      <c r="B20" s="14">
        <v>1</v>
      </c>
      <c r="C20" s="14">
        <f t="shared" si="0"/>
        <v>3</v>
      </c>
      <c r="D20" s="18">
        <v>8</v>
      </c>
      <c r="P20">
        <v>17</v>
      </c>
      <c r="Q20">
        <v>13.142521797451366</v>
      </c>
      <c r="R20">
        <v>6.3574782025486343</v>
      </c>
    </row>
    <row r="21" spans="1:18" ht="15.5" x14ac:dyDescent="0.35">
      <c r="A21" s="14">
        <v>0</v>
      </c>
      <c r="B21" s="14">
        <v>0</v>
      </c>
      <c r="C21" s="14">
        <f t="shared" si="0"/>
        <v>0</v>
      </c>
      <c r="D21" s="18">
        <v>12.2</v>
      </c>
      <c r="P21">
        <v>18</v>
      </c>
      <c r="Q21">
        <v>16.011452454703605</v>
      </c>
      <c r="R21">
        <v>0.1885475452963945</v>
      </c>
    </row>
    <row r="22" spans="1:18" ht="15.5" x14ac:dyDescent="0.35">
      <c r="A22" s="14">
        <v>2</v>
      </c>
      <c r="B22" s="14">
        <v>0</v>
      </c>
      <c r="C22" s="14">
        <f t="shared" si="0"/>
        <v>0</v>
      </c>
      <c r="D22" s="18">
        <v>11.1</v>
      </c>
      <c r="P22">
        <v>19</v>
      </c>
      <c r="Q22">
        <v>11.60315695676158</v>
      </c>
      <c r="R22">
        <v>-3.6031569567615804</v>
      </c>
    </row>
    <row r="23" spans="1:18" ht="15.5" x14ac:dyDescent="0.35">
      <c r="A23" s="14">
        <v>0</v>
      </c>
      <c r="B23" s="14">
        <v>1</v>
      </c>
      <c r="C23" s="14">
        <f t="shared" si="0"/>
        <v>0</v>
      </c>
      <c r="D23" s="18">
        <v>16.8</v>
      </c>
      <c r="P23">
        <v>20</v>
      </c>
      <c r="Q23">
        <v>8.1541918175721069</v>
      </c>
      <c r="R23">
        <v>4.0458081824278924</v>
      </c>
    </row>
    <row r="24" spans="1:18" ht="15.5" x14ac:dyDescent="0.35">
      <c r="A24" s="14">
        <v>6</v>
      </c>
      <c r="B24" s="14">
        <v>1</v>
      </c>
      <c r="C24" s="14">
        <f t="shared" si="0"/>
        <v>6</v>
      </c>
      <c r="D24" s="18">
        <v>11.8</v>
      </c>
      <c r="P24">
        <v>21</v>
      </c>
      <c r="Q24">
        <v>10.648356807511737</v>
      </c>
      <c r="R24">
        <v>0.45164319248826246</v>
      </c>
    </row>
    <row r="25" spans="1:18" ht="15.5" x14ac:dyDescent="0.35">
      <c r="A25" s="14">
        <v>2</v>
      </c>
      <c r="B25" s="14">
        <v>1</v>
      </c>
      <c r="C25" s="14">
        <f t="shared" si="0"/>
        <v>2</v>
      </c>
      <c r="D25" s="18">
        <v>14</v>
      </c>
      <c r="P25">
        <v>22</v>
      </c>
      <c r="Q25">
        <v>16.011452454703605</v>
      </c>
      <c r="R25">
        <v>0.78854754529639592</v>
      </c>
    </row>
    <row r="26" spans="1:18" ht="15.5" x14ac:dyDescent="0.35">
      <c r="A26" s="14">
        <v>3</v>
      </c>
      <c r="B26" s="14">
        <v>1</v>
      </c>
      <c r="C26" s="14">
        <f t="shared" si="0"/>
        <v>3</v>
      </c>
      <c r="D26" s="18">
        <v>10.5</v>
      </c>
      <c r="P26">
        <v>23</v>
      </c>
      <c r="Q26">
        <v>7.1948614588195525</v>
      </c>
      <c r="R26">
        <v>4.6051385411804482</v>
      </c>
    </row>
    <row r="27" spans="1:18" ht="15.5" x14ac:dyDescent="0.35">
      <c r="A27" s="14">
        <v>2</v>
      </c>
      <c r="B27" s="14">
        <v>0</v>
      </c>
      <c r="C27" s="14">
        <f t="shared" si="0"/>
        <v>0</v>
      </c>
      <c r="D27" s="18">
        <v>6.2</v>
      </c>
      <c r="P27">
        <v>24</v>
      </c>
      <c r="Q27">
        <v>13.07258878940892</v>
      </c>
      <c r="R27">
        <v>0.92741121059107989</v>
      </c>
    </row>
    <row r="28" spans="1:18" ht="15.5" x14ac:dyDescent="0.35">
      <c r="A28" s="14">
        <v>2</v>
      </c>
      <c r="B28" s="14">
        <v>1</v>
      </c>
      <c r="C28" s="14">
        <f t="shared" si="0"/>
        <v>2</v>
      </c>
      <c r="D28" s="18">
        <v>16.899999999999999</v>
      </c>
      <c r="P28">
        <v>25</v>
      </c>
      <c r="Q28">
        <v>11.60315695676158</v>
      </c>
      <c r="R28">
        <v>-1.1031569567615804</v>
      </c>
    </row>
    <row r="29" spans="1:18" ht="15.5" x14ac:dyDescent="0.35">
      <c r="A29" s="14">
        <v>4</v>
      </c>
      <c r="B29" s="14">
        <v>1</v>
      </c>
      <c r="C29" s="14">
        <f t="shared" si="0"/>
        <v>4</v>
      </c>
      <c r="D29" s="18">
        <v>7.9</v>
      </c>
      <c r="P29">
        <v>26</v>
      </c>
      <c r="Q29">
        <v>10.648356807511737</v>
      </c>
      <c r="R29">
        <v>-4.448356807511737</v>
      </c>
    </row>
    <row r="30" spans="1:18" ht="15.5" x14ac:dyDescent="0.35">
      <c r="A30" s="14">
        <v>4</v>
      </c>
      <c r="B30" s="14">
        <v>1</v>
      </c>
      <c r="C30" s="14">
        <f t="shared" si="0"/>
        <v>4</v>
      </c>
      <c r="D30" s="18">
        <v>9.6</v>
      </c>
      <c r="P30">
        <v>27</v>
      </c>
      <c r="Q30">
        <v>13.07258878940892</v>
      </c>
      <c r="R30">
        <v>3.8274112105910785</v>
      </c>
    </row>
    <row r="31" spans="1:18" ht="15.5" x14ac:dyDescent="0.35">
      <c r="A31" s="14">
        <v>2</v>
      </c>
      <c r="B31" s="14">
        <v>1</v>
      </c>
      <c r="C31" s="14">
        <f t="shared" si="0"/>
        <v>2</v>
      </c>
      <c r="D31" s="18">
        <v>16.3</v>
      </c>
      <c r="P31">
        <v>28</v>
      </c>
      <c r="Q31">
        <v>10.133725124114232</v>
      </c>
      <c r="R31">
        <v>-2.2337251241142315</v>
      </c>
    </row>
    <row r="32" spans="1:18" ht="15.5" x14ac:dyDescent="0.35">
      <c r="A32" s="14">
        <v>4</v>
      </c>
      <c r="B32" s="14">
        <v>1</v>
      </c>
      <c r="C32" s="14">
        <f t="shared" si="0"/>
        <v>4</v>
      </c>
      <c r="D32" s="18">
        <v>11.2</v>
      </c>
      <c r="P32">
        <v>29</v>
      </c>
      <c r="Q32">
        <v>10.133725124114232</v>
      </c>
      <c r="R32">
        <v>-0.53372512411423223</v>
      </c>
    </row>
    <row r="33" spans="1:18" ht="15.5" x14ac:dyDescent="0.35">
      <c r="A33" s="14">
        <v>2</v>
      </c>
      <c r="B33" s="14">
        <v>1</v>
      </c>
      <c r="C33" s="14">
        <f t="shared" si="0"/>
        <v>2</v>
      </c>
      <c r="D33" s="18">
        <v>13.1</v>
      </c>
      <c r="P33">
        <v>30</v>
      </c>
      <c r="Q33">
        <v>13.07258878940892</v>
      </c>
      <c r="R33">
        <v>3.2274112105910806</v>
      </c>
    </row>
    <row r="34" spans="1:18" ht="15.5" x14ac:dyDescent="0.35">
      <c r="A34" s="14">
        <v>2</v>
      </c>
      <c r="B34" s="14">
        <v>0</v>
      </c>
      <c r="C34" s="14">
        <f t="shared" si="0"/>
        <v>0</v>
      </c>
      <c r="D34" s="18">
        <v>8</v>
      </c>
      <c r="P34">
        <v>31</v>
      </c>
      <c r="Q34">
        <v>10.133725124114232</v>
      </c>
      <c r="R34">
        <v>1.0662748758857674</v>
      </c>
    </row>
    <row r="35" spans="1:18" ht="15.5" x14ac:dyDescent="0.35">
      <c r="A35" s="14">
        <v>1</v>
      </c>
      <c r="B35" s="14">
        <v>1</v>
      </c>
      <c r="C35" s="14">
        <f t="shared" si="0"/>
        <v>1</v>
      </c>
      <c r="D35" s="18">
        <v>16.100000000000001</v>
      </c>
      <c r="P35">
        <v>32</v>
      </c>
      <c r="Q35">
        <v>13.07258878940892</v>
      </c>
      <c r="R35">
        <v>2.7411210591079538E-2</v>
      </c>
    </row>
    <row r="36" spans="1:18" ht="15.5" x14ac:dyDescent="0.35">
      <c r="A36" s="14">
        <v>1</v>
      </c>
      <c r="B36" s="14">
        <v>1</v>
      </c>
      <c r="C36" s="14">
        <f t="shared" si="0"/>
        <v>1</v>
      </c>
      <c r="D36" s="18">
        <v>10.4</v>
      </c>
      <c r="P36">
        <v>33</v>
      </c>
      <c r="Q36">
        <v>10.648356807511737</v>
      </c>
      <c r="R36">
        <v>-2.6483568075117372</v>
      </c>
    </row>
    <row r="37" spans="1:18" ht="15.5" x14ac:dyDescent="0.35">
      <c r="A37" s="14">
        <v>3</v>
      </c>
      <c r="B37" s="14">
        <v>0</v>
      </c>
      <c r="C37" s="14">
        <f t="shared" si="0"/>
        <v>0</v>
      </c>
      <c r="D37" s="18">
        <v>7.4</v>
      </c>
      <c r="P37">
        <v>34</v>
      </c>
      <c r="Q37">
        <v>14.54202062205626</v>
      </c>
      <c r="R37">
        <v>1.5579793779437416</v>
      </c>
    </row>
    <row r="38" spans="1:18" ht="15.5" x14ac:dyDescent="0.35">
      <c r="A38" s="14">
        <v>1</v>
      </c>
      <c r="B38" s="14">
        <v>0</v>
      </c>
      <c r="C38" s="14">
        <f t="shared" si="0"/>
        <v>0</v>
      </c>
      <c r="D38" s="18">
        <v>10.5</v>
      </c>
      <c r="P38">
        <v>35</v>
      </c>
      <c r="Q38">
        <v>14.54202062205626</v>
      </c>
      <c r="R38">
        <v>-4.1420206220562594</v>
      </c>
    </row>
    <row r="39" spans="1:18" ht="15.5" x14ac:dyDescent="0.35">
      <c r="A39" s="14">
        <v>3</v>
      </c>
      <c r="B39" s="14">
        <v>1</v>
      </c>
      <c r="C39" s="14">
        <f t="shared" si="0"/>
        <v>3</v>
      </c>
      <c r="D39" s="18">
        <v>12</v>
      </c>
      <c r="P39">
        <v>36</v>
      </c>
      <c r="Q39">
        <v>11.895439302481552</v>
      </c>
      <c r="R39">
        <v>-4.495439302481552</v>
      </c>
    </row>
    <row r="40" spans="1:18" ht="15.5" x14ac:dyDescent="0.35">
      <c r="A40" s="14">
        <v>0</v>
      </c>
      <c r="B40" s="14">
        <v>1</v>
      </c>
      <c r="C40" s="14">
        <f t="shared" si="0"/>
        <v>0</v>
      </c>
      <c r="D40" s="18">
        <v>14.5</v>
      </c>
      <c r="P40">
        <v>37</v>
      </c>
      <c r="Q40">
        <v>9.401274312541922</v>
      </c>
      <c r="R40">
        <v>1.098725687458078</v>
      </c>
    </row>
    <row r="41" spans="1:18" ht="15.5" x14ac:dyDescent="0.35">
      <c r="A41" s="12">
        <v>2</v>
      </c>
      <c r="B41" s="14">
        <v>0</v>
      </c>
      <c r="C41" s="14">
        <f t="shared" si="0"/>
        <v>0</v>
      </c>
      <c r="D41" s="23">
        <v>5.9</v>
      </c>
      <c r="P41">
        <v>38</v>
      </c>
      <c r="Q41">
        <v>11.60315695676158</v>
      </c>
      <c r="R41">
        <v>0.39684304323841957</v>
      </c>
    </row>
    <row r="42" spans="1:18" ht="15.5" x14ac:dyDescent="0.35">
      <c r="A42" s="14">
        <v>3</v>
      </c>
      <c r="B42" s="14">
        <v>1</v>
      </c>
      <c r="C42" s="14">
        <f t="shared" si="0"/>
        <v>3</v>
      </c>
      <c r="D42" s="18">
        <v>9</v>
      </c>
      <c r="P42">
        <v>39</v>
      </c>
      <c r="Q42">
        <v>16.011452454703605</v>
      </c>
      <c r="R42">
        <v>-1.5114524547036048</v>
      </c>
    </row>
    <row r="43" spans="1:18" ht="15.5" x14ac:dyDescent="0.35">
      <c r="A43" s="14">
        <v>2</v>
      </c>
      <c r="B43" s="14">
        <v>1</v>
      </c>
      <c r="C43" s="14">
        <f t="shared" si="0"/>
        <v>2</v>
      </c>
      <c r="D43" s="18">
        <v>15.8</v>
      </c>
      <c r="P43">
        <v>40</v>
      </c>
      <c r="Q43">
        <v>10.648356807511737</v>
      </c>
      <c r="R43">
        <v>-4.7483568075117368</v>
      </c>
    </row>
    <row r="44" spans="1:18" ht="15.5" x14ac:dyDescent="0.35">
      <c r="A44" s="14">
        <v>1</v>
      </c>
      <c r="B44" s="14">
        <v>1</v>
      </c>
      <c r="C44" s="14">
        <f t="shared" si="0"/>
        <v>1</v>
      </c>
      <c r="D44" s="18">
        <v>14</v>
      </c>
      <c r="P44">
        <v>41</v>
      </c>
      <c r="Q44">
        <v>11.60315695676158</v>
      </c>
      <c r="R44">
        <v>-2.6031569567615804</v>
      </c>
    </row>
    <row r="45" spans="1:18" ht="15.5" x14ac:dyDescent="0.35">
      <c r="A45" s="14">
        <v>2</v>
      </c>
      <c r="B45" s="14">
        <v>1</v>
      </c>
      <c r="C45" s="14">
        <f t="shared" si="0"/>
        <v>2</v>
      </c>
      <c r="D45" s="18">
        <v>15.3</v>
      </c>
      <c r="P45">
        <v>42</v>
      </c>
      <c r="Q45">
        <v>13.07258878940892</v>
      </c>
      <c r="R45">
        <v>2.7274112105910806</v>
      </c>
    </row>
    <row r="46" spans="1:18" ht="15.5" x14ac:dyDescent="0.35">
      <c r="A46" s="14">
        <v>2</v>
      </c>
      <c r="B46" s="14">
        <v>1</v>
      </c>
      <c r="C46" s="14">
        <f t="shared" si="0"/>
        <v>2</v>
      </c>
      <c r="D46" s="18">
        <v>14.4</v>
      </c>
      <c r="P46">
        <v>43</v>
      </c>
      <c r="Q46">
        <v>14.54202062205626</v>
      </c>
      <c r="R46">
        <v>-0.54202062205625978</v>
      </c>
    </row>
    <row r="47" spans="1:18" ht="15.5" x14ac:dyDescent="0.35">
      <c r="A47" s="14">
        <v>1</v>
      </c>
      <c r="B47" s="14">
        <v>1</v>
      </c>
      <c r="C47" s="14">
        <f t="shared" si="0"/>
        <v>1</v>
      </c>
      <c r="D47" s="18">
        <v>14.8</v>
      </c>
      <c r="P47">
        <v>44</v>
      </c>
      <c r="Q47">
        <v>13.07258878940892</v>
      </c>
      <c r="R47">
        <v>2.2274112105910806</v>
      </c>
    </row>
    <row r="48" spans="1:18" ht="15.5" x14ac:dyDescent="0.35">
      <c r="A48" s="14">
        <v>1</v>
      </c>
      <c r="B48" s="14">
        <v>1</v>
      </c>
      <c r="C48" s="14">
        <f t="shared" si="0"/>
        <v>1</v>
      </c>
      <c r="D48" s="18">
        <v>12.1</v>
      </c>
      <c r="P48">
        <v>45</v>
      </c>
      <c r="Q48">
        <v>13.07258878940892</v>
      </c>
      <c r="R48">
        <v>1.3274112105910802</v>
      </c>
    </row>
    <row r="49" spans="1:18" ht="15.5" x14ac:dyDescent="0.35">
      <c r="A49" s="14">
        <v>3</v>
      </c>
      <c r="B49" s="14">
        <v>0</v>
      </c>
      <c r="C49" s="14">
        <f t="shared" si="0"/>
        <v>0</v>
      </c>
      <c r="D49" s="18">
        <v>8</v>
      </c>
      <c r="P49">
        <v>46</v>
      </c>
      <c r="Q49">
        <v>14.54202062205626</v>
      </c>
      <c r="R49">
        <v>0.25797937794374093</v>
      </c>
    </row>
    <row r="50" spans="1:18" ht="15.5" x14ac:dyDescent="0.35">
      <c r="A50" s="14">
        <v>1</v>
      </c>
      <c r="B50" s="14">
        <v>0</v>
      </c>
      <c r="C50" s="14">
        <f t="shared" si="0"/>
        <v>0</v>
      </c>
      <c r="D50" s="18">
        <v>8.4</v>
      </c>
      <c r="P50">
        <v>47</v>
      </c>
      <c r="Q50">
        <v>14.54202062205626</v>
      </c>
      <c r="R50">
        <v>-2.4420206220562601</v>
      </c>
    </row>
    <row r="51" spans="1:18" ht="15.5" x14ac:dyDescent="0.35">
      <c r="A51" s="14">
        <v>2</v>
      </c>
      <c r="B51" s="14">
        <v>0</v>
      </c>
      <c r="C51" s="14">
        <f t="shared" si="0"/>
        <v>0</v>
      </c>
      <c r="D51" s="18">
        <v>10.6</v>
      </c>
      <c r="P51">
        <v>48</v>
      </c>
      <c r="Q51">
        <v>11.895439302481552</v>
      </c>
      <c r="R51">
        <v>-3.8954393024815523</v>
      </c>
    </row>
    <row r="52" spans="1:18" ht="15.5" x14ac:dyDescent="0.35">
      <c r="A52" s="14">
        <v>0</v>
      </c>
      <c r="B52" s="14">
        <v>0</v>
      </c>
      <c r="C52" s="14">
        <f t="shared" si="0"/>
        <v>0</v>
      </c>
      <c r="D52" s="18">
        <v>10.9</v>
      </c>
      <c r="P52">
        <v>49</v>
      </c>
      <c r="Q52">
        <v>9.401274312541922</v>
      </c>
      <c r="R52">
        <v>-1.0012743125419217</v>
      </c>
    </row>
    <row r="53" spans="1:18" ht="15.5" x14ac:dyDescent="0.35">
      <c r="A53" s="14">
        <v>6</v>
      </c>
      <c r="B53" s="14">
        <v>1</v>
      </c>
      <c r="C53" s="14">
        <f t="shared" si="0"/>
        <v>6</v>
      </c>
      <c r="D53" s="18">
        <v>8.6999999999999993</v>
      </c>
      <c r="P53">
        <v>50</v>
      </c>
      <c r="Q53">
        <v>10.648356807511737</v>
      </c>
      <c r="R53">
        <v>-4.8356807511737543E-2</v>
      </c>
    </row>
    <row r="54" spans="1:18" ht="15.5" x14ac:dyDescent="0.35">
      <c r="A54" s="14">
        <v>3</v>
      </c>
      <c r="B54" s="14">
        <v>1</v>
      </c>
      <c r="C54" s="14">
        <f t="shared" si="0"/>
        <v>3</v>
      </c>
      <c r="D54" s="18">
        <v>9.5</v>
      </c>
      <c r="P54">
        <v>51</v>
      </c>
      <c r="Q54">
        <v>8.1541918175721069</v>
      </c>
      <c r="R54">
        <v>2.7458081824278935</v>
      </c>
    </row>
    <row r="55" spans="1:18" ht="15.5" x14ac:dyDescent="0.35">
      <c r="A55" s="14">
        <v>6</v>
      </c>
      <c r="B55" s="14">
        <v>1</v>
      </c>
      <c r="C55" s="14">
        <f t="shared" si="0"/>
        <v>6</v>
      </c>
      <c r="D55" s="18">
        <v>6.8</v>
      </c>
      <c r="P55">
        <v>52</v>
      </c>
      <c r="Q55">
        <v>7.1948614588195525</v>
      </c>
      <c r="R55">
        <v>1.5051385411804468</v>
      </c>
    </row>
    <row r="56" spans="1:18" ht="15.5" x14ac:dyDescent="0.35">
      <c r="A56" s="14">
        <v>2</v>
      </c>
      <c r="B56" s="14">
        <v>0</v>
      </c>
      <c r="C56" s="14">
        <f t="shared" si="0"/>
        <v>0</v>
      </c>
      <c r="D56" s="18">
        <v>7.2</v>
      </c>
      <c r="P56">
        <v>53</v>
      </c>
      <c r="Q56">
        <v>11.60315695676158</v>
      </c>
      <c r="R56">
        <v>-2.1031569567615804</v>
      </c>
    </row>
    <row r="57" spans="1:18" ht="15.5" x14ac:dyDescent="0.35">
      <c r="A57" s="14">
        <v>2</v>
      </c>
      <c r="B57" s="14">
        <v>1</v>
      </c>
      <c r="C57" s="14">
        <f t="shared" si="0"/>
        <v>2</v>
      </c>
      <c r="D57" s="18">
        <v>11.3</v>
      </c>
      <c r="P57">
        <v>54</v>
      </c>
      <c r="Q57">
        <v>7.1948614588195525</v>
      </c>
      <c r="R57">
        <v>-0.3948614588195527</v>
      </c>
    </row>
    <row r="58" spans="1:18" ht="15.5" x14ac:dyDescent="0.35">
      <c r="A58" s="14">
        <v>3</v>
      </c>
      <c r="B58" s="14">
        <v>1</v>
      </c>
      <c r="C58" s="14">
        <f t="shared" si="0"/>
        <v>3</v>
      </c>
      <c r="D58" s="18">
        <v>9.4</v>
      </c>
      <c r="P58">
        <v>55</v>
      </c>
      <c r="Q58">
        <v>10.648356807511737</v>
      </c>
      <c r="R58">
        <v>-3.448356807511737</v>
      </c>
    </row>
    <row r="59" spans="1:18" ht="15.5" x14ac:dyDescent="0.35">
      <c r="A59" s="14">
        <v>3</v>
      </c>
      <c r="B59" s="14">
        <v>0</v>
      </c>
      <c r="C59" s="14">
        <f t="shared" si="0"/>
        <v>0</v>
      </c>
      <c r="D59" s="18">
        <v>8.6</v>
      </c>
      <c r="P59">
        <v>56</v>
      </c>
      <c r="Q59">
        <v>13.07258878940892</v>
      </c>
      <c r="R59">
        <v>-1.7725887894089194</v>
      </c>
    </row>
    <row r="60" spans="1:18" ht="15.5" x14ac:dyDescent="0.35">
      <c r="A60" s="14">
        <v>4</v>
      </c>
      <c r="B60" s="14">
        <v>0</v>
      </c>
      <c r="C60" s="14">
        <f t="shared" si="0"/>
        <v>0</v>
      </c>
      <c r="D60" s="18">
        <v>17.100000000000001</v>
      </c>
      <c r="P60">
        <v>57</v>
      </c>
      <c r="Q60">
        <v>11.60315695676158</v>
      </c>
      <c r="R60">
        <v>-2.2031569567615801</v>
      </c>
    </row>
    <row r="61" spans="1:18" ht="15.5" x14ac:dyDescent="0.35">
      <c r="A61" s="14">
        <v>1</v>
      </c>
      <c r="B61" s="14">
        <v>0</v>
      </c>
      <c r="C61" s="14">
        <f t="shared" si="0"/>
        <v>0</v>
      </c>
      <c r="D61" s="18">
        <v>15.4</v>
      </c>
      <c r="P61">
        <v>58</v>
      </c>
      <c r="Q61">
        <v>11.895439302481552</v>
      </c>
      <c r="R61">
        <v>-3.2954393024815527</v>
      </c>
    </row>
    <row r="62" spans="1:18" ht="15.5" x14ac:dyDescent="0.35">
      <c r="A62" s="14">
        <v>2</v>
      </c>
      <c r="B62" s="14">
        <v>0</v>
      </c>
      <c r="C62" s="14">
        <f t="shared" si="0"/>
        <v>0</v>
      </c>
      <c r="D62" s="18">
        <v>11</v>
      </c>
      <c r="P62">
        <v>59</v>
      </c>
      <c r="Q62">
        <v>13.142521797451366</v>
      </c>
      <c r="R62">
        <v>3.9574782025486357</v>
      </c>
    </row>
    <row r="63" spans="1:18" ht="15.5" x14ac:dyDescent="0.35">
      <c r="A63" s="14">
        <v>4</v>
      </c>
      <c r="B63" s="14">
        <v>0</v>
      </c>
      <c r="C63" s="14">
        <f t="shared" si="0"/>
        <v>0</v>
      </c>
      <c r="D63" s="18">
        <v>15.6</v>
      </c>
      <c r="P63">
        <v>60</v>
      </c>
      <c r="Q63">
        <v>9.401274312541922</v>
      </c>
      <c r="R63">
        <v>5.9987256874580783</v>
      </c>
    </row>
    <row r="64" spans="1:18" ht="15.5" x14ac:dyDescent="0.35">
      <c r="A64" s="14">
        <v>2</v>
      </c>
      <c r="B64" s="14">
        <v>0</v>
      </c>
      <c r="C64" s="14">
        <f t="shared" si="0"/>
        <v>0</v>
      </c>
      <c r="D64" s="18">
        <v>7.6</v>
      </c>
      <c r="P64">
        <v>61</v>
      </c>
      <c r="Q64">
        <v>10.648356807511737</v>
      </c>
      <c r="R64">
        <v>0.35164319248826281</v>
      </c>
    </row>
    <row r="65" spans="1:18" ht="15.5" x14ac:dyDescent="0.35">
      <c r="A65" s="14">
        <v>2</v>
      </c>
      <c r="B65" s="14">
        <v>0</v>
      </c>
      <c r="C65" s="14">
        <f t="shared" si="0"/>
        <v>0</v>
      </c>
      <c r="D65" s="18">
        <v>11.4</v>
      </c>
      <c r="P65">
        <v>62</v>
      </c>
      <c r="Q65">
        <v>13.142521797451366</v>
      </c>
      <c r="R65">
        <v>2.4574782025486339</v>
      </c>
    </row>
    <row r="66" spans="1:18" ht="15.5" x14ac:dyDescent="0.35">
      <c r="A66" s="14">
        <v>0</v>
      </c>
      <c r="B66" s="14">
        <v>1</v>
      </c>
      <c r="C66" s="14">
        <f t="shared" si="0"/>
        <v>0</v>
      </c>
      <c r="D66" s="18">
        <v>23.5</v>
      </c>
      <c r="P66">
        <v>63</v>
      </c>
      <c r="Q66">
        <v>10.648356807511737</v>
      </c>
      <c r="R66">
        <v>-3.0483568075117375</v>
      </c>
    </row>
    <row r="67" spans="1:18" ht="15.5" x14ac:dyDescent="0.35">
      <c r="A67" s="14">
        <v>2</v>
      </c>
      <c r="B67" s="14">
        <v>1</v>
      </c>
      <c r="C67" s="14">
        <f t="shared" ref="C67:C130" si="1">A67*B67</f>
        <v>2</v>
      </c>
      <c r="D67" s="18">
        <v>12.4</v>
      </c>
      <c r="P67">
        <v>64</v>
      </c>
      <c r="Q67">
        <v>10.648356807511737</v>
      </c>
      <c r="R67">
        <v>0.75164319248826317</v>
      </c>
    </row>
    <row r="68" spans="1:18" ht="15.5" x14ac:dyDescent="0.35">
      <c r="A68" s="14">
        <v>2</v>
      </c>
      <c r="B68" s="14">
        <v>0</v>
      </c>
      <c r="C68" s="14">
        <f t="shared" si="1"/>
        <v>0</v>
      </c>
      <c r="D68" s="18">
        <v>13.4</v>
      </c>
      <c r="P68">
        <v>65</v>
      </c>
      <c r="Q68">
        <v>16.011452454703605</v>
      </c>
      <c r="R68">
        <v>7.4885475452963952</v>
      </c>
    </row>
    <row r="69" spans="1:18" ht="15.5" x14ac:dyDescent="0.35">
      <c r="A69" s="14">
        <v>3</v>
      </c>
      <c r="B69" s="14">
        <v>1</v>
      </c>
      <c r="C69" s="14">
        <f t="shared" si="1"/>
        <v>3</v>
      </c>
      <c r="D69" s="18">
        <v>13.8</v>
      </c>
      <c r="P69">
        <v>66</v>
      </c>
      <c r="Q69">
        <v>13.07258878940892</v>
      </c>
      <c r="R69">
        <v>-0.67258878940891975</v>
      </c>
    </row>
    <row r="70" spans="1:18" ht="15.5" x14ac:dyDescent="0.35">
      <c r="A70" s="14">
        <v>3</v>
      </c>
      <c r="B70" s="14">
        <v>1</v>
      </c>
      <c r="C70" s="14">
        <f t="shared" si="1"/>
        <v>3</v>
      </c>
      <c r="D70" s="18">
        <v>11.6</v>
      </c>
      <c r="P70">
        <v>67</v>
      </c>
      <c r="Q70">
        <v>10.648356807511737</v>
      </c>
      <c r="R70">
        <v>2.7516431924882632</v>
      </c>
    </row>
    <row r="71" spans="1:18" ht="15.5" x14ac:dyDescent="0.35">
      <c r="A71" s="14">
        <v>2</v>
      </c>
      <c r="B71" s="14">
        <v>1</v>
      </c>
      <c r="C71" s="14">
        <f t="shared" si="1"/>
        <v>2</v>
      </c>
      <c r="D71" s="18">
        <v>11.8</v>
      </c>
      <c r="P71">
        <v>68</v>
      </c>
      <c r="Q71">
        <v>11.60315695676158</v>
      </c>
      <c r="R71">
        <v>2.1968430432384203</v>
      </c>
    </row>
    <row r="72" spans="1:18" ht="15.5" x14ac:dyDescent="0.35">
      <c r="A72" s="14">
        <v>1</v>
      </c>
      <c r="B72" s="14">
        <v>1</v>
      </c>
      <c r="C72" s="14">
        <f t="shared" si="1"/>
        <v>1</v>
      </c>
      <c r="D72" s="18">
        <v>12.4</v>
      </c>
      <c r="P72">
        <v>69</v>
      </c>
      <c r="Q72">
        <v>11.60315695676158</v>
      </c>
      <c r="R72">
        <v>-3.156956761580787E-3</v>
      </c>
    </row>
    <row r="73" spans="1:18" ht="15.5" x14ac:dyDescent="0.35">
      <c r="A73" s="14">
        <v>4</v>
      </c>
      <c r="B73" s="14">
        <v>1</v>
      </c>
      <c r="C73" s="14">
        <f t="shared" si="1"/>
        <v>4</v>
      </c>
      <c r="D73" s="18">
        <v>8.1</v>
      </c>
      <c r="P73">
        <v>70</v>
      </c>
      <c r="Q73">
        <v>13.07258878940892</v>
      </c>
      <c r="R73">
        <v>-1.2725887894089194</v>
      </c>
    </row>
    <row r="74" spans="1:18" ht="15.5" x14ac:dyDescent="0.35">
      <c r="A74" s="14">
        <v>1</v>
      </c>
      <c r="B74" s="14">
        <v>1</v>
      </c>
      <c r="C74" s="14">
        <f t="shared" si="1"/>
        <v>1</v>
      </c>
      <c r="D74" s="18">
        <v>9.5</v>
      </c>
      <c r="P74">
        <v>71</v>
      </c>
      <c r="Q74">
        <v>14.54202062205626</v>
      </c>
      <c r="R74">
        <v>-2.1420206220562594</v>
      </c>
    </row>
    <row r="75" spans="1:18" ht="15.5" x14ac:dyDescent="0.35">
      <c r="A75" s="14">
        <v>0</v>
      </c>
      <c r="B75" s="14">
        <v>0</v>
      </c>
      <c r="C75" s="14">
        <f t="shared" si="1"/>
        <v>0</v>
      </c>
      <c r="D75" s="18">
        <v>8.4</v>
      </c>
      <c r="P75">
        <v>72</v>
      </c>
      <c r="Q75">
        <v>10.133725124114232</v>
      </c>
      <c r="R75">
        <v>-2.0337251241142322</v>
      </c>
    </row>
    <row r="76" spans="1:18" ht="15.5" x14ac:dyDescent="0.35">
      <c r="A76" s="14">
        <v>5</v>
      </c>
      <c r="B76" s="14">
        <v>1</v>
      </c>
      <c r="C76" s="14">
        <f t="shared" si="1"/>
        <v>5</v>
      </c>
      <c r="D76" s="18">
        <v>9</v>
      </c>
      <c r="P76">
        <v>73</v>
      </c>
      <c r="Q76">
        <v>14.54202062205626</v>
      </c>
      <c r="R76">
        <v>-5.0420206220562598</v>
      </c>
    </row>
    <row r="77" spans="1:18" ht="15.5" x14ac:dyDescent="0.35">
      <c r="A77" s="14">
        <v>5</v>
      </c>
      <c r="B77" s="14">
        <v>0</v>
      </c>
      <c r="C77" s="14">
        <f t="shared" si="1"/>
        <v>0</v>
      </c>
      <c r="D77" s="18">
        <v>15.5</v>
      </c>
      <c r="P77">
        <v>74</v>
      </c>
      <c r="Q77">
        <v>8.1541918175721069</v>
      </c>
      <c r="R77">
        <v>0.24580818242789348</v>
      </c>
    </row>
    <row r="78" spans="1:18" ht="15.5" x14ac:dyDescent="0.35">
      <c r="A78" s="14">
        <v>3</v>
      </c>
      <c r="B78" s="14">
        <v>1</v>
      </c>
      <c r="C78" s="14">
        <f t="shared" si="1"/>
        <v>3</v>
      </c>
      <c r="D78" s="18">
        <v>10.4</v>
      </c>
      <c r="P78">
        <v>75</v>
      </c>
      <c r="Q78">
        <v>8.6642932914668904</v>
      </c>
      <c r="R78">
        <v>0.33570670853310958</v>
      </c>
    </row>
    <row r="79" spans="1:18" ht="15.5" x14ac:dyDescent="0.35">
      <c r="A79" s="14">
        <v>5</v>
      </c>
      <c r="B79" s="14">
        <v>1</v>
      </c>
      <c r="C79" s="14">
        <f t="shared" si="1"/>
        <v>5</v>
      </c>
      <c r="D79" s="18">
        <v>12.7</v>
      </c>
      <c r="P79">
        <v>76</v>
      </c>
      <c r="Q79">
        <v>14.389604292421183</v>
      </c>
      <c r="R79">
        <v>1.1103957075788173</v>
      </c>
    </row>
    <row r="80" spans="1:18" ht="15.5" x14ac:dyDescent="0.35">
      <c r="A80" s="14">
        <v>3</v>
      </c>
      <c r="B80" s="14">
        <v>1</v>
      </c>
      <c r="C80" s="14">
        <f t="shared" si="1"/>
        <v>3</v>
      </c>
      <c r="D80" s="18">
        <v>14</v>
      </c>
      <c r="P80">
        <v>77</v>
      </c>
      <c r="Q80">
        <v>11.60315695676158</v>
      </c>
      <c r="R80">
        <v>-1.2031569567615801</v>
      </c>
    </row>
    <row r="81" spans="1:18" ht="15.5" x14ac:dyDescent="0.35">
      <c r="A81" s="14">
        <v>3</v>
      </c>
      <c r="B81" s="14">
        <v>1</v>
      </c>
      <c r="C81" s="14">
        <f t="shared" si="1"/>
        <v>3</v>
      </c>
      <c r="D81" s="18">
        <v>9.4</v>
      </c>
      <c r="P81">
        <v>78</v>
      </c>
      <c r="Q81">
        <v>8.6642932914668904</v>
      </c>
      <c r="R81">
        <v>4.0357067085331089</v>
      </c>
    </row>
    <row r="82" spans="1:18" ht="15.5" x14ac:dyDescent="0.35">
      <c r="A82" s="14">
        <v>3</v>
      </c>
      <c r="B82" s="14">
        <v>1</v>
      </c>
      <c r="C82" s="14">
        <f t="shared" si="1"/>
        <v>3</v>
      </c>
      <c r="D82" s="18">
        <v>14</v>
      </c>
      <c r="P82">
        <v>79</v>
      </c>
      <c r="Q82">
        <v>11.60315695676158</v>
      </c>
      <c r="R82">
        <v>2.3968430432384196</v>
      </c>
    </row>
    <row r="83" spans="1:18" ht="15.5" x14ac:dyDescent="0.35">
      <c r="A83" s="14">
        <v>4</v>
      </c>
      <c r="B83" s="14">
        <v>0</v>
      </c>
      <c r="C83" s="14">
        <f t="shared" si="1"/>
        <v>0</v>
      </c>
      <c r="D83" s="18">
        <v>15.9</v>
      </c>
      <c r="P83">
        <v>80</v>
      </c>
      <c r="Q83">
        <v>11.60315695676158</v>
      </c>
      <c r="R83">
        <v>-2.2031569567615801</v>
      </c>
    </row>
    <row r="84" spans="1:18" ht="15.5" x14ac:dyDescent="0.35">
      <c r="A84" s="14">
        <v>3</v>
      </c>
      <c r="B84" s="14">
        <v>0</v>
      </c>
      <c r="C84" s="14">
        <f t="shared" si="1"/>
        <v>0</v>
      </c>
      <c r="D84" s="18">
        <v>7.5</v>
      </c>
      <c r="P84">
        <v>81</v>
      </c>
      <c r="Q84">
        <v>11.60315695676158</v>
      </c>
      <c r="R84">
        <v>2.3968430432384196</v>
      </c>
    </row>
    <row r="85" spans="1:18" ht="15.5" x14ac:dyDescent="0.35">
      <c r="A85" s="14">
        <v>4</v>
      </c>
      <c r="B85" s="14">
        <v>1</v>
      </c>
      <c r="C85" s="14">
        <f t="shared" si="1"/>
        <v>4</v>
      </c>
      <c r="D85" s="18">
        <v>8.1</v>
      </c>
      <c r="P85">
        <v>82</v>
      </c>
      <c r="Q85">
        <v>13.142521797451366</v>
      </c>
      <c r="R85">
        <v>2.7574782025486346</v>
      </c>
    </row>
    <row r="86" spans="1:18" ht="15.5" x14ac:dyDescent="0.35">
      <c r="A86" s="14">
        <v>1</v>
      </c>
      <c r="B86" s="14">
        <v>0</v>
      </c>
      <c r="C86" s="14">
        <f t="shared" si="1"/>
        <v>0</v>
      </c>
      <c r="D86" s="18">
        <v>10.3</v>
      </c>
      <c r="P86">
        <v>83</v>
      </c>
      <c r="Q86">
        <v>11.895439302481552</v>
      </c>
      <c r="R86">
        <v>-4.3954393024815523</v>
      </c>
    </row>
    <row r="87" spans="1:18" ht="15.5" x14ac:dyDescent="0.35">
      <c r="A87" s="14">
        <v>2</v>
      </c>
      <c r="B87" s="14">
        <v>0</v>
      </c>
      <c r="C87" s="14">
        <f t="shared" si="1"/>
        <v>0</v>
      </c>
      <c r="D87" s="18">
        <v>7.7</v>
      </c>
      <c r="P87">
        <v>84</v>
      </c>
      <c r="Q87">
        <v>10.133725124114232</v>
      </c>
      <c r="R87">
        <v>-2.0337251241142322</v>
      </c>
    </row>
    <row r="88" spans="1:18" ht="15.5" x14ac:dyDescent="0.35">
      <c r="A88" s="14">
        <v>3</v>
      </c>
      <c r="B88" s="14">
        <v>0</v>
      </c>
      <c r="C88" s="14">
        <f t="shared" si="1"/>
        <v>0</v>
      </c>
      <c r="D88" s="18">
        <v>8.5</v>
      </c>
      <c r="P88">
        <v>85</v>
      </c>
      <c r="Q88">
        <v>9.401274312541922</v>
      </c>
      <c r="R88">
        <v>0.89872568745807868</v>
      </c>
    </row>
    <row r="89" spans="1:18" ht="15.5" x14ac:dyDescent="0.35">
      <c r="A89" s="14">
        <v>3</v>
      </c>
      <c r="B89" s="14">
        <v>0</v>
      </c>
      <c r="C89" s="14">
        <f t="shared" si="1"/>
        <v>0</v>
      </c>
      <c r="D89" s="18">
        <v>10.7</v>
      </c>
      <c r="P89">
        <v>86</v>
      </c>
      <c r="Q89">
        <v>10.648356807511737</v>
      </c>
      <c r="R89">
        <v>-2.948356807511737</v>
      </c>
    </row>
    <row r="90" spans="1:18" ht="15.5" x14ac:dyDescent="0.35">
      <c r="A90" s="14">
        <v>2</v>
      </c>
      <c r="B90" s="14">
        <v>0</v>
      </c>
      <c r="C90" s="14">
        <f t="shared" si="1"/>
        <v>0</v>
      </c>
      <c r="D90" s="18">
        <v>7.4</v>
      </c>
      <c r="P90">
        <v>87</v>
      </c>
      <c r="Q90">
        <v>11.895439302481552</v>
      </c>
      <c r="R90">
        <v>-3.3954393024815523</v>
      </c>
    </row>
    <row r="91" spans="1:18" ht="15.5" x14ac:dyDescent="0.35">
      <c r="A91" s="14">
        <v>3</v>
      </c>
      <c r="B91" s="14">
        <v>1</v>
      </c>
      <c r="C91" s="14">
        <f t="shared" si="1"/>
        <v>3</v>
      </c>
      <c r="D91" s="18">
        <v>14.8</v>
      </c>
      <c r="P91">
        <v>88</v>
      </c>
      <c r="Q91">
        <v>11.895439302481552</v>
      </c>
      <c r="R91">
        <v>-1.1954393024815531</v>
      </c>
    </row>
    <row r="92" spans="1:18" ht="15.5" x14ac:dyDescent="0.35">
      <c r="A92" s="14">
        <v>5</v>
      </c>
      <c r="B92" s="14">
        <v>1</v>
      </c>
      <c r="C92" s="14">
        <f t="shared" si="1"/>
        <v>5</v>
      </c>
      <c r="D92" s="18">
        <v>7.3</v>
      </c>
      <c r="P92">
        <v>89</v>
      </c>
      <c r="Q92">
        <v>10.648356807511737</v>
      </c>
      <c r="R92">
        <v>-3.2483568075117368</v>
      </c>
    </row>
    <row r="93" spans="1:18" ht="15.5" x14ac:dyDescent="0.35">
      <c r="A93" s="14">
        <v>4</v>
      </c>
      <c r="B93" s="14">
        <v>1</v>
      </c>
      <c r="C93" s="14">
        <f t="shared" si="1"/>
        <v>4</v>
      </c>
      <c r="D93" s="18">
        <v>7.6</v>
      </c>
      <c r="P93">
        <v>90</v>
      </c>
      <c r="Q93">
        <v>11.60315695676158</v>
      </c>
      <c r="R93">
        <v>3.1968430432384203</v>
      </c>
    </row>
    <row r="94" spans="1:18" ht="15.5" x14ac:dyDescent="0.35">
      <c r="A94" s="14">
        <v>1</v>
      </c>
      <c r="B94" s="14">
        <v>1</v>
      </c>
      <c r="C94" s="14">
        <f t="shared" si="1"/>
        <v>1</v>
      </c>
      <c r="D94" s="18">
        <v>9</v>
      </c>
      <c r="P94">
        <v>91</v>
      </c>
      <c r="Q94">
        <v>8.6642932914668904</v>
      </c>
      <c r="R94">
        <v>-1.3642932914668906</v>
      </c>
    </row>
    <row r="95" spans="1:18" ht="15.5" x14ac:dyDescent="0.35">
      <c r="A95" s="14">
        <v>2</v>
      </c>
      <c r="B95" s="14">
        <v>1</v>
      </c>
      <c r="C95" s="14">
        <f t="shared" si="1"/>
        <v>2</v>
      </c>
      <c r="D95" s="18">
        <v>12.9</v>
      </c>
      <c r="P95">
        <v>92</v>
      </c>
      <c r="Q95">
        <v>10.133725124114232</v>
      </c>
      <c r="R95">
        <v>-2.5337251241142322</v>
      </c>
    </row>
    <row r="96" spans="1:18" ht="15.5" x14ac:dyDescent="0.35">
      <c r="A96" s="14">
        <v>4</v>
      </c>
      <c r="B96" s="14">
        <v>1</v>
      </c>
      <c r="C96" s="14">
        <f t="shared" si="1"/>
        <v>4</v>
      </c>
      <c r="D96" s="18">
        <v>9</v>
      </c>
      <c r="P96">
        <v>93</v>
      </c>
      <c r="Q96">
        <v>14.54202062205626</v>
      </c>
      <c r="R96">
        <v>-5.5420206220562598</v>
      </c>
    </row>
    <row r="97" spans="1:18" ht="15.5" x14ac:dyDescent="0.35">
      <c r="A97" s="14">
        <v>0</v>
      </c>
      <c r="B97" s="14">
        <v>1</v>
      </c>
      <c r="C97" s="14">
        <f t="shared" si="1"/>
        <v>0</v>
      </c>
      <c r="D97" s="18">
        <v>18.2</v>
      </c>
      <c r="P97">
        <v>94</v>
      </c>
      <c r="Q97">
        <v>13.07258878940892</v>
      </c>
      <c r="R97">
        <v>-0.17258878940891975</v>
      </c>
    </row>
    <row r="98" spans="1:18" ht="15.5" x14ac:dyDescent="0.35">
      <c r="A98" s="14">
        <v>5</v>
      </c>
      <c r="B98" s="14">
        <v>0</v>
      </c>
      <c r="C98" s="14">
        <f t="shared" si="1"/>
        <v>0</v>
      </c>
      <c r="D98" s="18">
        <v>14.4</v>
      </c>
      <c r="P98">
        <v>95</v>
      </c>
      <c r="Q98">
        <v>10.133725124114232</v>
      </c>
      <c r="R98">
        <v>-1.1337251241142319</v>
      </c>
    </row>
    <row r="99" spans="1:18" ht="15.5" x14ac:dyDescent="0.35">
      <c r="A99" s="14">
        <v>3</v>
      </c>
      <c r="B99" s="14">
        <v>0</v>
      </c>
      <c r="C99" s="14">
        <f t="shared" si="1"/>
        <v>0</v>
      </c>
      <c r="D99" s="18">
        <v>8.8000000000000007</v>
      </c>
      <c r="P99">
        <v>96</v>
      </c>
      <c r="Q99">
        <v>16.011452454703605</v>
      </c>
      <c r="R99">
        <v>2.1885475452963945</v>
      </c>
    </row>
    <row r="100" spans="1:18" ht="15.5" x14ac:dyDescent="0.35">
      <c r="A100" s="14">
        <v>2</v>
      </c>
      <c r="B100" s="14">
        <v>1</v>
      </c>
      <c r="C100" s="14">
        <f t="shared" si="1"/>
        <v>2</v>
      </c>
      <c r="D100" s="18">
        <v>12.5</v>
      </c>
      <c r="P100">
        <v>97</v>
      </c>
      <c r="Q100">
        <v>14.389604292421183</v>
      </c>
      <c r="R100">
        <v>1.0395707578817692E-2</v>
      </c>
    </row>
    <row r="101" spans="1:18" ht="15.5" x14ac:dyDescent="0.35">
      <c r="A101" s="14">
        <v>2</v>
      </c>
      <c r="B101" s="14">
        <v>0</v>
      </c>
      <c r="C101" s="14">
        <f t="shared" si="1"/>
        <v>0</v>
      </c>
      <c r="D101" s="18">
        <v>13.3</v>
      </c>
      <c r="P101">
        <v>98</v>
      </c>
      <c r="Q101">
        <v>11.895439302481552</v>
      </c>
      <c r="R101">
        <v>-3.0954393024815516</v>
      </c>
    </row>
    <row r="102" spans="1:18" ht="15.5" x14ac:dyDescent="0.35">
      <c r="A102" s="14">
        <v>3</v>
      </c>
      <c r="B102" s="14">
        <v>1</v>
      </c>
      <c r="C102" s="14">
        <f t="shared" si="1"/>
        <v>3</v>
      </c>
      <c r="D102" s="18">
        <v>12.5</v>
      </c>
      <c r="P102">
        <v>99</v>
      </c>
      <c r="Q102">
        <v>13.07258878940892</v>
      </c>
      <c r="R102">
        <v>-0.57258878940892011</v>
      </c>
    </row>
    <row r="103" spans="1:18" ht="15.5" x14ac:dyDescent="0.35">
      <c r="A103" s="14">
        <v>0</v>
      </c>
      <c r="B103" s="14">
        <v>0</v>
      </c>
      <c r="C103" s="14">
        <f t="shared" si="1"/>
        <v>0</v>
      </c>
      <c r="D103" s="18">
        <v>13.2</v>
      </c>
      <c r="P103">
        <v>100</v>
      </c>
      <c r="Q103">
        <v>10.648356807511737</v>
      </c>
      <c r="R103">
        <v>2.6516431924882635</v>
      </c>
    </row>
    <row r="104" spans="1:18" ht="15.5" x14ac:dyDescent="0.35">
      <c r="A104" s="14">
        <v>2</v>
      </c>
      <c r="B104" s="14">
        <v>0</v>
      </c>
      <c r="C104" s="14">
        <f t="shared" si="1"/>
        <v>0</v>
      </c>
      <c r="D104" s="18">
        <v>11.1</v>
      </c>
      <c r="P104">
        <v>101</v>
      </c>
      <c r="Q104">
        <v>11.60315695676158</v>
      </c>
      <c r="R104">
        <v>0.89684304323841957</v>
      </c>
    </row>
    <row r="105" spans="1:18" ht="15.5" x14ac:dyDescent="0.35">
      <c r="A105" s="14">
        <v>3</v>
      </c>
      <c r="B105" s="14">
        <v>0</v>
      </c>
      <c r="C105" s="14">
        <f t="shared" si="1"/>
        <v>0</v>
      </c>
      <c r="D105" s="18">
        <v>8.3000000000000007</v>
      </c>
      <c r="P105">
        <v>102</v>
      </c>
      <c r="Q105">
        <v>8.1541918175721069</v>
      </c>
      <c r="R105">
        <v>5.0458081824278924</v>
      </c>
    </row>
    <row r="106" spans="1:18" ht="15.5" x14ac:dyDescent="0.35">
      <c r="A106" s="14">
        <v>7</v>
      </c>
      <c r="B106" s="14">
        <v>1</v>
      </c>
      <c r="C106" s="14">
        <f t="shared" si="1"/>
        <v>7</v>
      </c>
      <c r="D106" s="18">
        <v>9.3000000000000007</v>
      </c>
      <c r="P106">
        <v>103</v>
      </c>
      <c r="Q106">
        <v>10.648356807511737</v>
      </c>
      <c r="R106">
        <v>0.45164319248826246</v>
      </c>
    </row>
    <row r="107" spans="1:18" ht="15.5" x14ac:dyDescent="0.35">
      <c r="A107" s="14">
        <v>3</v>
      </c>
      <c r="B107" s="14">
        <v>1</v>
      </c>
      <c r="C107" s="14">
        <f t="shared" si="1"/>
        <v>3</v>
      </c>
      <c r="D107" s="18">
        <v>8.1999999999999993</v>
      </c>
      <c r="P107">
        <v>104</v>
      </c>
      <c r="Q107">
        <v>11.895439302481552</v>
      </c>
      <c r="R107">
        <v>-3.5954393024815516</v>
      </c>
    </row>
    <row r="108" spans="1:18" ht="15.5" x14ac:dyDescent="0.35">
      <c r="A108" s="14">
        <v>2</v>
      </c>
      <c r="B108" s="14">
        <v>1</v>
      </c>
      <c r="C108" s="14">
        <f t="shared" si="1"/>
        <v>2</v>
      </c>
      <c r="D108" s="18">
        <v>14.8</v>
      </c>
      <c r="P108">
        <v>105</v>
      </c>
      <c r="Q108">
        <v>5.725429626172204</v>
      </c>
      <c r="R108">
        <v>3.5745703738277967</v>
      </c>
    </row>
    <row r="109" spans="1:18" ht="15.5" x14ac:dyDescent="0.35">
      <c r="A109" s="14">
        <v>1</v>
      </c>
      <c r="B109" s="14">
        <v>0</v>
      </c>
      <c r="C109" s="14">
        <f t="shared" si="1"/>
        <v>0</v>
      </c>
      <c r="D109" s="18">
        <v>10.7</v>
      </c>
      <c r="P109">
        <v>106</v>
      </c>
      <c r="Q109">
        <v>11.60315695676158</v>
      </c>
      <c r="R109">
        <v>-3.4031569567615811</v>
      </c>
    </row>
    <row r="110" spans="1:18" ht="15.5" x14ac:dyDescent="0.35">
      <c r="A110" s="14">
        <v>4</v>
      </c>
      <c r="B110" s="14">
        <v>1</v>
      </c>
      <c r="C110" s="14">
        <f t="shared" si="1"/>
        <v>4</v>
      </c>
      <c r="D110" s="18">
        <v>8.8000000000000007</v>
      </c>
      <c r="P110">
        <v>107</v>
      </c>
      <c r="Q110">
        <v>13.07258878940892</v>
      </c>
      <c r="R110">
        <v>1.7274112105910806</v>
      </c>
    </row>
    <row r="111" spans="1:18" ht="15.5" x14ac:dyDescent="0.35">
      <c r="A111" s="14">
        <v>2</v>
      </c>
      <c r="B111" s="14">
        <v>1</v>
      </c>
      <c r="C111" s="14">
        <f t="shared" si="1"/>
        <v>2</v>
      </c>
      <c r="D111" s="18">
        <v>9.6999999999999993</v>
      </c>
      <c r="P111">
        <v>108</v>
      </c>
      <c r="Q111">
        <v>9.401274312541922</v>
      </c>
      <c r="R111">
        <v>1.2987256874580773</v>
      </c>
    </row>
    <row r="112" spans="1:18" ht="15.5" x14ac:dyDescent="0.35">
      <c r="A112" s="14">
        <v>2</v>
      </c>
      <c r="B112" s="14">
        <v>1</v>
      </c>
      <c r="C112" s="14">
        <f t="shared" si="1"/>
        <v>2</v>
      </c>
      <c r="D112" s="18">
        <v>9.6999999999999993</v>
      </c>
      <c r="P112">
        <v>109</v>
      </c>
      <c r="Q112">
        <v>10.133725124114232</v>
      </c>
      <c r="R112">
        <v>-1.3337251241142312</v>
      </c>
    </row>
    <row r="113" spans="1:18" ht="15.5" x14ac:dyDescent="0.35">
      <c r="A113" s="14">
        <v>3</v>
      </c>
      <c r="B113" s="14">
        <v>1</v>
      </c>
      <c r="C113" s="14">
        <f t="shared" si="1"/>
        <v>3</v>
      </c>
      <c r="D113" s="18">
        <v>10.5</v>
      </c>
      <c r="P113">
        <v>110</v>
      </c>
      <c r="Q113">
        <v>13.07258878940892</v>
      </c>
      <c r="R113">
        <v>-3.3725887894089208</v>
      </c>
    </row>
    <row r="114" spans="1:18" ht="15.5" x14ac:dyDescent="0.35">
      <c r="A114" s="14">
        <v>7</v>
      </c>
      <c r="B114" s="14">
        <v>1</v>
      </c>
      <c r="C114" s="14">
        <f t="shared" si="1"/>
        <v>7</v>
      </c>
      <c r="D114" s="18">
        <v>8.9</v>
      </c>
      <c r="P114">
        <v>111</v>
      </c>
      <c r="Q114">
        <v>13.07258878940892</v>
      </c>
      <c r="R114">
        <v>-3.3725887894089208</v>
      </c>
    </row>
    <row r="115" spans="1:18" ht="15.5" x14ac:dyDescent="0.35">
      <c r="A115" s="14">
        <v>4</v>
      </c>
      <c r="B115" s="14">
        <v>1</v>
      </c>
      <c r="C115" s="14">
        <f t="shared" si="1"/>
        <v>4</v>
      </c>
      <c r="D115" s="18">
        <v>7.9</v>
      </c>
      <c r="P115">
        <v>112</v>
      </c>
      <c r="Q115">
        <v>11.60315695676158</v>
      </c>
      <c r="R115">
        <v>-1.1031569567615804</v>
      </c>
    </row>
    <row r="116" spans="1:18" ht="15.5" x14ac:dyDescent="0.35">
      <c r="A116" s="14">
        <v>0</v>
      </c>
      <c r="B116" s="14">
        <v>1</v>
      </c>
      <c r="C116" s="14">
        <f t="shared" si="1"/>
        <v>0</v>
      </c>
      <c r="D116" s="18">
        <v>21</v>
      </c>
      <c r="P116">
        <v>113</v>
      </c>
      <c r="Q116">
        <v>5.725429626172204</v>
      </c>
      <c r="R116">
        <v>3.1745703738277964</v>
      </c>
    </row>
    <row r="117" spans="1:18" ht="15.5" x14ac:dyDescent="0.35">
      <c r="A117" s="14">
        <v>1</v>
      </c>
      <c r="B117" s="14">
        <v>0</v>
      </c>
      <c r="C117" s="14">
        <f t="shared" si="1"/>
        <v>0</v>
      </c>
      <c r="D117" s="18">
        <v>12.7</v>
      </c>
      <c r="P117">
        <v>114</v>
      </c>
      <c r="Q117">
        <v>10.133725124114232</v>
      </c>
      <c r="R117">
        <v>-2.2337251241142315</v>
      </c>
    </row>
    <row r="118" spans="1:18" ht="15.5" x14ac:dyDescent="0.35">
      <c r="A118" s="14">
        <v>2</v>
      </c>
      <c r="B118" s="14">
        <v>0</v>
      </c>
      <c r="C118" s="14">
        <f t="shared" si="1"/>
        <v>0</v>
      </c>
      <c r="D118" s="18">
        <v>9.4</v>
      </c>
      <c r="P118">
        <v>115</v>
      </c>
      <c r="Q118">
        <v>16.011452454703605</v>
      </c>
      <c r="R118">
        <v>4.9885475452963952</v>
      </c>
    </row>
    <row r="119" spans="1:18" ht="15.5" x14ac:dyDescent="0.35">
      <c r="A119" s="14">
        <v>5</v>
      </c>
      <c r="B119" s="14">
        <v>1</v>
      </c>
      <c r="C119" s="14">
        <f t="shared" si="1"/>
        <v>5</v>
      </c>
      <c r="D119" s="18">
        <v>7.5</v>
      </c>
      <c r="P119">
        <v>116</v>
      </c>
      <c r="Q119">
        <v>9.401274312541922</v>
      </c>
      <c r="R119">
        <v>3.2987256874580773</v>
      </c>
    </row>
    <row r="120" spans="1:18" ht="15.5" x14ac:dyDescent="0.35">
      <c r="A120" s="14">
        <v>2</v>
      </c>
      <c r="B120" s="14">
        <v>1</v>
      </c>
      <c r="C120" s="14">
        <f t="shared" si="1"/>
        <v>2</v>
      </c>
      <c r="D120" s="18">
        <v>11.8</v>
      </c>
      <c r="P120">
        <v>117</v>
      </c>
      <c r="Q120">
        <v>10.648356807511737</v>
      </c>
      <c r="R120">
        <v>-1.2483568075117368</v>
      </c>
    </row>
    <row r="121" spans="1:18" ht="15.5" x14ac:dyDescent="0.35">
      <c r="A121" s="14">
        <v>3</v>
      </c>
      <c r="B121" s="14">
        <v>1</v>
      </c>
      <c r="C121" s="14">
        <f t="shared" si="1"/>
        <v>3</v>
      </c>
      <c r="D121" s="18">
        <v>11.4</v>
      </c>
      <c r="P121">
        <v>118</v>
      </c>
      <c r="Q121">
        <v>8.6642932914668904</v>
      </c>
      <c r="R121">
        <v>-1.1642932914668904</v>
      </c>
    </row>
    <row r="122" spans="1:18" ht="15.5" x14ac:dyDescent="0.35">
      <c r="A122" s="14">
        <v>3</v>
      </c>
      <c r="B122" s="14">
        <v>0</v>
      </c>
      <c r="C122" s="14">
        <f t="shared" si="1"/>
        <v>0</v>
      </c>
      <c r="D122" s="18">
        <v>7.2</v>
      </c>
      <c r="P122">
        <v>119</v>
      </c>
      <c r="Q122">
        <v>13.07258878940892</v>
      </c>
      <c r="R122">
        <v>-1.2725887894089194</v>
      </c>
    </row>
    <row r="123" spans="1:18" ht="15.5" x14ac:dyDescent="0.35">
      <c r="A123" s="14">
        <v>4</v>
      </c>
      <c r="B123" s="14">
        <v>0</v>
      </c>
      <c r="C123" s="14">
        <f t="shared" si="1"/>
        <v>0</v>
      </c>
      <c r="D123" s="18">
        <v>20.399999999999999</v>
      </c>
      <c r="P123">
        <v>120</v>
      </c>
      <c r="Q123">
        <v>11.60315695676158</v>
      </c>
      <c r="R123">
        <v>-0.20315695676158008</v>
      </c>
    </row>
    <row r="124" spans="1:18" ht="15.5" x14ac:dyDescent="0.35">
      <c r="A124" s="14">
        <v>4</v>
      </c>
      <c r="B124" s="14">
        <v>1</v>
      </c>
      <c r="C124" s="14">
        <f t="shared" si="1"/>
        <v>4</v>
      </c>
      <c r="D124" s="18">
        <v>9.8000000000000007</v>
      </c>
      <c r="P124">
        <v>121</v>
      </c>
      <c r="Q124">
        <v>11.895439302481552</v>
      </c>
      <c r="R124">
        <v>-4.6954393024815522</v>
      </c>
    </row>
    <row r="125" spans="1:18" ht="15.5" x14ac:dyDescent="0.35">
      <c r="A125" s="14">
        <v>4</v>
      </c>
      <c r="B125" s="14">
        <v>0</v>
      </c>
      <c r="C125" s="14">
        <f t="shared" si="1"/>
        <v>0</v>
      </c>
      <c r="D125" s="18">
        <v>16.2</v>
      </c>
      <c r="P125">
        <v>122</v>
      </c>
      <c r="Q125">
        <v>13.142521797451366</v>
      </c>
      <c r="R125">
        <v>7.2574782025486329</v>
      </c>
    </row>
    <row r="126" spans="1:18" ht="15.5" x14ac:dyDescent="0.35">
      <c r="A126" s="14">
        <v>1</v>
      </c>
      <c r="B126" s="14">
        <v>0</v>
      </c>
      <c r="C126" s="14">
        <f t="shared" si="1"/>
        <v>0</v>
      </c>
      <c r="D126" s="18">
        <v>11.4</v>
      </c>
      <c r="P126">
        <v>123</v>
      </c>
      <c r="Q126">
        <v>10.133725124114232</v>
      </c>
      <c r="R126">
        <v>-0.33372512411423116</v>
      </c>
    </row>
    <row r="127" spans="1:18" ht="15.5" x14ac:dyDescent="0.35">
      <c r="A127" s="14">
        <v>4</v>
      </c>
      <c r="B127" s="14">
        <v>0</v>
      </c>
      <c r="C127" s="14">
        <f t="shared" si="1"/>
        <v>0</v>
      </c>
      <c r="D127" s="18">
        <v>18.3</v>
      </c>
      <c r="P127">
        <v>124</v>
      </c>
      <c r="Q127">
        <v>13.142521797451366</v>
      </c>
      <c r="R127">
        <v>3.0574782025486336</v>
      </c>
    </row>
    <row r="128" spans="1:18" ht="15.5" x14ac:dyDescent="0.35">
      <c r="A128" s="14">
        <v>2</v>
      </c>
      <c r="B128" s="14">
        <v>1</v>
      </c>
      <c r="C128" s="14">
        <f t="shared" si="1"/>
        <v>2</v>
      </c>
      <c r="D128" s="18">
        <v>8.6999999999999993</v>
      </c>
      <c r="P128">
        <v>125</v>
      </c>
      <c r="Q128">
        <v>9.401274312541922</v>
      </c>
      <c r="R128">
        <v>1.9987256874580783</v>
      </c>
    </row>
    <row r="129" spans="1:18" ht="15.5" x14ac:dyDescent="0.35">
      <c r="A129" s="14">
        <v>5</v>
      </c>
      <c r="B129" s="14">
        <v>1</v>
      </c>
      <c r="C129" s="14">
        <f t="shared" si="1"/>
        <v>5</v>
      </c>
      <c r="D129" s="18">
        <v>9.1</v>
      </c>
      <c r="P129">
        <v>126</v>
      </c>
      <c r="Q129">
        <v>13.142521797451366</v>
      </c>
      <c r="R129">
        <v>5.157478202548635</v>
      </c>
    </row>
    <row r="130" spans="1:18" ht="15.5" x14ac:dyDescent="0.35">
      <c r="A130" s="14">
        <v>4</v>
      </c>
      <c r="B130" s="14">
        <v>1</v>
      </c>
      <c r="C130" s="14">
        <f t="shared" si="1"/>
        <v>4</v>
      </c>
      <c r="D130" s="18">
        <v>9.6999999999999993</v>
      </c>
      <c r="P130">
        <v>127</v>
      </c>
      <c r="Q130">
        <v>13.07258878940892</v>
      </c>
      <c r="R130">
        <v>-4.3725887894089208</v>
      </c>
    </row>
    <row r="131" spans="1:18" ht="15.5" x14ac:dyDescent="0.35">
      <c r="A131" s="14">
        <v>2</v>
      </c>
      <c r="B131" s="14">
        <v>0</v>
      </c>
      <c r="C131" s="14">
        <f t="shared" ref="C131:C151" si="2">A131*B131</f>
        <v>0</v>
      </c>
      <c r="D131" s="18">
        <v>6.6</v>
      </c>
      <c r="P131">
        <v>128</v>
      </c>
      <c r="Q131">
        <v>8.6642932914668904</v>
      </c>
      <c r="R131">
        <v>0.43570670853310922</v>
      </c>
    </row>
    <row r="132" spans="1:18" ht="15.5" x14ac:dyDescent="0.35">
      <c r="A132" s="14">
        <v>2</v>
      </c>
      <c r="B132" s="14">
        <v>0</v>
      </c>
      <c r="C132" s="14">
        <f t="shared" si="2"/>
        <v>0</v>
      </c>
      <c r="D132" s="18">
        <v>9.1</v>
      </c>
      <c r="P132">
        <v>129</v>
      </c>
      <c r="Q132">
        <v>10.133725124114232</v>
      </c>
      <c r="R132">
        <v>-0.43372512411423259</v>
      </c>
    </row>
    <row r="133" spans="1:18" ht="15.5" x14ac:dyDescent="0.35">
      <c r="A133" s="14">
        <v>2</v>
      </c>
      <c r="B133" s="14">
        <v>1</v>
      </c>
      <c r="C133" s="14">
        <f t="shared" si="2"/>
        <v>2</v>
      </c>
      <c r="D133" s="18">
        <v>9.6999999999999993</v>
      </c>
      <c r="P133">
        <v>130</v>
      </c>
      <c r="Q133">
        <v>10.648356807511737</v>
      </c>
      <c r="R133">
        <v>-4.0483568075117375</v>
      </c>
    </row>
    <row r="134" spans="1:18" ht="15.5" x14ac:dyDescent="0.35">
      <c r="A134" s="14">
        <v>3</v>
      </c>
      <c r="B134" s="14">
        <v>0</v>
      </c>
      <c r="C134" s="14">
        <f t="shared" si="2"/>
        <v>0</v>
      </c>
      <c r="D134" s="18">
        <v>7.8</v>
      </c>
      <c r="P134">
        <v>131</v>
      </c>
      <c r="Q134">
        <v>10.648356807511737</v>
      </c>
      <c r="R134">
        <v>-1.5483568075117375</v>
      </c>
    </row>
    <row r="135" spans="1:18" ht="15.5" x14ac:dyDescent="0.35">
      <c r="A135" s="14">
        <v>3</v>
      </c>
      <c r="B135" s="14">
        <v>1</v>
      </c>
      <c r="C135" s="14">
        <f t="shared" si="2"/>
        <v>3</v>
      </c>
      <c r="D135" s="18">
        <v>13.9</v>
      </c>
      <c r="P135">
        <v>132</v>
      </c>
      <c r="Q135">
        <v>13.07258878940892</v>
      </c>
      <c r="R135">
        <v>-3.3725887894089208</v>
      </c>
    </row>
    <row r="136" spans="1:18" ht="15.5" x14ac:dyDescent="0.35">
      <c r="A136" s="14">
        <v>3</v>
      </c>
      <c r="B136" s="14">
        <v>1</v>
      </c>
      <c r="C136" s="14">
        <f t="shared" si="2"/>
        <v>3</v>
      </c>
      <c r="D136" s="18">
        <v>10.3</v>
      </c>
      <c r="P136">
        <v>133</v>
      </c>
      <c r="Q136">
        <v>11.895439302481552</v>
      </c>
      <c r="R136">
        <v>-4.0954393024815525</v>
      </c>
    </row>
    <row r="137" spans="1:18" ht="15.5" x14ac:dyDescent="0.35">
      <c r="A137" s="14">
        <v>5</v>
      </c>
      <c r="B137" s="14">
        <v>1</v>
      </c>
      <c r="C137" s="14">
        <f t="shared" si="2"/>
        <v>5</v>
      </c>
      <c r="D137" s="18">
        <v>11.7</v>
      </c>
      <c r="P137">
        <v>134</v>
      </c>
      <c r="Q137">
        <v>11.60315695676158</v>
      </c>
      <c r="R137">
        <v>2.2968430432384199</v>
      </c>
    </row>
    <row r="138" spans="1:18" ht="15.5" x14ac:dyDescent="0.35">
      <c r="A138" s="14">
        <v>2</v>
      </c>
      <c r="B138" s="14">
        <v>1</v>
      </c>
      <c r="C138" s="14">
        <f t="shared" si="2"/>
        <v>2</v>
      </c>
      <c r="D138" s="18">
        <v>9.4</v>
      </c>
      <c r="P138">
        <v>135</v>
      </c>
      <c r="Q138">
        <v>11.60315695676158</v>
      </c>
      <c r="R138">
        <v>-1.3031569567615797</v>
      </c>
    </row>
    <row r="139" spans="1:18" ht="15.5" x14ac:dyDescent="0.35">
      <c r="A139" s="14">
        <v>3</v>
      </c>
      <c r="B139" s="14">
        <v>1</v>
      </c>
      <c r="C139" s="14">
        <f t="shared" si="2"/>
        <v>3</v>
      </c>
      <c r="D139" s="18">
        <v>9.5</v>
      </c>
      <c r="P139">
        <v>136</v>
      </c>
      <c r="Q139">
        <v>8.6642932914668904</v>
      </c>
      <c r="R139">
        <v>3.0357067085331089</v>
      </c>
    </row>
    <row r="140" spans="1:18" ht="15.5" x14ac:dyDescent="0.35">
      <c r="A140" s="14">
        <v>4</v>
      </c>
      <c r="B140" s="14">
        <v>1</v>
      </c>
      <c r="C140" s="14">
        <f t="shared" si="2"/>
        <v>4</v>
      </c>
      <c r="D140" s="18">
        <v>8.6999999999999993</v>
      </c>
      <c r="P140">
        <v>137</v>
      </c>
      <c r="Q140">
        <v>13.07258878940892</v>
      </c>
      <c r="R140">
        <v>-3.6725887894089198</v>
      </c>
    </row>
    <row r="141" spans="1:18" ht="15.5" x14ac:dyDescent="0.35">
      <c r="A141" s="14">
        <v>2</v>
      </c>
      <c r="B141" s="14">
        <v>1</v>
      </c>
      <c r="C141" s="14">
        <f t="shared" si="2"/>
        <v>2</v>
      </c>
      <c r="D141" s="18">
        <v>12.8</v>
      </c>
      <c r="P141">
        <v>138</v>
      </c>
      <c r="Q141">
        <v>11.60315695676158</v>
      </c>
      <c r="R141">
        <v>-2.1031569567615804</v>
      </c>
    </row>
    <row r="142" spans="1:18" ht="15.5" x14ac:dyDescent="0.35">
      <c r="A142" s="14">
        <v>3</v>
      </c>
      <c r="B142" s="14">
        <v>0</v>
      </c>
      <c r="C142" s="14">
        <f t="shared" si="2"/>
        <v>0</v>
      </c>
      <c r="D142" s="18">
        <v>6.6</v>
      </c>
      <c r="P142">
        <v>139</v>
      </c>
      <c r="Q142">
        <v>10.133725124114232</v>
      </c>
      <c r="R142">
        <v>-1.4337251241142326</v>
      </c>
    </row>
    <row r="143" spans="1:18" ht="15.5" x14ac:dyDescent="0.35">
      <c r="A143" s="14">
        <v>2</v>
      </c>
      <c r="B143" s="14">
        <v>1</v>
      </c>
      <c r="C143" s="14">
        <f t="shared" si="2"/>
        <v>2</v>
      </c>
      <c r="D143" s="18">
        <v>17</v>
      </c>
      <c r="P143">
        <v>140</v>
      </c>
      <c r="Q143">
        <v>13.07258878940892</v>
      </c>
      <c r="R143">
        <v>-0.2725887894089194</v>
      </c>
    </row>
    <row r="144" spans="1:18" ht="15.5" x14ac:dyDescent="0.35">
      <c r="A144" s="14">
        <v>0</v>
      </c>
      <c r="B144" s="14">
        <v>1</v>
      </c>
      <c r="C144" s="14">
        <f t="shared" si="2"/>
        <v>0</v>
      </c>
      <c r="D144" s="18">
        <v>16.7</v>
      </c>
      <c r="P144">
        <v>141</v>
      </c>
      <c r="Q144">
        <v>11.895439302481552</v>
      </c>
      <c r="R144">
        <v>-5.2954393024815527</v>
      </c>
    </row>
    <row r="145" spans="1:18" ht="15.5" x14ac:dyDescent="0.35">
      <c r="A145" s="14">
        <v>1</v>
      </c>
      <c r="B145" s="14">
        <v>1</v>
      </c>
      <c r="C145" s="14">
        <f t="shared" si="2"/>
        <v>1</v>
      </c>
      <c r="D145" s="18">
        <v>15.9</v>
      </c>
      <c r="P145">
        <v>142</v>
      </c>
      <c r="Q145">
        <v>13.07258878940892</v>
      </c>
      <c r="R145">
        <v>3.9274112105910799</v>
      </c>
    </row>
    <row r="146" spans="1:18" ht="15.5" x14ac:dyDescent="0.35">
      <c r="A146" s="14">
        <v>4</v>
      </c>
      <c r="B146" s="14">
        <v>1</v>
      </c>
      <c r="C146" s="14">
        <f t="shared" si="2"/>
        <v>4</v>
      </c>
      <c r="D146" s="18">
        <v>7.9</v>
      </c>
      <c r="P146">
        <v>143</v>
      </c>
      <c r="Q146">
        <v>16.011452454703605</v>
      </c>
      <c r="R146">
        <v>0.6885475452963945</v>
      </c>
    </row>
    <row r="147" spans="1:18" ht="15.5" x14ac:dyDescent="0.35">
      <c r="A147" s="14">
        <v>3</v>
      </c>
      <c r="B147" s="14">
        <v>0</v>
      </c>
      <c r="C147" s="14">
        <f t="shared" si="2"/>
        <v>0</v>
      </c>
      <c r="D147" s="18">
        <v>14.1</v>
      </c>
      <c r="P147">
        <v>144</v>
      </c>
      <c r="Q147">
        <v>14.54202062205626</v>
      </c>
      <c r="R147">
        <v>1.3579793779437406</v>
      </c>
    </row>
    <row r="148" spans="1:18" ht="15.5" x14ac:dyDescent="0.35">
      <c r="A148" s="14">
        <v>4</v>
      </c>
      <c r="B148" s="14">
        <v>1</v>
      </c>
      <c r="C148" s="14">
        <f t="shared" si="2"/>
        <v>4</v>
      </c>
      <c r="D148" s="18">
        <v>8.1</v>
      </c>
      <c r="P148">
        <v>145</v>
      </c>
      <c r="Q148">
        <v>10.133725124114232</v>
      </c>
      <c r="R148">
        <v>-2.2337251241142315</v>
      </c>
    </row>
    <row r="149" spans="1:18" ht="15.5" x14ac:dyDescent="0.35">
      <c r="A149" s="14">
        <v>2</v>
      </c>
      <c r="B149" s="14">
        <v>0</v>
      </c>
      <c r="C149" s="14">
        <f t="shared" si="2"/>
        <v>0</v>
      </c>
      <c r="D149" s="18">
        <v>13.6</v>
      </c>
      <c r="P149">
        <v>146</v>
      </c>
      <c r="Q149">
        <v>11.895439302481552</v>
      </c>
      <c r="R149">
        <v>2.2045606975184473</v>
      </c>
    </row>
    <row r="150" spans="1:18" ht="15.5" x14ac:dyDescent="0.35">
      <c r="A150" s="14">
        <v>3</v>
      </c>
      <c r="B150" s="14">
        <v>1</v>
      </c>
      <c r="C150" s="14">
        <f t="shared" si="2"/>
        <v>3</v>
      </c>
      <c r="D150" s="18">
        <v>10</v>
      </c>
      <c r="P150">
        <v>147</v>
      </c>
      <c r="Q150">
        <v>10.133725124114232</v>
      </c>
      <c r="R150">
        <v>-2.0337251241142322</v>
      </c>
    </row>
    <row r="151" spans="1:18" ht="15.5" x14ac:dyDescent="0.35">
      <c r="A151" s="14">
        <v>5</v>
      </c>
      <c r="B151" s="14">
        <v>1</v>
      </c>
      <c r="C151" s="14">
        <f t="shared" si="2"/>
        <v>5</v>
      </c>
      <c r="D151" s="18">
        <v>11.6</v>
      </c>
      <c r="P151">
        <v>148</v>
      </c>
      <c r="Q151">
        <v>10.648356807511737</v>
      </c>
      <c r="R151">
        <v>2.9516431924882625</v>
      </c>
    </row>
    <row r="152" spans="1:18" x14ac:dyDescent="0.35">
      <c r="P152">
        <v>149</v>
      </c>
      <c r="Q152">
        <v>11.60315695676158</v>
      </c>
      <c r="R152">
        <v>-1.6031569567615804</v>
      </c>
    </row>
    <row r="153" spans="1:18" ht="15" thickBot="1" x14ac:dyDescent="0.4">
      <c r="P153" s="52">
        <v>150</v>
      </c>
      <c r="Q153" s="52">
        <v>8.6642932914668904</v>
      </c>
      <c r="R153" s="52">
        <v>2.9357067085331092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A77CD-80EC-4BE8-B360-1A57E3630A5D}">
  <dimension ref="A1:AN151"/>
  <sheetViews>
    <sheetView topLeftCell="E1" zoomScale="53" zoomScaleNormal="53" workbookViewId="0">
      <selection activeCell="AE30" sqref="AE30"/>
    </sheetView>
  </sheetViews>
  <sheetFormatPr defaultRowHeight="14.5" x14ac:dyDescent="0.35"/>
  <cols>
    <col min="1" max="1" width="11" bestFit="1" customWidth="1"/>
  </cols>
  <sheetData>
    <row r="1" spans="1:40" ht="15.5" x14ac:dyDescent="0.35">
      <c r="A1" s="26" t="s">
        <v>46</v>
      </c>
      <c r="B1" s="27" t="s">
        <v>47</v>
      </c>
      <c r="C1" s="26" t="s">
        <v>48</v>
      </c>
      <c r="D1" s="26" t="s">
        <v>49</v>
      </c>
      <c r="E1" s="26" t="s">
        <v>50</v>
      </c>
      <c r="F1" s="26" t="s">
        <v>51</v>
      </c>
      <c r="G1" s="26" t="s">
        <v>52</v>
      </c>
      <c r="H1" s="30" t="s">
        <v>60</v>
      </c>
      <c r="I1" s="28" t="s">
        <v>54</v>
      </c>
      <c r="J1" s="26" t="s">
        <v>55</v>
      </c>
      <c r="K1" s="26" t="s">
        <v>56</v>
      </c>
      <c r="L1" s="26" t="s">
        <v>57</v>
      </c>
      <c r="M1" s="29" t="s">
        <v>58</v>
      </c>
      <c r="N1" s="29" t="s">
        <v>59</v>
      </c>
      <c r="O1" s="29" t="s">
        <v>38</v>
      </c>
      <c r="P1" s="29" t="s">
        <v>40</v>
      </c>
      <c r="Q1" s="29" t="s">
        <v>61</v>
      </c>
      <c r="R1" s="26" t="s">
        <v>45</v>
      </c>
      <c r="S1" s="28" t="s">
        <v>53</v>
      </c>
    </row>
    <row r="2" spans="1:40" ht="15.5" x14ac:dyDescent="0.35">
      <c r="A2" s="18">
        <v>2.2999999999999998</v>
      </c>
      <c r="B2" s="31">
        <v>60</v>
      </c>
      <c r="C2" s="14">
        <v>10</v>
      </c>
      <c r="D2" s="20">
        <v>0.71199999999999997</v>
      </c>
      <c r="E2" s="14">
        <v>171</v>
      </c>
      <c r="F2" s="14">
        <v>3</v>
      </c>
      <c r="G2" s="14">
        <v>110</v>
      </c>
      <c r="H2">
        <v>1</v>
      </c>
      <c r="I2" s="32">
        <v>0</v>
      </c>
      <c r="J2" s="14">
        <v>33</v>
      </c>
      <c r="K2" s="14">
        <v>12</v>
      </c>
      <c r="L2" s="14">
        <v>2</v>
      </c>
      <c r="M2" s="21">
        <v>38</v>
      </c>
      <c r="N2" s="17">
        <v>46</v>
      </c>
      <c r="O2" s="33">
        <v>171</v>
      </c>
      <c r="P2" s="33">
        <v>178</v>
      </c>
      <c r="Q2" s="34">
        <v>4.0935672514619881E-2</v>
      </c>
      <c r="R2" s="18">
        <v>12.5</v>
      </c>
      <c r="S2" s="14">
        <v>1</v>
      </c>
    </row>
    <row r="3" spans="1:40" ht="15.5" x14ac:dyDescent="0.35">
      <c r="A3" s="18">
        <v>2.7</v>
      </c>
      <c r="B3" s="31">
        <v>69</v>
      </c>
      <c r="C3" s="14">
        <v>8</v>
      </c>
      <c r="D3" s="20">
        <v>9.0999999999999998E-2</v>
      </c>
      <c r="E3" s="14">
        <v>213</v>
      </c>
      <c r="F3" s="14">
        <v>3</v>
      </c>
      <c r="G3" s="14">
        <v>134</v>
      </c>
      <c r="H3">
        <v>1</v>
      </c>
      <c r="I3" s="32">
        <v>0</v>
      </c>
      <c r="J3" s="14">
        <v>33</v>
      </c>
      <c r="K3" s="14">
        <v>16</v>
      </c>
      <c r="L3" s="14">
        <v>1</v>
      </c>
      <c r="M3" s="21">
        <v>36</v>
      </c>
      <c r="N3" s="17">
        <v>73</v>
      </c>
      <c r="O3" s="33">
        <v>168</v>
      </c>
      <c r="P3" s="33">
        <v>178</v>
      </c>
      <c r="Q3" s="34">
        <v>5.9523809523809521E-2</v>
      </c>
      <c r="R3" s="18">
        <v>14.5</v>
      </c>
      <c r="S3" s="14">
        <v>1</v>
      </c>
    </row>
    <row r="4" spans="1:40" ht="15.5" x14ac:dyDescent="0.35">
      <c r="A4" s="18">
        <v>3.1</v>
      </c>
      <c r="B4" s="31">
        <v>79</v>
      </c>
      <c r="C4" s="14">
        <v>7</v>
      </c>
      <c r="D4" s="20">
        <v>1.72</v>
      </c>
      <c r="E4" s="14">
        <v>255</v>
      </c>
      <c r="F4" s="14">
        <v>1</v>
      </c>
      <c r="G4" s="14">
        <v>98</v>
      </c>
      <c r="H4">
        <v>1</v>
      </c>
      <c r="I4" s="32">
        <v>1</v>
      </c>
      <c r="J4" s="14">
        <v>40</v>
      </c>
      <c r="K4" s="14">
        <v>13</v>
      </c>
      <c r="L4" s="14">
        <v>2</v>
      </c>
      <c r="M4" s="21">
        <v>39</v>
      </c>
      <c r="N4" s="17">
        <v>64</v>
      </c>
      <c r="O4" s="33">
        <v>180</v>
      </c>
      <c r="P4" s="33">
        <v>188</v>
      </c>
      <c r="Q4" s="34">
        <v>4.4444444444444446E-2</v>
      </c>
      <c r="R4" s="18">
        <v>19</v>
      </c>
      <c r="S4" s="14">
        <v>1</v>
      </c>
    </row>
    <row r="5" spans="1:40" ht="15.5" x14ac:dyDescent="0.35">
      <c r="A5" s="18">
        <v>2.6</v>
      </c>
      <c r="B5" s="31">
        <v>66</v>
      </c>
      <c r="C5" s="14">
        <v>7</v>
      </c>
      <c r="D5" s="20">
        <v>1.3720000000000001</v>
      </c>
      <c r="E5" s="14">
        <v>287</v>
      </c>
      <c r="F5" s="14">
        <v>1</v>
      </c>
      <c r="G5" s="14">
        <v>85</v>
      </c>
      <c r="H5">
        <v>0</v>
      </c>
      <c r="I5" s="32">
        <v>1</v>
      </c>
      <c r="J5" s="14">
        <v>29</v>
      </c>
      <c r="K5" s="14">
        <v>10</v>
      </c>
      <c r="L5" s="14">
        <v>2</v>
      </c>
      <c r="M5" s="21">
        <v>38</v>
      </c>
      <c r="N5" s="17">
        <v>66</v>
      </c>
      <c r="O5" s="33">
        <v>173</v>
      </c>
      <c r="P5" s="33">
        <v>180</v>
      </c>
      <c r="Q5" s="34">
        <v>4.046242774566474E-2</v>
      </c>
      <c r="R5" s="18">
        <v>18.2</v>
      </c>
      <c r="S5" s="14">
        <v>1</v>
      </c>
    </row>
    <row r="6" spans="1:40" ht="16" thickBot="1" x14ac:dyDescent="0.4">
      <c r="A6" s="18">
        <v>2</v>
      </c>
      <c r="B6" s="31">
        <v>51</v>
      </c>
      <c r="C6" s="14">
        <v>15</v>
      </c>
      <c r="D6" s="20">
        <v>0.93500000000000005</v>
      </c>
      <c r="E6" s="14">
        <v>112</v>
      </c>
      <c r="F6" s="14">
        <v>4</v>
      </c>
      <c r="G6" s="14">
        <v>72</v>
      </c>
      <c r="H6">
        <v>0</v>
      </c>
      <c r="I6" s="32">
        <v>0</v>
      </c>
      <c r="J6" s="14">
        <v>36</v>
      </c>
      <c r="K6" s="14">
        <v>4</v>
      </c>
      <c r="L6" s="14">
        <v>3</v>
      </c>
      <c r="M6" s="21">
        <v>40</v>
      </c>
      <c r="N6" s="17">
        <v>29</v>
      </c>
      <c r="O6" s="33">
        <v>166</v>
      </c>
      <c r="P6" s="33">
        <v>171</v>
      </c>
      <c r="Q6" s="34">
        <v>3.0120481927710843E-2</v>
      </c>
      <c r="R6" s="18">
        <v>7.6</v>
      </c>
      <c r="S6" s="14">
        <v>1</v>
      </c>
    </row>
    <row r="7" spans="1:40" ht="15.5" x14ac:dyDescent="0.35">
      <c r="A7" s="18">
        <v>2.7</v>
      </c>
      <c r="B7" s="31">
        <v>62</v>
      </c>
      <c r="C7" s="14">
        <v>6</v>
      </c>
      <c r="D7" s="20">
        <v>2.0190000000000001</v>
      </c>
      <c r="E7" s="14">
        <v>238</v>
      </c>
      <c r="F7" s="14">
        <v>0</v>
      </c>
      <c r="G7" s="14">
        <v>77</v>
      </c>
      <c r="H7">
        <v>1</v>
      </c>
      <c r="I7" s="32">
        <v>1</v>
      </c>
      <c r="J7" s="14">
        <v>32</v>
      </c>
      <c r="K7" s="14">
        <v>15</v>
      </c>
      <c r="L7" s="14">
        <v>4</v>
      </c>
      <c r="M7" s="21">
        <v>37</v>
      </c>
      <c r="N7" s="17">
        <v>40</v>
      </c>
      <c r="O7" s="33">
        <v>183</v>
      </c>
      <c r="P7" s="33">
        <v>192</v>
      </c>
      <c r="Q7" s="34">
        <v>4.9180327868852458E-2</v>
      </c>
      <c r="R7" s="18">
        <v>18.5</v>
      </c>
      <c r="S7" s="14">
        <v>1</v>
      </c>
      <c r="U7" s="122"/>
      <c r="V7" s="133" t="s">
        <v>46</v>
      </c>
      <c r="W7" s="123" t="s">
        <v>47</v>
      </c>
      <c r="X7" s="123" t="s">
        <v>48</v>
      </c>
      <c r="Y7" s="123" t="s">
        <v>49</v>
      </c>
      <c r="Z7" s="133" t="s">
        <v>50</v>
      </c>
      <c r="AA7" s="123" t="s">
        <v>51</v>
      </c>
      <c r="AB7" s="123" t="s">
        <v>52</v>
      </c>
      <c r="AC7" s="123" t="s">
        <v>60</v>
      </c>
      <c r="AD7" s="123" t="s">
        <v>54</v>
      </c>
      <c r="AE7" s="123" t="s">
        <v>55</v>
      </c>
      <c r="AF7" s="123" t="s">
        <v>56</v>
      </c>
      <c r="AG7" s="123" t="s">
        <v>57</v>
      </c>
      <c r="AH7" s="123" t="s">
        <v>58</v>
      </c>
      <c r="AI7" s="123" t="s">
        <v>59</v>
      </c>
      <c r="AJ7" s="123" t="s">
        <v>38</v>
      </c>
      <c r="AK7" s="123" t="s">
        <v>40</v>
      </c>
      <c r="AL7" s="123" t="s">
        <v>61</v>
      </c>
      <c r="AM7" s="123" t="s">
        <v>45</v>
      </c>
      <c r="AN7" s="124" t="s">
        <v>53</v>
      </c>
    </row>
    <row r="8" spans="1:40" ht="15.5" x14ac:dyDescent="0.35">
      <c r="A8" s="18">
        <v>2.4</v>
      </c>
      <c r="B8" s="31">
        <v>61</v>
      </c>
      <c r="C8" s="14">
        <v>7</v>
      </c>
      <c r="D8" s="20">
        <v>0.66200000000000003</v>
      </c>
      <c r="E8" s="14">
        <v>124</v>
      </c>
      <c r="F8" s="14">
        <v>2</v>
      </c>
      <c r="G8" s="14">
        <v>100</v>
      </c>
      <c r="H8">
        <v>0</v>
      </c>
      <c r="I8" s="32">
        <v>1</v>
      </c>
      <c r="J8" s="14">
        <v>52</v>
      </c>
      <c r="K8" s="14">
        <v>15</v>
      </c>
      <c r="L8" s="14">
        <v>3</v>
      </c>
      <c r="M8" s="21">
        <v>37</v>
      </c>
      <c r="N8" s="17">
        <v>69</v>
      </c>
      <c r="O8" s="33">
        <v>182</v>
      </c>
      <c r="P8" s="33">
        <v>191</v>
      </c>
      <c r="Q8" s="34">
        <v>4.9450549450549448E-2</v>
      </c>
      <c r="R8" s="18">
        <v>13.1</v>
      </c>
      <c r="S8" s="14">
        <v>1</v>
      </c>
      <c r="U8" s="125" t="s">
        <v>46</v>
      </c>
      <c r="V8" s="126">
        <v>1</v>
      </c>
      <c r="W8" s="126"/>
      <c r="X8" s="126"/>
      <c r="Y8" s="126"/>
      <c r="Z8" s="126"/>
      <c r="AA8" s="126"/>
      <c r="AB8" s="126"/>
      <c r="AC8" s="126"/>
      <c r="AD8" s="126"/>
      <c r="AE8" s="126"/>
      <c r="AF8" s="126"/>
      <c r="AG8" s="126"/>
      <c r="AH8" s="126"/>
      <c r="AI8" s="126"/>
      <c r="AJ8" s="126"/>
      <c r="AK8" s="126"/>
      <c r="AL8" s="126"/>
      <c r="AM8" s="126"/>
      <c r="AN8" s="127"/>
    </row>
    <row r="9" spans="1:40" ht="15.5" x14ac:dyDescent="0.35">
      <c r="A9" s="18">
        <v>2.5</v>
      </c>
      <c r="B9" s="31">
        <v>59</v>
      </c>
      <c r="C9" s="14">
        <v>6</v>
      </c>
      <c r="D9" s="20">
        <v>0.7</v>
      </c>
      <c r="E9" s="14">
        <v>214</v>
      </c>
      <c r="F9" s="14">
        <v>2</v>
      </c>
      <c r="G9" s="14">
        <v>95</v>
      </c>
      <c r="H9">
        <v>0</v>
      </c>
      <c r="I9" s="32">
        <v>0</v>
      </c>
      <c r="J9" s="14">
        <v>41</v>
      </c>
      <c r="K9" s="14">
        <v>4</v>
      </c>
      <c r="L9" s="14">
        <v>3</v>
      </c>
      <c r="M9" s="21">
        <v>36</v>
      </c>
      <c r="N9" s="17">
        <v>45</v>
      </c>
      <c r="O9" s="33">
        <v>173</v>
      </c>
      <c r="P9" s="33">
        <v>182</v>
      </c>
      <c r="Q9" s="34">
        <v>5.2023121387283239E-2</v>
      </c>
      <c r="R9" s="18">
        <v>14.9</v>
      </c>
      <c r="S9" s="14">
        <v>1</v>
      </c>
      <c r="U9" s="125" t="s">
        <v>47</v>
      </c>
      <c r="V9" s="128">
        <v>0.92494601194435921</v>
      </c>
      <c r="W9" s="126">
        <v>1</v>
      </c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7"/>
    </row>
    <row r="10" spans="1:40" ht="15.5" x14ac:dyDescent="0.35">
      <c r="A10" s="18">
        <v>2.7</v>
      </c>
      <c r="B10" s="31">
        <v>65</v>
      </c>
      <c r="C10" s="14">
        <v>8</v>
      </c>
      <c r="D10" s="20">
        <v>0.93700000000000006</v>
      </c>
      <c r="E10" s="14">
        <v>215</v>
      </c>
      <c r="F10" s="14">
        <v>4</v>
      </c>
      <c r="G10" s="14">
        <v>112</v>
      </c>
      <c r="H10">
        <v>1</v>
      </c>
      <c r="I10" s="32">
        <v>1</v>
      </c>
      <c r="J10" s="14">
        <v>31</v>
      </c>
      <c r="K10" s="14">
        <v>12</v>
      </c>
      <c r="L10" s="14">
        <v>5</v>
      </c>
      <c r="M10" s="21">
        <v>40</v>
      </c>
      <c r="N10" s="17">
        <v>42</v>
      </c>
      <c r="O10" s="33">
        <v>183</v>
      </c>
      <c r="P10" s="33">
        <v>192</v>
      </c>
      <c r="Q10" s="34">
        <v>4.9180327868852458E-2</v>
      </c>
      <c r="R10" s="18">
        <v>17.100000000000001</v>
      </c>
      <c r="S10" s="14">
        <v>0</v>
      </c>
      <c r="U10" s="125" t="s">
        <v>48</v>
      </c>
      <c r="V10" s="126">
        <v>-6.4791925275506868E-2</v>
      </c>
      <c r="W10" s="126">
        <v>-3.289935078235505E-2</v>
      </c>
      <c r="X10" s="126">
        <v>1</v>
      </c>
      <c r="Y10" s="126"/>
      <c r="Z10" s="126"/>
      <c r="AA10" s="126"/>
      <c r="AB10" s="126"/>
      <c r="AC10" s="126"/>
      <c r="AD10" s="126"/>
      <c r="AE10" s="126"/>
      <c r="AF10" s="126"/>
      <c r="AG10" s="126"/>
      <c r="AH10" s="126"/>
      <c r="AI10" s="126"/>
      <c r="AJ10" s="126"/>
      <c r="AK10" s="126"/>
      <c r="AL10" s="126"/>
      <c r="AM10" s="126"/>
      <c r="AN10" s="127"/>
    </row>
    <row r="11" spans="1:40" ht="15.5" x14ac:dyDescent="0.35">
      <c r="A11" s="18">
        <v>2.1</v>
      </c>
      <c r="B11" s="31">
        <v>55</v>
      </c>
      <c r="C11" s="14">
        <v>16</v>
      </c>
      <c r="D11" s="20">
        <v>6.5000000000000002E-2</v>
      </c>
      <c r="E11" s="14">
        <v>154</v>
      </c>
      <c r="F11" s="14">
        <v>3</v>
      </c>
      <c r="G11" s="31">
        <v>75</v>
      </c>
      <c r="H11">
        <v>1</v>
      </c>
      <c r="I11" s="32">
        <v>0</v>
      </c>
      <c r="J11" s="14">
        <v>42</v>
      </c>
      <c r="K11" s="14">
        <v>13</v>
      </c>
      <c r="L11" s="14">
        <v>2</v>
      </c>
      <c r="M11" s="21">
        <v>34</v>
      </c>
      <c r="N11" s="17">
        <v>34</v>
      </c>
      <c r="O11" s="33">
        <v>158</v>
      </c>
      <c r="P11" s="33">
        <v>165</v>
      </c>
      <c r="Q11" s="34">
        <v>4.4303797468354431E-2</v>
      </c>
      <c r="R11" s="18">
        <v>9.1999999999999993</v>
      </c>
      <c r="S11" s="14">
        <v>0</v>
      </c>
      <c r="U11" s="125" t="s">
        <v>49</v>
      </c>
      <c r="V11" s="126">
        <v>7.8593440422867353E-2</v>
      </c>
      <c r="W11" s="126">
        <v>1.2553150277961726E-3</v>
      </c>
      <c r="X11" s="126">
        <v>-8.0040621362480149E-2</v>
      </c>
      <c r="Y11" s="126">
        <v>1</v>
      </c>
      <c r="Z11" s="126"/>
      <c r="AA11" s="126"/>
      <c r="AB11" s="126"/>
      <c r="AC11" s="126"/>
      <c r="AD11" s="126"/>
      <c r="AE11" s="126"/>
      <c r="AF11" s="126"/>
      <c r="AG11" s="126"/>
      <c r="AH11" s="126"/>
      <c r="AI11" s="126"/>
      <c r="AJ11" s="126"/>
      <c r="AK11" s="126"/>
      <c r="AL11" s="126"/>
      <c r="AM11" s="126"/>
      <c r="AN11" s="127"/>
    </row>
    <row r="12" spans="1:40" ht="15.5" x14ac:dyDescent="0.35">
      <c r="A12" s="18">
        <v>2.2000000000000002</v>
      </c>
      <c r="B12" s="31">
        <v>65</v>
      </c>
      <c r="C12" s="14">
        <v>10</v>
      </c>
      <c r="D12" s="20">
        <v>2.1440000000000001</v>
      </c>
      <c r="E12" s="14">
        <v>97</v>
      </c>
      <c r="F12" s="14">
        <v>2</v>
      </c>
      <c r="G12" s="14">
        <v>100</v>
      </c>
      <c r="H12">
        <v>1</v>
      </c>
      <c r="I12" s="32">
        <v>0</v>
      </c>
      <c r="J12" s="14">
        <v>32</v>
      </c>
      <c r="K12" s="14">
        <v>8</v>
      </c>
      <c r="L12" s="14">
        <v>2</v>
      </c>
      <c r="M12" s="21">
        <v>40</v>
      </c>
      <c r="N12" s="17">
        <v>51</v>
      </c>
      <c r="O12" s="33">
        <v>174</v>
      </c>
      <c r="P12" s="33">
        <v>180</v>
      </c>
      <c r="Q12" s="34">
        <v>3.4482758620689655E-2</v>
      </c>
      <c r="R12" s="18">
        <v>10.3</v>
      </c>
      <c r="S12" s="14">
        <v>1</v>
      </c>
      <c r="U12" s="125" t="s">
        <v>50</v>
      </c>
      <c r="V12" s="128">
        <v>0.7959063161094394</v>
      </c>
      <c r="W12" s="126">
        <v>0.73973541046407287</v>
      </c>
      <c r="X12" s="126">
        <v>-1.4286061807008329E-2</v>
      </c>
      <c r="Y12" s="126">
        <v>3.9804302065437037E-2</v>
      </c>
      <c r="Z12" s="126">
        <v>1</v>
      </c>
      <c r="AA12" s="126"/>
      <c r="AB12" s="126"/>
      <c r="AC12" s="126"/>
      <c r="AD12" s="126"/>
      <c r="AE12" s="126"/>
      <c r="AF12" s="126"/>
      <c r="AG12" s="126"/>
      <c r="AH12" s="126"/>
      <c r="AI12" s="126"/>
      <c r="AJ12" s="126"/>
      <c r="AK12" s="126"/>
      <c r="AL12" s="126"/>
      <c r="AM12" s="126"/>
      <c r="AN12" s="127"/>
    </row>
    <row r="13" spans="1:40" ht="15.5" x14ac:dyDescent="0.35">
      <c r="A13" s="18">
        <v>3.1</v>
      </c>
      <c r="B13" s="31">
        <v>74</v>
      </c>
      <c r="C13" s="14">
        <v>7</v>
      </c>
      <c r="D13" s="20">
        <v>0.248</v>
      </c>
      <c r="E13" s="14">
        <v>301</v>
      </c>
      <c r="F13" s="14">
        <v>1</v>
      </c>
      <c r="G13" s="14">
        <v>96</v>
      </c>
      <c r="H13">
        <v>1</v>
      </c>
      <c r="I13" s="32">
        <v>1</v>
      </c>
      <c r="J13" s="14">
        <v>39</v>
      </c>
      <c r="K13" s="14">
        <v>21</v>
      </c>
      <c r="L13" s="14">
        <v>5</v>
      </c>
      <c r="M13" s="21">
        <v>40</v>
      </c>
      <c r="N13" s="17">
        <v>86</v>
      </c>
      <c r="O13" s="33">
        <v>174</v>
      </c>
      <c r="P13" s="33">
        <v>187</v>
      </c>
      <c r="Q13" s="34">
        <v>7.4712643678160925E-2</v>
      </c>
      <c r="R13" s="18">
        <v>19.3</v>
      </c>
      <c r="S13" s="14">
        <v>1</v>
      </c>
      <c r="U13" s="125" t="s">
        <v>51</v>
      </c>
      <c r="V13" s="126">
        <v>-0.2300754807224637</v>
      </c>
      <c r="W13" s="126">
        <v>-0.21463664100421898</v>
      </c>
      <c r="X13" s="126">
        <v>3.4155996803929611E-2</v>
      </c>
      <c r="Y13" s="126">
        <v>-0.27667767771321217</v>
      </c>
      <c r="Z13" s="126">
        <v>-0.19783080256432672</v>
      </c>
      <c r="AA13" s="126">
        <v>1</v>
      </c>
      <c r="AB13" s="126"/>
      <c r="AC13" s="126"/>
      <c r="AD13" s="126"/>
      <c r="AE13" s="126"/>
      <c r="AF13" s="126"/>
      <c r="AG13" s="126"/>
      <c r="AH13" s="126"/>
      <c r="AI13" s="126"/>
      <c r="AJ13" s="126"/>
      <c r="AK13" s="126"/>
      <c r="AL13" s="126"/>
      <c r="AM13" s="126"/>
      <c r="AN13" s="127"/>
    </row>
    <row r="14" spans="1:40" ht="15.5" x14ac:dyDescent="0.35">
      <c r="A14" s="18">
        <v>1.8</v>
      </c>
      <c r="B14" s="31">
        <v>43</v>
      </c>
      <c r="C14" s="14">
        <v>23</v>
      </c>
      <c r="D14" s="20">
        <v>1.607</v>
      </c>
      <c r="E14" s="14">
        <v>123</v>
      </c>
      <c r="F14" s="14">
        <v>1</v>
      </c>
      <c r="G14" s="14">
        <v>72</v>
      </c>
      <c r="H14">
        <v>0</v>
      </c>
      <c r="I14" s="32">
        <v>0</v>
      </c>
      <c r="J14" s="14">
        <v>45</v>
      </c>
      <c r="K14" s="14">
        <v>8</v>
      </c>
      <c r="L14" s="14">
        <v>3</v>
      </c>
      <c r="M14" s="21">
        <v>44</v>
      </c>
      <c r="N14" s="17">
        <v>19</v>
      </c>
      <c r="O14" s="33">
        <v>163</v>
      </c>
      <c r="P14" s="33">
        <v>170</v>
      </c>
      <c r="Q14" s="34">
        <v>4.2944785276073622E-2</v>
      </c>
      <c r="R14" s="18">
        <v>8.1</v>
      </c>
      <c r="S14" s="14">
        <v>0</v>
      </c>
      <c r="U14" s="125" t="s">
        <v>52</v>
      </c>
      <c r="V14" s="126">
        <v>-0.11635833228313222</v>
      </c>
      <c r="W14" s="126">
        <v>-3.0379635440954667E-2</v>
      </c>
      <c r="X14" s="126">
        <v>-7.2515963717589241E-2</v>
      </c>
      <c r="Y14" s="126">
        <v>-0.4552161026111014</v>
      </c>
      <c r="Z14" s="126">
        <v>-8.7545424408770209E-2</v>
      </c>
      <c r="AA14" s="126">
        <v>0.37366977099343679</v>
      </c>
      <c r="AB14" s="126">
        <v>1</v>
      </c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7"/>
    </row>
    <row r="15" spans="1:40" ht="15.5" x14ac:dyDescent="0.35">
      <c r="A15" s="18">
        <v>3.3</v>
      </c>
      <c r="B15" s="31">
        <v>78</v>
      </c>
      <c r="C15" s="14">
        <v>3</v>
      </c>
      <c r="D15" s="20">
        <v>1.6240000000000001</v>
      </c>
      <c r="E15" s="14">
        <v>148</v>
      </c>
      <c r="F15" s="14">
        <v>5</v>
      </c>
      <c r="G15" s="14">
        <v>73</v>
      </c>
      <c r="H15">
        <v>0</v>
      </c>
      <c r="I15" s="32">
        <v>0</v>
      </c>
      <c r="J15" s="14">
        <v>39</v>
      </c>
      <c r="K15" s="14">
        <v>11</v>
      </c>
      <c r="L15" s="14">
        <v>4</v>
      </c>
      <c r="M15" s="21">
        <v>36</v>
      </c>
      <c r="N15" s="17">
        <v>59</v>
      </c>
      <c r="O15" s="33">
        <v>168</v>
      </c>
      <c r="P15" s="33">
        <v>175</v>
      </c>
      <c r="Q15" s="34">
        <v>4.1666666666666664E-2</v>
      </c>
      <c r="R15" s="18">
        <v>9.1</v>
      </c>
      <c r="S15" s="14">
        <v>1</v>
      </c>
      <c r="U15" s="125" t="s">
        <v>60</v>
      </c>
      <c r="V15" s="126">
        <v>0.24749688808941572</v>
      </c>
      <c r="W15" s="126">
        <v>0.24870853641206828</v>
      </c>
      <c r="X15" s="126">
        <v>-1.8702223703920825E-2</v>
      </c>
      <c r="Y15" s="126">
        <v>-3.1916313542160742E-2</v>
      </c>
      <c r="Z15" s="126">
        <v>0.31885294289788974</v>
      </c>
      <c r="AA15" s="126">
        <v>-0.107687668904023</v>
      </c>
      <c r="AB15" s="126">
        <v>5.1722506445331098E-3</v>
      </c>
      <c r="AC15" s="126">
        <v>1</v>
      </c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7"/>
    </row>
    <row r="16" spans="1:40" ht="15.5" x14ac:dyDescent="0.35">
      <c r="A16" s="18">
        <v>2.8</v>
      </c>
      <c r="B16" s="31">
        <v>67</v>
      </c>
      <c r="C16" s="14">
        <v>9</v>
      </c>
      <c r="D16" s="20">
        <v>0.05</v>
      </c>
      <c r="E16" s="14">
        <v>228</v>
      </c>
      <c r="F16" s="14">
        <v>4</v>
      </c>
      <c r="G16" s="14">
        <v>86</v>
      </c>
      <c r="H16">
        <v>1</v>
      </c>
      <c r="I16" s="32">
        <v>1</v>
      </c>
      <c r="J16" s="14">
        <v>31</v>
      </c>
      <c r="K16" s="14">
        <v>13</v>
      </c>
      <c r="L16" s="14">
        <v>1</v>
      </c>
      <c r="M16" s="21">
        <v>38</v>
      </c>
      <c r="N16" s="17">
        <v>70</v>
      </c>
      <c r="O16" s="33">
        <v>173</v>
      </c>
      <c r="P16" s="33">
        <v>181</v>
      </c>
      <c r="Q16" s="34">
        <v>4.6242774566473986E-2</v>
      </c>
      <c r="R16" s="18">
        <v>15.7</v>
      </c>
      <c r="S16" s="14">
        <v>0</v>
      </c>
      <c r="U16" s="125" t="s">
        <v>54</v>
      </c>
      <c r="V16" s="126">
        <v>0.43649683333043288</v>
      </c>
      <c r="W16" s="126">
        <v>0.41908964366321272</v>
      </c>
      <c r="X16" s="126">
        <v>-0.16385307399089338</v>
      </c>
      <c r="Y16" s="126">
        <v>0.11075439745492108</v>
      </c>
      <c r="Z16" s="126">
        <v>0.46216671278453669</v>
      </c>
      <c r="AA16" s="126">
        <v>-0.24494449828595602</v>
      </c>
      <c r="AB16" s="126">
        <v>-0.14136994032565614</v>
      </c>
      <c r="AC16" s="126">
        <v>0.33613972452122481</v>
      </c>
      <c r="AD16" s="126">
        <v>1</v>
      </c>
      <c r="AE16" s="126"/>
      <c r="AF16" s="126"/>
      <c r="AG16" s="126"/>
      <c r="AH16" s="126"/>
      <c r="AI16" s="126"/>
      <c r="AJ16" s="126"/>
      <c r="AK16" s="126"/>
      <c r="AL16" s="126"/>
      <c r="AM16" s="126"/>
      <c r="AN16" s="127"/>
    </row>
    <row r="17" spans="1:40" ht="15.5" x14ac:dyDescent="0.35">
      <c r="A17" s="18">
        <v>2.1</v>
      </c>
      <c r="B17" s="31">
        <v>62</v>
      </c>
      <c r="C17" s="14">
        <v>16</v>
      </c>
      <c r="D17" s="20">
        <v>0.58799999999999997</v>
      </c>
      <c r="E17" s="14">
        <v>136</v>
      </c>
      <c r="F17" s="14">
        <v>4</v>
      </c>
      <c r="G17" s="14">
        <v>121</v>
      </c>
      <c r="H17">
        <v>1</v>
      </c>
      <c r="I17" s="32">
        <v>1</v>
      </c>
      <c r="J17" s="14">
        <v>41</v>
      </c>
      <c r="K17" s="14">
        <v>10</v>
      </c>
      <c r="L17" s="14">
        <v>3</v>
      </c>
      <c r="M17" s="21">
        <v>41</v>
      </c>
      <c r="N17" s="17">
        <v>44</v>
      </c>
      <c r="O17" s="33">
        <v>159</v>
      </c>
      <c r="P17" s="33">
        <v>167</v>
      </c>
      <c r="Q17" s="34">
        <v>5.0314465408805034E-2</v>
      </c>
      <c r="R17" s="18">
        <v>9.8000000000000007</v>
      </c>
      <c r="S17" s="14">
        <v>1</v>
      </c>
      <c r="U17" s="125" t="s">
        <v>55</v>
      </c>
      <c r="V17" s="126">
        <v>-1.8917695250136226E-2</v>
      </c>
      <c r="W17" s="126">
        <v>5.2268881811103007E-2</v>
      </c>
      <c r="X17" s="126">
        <v>0.11137134778028962</v>
      </c>
      <c r="Y17" s="126">
        <v>8.0527398341354028E-3</v>
      </c>
      <c r="Z17" s="126">
        <v>2.0091899206972321E-2</v>
      </c>
      <c r="AA17" s="126">
        <v>3.9987668158652213E-2</v>
      </c>
      <c r="AB17" s="126">
        <v>0.11337949844302829</v>
      </c>
      <c r="AC17" s="126">
        <v>-0.27267684138186138</v>
      </c>
      <c r="AD17" s="126">
        <v>-0.13102036763344119</v>
      </c>
      <c r="AE17" s="126">
        <v>1</v>
      </c>
      <c r="AF17" s="126"/>
      <c r="AG17" s="126"/>
      <c r="AH17" s="126"/>
      <c r="AI17" s="126"/>
      <c r="AJ17" s="126"/>
      <c r="AK17" s="126"/>
      <c r="AL17" s="126"/>
      <c r="AM17" s="126"/>
      <c r="AN17" s="127"/>
    </row>
    <row r="18" spans="1:40" ht="15.5" x14ac:dyDescent="0.35">
      <c r="A18" s="18">
        <v>3.8</v>
      </c>
      <c r="B18" s="31">
        <v>99</v>
      </c>
      <c r="C18" s="14">
        <v>9</v>
      </c>
      <c r="D18" s="20">
        <v>1.76</v>
      </c>
      <c r="E18" s="31">
        <v>369</v>
      </c>
      <c r="F18" s="14">
        <v>4</v>
      </c>
      <c r="G18" s="14">
        <v>85</v>
      </c>
      <c r="H18">
        <v>1</v>
      </c>
      <c r="I18" s="32">
        <v>1</v>
      </c>
      <c r="J18" s="14">
        <v>38</v>
      </c>
      <c r="K18" s="14">
        <v>12</v>
      </c>
      <c r="L18" s="14">
        <v>2</v>
      </c>
      <c r="M18" s="21">
        <v>38</v>
      </c>
      <c r="N18" s="17">
        <v>68</v>
      </c>
      <c r="O18" s="33">
        <v>163</v>
      </c>
      <c r="P18" s="33">
        <v>170</v>
      </c>
      <c r="Q18" s="34">
        <v>4.2944785276073622E-2</v>
      </c>
      <c r="R18" s="18">
        <v>19.5</v>
      </c>
      <c r="S18" s="14">
        <v>0</v>
      </c>
      <c r="U18" s="125" t="s">
        <v>56</v>
      </c>
      <c r="V18" s="126">
        <v>0.26098025219790127</v>
      </c>
      <c r="W18" s="126">
        <v>0.23436299324370363</v>
      </c>
      <c r="X18" s="126">
        <v>-9.2289951979313098E-2</v>
      </c>
      <c r="Y18" s="126">
        <v>-8.8266221430490469E-2</v>
      </c>
      <c r="Z18" s="126">
        <v>0.37374950969766724</v>
      </c>
      <c r="AA18" s="126">
        <v>-6.3296312862953313E-2</v>
      </c>
      <c r="AB18" s="126">
        <v>9.8394447851928982E-2</v>
      </c>
      <c r="AC18" s="126">
        <v>0.49580258393872734</v>
      </c>
      <c r="AD18" s="126">
        <v>0.28366578072093696</v>
      </c>
      <c r="AE18" s="126">
        <v>5.1210562723216016E-2</v>
      </c>
      <c r="AF18" s="126">
        <v>1</v>
      </c>
      <c r="AG18" s="126"/>
      <c r="AH18" s="126"/>
      <c r="AI18" s="126"/>
      <c r="AJ18" s="126"/>
      <c r="AK18" s="126"/>
      <c r="AL18" s="126"/>
      <c r="AM18" s="126"/>
      <c r="AN18" s="127"/>
    </row>
    <row r="19" spans="1:40" ht="15.5" x14ac:dyDescent="0.35">
      <c r="A19" s="18">
        <v>2.6</v>
      </c>
      <c r="B19" s="31">
        <v>67</v>
      </c>
      <c r="C19" s="14">
        <v>8</v>
      </c>
      <c r="D19" s="20">
        <v>4.4999999999999998E-2</v>
      </c>
      <c r="E19" s="14">
        <v>187</v>
      </c>
      <c r="F19" s="14">
        <v>0</v>
      </c>
      <c r="G19" s="14">
        <v>73</v>
      </c>
      <c r="H19">
        <v>1</v>
      </c>
      <c r="I19" s="32">
        <v>1</v>
      </c>
      <c r="J19" s="14">
        <v>29</v>
      </c>
      <c r="K19" s="14">
        <v>13</v>
      </c>
      <c r="L19" s="14">
        <v>1</v>
      </c>
      <c r="M19" s="21">
        <v>41</v>
      </c>
      <c r="N19" s="17">
        <v>45</v>
      </c>
      <c r="O19" s="33">
        <v>182</v>
      </c>
      <c r="P19" s="33">
        <v>192</v>
      </c>
      <c r="Q19" s="34">
        <v>5.4945054945054944E-2</v>
      </c>
      <c r="R19" s="18">
        <v>16.2</v>
      </c>
      <c r="S19" s="14">
        <v>1</v>
      </c>
      <c r="U19" s="125" t="s">
        <v>57</v>
      </c>
      <c r="V19" s="126">
        <v>-8.2404837836726474E-2</v>
      </c>
      <c r="W19" s="126">
        <v>-0.10915820770961249</v>
      </c>
      <c r="X19" s="126">
        <v>4.8657647498422135E-2</v>
      </c>
      <c r="Y19" s="126">
        <v>-6.1127420473628034E-2</v>
      </c>
      <c r="Z19" s="126">
        <v>-2.9464431600584953E-2</v>
      </c>
      <c r="AA19" s="126">
        <v>0.13479643259832944</v>
      </c>
      <c r="AB19" s="126">
        <v>6.6386339278294001E-2</v>
      </c>
      <c r="AC19" s="126">
        <v>-0.38358711160772235</v>
      </c>
      <c r="AD19" s="126">
        <v>-0.13774327138044903</v>
      </c>
      <c r="AE19" s="126">
        <v>0.46518719734188729</v>
      </c>
      <c r="AF19" s="126">
        <v>-0.21675729660106879</v>
      </c>
      <c r="AG19" s="126">
        <v>1</v>
      </c>
      <c r="AH19" s="126"/>
      <c r="AI19" s="126"/>
      <c r="AJ19" s="126"/>
      <c r="AK19" s="126"/>
      <c r="AL19" s="126"/>
      <c r="AM19" s="126"/>
      <c r="AN19" s="127"/>
    </row>
    <row r="20" spans="1:40" ht="15.5" x14ac:dyDescent="0.35">
      <c r="A20" s="18">
        <v>1.9</v>
      </c>
      <c r="B20" s="31">
        <v>51</v>
      </c>
      <c r="C20" s="14">
        <v>12</v>
      </c>
      <c r="D20" s="20">
        <v>1</v>
      </c>
      <c r="E20" s="14">
        <v>66</v>
      </c>
      <c r="F20" s="14">
        <v>3</v>
      </c>
      <c r="G20" s="14">
        <v>90</v>
      </c>
      <c r="H20">
        <v>0</v>
      </c>
      <c r="I20" s="32">
        <v>0</v>
      </c>
      <c r="J20" s="14">
        <v>34</v>
      </c>
      <c r="K20" s="14">
        <v>6</v>
      </c>
      <c r="L20" s="14">
        <v>2</v>
      </c>
      <c r="M20" s="21">
        <v>40</v>
      </c>
      <c r="N20" s="17">
        <v>25</v>
      </c>
      <c r="O20" s="33">
        <v>178</v>
      </c>
      <c r="P20" s="33">
        <v>184</v>
      </c>
      <c r="Q20" s="34">
        <v>3.3707865168539325E-2</v>
      </c>
      <c r="R20" s="18">
        <v>8</v>
      </c>
      <c r="S20" s="14">
        <v>1</v>
      </c>
      <c r="U20" s="125" t="s">
        <v>58</v>
      </c>
      <c r="V20" s="126">
        <v>-3.9537752081770142E-2</v>
      </c>
      <c r="W20" s="126">
        <v>-0.11040005458725689</v>
      </c>
      <c r="X20" s="126">
        <v>0.61644654936365628</v>
      </c>
      <c r="Y20" s="126">
        <v>0.24268783418080622</v>
      </c>
      <c r="Z20" s="126">
        <v>-3.5361711748531803E-2</v>
      </c>
      <c r="AA20" s="126">
        <v>-0.11729834470191974</v>
      </c>
      <c r="AB20" s="126">
        <v>-0.23377747683887456</v>
      </c>
      <c r="AC20" s="126">
        <v>3.6556690802929018E-2</v>
      </c>
      <c r="AD20" s="126">
        <v>-1.0992148987643235E-2</v>
      </c>
      <c r="AE20" s="126">
        <v>-2.5149223920559054E-2</v>
      </c>
      <c r="AF20" s="126">
        <v>-8.8360533142823341E-2</v>
      </c>
      <c r="AG20" s="126">
        <v>-1.6706835561097453E-2</v>
      </c>
      <c r="AH20" s="126">
        <v>1</v>
      </c>
      <c r="AI20" s="126"/>
      <c r="AJ20" s="126"/>
      <c r="AK20" s="126"/>
      <c r="AL20" s="126"/>
      <c r="AM20" s="126"/>
      <c r="AN20" s="127"/>
    </row>
    <row r="21" spans="1:40" ht="15.5" x14ac:dyDescent="0.35">
      <c r="A21" s="18">
        <v>2.6</v>
      </c>
      <c r="B21" s="31">
        <v>71</v>
      </c>
      <c r="C21" s="14">
        <v>13</v>
      </c>
      <c r="D21" s="20">
        <v>0.121</v>
      </c>
      <c r="E21" s="14">
        <v>116</v>
      </c>
      <c r="F21" s="14">
        <v>0</v>
      </c>
      <c r="G21" s="14">
        <v>82</v>
      </c>
      <c r="H21">
        <v>1</v>
      </c>
      <c r="I21" s="32">
        <v>1</v>
      </c>
      <c r="J21" s="14">
        <v>34</v>
      </c>
      <c r="K21" s="14">
        <v>8</v>
      </c>
      <c r="L21" s="14">
        <v>2</v>
      </c>
      <c r="M21" s="21">
        <v>47</v>
      </c>
      <c r="N21" s="17">
        <v>51</v>
      </c>
      <c r="O21" s="33">
        <v>185</v>
      </c>
      <c r="P21" s="33">
        <v>193</v>
      </c>
      <c r="Q21" s="34">
        <v>4.3243243243243246E-2</v>
      </c>
      <c r="R21" s="18">
        <v>12.2</v>
      </c>
      <c r="S21" s="14">
        <v>0</v>
      </c>
      <c r="U21" s="125" t="s">
        <v>59</v>
      </c>
      <c r="V21" s="126">
        <v>0.70282073981647664</v>
      </c>
      <c r="W21" s="126">
        <v>0.76390626499893044</v>
      </c>
      <c r="X21" s="126">
        <v>-4.7334008300547487E-2</v>
      </c>
      <c r="Y21" s="126">
        <v>2.0256062042127113E-2</v>
      </c>
      <c r="Z21" s="126">
        <v>0.53709218303305062</v>
      </c>
      <c r="AA21" s="126">
        <v>-0.17206318975439022</v>
      </c>
      <c r="AB21" s="126">
        <v>-0.11578241223016765</v>
      </c>
      <c r="AC21" s="126">
        <v>0.27668101401086642</v>
      </c>
      <c r="AD21" s="126">
        <v>0.36896106964700742</v>
      </c>
      <c r="AE21" s="126">
        <v>-1.9405545201118056E-2</v>
      </c>
      <c r="AF21" s="126">
        <v>0.18000803787253306</v>
      </c>
      <c r="AG21" s="126">
        <v>-0.12222726482587697</v>
      </c>
      <c r="AH21" s="126">
        <v>-0.11571711914004978</v>
      </c>
      <c r="AI21" s="126">
        <v>1</v>
      </c>
      <c r="AJ21" s="126"/>
      <c r="AK21" s="126"/>
      <c r="AL21" s="126"/>
      <c r="AM21" s="126"/>
      <c r="AN21" s="127"/>
    </row>
    <row r="22" spans="1:40" ht="15.5" x14ac:dyDescent="0.35">
      <c r="A22" s="18">
        <v>2.4</v>
      </c>
      <c r="B22" s="31">
        <v>65</v>
      </c>
      <c r="C22" s="14">
        <v>3</v>
      </c>
      <c r="D22" s="20">
        <v>0.159</v>
      </c>
      <c r="E22" s="14">
        <v>144</v>
      </c>
      <c r="F22" s="14">
        <v>2</v>
      </c>
      <c r="G22" s="31">
        <v>85</v>
      </c>
      <c r="H22">
        <v>1</v>
      </c>
      <c r="I22" s="32">
        <v>1</v>
      </c>
      <c r="J22" s="14">
        <v>47</v>
      </c>
      <c r="K22" s="14">
        <v>14</v>
      </c>
      <c r="L22" s="14">
        <v>3</v>
      </c>
      <c r="M22" s="21">
        <v>27</v>
      </c>
      <c r="N22" s="17">
        <v>59</v>
      </c>
      <c r="O22" s="33">
        <v>168</v>
      </c>
      <c r="P22" s="33">
        <v>174</v>
      </c>
      <c r="Q22" s="34">
        <v>3.5714285714285712E-2</v>
      </c>
      <c r="R22" s="18">
        <v>11.1</v>
      </c>
      <c r="S22" s="14">
        <v>0</v>
      </c>
      <c r="U22" s="125" t="s">
        <v>38</v>
      </c>
      <c r="V22" s="126">
        <v>0.21133599046451579</v>
      </c>
      <c r="W22" s="126">
        <v>0.14005610926435025</v>
      </c>
      <c r="X22" s="126">
        <v>-0.2446959830662912</v>
      </c>
      <c r="Y22" s="126">
        <v>0.11693420901824453</v>
      </c>
      <c r="Z22" s="126">
        <v>-1.0558183848658288E-2</v>
      </c>
      <c r="AA22" s="126">
        <v>-0.32976040845056248</v>
      </c>
      <c r="AB22" s="126">
        <v>-0.247274516218985</v>
      </c>
      <c r="AC22" s="126">
        <v>0.14321371450294137</v>
      </c>
      <c r="AD22" s="126">
        <v>0.2854406321072569</v>
      </c>
      <c r="AE22" s="126">
        <v>-0.31209419524051807</v>
      </c>
      <c r="AF22" s="126">
        <v>0.27512502620422308</v>
      </c>
      <c r="AG22" s="126">
        <v>-0.21601075375521683</v>
      </c>
      <c r="AH22" s="126">
        <v>2.7765772971027843E-2</v>
      </c>
      <c r="AI22" s="126">
        <v>0.16252142159913768</v>
      </c>
      <c r="AJ22" s="126">
        <v>1</v>
      </c>
      <c r="AK22" s="126"/>
      <c r="AL22" s="126"/>
      <c r="AM22" s="126"/>
      <c r="AN22" s="127"/>
    </row>
    <row r="23" spans="1:40" ht="15.5" x14ac:dyDescent="0.35">
      <c r="A23" s="18">
        <v>3</v>
      </c>
      <c r="B23" s="31">
        <v>86</v>
      </c>
      <c r="C23" s="14">
        <v>8</v>
      </c>
      <c r="D23" s="20">
        <v>2.2839999999999998</v>
      </c>
      <c r="E23" s="14">
        <v>201</v>
      </c>
      <c r="F23" s="14">
        <v>0</v>
      </c>
      <c r="G23" s="14">
        <v>80</v>
      </c>
      <c r="H23">
        <v>1</v>
      </c>
      <c r="I23" s="32">
        <v>1</v>
      </c>
      <c r="J23" s="14">
        <v>38</v>
      </c>
      <c r="K23" s="14">
        <v>10</v>
      </c>
      <c r="L23" s="14">
        <v>2</v>
      </c>
      <c r="M23" s="21">
        <v>32</v>
      </c>
      <c r="N23" s="17">
        <v>78</v>
      </c>
      <c r="O23" s="33">
        <v>183</v>
      </c>
      <c r="P23" s="33">
        <v>192</v>
      </c>
      <c r="Q23" s="34">
        <v>4.9180327868852458E-2</v>
      </c>
      <c r="R23" s="18">
        <v>16.8</v>
      </c>
      <c r="S23" s="14">
        <v>1</v>
      </c>
      <c r="U23" s="125" t="s">
        <v>40</v>
      </c>
      <c r="V23" s="126">
        <v>0.28037758777849309</v>
      </c>
      <c r="W23" s="126">
        <v>0.20934674831412806</v>
      </c>
      <c r="X23" s="126">
        <v>-0.24863906264083563</v>
      </c>
      <c r="Y23" s="126">
        <v>0.10019395688429357</v>
      </c>
      <c r="Z23" s="126">
        <v>6.5784419621901083E-2</v>
      </c>
      <c r="AA23" s="126">
        <v>-0.33558160115609775</v>
      </c>
      <c r="AB23" s="126">
        <v>-0.22438530481684532</v>
      </c>
      <c r="AC23" s="126">
        <v>0.19000138080073761</v>
      </c>
      <c r="AD23" s="126">
        <v>0.31390596614958655</v>
      </c>
      <c r="AE23" s="126">
        <v>-0.30496197452094637</v>
      </c>
      <c r="AF23" s="126">
        <v>0.32358264147342208</v>
      </c>
      <c r="AG23" s="126">
        <v>-0.23763301333001852</v>
      </c>
      <c r="AH23" s="126">
        <v>2.8296581747516633E-3</v>
      </c>
      <c r="AI23" s="126">
        <v>0.21883317658914364</v>
      </c>
      <c r="AJ23" s="126">
        <v>0.98413513997907787</v>
      </c>
      <c r="AK23" s="126">
        <v>1</v>
      </c>
      <c r="AL23" s="126"/>
      <c r="AM23" s="126"/>
      <c r="AN23" s="127"/>
    </row>
    <row r="24" spans="1:40" ht="15.5" x14ac:dyDescent="0.35">
      <c r="A24" s="18">
        <v>2</v>
      </c>
      <c r="B24" s="31">
        <v>51</v>
      </c>
      <c r="C24" s="14">
        <v>8</v>
      </c>
      <c r="D24" s="20">
        <v>0.79900000000000004</v>
      </c>
      <c r="E24" s="14">
        <v>96</v>
      </c>
      <c r="F24" s="14">
        <v>6</v>
      </c>
      <c r="G24" s="14">
        <v>145</v>
      </c>
      <c r="H24">
        <v>0</v>
      </c>
      <c r="I24" s="32">
        <v>1</v>
      </c>
      <c r="J24" s="14">
        <v>34</v>
      </c>
      <c r="K24" s="14">
        <v>12</v>
      </c>
      <c r="L24" s="14">
        <v>2</v>
      </c>
      <c r="M24" s="21">
        <v>40</v>
      </c>
      <c r="N24" s="17">
        <v>22</v>
      </c>
      <c r="O24" s="33">
        <v>181</v>
      </c>
      <c r="P24" s="33">
        <v>189</v>
      </c>
      <c r="Q24" s="34">
        <v>4.4198895027624308E-2</v>
      </c>
      <c r="R24" s="18">
        <v>11.8</v>
      </c>
      <c r="S24" s="14">
        <v>1</v>
      </c>
      <c r="U24" s="125" t="s">
        <v>61</v>
      </c>
      <c r="V24" s="126">
        <v>0.45236834615289478</v>
      </c>
      <c r="W24" s="126">
        <v>0.42674656913658832</v>
      </c>
      <c r="X24" s="126">
        <v>-0.10320115443872446</v>
      </c>
      <c r="Y24" s="126">
        <v>-5.3060868800515491E-2</v>
      </c>
      <c r="Z24" s="126">
        <v>0.414870051997976</v>
      </c>
      <c r="AA24" s="126">
        <v>-0.14584084368021216</v>
      </c>
      <c r="AB24" s="126">
        <v>3.5386108079284086E-2</v>
      </c>
      <c r="AC24" s="126">
        <v>0.30354412877385284</v>
      </c>
      <c r="AD24" s="126">
        <v>0.25884321309245439</v>
      </c>
      <c r="AE24" s="126">
        <v>-7.1389159561105683E-2</v>
      </c>
      <c r="AF24" s="126">
        <v>0.36886579276003967</v>
      </c>
      <c r="AG24" s="126">
        <v>-0.18998199303415808</v>
      </c>
      <c r="AH24" s="126">
        <v>-0.12363578654207789</v>
      </c>
      <c r="AI24" s="126">
        <v>0.36429454528689215</v>
      </c>
      <c r="AJ24" s="126">
        <v>0.26719386369326098</v>
      </c>
      <c r="AK24" s="126">
        <v>0.43363848656171095</v>
      </c>
      <c r="AL24" s="126">
        <v>1</v>
      </c>
      <c r="AM24" s="126"/>
      <c r="AN24" s="127"/>
    </row>
    <row r="25" spans="1:40" ht="15.5" x14ac:dyDescent="0.35">
      <c r="A25" s="18">
        <v>2.2999999999999998</v>
      </c>
      <c r="B25" s="31">
        <v>56</v>
      </c>
      <c r="C25" s="14">
        <v>7</v>
      </c>
      <c r="D25" s="20">
        <v>0.91100000000000003</v>
      </c>
      <c r="E25" s="14">
        <v>134</v>
      </c>
      <c r="F25" s="14">
        <v>2</v>
      </c>
      <c r="G25" s="14">
        <v>112</v>
      </c>
      <c r="H25">
        <v>1</v>
      </c>
      <c r="I25" s="32">
        <v>0</v>
      </c>
      <c r="J25" s="14">
        <v>30</v>
      </c>
      <c r="K25" s="14">
        <v>13</v>
      </c>
      <c r="L25" s="14">
        <v>1</v>
      </c>
      <c r="M25" s="21">
        <v>38</v>
      </c>
      <c r="N25" s="17">
        <v>34</v>
      </c>
      <c r="O25" s="33">
        <v>178</v>
      </c>
      <c r="P25" s="33">
        <v>185</v>
      </c>
      <c r="Q25" s="34">
        <v>3.9325842696629212E-2</v>
      </c>
      <c r="R25" s="18">
        <v>14</v>
      </c>
      <c r="S25" s="14">
        <v>1</v>
      </c>
      <c r="U25" s="125" t="s">
        <v>45</v>
      </c>
      <c r="V25" s="128">
        <v>0.81250606586306673</v>
      </c>
      <c r="W25" s="126">
        <v>0.73682110933327571</v>
      </c>
      <c r="X25" s="126">
        <v>-0.11821698523432621</v>
      </c>
      <c r="Y25" s="126">
        <v>7.2016432359314708E-2</v>
      </c>
      <c r="Z25" s="128">
        <v>0.84221888860671723</v>
      </c>
      <c r="AA25" s="126">
        <v>-0.31032492168318238</v>
      </c>
      <c r="AB25" s="126">
        <v>-9.1480084373456783E-2</v>
      </c>
      <c r="AC25" s="126">
        <v>0.38731617615367542</v>
      </c>
      <c r="AD25" s="126">
        <v>0.54704367199455262</v>
      </c>
      <c r="AE25" s="126">
        <v>-0.14814932436897005</v>
      </c>
      <c r="AF25" s="126">
        <v>0.50180591250724316</v>
      </c>
      <c r="AG25" s="126">
        <v>-0.18042928324545329</v>
      </c>
      <c r="AH25" s="126">
        <v>-3.1901479344252685E-2</v>
      </c>
      <c r="AI25" s="126">
        <v>0.57139390802953627</v>
      </c>
      <c r="AJ25" s="126">
        <v>0.45284983247019467</v>
      </c>
      <c r="AK25" s="126">
        <v>0.52715113767555866</v>
      </c>
      <c r="AL25" s="126">
        <v>0.56470681939161493</v>
      </c>
      <c r="AM25" s="126">
        <v>1</v>
      </c>
      <c r="AN25" s="127"/>
    </row>
    <row r="26" spans="1:40" ht="16" thickBot="1" x14ac:dyDescent="0.4">
      <c r="A26" s="18">
        <v>2.2999999999999998</v>
      </c>
      <c r="B26" s="31">
        <v>60</v>
      </c>
      <c r="C26" s="14">
        <v>3</v>
      </c>
      <c r="D26" s="20">
        <v>0.81299999999999994</v>
      </c>
      <c r="E26" s="14">
        <v>101</v>
      </c>
      <c r="F26" s="14">
        <v>3</v>
      </c>
      <c r="G26" s="14">
        <v>106</v>
      </c>
      <c r="H26">
        <v>0</v>
      </c>
      <c r="I26" s="32">
        <v>0</v>
      </c>
      <c r="J26" s="14">
        <v>44</v>
      </c>
      <c r="K26" s="14">
        <v>8</v>
      </c>
      <c r="L26" s="14">
        <v>3</v>
      </c>
      <c r="M26" s="21">
        <v>33</v>
      </c>
      <c r="N26" s="17">
        <v>45</v>
      </c>
      <c r="O26" s="33">
        <v>170</v>
      </c>
      <c r="P26" s="33">
        <v>177</v>
      </c>
      <c r="Q26" s="34">
        <v>4.1176470588235294E-2</v>
      </c>
      <c r="R26" s="18">
        <v>10.5</v>
      </c>
      <c r="S26" s="14">
        <v>1</v>
      </c>
      <c r="U26" s="129" t="s">
        <v>53</v>
      </c>
      <c r="V26" s="130">
        <v>0.12122743553905438</v>
      </c>
      <c r="W26" s="130">
        <v>0.12178649007603669</v>
      </c>
      <c r="X26" s="130">
        <v>1.2085507112577273E-2</v>
      </c>
      <c r="Y26" s="130">
        <v>8.7835796961221319E-2</v>
      </c>
      <c r="Z26" s="130">
        <v>8.3775321862760835E-2</v>
      </c>
      <c r="AA26" s="130">
        <v>0.11967272673544904</v>
      </c>
      <c r="AB26" s="131">
        <v>-2.4541210685796858E-2</v>
      </c>
      <c r="AC26" s="131">
        <v>-0.10379331920582748</v>
      </c>
      <c r="AD26" s="131">
        <v>-3.7781136250272067E-2</v>
      </c>
      <c r="AE26" s="131">
        <v>-0.17485289061277304</v>
      </c>
      <c r="AF26" s="130">
        <v>4.6533378565231244E-2</v>
      </c>
      <c r="AG26" s="131">
        <v>-0.1068960035787194</v>
      </c>
      <c r="AH26" s="131">
        <v>-1.8936403138646214E-2</v>
      </c>
      <c r="AI26" s="130">
        <v>0.10631366060173973</v>
      </c>
      <c r="AJ26" s="130">
        <v>0.10392609430231284</v>
      </c>
      <c r="AK26" s="130">
        <v>0.11294930107577293</v>
      </c>
      <c r="AL26" s="130">
        <v>8.6692766402573979E-2</v>
      </c>
      <c r="AM26" s="130">
        <v>0.11084370763740548</v>
      </c>
      <c r="AN26" s="132">
        <v>1</v>
      </c>
    </row>
    <row r="27" spans="1:40" ht="15.5" x14ac:dyDescent="0.35">
      <c r="A27" s="18">
        <v>1.6</v>
      </c>
      <c r="B27" s="31">
        <v>40</v>
      </c>
      <c r="C27" s="14">
        <v>14</v>
      </c>
      <c r="D27" s="20">
        <v>0.97599999999999998</v>
      </c>
      <c r="E27" s="14">
        <v>82</v>
      </c>
      <c r="F27" s="14">
        <v>2</v>
      </c>
      <c r="G27" s="14">
        <v>101</v>
      </c>
      <c r="H27">
        <v>0</v>
      </c>
      <c r="I27" s="32">
        <v>0</v>
      </c>
      <c r="J27" s="14">
        <v>37</v>
      </c>
      <c r="K27" s="14">
        <v>5</v>
      </c>
      <c r="L27" s="14">
        <v>3</v>
      </c>
      <c r="M27" s="21">
        <v>40</v>
      </c>
      <c r="N27" s="17">
        <v>9</v>
      </c>
      <c r="O27" s="33">
        <v>163</v>
      </c>
      <c r="P27" s="33">
        <v>168</v>
      </c>
      <c r="Q27" s="34">
        <v>3.0674846625766871E-2</v>
      </c>
      <c r="R27" s="18">
        <v>6.2</v>
      </c>
      <c r="S27" s="14">
        <v>0</v>
      </c>
    </row>
    <row r="28" spans="1:40" ht="15.5" x14ac:dyDescent="0.35">
      <c r="A28" s="18">
        <v>3.4</v>
      </c>
      <c r="B28" s="31">
        <v>85</v>
      </c>
      <c r="C28" s="14">
        <v>12</v>
      </c>
      <c r="D28" s="20">
        <v>1.86</v>
      </c>
      <c r="E28" s="14">
        <v>311</v>
      </c>
      <c r="F28" s="14">
        <v>2</v>
      </c>
      <c r="G28" s="14">
        <v>124</v>
      </c>
      <c r="H28">
        <v>1</v>
      </c>
      <c r="I28" s="32">
        <v>1</v>
      </c>
      <c r="J28" s="14">
        <v>37</v>
      </c>
      <c r="K28" s="14">
        <v>13</v>
      </c>
      <c r="L28" s="14">
        <v>2</v>
      </c>
      <c r="M28" s="21">
        <v>42</v>
      </c>
      <c r="N28" s="17">
        <v>62</v>
      </c>
      <c r="O28" s="33">
        <v>164</v>
      </c>
      <c r="P28" s="33">
        <v>172</v>
      </c>
      <c r="Q28" s="34">
        <v>4.878048780487805E-2</v>
      </c>
      <c r="R28" s="18">
        <v>16.899999999999999</v>
      </c>
      <c r="S28" s="14">
        <v>1</v>
      </c>
    </row>
    <row r="29" spans="1:40" ht="15.5" x14ac:dyDescent="0.35">
      <c r="A29" s="18">
        <v>1.5</v>
      </c>
      <c r="B29" s="31">
        <v>35</v>
      </c>
      <c r="C29" s="14">
        <v>6</v>
      </c>
      <c r="D29" s="20">
        <v>4.7E-2</v>
      </c>
      <c r="E29" s="14">
        <v>65</v>
      </c>
      <c r="F29" s="14">
        <v>4</v>
      </c>
      <c r="G29" s="14">
        <v>88</v>
      </c>
      <c r="H29">
        <v>0</v>
      </c>
      <c r="I29" s="32">
        <v>0</v>
      </c>
      <c r="J29" s="14">
        <v>27</v>
      </c>
      <c r="K29" s="14">
        <v>5</v>
      </c>
      <c r="L29" s="14">
        <v>6</v>
      </c>
      <c r="M29" s="21">
        <v>37</v>
      </c>
      <c r="N29" s="17">
        <v>16</v>
      </c>
      <c r="O29" s="33">
        <v>180</v>
      </c>
      <c r="P29" s="33">
        <v>186</v>
      </c>
      <c r="Q29" s="34">
        <v>3.3333333333333333E-2</v>
      </c>
      <c r="R29" s="18">
        <v>7.9</v>
      </c>
      <c r="S29" s="14">
        <v>1</v>
      </c>
    </row>
    <row r="30" spans="1:40" ht="15.5" x14ac:dyDescent="0.35">
      <c r="A30" s="18">
        <v>1.9</v>
      </c>
      <c r="B30" s="31">
        <v>51</v>
      </c>
      <c r="C30" s="14">
        <v>6</v>
      </c>
      <c r="D30" s="20">
        <v>0.498</v>
      </c>
      <c r="E30" s="14">
        <v>31</v>
      </c>
      <c r="F30" s="14">
        <v>4</v>
      </c>
      <c r="G30" s="14">
        <v>117</v>
      </c>
      <c r="H30">
        <v>0</v>
      </c>
      <c r="I30" s="32">
        <v>0</v>
      </c>
      <c r="J30" s="14">
        <v>30</v>
      </c>
      <c r="K30" s="14">
        <v>5</v>
      </c>
      <c r="L30" s="14">
        <v>2</v>
      </c>
      <c r="M30" s="21">
        <v>36</v>
      </c>
      <c r="N30" s="17">
        <v>20</v>
      </c>
      <c r="O30" s="33">
        <v>179</v>
      </c>
      <c r="P30" s="33">
        <v>187</v>
      </c>
      <c r="Q30" s="34">
        <v>4.4692737430167599E-2</v>
      </c>
      <c r="R30" s="18">
        <v>9.6</v>
      </c>
      <c r="S30" s="14">
        <v>1</v>
      </c>
    </row>
    <row r="31" spans="1:40" ht="15.5" x14ac:dyDescent="0.35">
      <c r="A31" s="18">
        <v>3.7</v>
      </c>
      <c r="B31" s="31">
        <v>102</v>
      </c>
      <c r="C31" s="14">
        <v>12</v>
      </c>
      <c r="D31" s="20">
        <v>8.4000000000000005E-2</v>
      </c>
      <c r="E31" s="14">
        <v>249</v>
      </c>
      <c r="F31" s="14">
        <v>2</v>
      </c>
      <c r="G31" s="31">
        <v>86</v>
      </c>
      <c r="H31">
        <v>1</v>
      </c>
      <c r="I31" s="32">
        <v>1</v>
      </c>
      <c r="J31" s="14">
        <v>38</v>
      </c>
      <c r="K31" s="14">
        <v>11</v>
      </c>
      <c r="L31" s="14">
        <v>2</v>
      </c>
      <c r="M31" s="21">
        <v>32</v>
      </c>
      <c r="N31" s="17">
        <v>114</v>
      </c>
      <c r="O31" s="33">
        <v>170</v>
      </c>
      <c r="P31" s="33">
        <v>177</v>
      </c>
      <c r="Q31" s="34">
        <v>4.1176470588235294E-2</v>
      </c>
      <c r="R31" s="18">
        <v>16.3</v>
      </c>
      <c r="S31" s="14">
        <v>1</v>
      </c>
    </row>
    <row r="32" spans="1:40" ht="15.5" x14ac:dyDescent="0.35">
      <c r="A32" s="18">
        <v>2.6</v>
      </c>
      <c r="B32" s="31">
        <v>70</v>
      </c>
      <c r="C32" s="14">
        <v>14</v>
      </c>
      <c r="D32" s="20">
        <v>4.8000000000000001E-2</v>
      </c>
      <c r="E32" s="14">
        <v>197</v>
      </c>
      <c r="F32" s="14">
        <v>4</v>
      </c>
      <c r="G32" s="14">
        <v>72</v>
      </c>
      <c r="H32">
        <v>0</v>
      </c>
      <c r="I32" s="32">
        <v>1</v>
      </c>
      <c r="J32" s="14">
        <v>35</v>
      </c>
      <c r="K32" s="14">
        <v>11</v>
      </c>
      <c r="L32" s="14">
        <v>3</v>
      </c>
      <c r="M32" s="21">
        <v>42</v>
      </c>
      <c r="N32" s="17">
        <v>56</v>
      </c>
      <c r="O32" s="33">
        <v>166</v>
      </c>
      <c r="P32" s="33">
        <v>172</v>
      </c>
      <c r="Q32" s="34">
        <v>3.614457831325301E-2</v>
      </c>
      <c r="R32" s="18">
        <v>11.2</v>
      </c>
      <c r="S32" s="14">
        <v>1</v>
      </c>
    </row>
    <row r="33" spans="1:19" ht="15.5" x14ac:dyDescent="0.35">
      <c r="A33" s="18">
        <v>2.5</v>
      </c>
      <c r="B33" s="31">
        <v>61</v>
      </c>
      <c r="C33" s="14">
        <v>7</v>
      </c>
      <c r="D33" s="20">
        <v>0.96</v>
      </c>
      <c r="E33" s="14">
        <v>213</v>
      </c>
      <c r="F33" s="14">
        <v>2</v>
      </c>
      <c r="G33" s="14">
        <v>101</v>
      </c>
      <c r="H33">
        <v>1</v>
      </c>
      <c r="I33" s="32">
        <v>1</v>
      </c>
      <c r="J33" s="14">
        <v>30</v>
      </c>
      <c r="K33" s="14">
        <v>10</v>
      </c>
      <c r="L33" s="14">
        <v>5</v>
      </c>
      <c r="M33" s="21">
        <v>39</v>
      </c>
      <c r="N33" s="17">
        <v>43</v>
      </c>
      <c r="O33" s="33">
        <v>168</v>
      </c>
      <c r="P33" s="33">
        <v>173</v>
      </c>
      <c r="Q33" s="34">
        <v>2.976190476190476E-2</v>
      </c>
      <c r="R33" s="18">
        <v>13.1</v>
      </c>
      <c r="S33" s="14">
        <v>1</v>
      </c>
    </row>
    <row r="34" spans="1:19" ht="15.5" x14ac:dyDescent="0.35">
      <c r="A34" s="18">
        <v>1.8</v>
      </c>
      <c r="B34" s="31">
        <v>44</v>
      </c>
      <c r="C34" s="14">
        <v>3</v>
      </c>
      <c r="D34" s="20">
        <v>1.18</v>
      </c>
      <c r="E34" s="14">
        <v>69</v>
      </c>
      <c r="F34" s="14">
        <v>2</v>
      </c>
      <c r="G34" s="14">
        <v>72</v>
      </c>
      <c r="H34">
        <v>0</v>
      </c>
      <c r="I34" s="32">
        <v>0</v>
      </c>
      <c r="J34" s="14">
        <v>34</v>
      </c>
      <c r="K34" s="14">
        <v>6</v>
      </c>
      <c r="L34" s="14">
        <v>2</v>
      </c>
      <c r="M34" s="21">
        <v>47</v>
      </c>
      <c r="N34" s="17">
        <v>20</v>
      </c>
      <c r="O34" s="33">
        <v>178</v>
      </c>
      <c r="P34" s="33">
        <v>183</v>
      </c>
      <c r="Q34" s="34">
        <v>2.8089887640449437E-2</v>
      </c>
      <c r="R34" s="18">
        <v>8</v>
      </c>
      <c r="S34" s="14">
        <v>0</v>
      </c>
    </row>
    <row r="35" spans="1:19" ht="15.5" x14ac:dyDescent="0.35">
      <c r="A35" s="18">
        <v>3.9</v>
      </c>
      <c r="B35" s="31">
        <v>98</v>
      </c>
      <c r="C35" s="14">
        <v>3</v>
      </c>
      <c r="D35" s="20">
        <v>0.97399999999999998</v>
      </c>
      <c r="E35" s="14">
        <v>201</v>
      </c>
      <c r="F35" s="14">
        <v>1</v>
      </c>
      <c r="G35" s="14">
        <v>91</v>
      </c>
      <c r="H35">
        <v>0</v>
      </c>
      <c r="I35" s="32">
        <v>1</v>
      </c>
      <c r="J35" s="14">
        <v>37</v>
      </c>
      <c r="K35" s="14">
        <v>6</v>
      </c>
      <c r="L35" s="14">
        <v>3</v>
      </c>
      <c r="M35" s="21">
        <v>32</v>
      </c>
      <c r="N35" s="17">
        <v>106</v>
      </c>
      <c r="O35" s="33">
        <v>186</v>
      </c>
      <c r="P35" s="33">
        <v>194</v>
      </c>
      <c r="Q35" s="34">
        <v>4.3010752688172046E-2</v>
      </c>
      <c r="R35" s="18">
        <v>16.100000000000001</v>
      </c>
      <c r="S35" s="14">
        <v>1</v>
      </c>
    </row>
    <row r="36" spans="1:19" ht="15.5" x14ac:dyDescent="0.35">
      <c r="A36" s="18">
        <v>2</v>
      </c>
      <c r="B36" s="31">
        <v>53</v>
      </c>
      <c r="C36" s="14">
        <v>4</v>
      </c>
      <c r="D36" s="20">
        <v>1.3149999999999999</v>
      </c>
      <c r="E36" s="14">
        <v>69</v>
      </c>
      <c r="F36" s="14">
        <v>1</v>
      </c>
      <c r="G36" s="14">
        <v>78</v>
      </c>
      <c r="H36">
        <v>0</v>
      </c>
      <c r="I36" s="32">
        <v>1</v>
      </c>
      <c r="J36" s="14">
        <v>35</v>
      </c>
      <c r="K36" s="14">
        <v>9</v>
      </c>
      <c r="L36" s="14">
        <v>2</v>
      </c>
      <c r="M36" s="21">
        <v>47</v>
      </c>
      <c r="N36" s="17">
        <v>25</v>
      </c>
      <c r="O36" s="33">
        <v>181</v>
      </c>
      <c r="P36" s="33">
        <v>189</v>
      </c>
      <c r="Q36" s="34">
        <v>4.4198895027624308E-2</v>
      </c>
      <c r="R36" s="18">
        <v>10.4</v>
      </c>
      <c r="S36" s="14">
        <v>1</v>
      </c>
    </row>
    <row r="37" spans="1:19" ht="15.5" x14ac:dyDescent="0.35">
      <c r="A37" s="18">
        <v>1.8</v>
      </c>
      <c r="B37" s="31">
        <v>44</v>
      </c>
      <c r="C37" s="14">
        <v>12</v>
      </c>
      <c r="D37" s="20">
        <v>0.97399999999999998</v>
      </c>
      <c r="E37" s="14">
        <v>117</v>
      </c>
      <c r="F37" s="14">
        <v>3</v>
      </c>
      <c r="G37" s="14">
        <v>96</v>
      </c>
      <c r="H37">
        <v>1</v>
      </c>
      <c r="I37" s="32">
        <v>0</v>
      </c>
      <c r="J37" s="14">
        <v>33</v>
      </c>
      <c r="K37" s="14">
        <v>6</v>
      </c>
      <c r="L37" s="14">
        <v>2</v>
      </c>
      <c r="M37" s="21">
        <v>40</v>
      </c>
      <c r="N37" s="17">
        <v>22</v>
      </c>
      <c r="O37" s="33">
        <v>165</v>
      </c>
      <c r="P37" s="33">
        <v>170</v>
      </c>
      <c r="Q37" s="34">
        <v>3.0303030303030304E-2</v>
      </c>
      <c r="R37" s="18">
        <v>7.4</v>
      </c>
      <c r="S37" s="14">
        <v>0</v>
      </c>
    </row>
    <row r="38" spans="1:19" ht="15.5" x14ac:dyDescent="0.35">
      <c r="A38" s="18">
        <v>2.2999999999999998</v>
      </c>
      <c r="B38" s="31">
        <v>58</v>
      </c>
      <c r="C38" s="14">
        <v>15</v>
      </c>
      <c r="D38" s="20">
        <v>0.16700000000000001</v>
      </c>
      <c r="E38" s="14">
        <v>81</v>
      </c>
      <c r="F38" s="14">
        <v>1</v>
      </c>
      <c r="G38" s="14">
        <v>120</v>
      </c>
      <c r="H38">
        <v>0</v>
      </c>
      <c r="I38" s="32">
        <v>0</v>
      </c>
      <c r="J38" s="14">
        <v>39</v>
      </c>
      <c r="K38" s="14">
        <v>10</v>
      </c>
      <c r="L38" s="14">
        <v>2</v>
      </c>
      <c r="M38" s="21">
        <v>47</v>
      </c>
      <c r="N38" s="17">
        <v>35</v>
      </c>
      <c r="O38" s="33">
        <v>181</v>
      </c>
      <c r="P38" s="33">
        <v>188</v>
      </c>
      <c r="Q38" s="34">
        <v>3.8674033149171269E-2</v>
      </c>
      <c r="R38" s="18">
        <v>10.5</v>
      </c>
      <c r="S38" s="14">
        <v>0</v>
      </c>
    </row>
    <row r="39" spans="1:19" ht="15.5" x14ac:dyDescent="0.35">
      <c r="A39" s="18">
        <v>2.2999999999999998</v>
      </c>
      <c r="B39" s="31">
        <v>60</v>
      </c>
      <c r="C39" s="14">
        <v>5</v>
      </c>
      <c r="D39" s="20">
        <v>0.93700000000000006</v>
      </c>
      <c r="E39" s="14">
        <v>211</v>
      </c>
      <c r="F39" s="14">
        <v>3</v>
      </c>
      <c r="G39" s="14">
        <v>112</v>
      </c>
      <c r="H39">
        <v>0</v>
      </c>
      <c r="I39" s="32">
        <v>0</v>
      </c>
      <c r="J39" s="14">
        <v>59</v>
      </c>
      <c r="K39" s="14">
        <v>15</v>
      </c>
      <c r="L39" s="14">
        <v>4</v>
      </c>
      <c r="M39" s="21">
        <v>37</v>
      </c>
      <c r="N39" s="17">
        <v>39</v>
      </c>
      <c r="O39" s="33">
        <v>166</v>
      </c>
      <c r="P39" s="33">
        <v>171</v>
      </c>
      <c r="Q39" s="34">
        <v>3.0120481927710843E-2</v>
      </c>
      <c r="R39" s="18">
        <v>12</v>
      </c>
      <c r="S39" s="14">
        <v>1</v>
      </c>
    </row>
    <row r="40" spans="1:19" ht="15.5" x14ac:dyDescent="0.35">
      <c r="A40" s="18">
        <v>2.4</v>
      </c>
      <c r="B40" s="31">
        <v>54</v>
      </c>
      <c r="C40" s="14">
        <v>9</v>
      </c>
      <c r="D40" s="20">
        <v>4.5999999999999999E-2</v>
      </c>
      <c r="E40" s="14">
        <v>151</v>
      </c>
      <c r="F40" s="14">
        <v>0</v>
      </c>
      <c r="G40" s="14">
        <v>72</v>
      </c>
      <c r="H40">
        <v>0</v>
      </c>
      <c r="I40" s="32">
        <v>1</v>
      </c>
      <c r="J40" s="14">
        <v>30</v>
      </c>
      <c r="K40" s="14">
        <v>13</v>
      </c>
      <c r="L40" s="14">
        <v>5</v>
      </c>
      <c r="M40" s="21">
        <v>39</v>
      </c>
      <c r="N40" s="17">
        <v>26</v>
      </c>
      <c r="O40" s="33">
        <v>201</v>
      </c>
      <c r="P40" s="33">
        <v>204</v>
      </c>
      <c r="Q40" s="34">
        <v>1.4925373134328358E-2</v>
      </c>
      <c r="R40" s="18">
        <v>14.5</v>
      </c>
      <c r="S40" s="14">
        <v>1</v>
      </c>
    </row>
    <row r="41" spans="1:19" ht="15.5" x14ac:dyDescent="0.35">
      <c r="A41" s="23">
        <v>1.9</v>
      </c>
      <c r="B41" s="31">
        <v>48</v>
      </c>
      <c r="C41" s="12">
        <v>2</v>
      </c>
      <c r="D41" s="25">
        <v>1.7999999999999999E-2</v>
      </c>
      <c r="E41" s="12">
        <v>77</v>
      </c>
      <c r="F41" s="12">
        <v>2</v>
      </c>
      <c r="G41" s="12">
        <v>150</v>
      </c>
      <c r="H41">
        <v>0</v>
      </c>
      <c r="I41" s="32">
        <v>0</v>
      </c>
      <c r="J41" s="14">
        <v>28</v>
      </c>
      <c r="K41" s="14">
        <v>1</v>
      </c>
      <c r="L41" s="14">
        <v>6</v>
      </c>
      <c r="M41" s="21">
        <v>30</v>
      </c>
      <c r="N41" s="17">
        <v>24</v>
      </c>
      <c r="O41" s="33">
        <v>157</v>
      </c>
      <c r="P41" s="33">
        <v>160</v>
      </c>
      <c r="Q41" s="34">
        <v>1.9108280254777069E-2</v>
      </c>
      <c r="R41" s="23">
        <v>5.9</v>
      </c>
      <c r="S41" s="14">
        <v>0</v>
      </c>
    </row>
    <row r="42" spans="1:19" ht="15.5" x14ac:dyDescent="0.35">
      <c r="A42" s="18">
        <v>1.9</v>
      </c>
      <c r="B42" s="31">
        <v>53</v>
      </c>
      <c r="C42" s="14">
        <v>13</v>
      </c>
      <c r="D42" s="20">
        <v>0.84</v>
      </c>
      <c r="E42" s="14">
        <v>99</v>
      </c>
      <c r="F42" s="14">
        <v>3</v>
      </c>
      <c r="G42" s="14">
        <v>110</v>
      </c>
      <c r="H42">
        <v>1</v>
      </c>
      <c r="I42" s="32">
        <v>0</v>
      </c>
      <c r="J42" s="14">
        <v>36</v>
      </c>
      <c r="K42" s="14">
        <v>9</v>
      </c>
      <c r="L42" s="14">
        <v>2</v>
      </c>
      <c r="M42" s="21">
        <v>41</v>
      </c>
      <c r="N42" s="17">
        <v>30</v>
      </c>
      <c r="O42" s="33">
        <v>171</v>
      </c>
      <c r="P42" s="33">
        <v>176</v>
      </c>
      <c r="Q42" s="34">
        <v>2.9239766081871343E-2</v>
      </c>
      <c r="R42" s="18">
        <v>9</v>
      </c>
      <c r="S42" s="14">
        <v>1</v>
      </c>
    </row>
    <row r="43" spans="1:19" ht="15.5" x14ac:dyDescent="0.35">
      <c r="A43" s="18">
        <v>3.5</v>
      </c>
      <c r="B43" s="31">
        <v>88</v>
      </c>
      <c r="C43" s="14">
        <v>18</v>
      </c>
      <c r="D43" s="20">
        <v>1</v>
      </c>
      <c r="E43" s="14">
        <v>283</v>
      </c>
      <c r="F43" s="14">
        <v>2</v>
      </c>
      <c r="G43" s="14">
        <v>104</v>
      </c>
      <c r="H43">
        <v>0</v>
      </c>
      <c r="I43" s="32">
        <v>0</v>
      </c>
      <c r="J43" s="14">
        <v>40</v>
      </c>
      <c r="K43" s="14">
        <v>8</v>
      </c>
      <c r="L43" s="14">
        <v>3</v>
      </c>
      <c r="M43" s="21">
        <v>43</v>
      </c>
      <c r="N43" s="17">
        <v>64</v>
      </c>
      <c r="O43" s="33">
        <v>167</v>
      </c>
      <c r="P43" s="33">
        <v>177</v>
      </c>
      <c r="Q43" s="34">
        <v>5.9880239520958084E-2</v>
      </c>
      <c r="R43" s="18">
        <v>15.8</v>
      </c>
      <c r="S43" s="14">
        <v>1</v>
      </c>
    </row>
    <row r="44" spans="1:19" ht="15.5" x14ac:dyDescent="0.35">
      <c r="A44" s="18">
        <v>2.5</v>
      </c>
      <c r="B44" s="31">
        <v>59</v>
      </c>
      <c r="C44" s="14">
        <v>5</v>
      </c>
      <c r="D44" s="20">
        <v>1.159</v>
      </c>
      <c r="E44" s="14">
        <v>196</v>
      </c>
      <c r="F44" s="14">
        <v>1</v>
      </c>
      <c r="G44" s="14">
        <v>99</v>
      </c>
      <c r="H44">
        <v>0</v>
      </c>
      <c r="I44" s="32">
        <v>0</v>
      </c>
      <c r="J44" s="14">
        <v>43</v>
      </c>
      <c r="K44" s="14">
        <v>15</v>
      </c>
      <c r="L44" s="14">
        <v>5</v>
      </c>
      <c r="M44" s="21">
        <v>35</v>
      </c>
      <c r="N44" s="17">
        <v>45</v>
      </c>
      <c r="O44" s="33">
        <v>176</v>
      </c>
      <c r="P44" s="33">
        <v>184</v>
      </c>
      <c r="Q44" s="34">
        <v>4.5454545454545456E-2</v>
      </c>
      <c r="R44" s="18">
        <v>14</v>
      </c>
      <c r="S44" s="14">
        <v>1</v>
      </c>
    </row>
    <row r="45" spans="1:19" ht="15.5" x14ac:dyDescent="0.35">
      <c r="A45" s="18">
        <v>3.4</v>
      </c>
      <c r="B45" s="31">
        <v>117</v>
      </c>
      <c r="C45" s="14">
        <v>2</v>
      </c>
      <c r="D45" s="20">
        <v>0.104</v>
      </c>
      <c r="E45" s="14">
        <v>253</v>
      </c>
      <c r="F45" s="14">
        <v>2</v>
      </c>
      <c r="G45" s="14">
        <v>145</v>
      </c>
      <c r="H45">
        <v>0</v>
      </c>
      <c r="I45" s="32">
        <v>1</v>
      </c>
      <c r="J45" s="14">
        <v>52</v>
      </c>
      <c r="K45" s="14">
        <v>15</v>
      </c>
      <c r="L45" s="14">
        <v>3</v>
      </c>
      <c r="M45" s="21">
        <v>30</v>
      </c>
      <c r="N45" s="17">
        <v>59</v>
      </c>
      <c r="O45" s="33">
        <v>163</v>
      </c>
      <c r="P45" s="33">
        <v>169</v>
      </c>
      <c r="Q45" s="34">
        <v>3.6809815950920248E-2</v>
      </c>
      <c r="R45" s="18">
        <v>15.3</v>
      </c>
      <c r="S45" s="14">
        <v>1</v>
      </c>
    </row>
    <row r="46" spans="1:19" ht="15.5" x14ac:dyDescent="0.35">
      <c r="A46" s="18">
        <v>3.1</v>
      </c>
      <c r="B46" s="31">
        <v>83</v>
      </c>
      <c r="C46" s="14">
        <v>22</v>
      </c>
      <c r="D46" s="20">
        <v>0.93600000000000005</v>
      </c>
      <c r="E46" s="14">
        <v>203</v>
      </c>
      <c r="F46" s="14">
        <v>2</v>
      </c>
      <c r="G46" s="14">
        <v>111</v>
      </c>
      <c r="H46">
        <v>0</v>
      </c>
      <c r="I46" s="32">
        <v>0</v>
      </c>
      <c r="J46" s="14">
        <v>45</v>
      </c>
      <c r="K46" s="14">
        <v>9</v>
      </c>
      <c r="L46" s="14">
        <v>3</v>
      </c>
      <c r="M46" s="21">
        <v>50</v>
      </c>
      <c r="N46" s="17">
        <v>87</v>
      </c>
      <c r="O46" s="33">
        <v>173</v>
      </c>
      <c r="P46" s="33">
        <v>178</v>
      </c>
      <c r="Q46" s="34">
        <v>2.8901734104046242E-2</v>
      </c>
      <c r="R46" s="18">
        <v>14.4</v>
      </c>
      <c r="S46" s="14">
        <v>1</v>
      </c>
    </row>
    <row r="47" spans="1:19" ht="15.5" x14ac:dyDescent="0.35">
      <c r="A47" s="18">
        <v>3.6</v>
      </c>
      <c r="B47" s="31">
        <v>91</v>
      </c>
      <c r="C47" s="14">
        <v>2</v>
      </c>
      <c r="D47" s="20">
        <v>1.968</v>
      </c>
      <c r="E47" s="14">
        <v>164</v>
      </c>
      <c r="F47" s="14">
        <v>1</v>
      </c>
      <c r="G47" s="14">
        <v>86</v>
      </c>
      <c r="H47">
        <v>0</v>
      </c>
      <c r="I47" s="32">
        <v>0</v>
      </c>
      <c r="J47" s="14">
        <v>33</v>
      </c>
      <c r="K47" s="14">
        <v>5</v>
      </c>
      <c r="L47" s="14">
        <v>2</v>
      </c>
      <c r="M47" s="21">
        <v>37</v>
      </c>
      <c r="N47" s="17">
        <v>98</v>
      </c>
      <c r="O47" s="33">
        <v>183</v>
      </c>
      <c r="P47" s="33">
        <v>194</v>
      </c>
      <c r="Q47" s="34">
        <v>6.0109289617486336E-2</v>
      </c>
      <c r="R47" s="18">
        <v>14.8</v>
      </c>
      <c r="S47" s="14">
        <v>1</v>
      </c>
    </row>
    <row r="48" spans="1:19" ht="15.5" x14ac:dyDescent="0.35">
      <c r="A48" s="18">
        <v>2.5</v>
      </c>
      <c r="B48" s="31">
        <v>56</v>
      </c>
      <c r="C48" s="14">
        <v>4</v>
      </c>
      <c r="D48" s="20">
        <v>2.536</v>
      </c>
      <c r="E48" s="14">
        <v>146</v>
      </c>
      <c r="F48" s="14">
        <v>1</v>
      </c>
      <c r="G48" s="14">
        <v>84</v>
      </c>
      <c r="H48">
        <v>0</v>
      </c>
      <c r="I48" s="32">
        <v>1</v>
      </c>
      <c r="J48" s="14">
        <v>36</v>
      </c>
      <c r="K48" s="14">
        <v>8</v>
      </c>
      <c r="L48" s="14">
        <v>2</v>
      </c>
      <c r="M48" s="21">
        <v>50</v>
      </c>
      <c r="N48" s="17">
        <v>40</v>
      </c>
      <c r="O48" s="33">
        <v>173</v>
      </c>
      <c r="P48" s="33">
        <v>179</v>
      </c>
      <c r="Q48" s="34">
        <v>3.4682080924855488E-2</v>
      </c>
      <c r="R48" s="18">
        <v>12.1</v>
      </c>
      <c r="S48" s="14">
        <v>1</v>
      </c>
    </row>
    <row r="49" spans="1:19" ht="15.5" x14ac:dyDescent="0.35">
      <c r="A49" s="18">
        <v>1.9</v>
      </c>
      <c r="B49" s="31">
        <v>51</v>
      </c>
      <c r="C49" s="14">
        <v>2</v>
      </c>
      <c r="D49" s="20">
        <v>0.41699999999999998</v>
      </c>
      <c r="E49" s="14">
        <v>121</v>
      </c>
      <c r="F49" s="14">
        <v>3</v>
      </c>
      <c r="G49" s="14">
        <v>123</v>
      </c>
      <c r="H49">
        <v>1</v>
      </c>
      <c r="I49" s="32">
        <v>0</v>
      </c>
      <c r="J49" s="14">
        <v>36</v>
      </c>
      <c r="K49" s="14">
        <v>8</v>
      </c>
      <c r="L49" s="14">
        <v>2</v>
      </c>
      <c r="M49" s="21">
        <v>33</v>
      </c>
      <c r="N49" s="17">
        <v>32</v>
      </c>
      <c r="O49" s="33">
        <v>161</v>
      </c>
      <c r="P49" s="33">
        <v>167</v>
      </c>
      <c r="Q49" s="34">
        <v>3.7267080745341616E-2</v>
      </c>
      <c r="R49" s="18">
        <v>8</v>
      </c>
      <c r="S49" s="14">
        <v>0</v>
      </c>
    </row>
    <row r="50" spans="1:19" ht="15.5" x14ac:dyDescent="0.35">
      <c r="A50" s="18">
        <v>2</v>
      </c>
      <c r="B50" s="31">
        <v>56</v>
      </c>
      <c r="C50" s="14">
        <v>14</v>
      </c>
      <c r="D50" s="20">
        <v>3.9E-2</v>
      </c>
      <c r="E50" s="14">
        <v>128</v>
      </c>
      <c r="F50" s="14">
        <v>1</v>
      </c>
      <c r="G50" s="14">
        <v>97</v>
      </c>
      <c r="H50">
        <v>0</v>
      </c>
      <c r="I50" s="32">
        <v>1</v>
      </c>
      <c r="J50" s="14">
        <v>43</v>
      </c>
      <c r="K50" s="14">
        <v>6</v>
      </c>
      <c r="L50" s="14">
        <v>3</v>
      </c>
      <c r="M50" s="21">
        <v>41</v>
      </c>
      <c r="N50" s="17">
        <v>37</v>
      </c>
      <c r="O50" s="33">
        <v>165</v>
      </c>
      <c r="P50" s="33">
        <v>172</v>
      </c>
      <c r="Q50" s="34">
        <v>4.2424242424242427E-2</v>
      </c>
      <c r="R50" s="18">
        <v>8.4</v>
      </c>
      <c r="S50" s="14">
        <v>0</v>
      </c>
    </row>
    <row r="51" spans="1:19" ht="15.5" x14ac:dyDescent="0.35">
      <c r="A51" s="18">
        <v>2</v>
      </c>
      <c r="B51" s="31">
        <v>51</v>
      </c>
      <c r="C51" s="14">
        <v>3</v>
      </c>
      <c r="D51" s="20">
        <v>1.155</v>
      </c>
      <c r="E51" s="14">
        <v>132</v>
      </c>
      <c r="F51" s="14">
        <v>2</v>
      </c>
      <c r="G51" s="14">
        <v>98</v>
      </c>
      <c r="H51">
        <v>0</v>
      </c>
      <c r="I51" s="32">
        <v>1</v>
      </c>
      <c r="J51" s="14">
        <v>35</v>
      </c>
      <c r="K51" s="14">
        <v>1</v>
      </c>
      <c r="L51" s="14">
        <v>3</v>
      </c>
      <c r="M51" s="21">
        <v>35</v>
      </c>
      <c r="N51" s="17">
        <v>26</v>
      </c>
      <c r="O51" s="33">
        <v>173</v>
      </c>
      <c r="P51" s="33">
        <v>181</v>
      </c>
      <c r="Q51" s="34">
        <v>4.6242774566473986E-2</v>
      </c>
      <c r="R51" s="18">
        <v>10.6</v>
      </c>
      <c r="S51" s="14">
        <v>0</v>
      </c>
    </row>
    <row r="52" spans="1:19" ht="15.5" x14ac:dyDescent="0.35">
      <c r="A52" s="18">
        <v>2.2999999999999998</v>
      </c>
      <c r="B52" s="31">
        <v>56</v>
      </c>
      <c r="C52" s="14">
        <v>9</v>
      </c>
      <c r="D52" s="20">
        <v>1.9990000000000001</v>
      </c>
      <c r="E52" s="14">
        <v>75</v>
      </c>
      <c r="F52" s="14">
        <v>0</v>
      </c>
      <c r="G52" s="14">
        <v>72</v>
      </c>
      <c r="H52">
        <v>0</v>
      </c>
      <c r="I52" s="32">
        <v>1</v>
      </c>
      <c r="J52" s="14">
        <v>49</v>
      </c>
      <c r="K52" s="14">
        <v>7</v>
      </c>
      <c r="L52" s="14">
        <v>4</v>
      </c>
      <c r="M52" s="21">
        <v>41</v>
      </c>
      <c r="N52" s="17">
        <v>33</v>
      </c>
      <c r="O52" s="33">
        <v>182</v>
      </c>
      <c r="P52" s="33">
        <v>189</v>
      </c>
      <c r="Q52" s="34">
        <v>3.8461538461538464E-2</v>
      </c>
      <c r="R52" s="18">
        <v>10.9</v>
      </c>
      <c r="S52" s="14">
        <v>0</v>
      </c>
    </row>
    <row r="53" spans="1:19" ht="15.5" x14ac:dyDescent="0.35">
      <c r="A53" s="18">
        <v>2.1</v>
      </c>
      <c r="B53" s="31">
        <v>53</v>
      </c>
      <c r="C53" s="14">
        <v>2</v>
      </c>
      <c r="D53" s="20">
        <v>2.8719999999999999</v>
      </c>
      <c r="E53" s="14">
        <v>144</v>
      </c>
      <c r="F53" s="14">
        <v>6</v>
      </c>
      <c r="G53" s="14">
        <v>73</v>
      </c>
      <c r="H53">
        <v>0</v>
      </c>
      <c r="I53" s="32">
        <v>1</v>
      </c>
      <c r="J53" s="14">
        <v>35</v>
      </c>
      <c r="K53" s="14">
        <v>4</v>
      </c>
      <c r="L53" s="14">
        <v>3</v>
      </c>
      <c r="M53" s="21">
        <v>50</v>
      </c>
      <c r="N53" s="17">
        <v>34</v>
      </c>
      <c r="O53" s="33">
        <v>165</v>
      </c>
      <c r="P53" s="33">
        <v>171</v>
      </c>
      <c r="Q53" s="34">
        <v>3.6363636363636362E-2</v>
      </c>
      <c r="R53" s="18">
        <v>8.6999999999999993</v>
      </c>
      <c r="S53" s="14">
        <v>1</v>
      </c>
    </row>
    <row r="54" spans="1:19" ht="15.5" x14ac:dyDescent="0.35">
      <c r="A54" s="18">
        <v>2.5</v>
      </c>
      <c r="B54" s="31">
        <v>62</v>
      </c>
      <c r="C54" s="14">
        <v>21</v>
      </c>
      <c r="D54" s="20">
        <v>0.73399999999999999</v>
      </c>
      <c r="E54" s="14">
        <v>152</v>
      </c>
      <c r="F54" s="14">
        <v>3</v>
      </c>
      <c r="G54" s="14">
        <v>111</v>
      </c>
      <c r="H54">
        <v>0</v>
      </c>
      <c r="I54" s="32">
        <v>0</v>
      </c>
      <c r="J54" s="14">
        <v>44</v>
      </c>
      <c r="K54" s="14">
        <v>5</v>
      </c>
      <c r="L54" s="14">
        <v>3</v>
      </c>
      <c r="M54" s="21">
        <v>47</v>
      </c>
      <c r="N54" s="17">
        <v>43</v>
      </c>
      <c r="O54" s="33">
        <v>164</v>
      </c>
      <c r="P54" s="33">
        <v>169</v>
      </c>
      <c r="Q54" s="34">
        <v>3.048780487804878E-2</v>
      </c>
      <c r="R54" s="18">
        <v>9.5</v>
      </c>
      <c r="S54" s="14">
        <v>1</v>
      </c>
    </row>
    <row r="55" spans="1:19" ht="15.5" x14ac:dyDescent="0.35">
      <c r="A55" s="18">
        <v>1.7</v>
      </c>
      <c r="B55" s="31">
        <v>44</v>
      </c>
      <c r="C55" s="14">
        <v>4</v>
      </c>
      <c r="D55" s="20">
        <v>4.5900000000000003E-2</v>
      </c>
      <c r="E55" s="14">
        <v>104</v>
      </c>
      <c r="F55" s="14">
        <v>6</v>
      </c>
      <c r="G55" s="14">
        <v>86</v>
      </c>
      <c r="H55">
        <v>0</v>
      </c>
      <c r="I55" s="32">
        <v>0</v>
      </c>
      <c r="J55" s="14">
        <v>29</v>
      </c>
      <c r="K55" s="14">
        <v>2</v>
      </c>
      <c r="L55" s="14">
        <v>2</v>
      </c>
      <c r="M55" s="21">
        <v>36</v>
      </c>
      <c r="N55" s="17">
        <v>21</v>
      </c>
      <c r="O55" s="33">
        <v>164</v>
      </c>
      <c r="P55" s="33">
        <v>168</v>
      </c>
      <c r="Q55" s="34">
        <v>2.4390243902439025E-2</v>
      </c>
      <c r="R55" s="18">
        <v>6.8</v>
      </c>
      <c r="S55" s="14">
        <v>1</v>
      </c>
    </row>
    <row r="56" spans="1:19" ht="15.5" x14ac:dyDescent="0.35">
      <c r="A56" s="18">
        <v>1.6</v>
      </c>
      <c r="B56" s="31">
        <v>41</v>
      </c>
      <c r="C56" s="14">
        <v>12</v>
      </c>
      <c r="D56" s="20">
        <v>0.879</v>
      </c>
      <c r="E56" s="14">
        <v>112</v>
      </c>
      <c r="F56" s="14">
        <v>2</v>
      </c>
      <c r="G56" s="14">
        <v>120</v>
      </c>
      <c r="H56">
        <v>0</v>
      </c>
      <c r="I56" s="32">
        <v>0</v>
      </c>
      <c r="J56" s="14">
        <v>39</v>
      </c>
      <c r="K56" s="14">
        <v>5</v>
      </c>
      <c r="L56" s="14">
        <v>3</v>
      </c>
      <c r="M56" s="21">
        <v>40</v>
      </c>
      <c r="N56" s="17">
        <v>14</v>
      </c>
      <c r="O56" s="33">
        <v>162</v>
      </c>
      <c r="P56" s="33">
        <v>167</v>
      </c>
      <c r="Q56" s="34">
        <v>3.0864197530864196E-2</v>
      </c>
      <c r="R56" s="18">
        <v>7.2</v>
      </c>
      <c r="S56" s="14">
        <v>0</v>
      </c>
    </row>
    <row r="57" spans="1:19" ht="15.5" x14ac:dyDescent="0.35">
      <c r="A57" s="18">
        <v>2.6</v>
      </c>
      <c r="B57" s="31">
        <v>72</v>
      </c>
      <c r="C57" s="14">
        <v>4</v>
      </c>
      <c r="D57" s="20">
        <v>1.496</v>
      </c>
      <c r="E57" s="14">
        <v>139</v>
      </c>
      <c r="F57" s="14">
        <v>2</v>
      </c>
      <c r="G57" s="14">
        <v>84</v>
      </c>
      <c r="H57">
        <v>0</v>
      </c>
      <c r="I57" s="32">
        <v>1</v>
      </c>
      <c r="J57" s="14">
        <v>36</v>
      </c>
      <c r="K57" s="14">
        <v>6</v>
      </c>
      <c r="L57" s="14">
        <v>3</v>
      </c>
      <c r="M57" s="21">
        <v>34</v>
      </c>
      <c r="N57" s="17">
        <v>77</v>
      </c>
      <c r="O57" s="33">
        <v>177</v>
      </c>
      <c r="P57" s="33">
        <v>184</v>
      </c>
      <c r="Q57" s="34">
        <v>3.954802259887006E-2</v>
      </c>
      <c r="R57" s="18">
        <v>11.3</v>
      </c>
      <c r="S57" s="14">
        <v>1</v>
      </c>
    </row>
    <row r="58" spans="1:19" ht="15.5" x14ac:dyDescent="0.35">
      <c r="A58" s="18">
        <v>2</v>
      </c>
      <c r="B58" s="31">
        <v>55</v>
      </c>
      <c r="C58" s="14">
        <v>14</v>
      </c>
      <c r="D58" s="20">
        <v>0.65500000000000003</v>
      </c>
      <c r="E58" s="14">
        <v>150</v>
      </c>
      <c r="F58" s="14">
        <v>3</v>
      </c>
      <c r="G58" s="14">
        <v>108</v>
      </c>
      <c r="H58">
        <v>0</v>
      </c>
      <c r="I58" s="32">
        <v>0</v>
      </c>
      <c r="J58" s="14">
        <v>37</v>
      </c>
      <c r="K58" s="14">
        <v>9</v>
      </c>
      <c r="L58" s="14">
        <v>2</v>
      </c>
      <c r="M58" s="21">
        <v>40</v>
      </c>
      <c r="N58" s="17">
        <v>35</v>
      </c>
      <c r="O58" s="33">
        <v>163</v>
      </c>
      <c r="P58" s="33">
        <v>168</v>
      </c>
      <c r="Q58" s="34">
        <v>3.0674846625766871E-2</v>
      </c>
      <c r="R58" s="18">
        <v>9.4</v>
      </c>
      <c r="S58" s="14">
        <v>1</v>
      </c>
    </row>
    <row r="59" spans="1:19" ht="15.5" x14ac:dyDescent="0.35">
      <c r="A59" s="18">
        <v>1.8</v>
      </c>
      <c r="B59" s="31">
        <v>48</v>
      </c>
      <c r="C59" s="14">
        <v>10</v>
      </c>
      <c r="D59" s="20">
        <v>1.6439999999999999</v>
      </c>
      <c r="E59" s="14">
        <v>60</v>
      </c>
      <c r="F59" s="14">
        <v>3</v>
      </c>
      <c r="G59" s="14">
        <v>118</v>
      </c>
      <c r="H59">
        <v>1</v>
      </c>
      <c r="I59" s="32">
        <v>1</v>
      </c>
      <c r="J59" s="14">
        <v>34</v>
      </c>
      <c r="K59" s="14">
        <v>19</v>
      </c>
      <c r="L59" s="14">
        <v>1</v>
      </c>
      <c r="M59" s="21">
        <v>39</v>
      </c>
      <c r="N59" s="17">
        <v>22</v>
      </c>
      <c r="O59" s="33">
        <v>172</v>
      </c>
      <c r="P59" s="33">
        <v>180</v>
      </c>
      <c r="Q59" s="34">
        <v>4.6511627906976744E-2</v>
      </c>
      <c r="R59" s="18">
        <v>8.6</v>
      </c>
      <c r="S59" s="14">
        <v>0</v>
      </c>
    </row>
    <row r="60" spans="1:19" ht="15.5" x14ac:dyDescent="0.35">
      <c r="A60" s="18">
        <v>2.9</v>
      </c>
      <c r="B60" s="31">
        <v>76</v>
      </c>
      <c r="C60" s="14">
        <v>5</v>
      </c>
      <c r="D60" s="20">
        <v>0.81899999999999995</v>
      </c>
      <c r="E60" s="14">
        <v>266</v>
      </c>
      <c r="F60" s="14">
        <v>4</v>
      </c>
      <c r="G60" s="14">
        <v>92</v>
      </c>
      <c r="H60">
        <v>1</v>
      </c>
      <c r="I60" s="32">
        <v>1</v>
      </c>
      <c r="J60" s="14">
        <v>52</v>
      </c>
      <c r="K60" s="14">
        <v>18</v>
      </c>
      <c r="L60" s="14">
        <v>5</v>
      </c>
      <c r="M60" s="21">
        <v>34</v>
      </c>
      <c r="N60" s="17">
        <v>87</v>
      </c>
      <c r="O60" s="33">
        <v>178</v>
      </c>
      <c r="P60" s="33">
        <v>186</v>
      </c>
      <c r="Q60" s="34">
        <v>4.49438202247191E-2</v>
      </c>
      <c r="R60" s="18">
        <v>17.100000000000001</v>
      </c>
      <c r="S60" s="14">
        <v>0</v>
      </c>
    </row>
    <row r="61" spans="1:19" ht="15.5" x14ac:dyDescent="0.35">
      <c r="A61" s="18">
        <v>2.4</v>
      </c>
      <c r="B61" s="31">
        <v>58</v>
      </c>
      <c r="C61" s="14">
        <v>6</v>
      </c>
      <c r="D61" s="20">
        <v>1.623</v>
      </c>
      <c r="E61" s="14">
        <v>209</v>
      </c>
      <c r="F61" s="14">
        <v>1</v>
      </c>
      <c r="G61" s="14">
        <v>88</v>
      </c>
      <c r="H61">
        <v>1</v>
      </c>
      <c r="I61" s="32">
        <v>1</v>
      </c>
      <c r="J61" s="14">
        <v>45</v>
      </c>
      <c r="K61" s="14">
        <v>10</v>
      </c>
      <c r="L61" s="14">
        <v>3</v>
      </c>
      <c r="M61" s="21">
        <v>38</v>
      </c>
      <c r="N61" s="17">
        <v>45</v>
      </c>
      <c r="O61" s="33">
        <v>179</v>
      </c>
      <c r="P61" s="33">
        <v>187</v>
      </c>
      <c r="Q61" s="34">
        <v>4.4692737430167599E-2</v>
      </c>
      <c r="R61" s="18">
        <v>15.4</v>
      </c>
      <c r="S61" s="14">
        <v>0</v>
      </c>
    </row>
    <row r="62" spans="1:19" ht="15.5" x14ac:dyDescent="0.35">
      <c r="A62" s="18">
        <v>2.2000000000000002</v>
      </c>
      <c r="B62" s="31">
        <v>51</v>
      </c>
      <c r="C62" s="14">
        <v>6</v>
      </c>
      <c r="D62" s="20">
        <v>1.0840000000000001</v>
      </c>
      <c r="E62" s="14">
        <v>181</v>
      </c>
      <c r="F62" s="14">
        <v>2</v>
      </c>
      <c r="G62" s="14">
        <v>101</v>
      </c>
      <c r="H62">
        <v>0</v>
      </c>
      <c r="I62" s="32">
        <v>1</v>
      </c>
      <c r="J62" s="14">
        <v>53</v>
      </c>
      <c r="K62" s="14">
        <v>9</v>
      </c>
      <c r="L62" s="14">
        <v>4</v>
      </c>
      <c r="M62" s="21">
        <v>37</v>
      </c>
      <c r="N62" s="17">
        <v>33</v>
      </c>
      <c r="O62" s="33">
        <v>164</v>
      </c>
      <c r="P62" s="33">
        <v>170</v>
      </c>
      <c r="Q62" s="34">
        <v>3.6585365853658534E-2</v>
      </c>
      <c r="R62" s="18">
        <v>11</v>
      </c>
      <c r="S62" s="14">
        <v>0</v>
      </c>
    </row>
    <row r="63" spans="1:19" ht="15.5" x14ac:dyDescent="0.35">
      <c r="A63" s="18">
        <v>3</v>
      </c>
      <c r="B63" s="31">
        <v>67</v>
      </c>
      <c r="C63" s="14">
        <v>13</v>
      </c>
      <c r="D63" s="20">
        <v>1.4610000000000001</v>
      </c>
      <c r="E63" s="14">
        <v>180</v>
      </c>
      <c r="F63" s="14">
        <v>4</v>
      </c>
      <c r="G63" s="14">
        <v>91</v>
      </c>
      <c r="H63">
        <v>0</v>
      </c>
      <c r="I63" s="32">
        <v>0</v>
      </c>
      <c r="J63" s="14">
        <v>44</v>
      </c>
      <c r="K63" s="14">
        <v>10</v>
      </c>
      <c r="L63" s="14">
        <v>3</v>
      </c>
      <c r="M63" s="21">
        <v>40</v>
      </c>
      <c r="N63" s="17">
        <v>44</v>
      </c>
      <c r="O63" s="33">
        <v>181</v>
      </c>
      <c r="P63" s="33">
        <v>187</v>
      </c>
      <c r="Q63" s="34">
        <v>3.3149171270718231E-2</v>
      </c>
      <c r="R63" s="18">
        <v>15.6</v>
      </c>
      <c r="S63" s="14">
        <v>0</v>
      </c>
    </row>
    <row r="64" spans="1:19" ht="15.5" x14ac:dyDescent="0.35">
      <c r="A64" s="18">
        <v>1.8</v>
      </c>
      <c r="B64" s="31">
        <v>50</v>
      </c>
      <c r="C64" s="14">
        <v>3</v>
      </c>
      <c r="D64" s="20">
        <v>0.53200000000000003</v>
      </c>
      <c r="E64" s="14">
        <v>111</v>
      </c>
      <c r="F64" s="14">
        <v>2</v>
      </c>
      <c r="G64" s="14">
        <v>120</v>
      </c>
      <c r="H64">
        <v>0</v>
      </c>
      <c r="I64" s="32">
        <v>0</v>
      </c>
      <c r="J64" s="14">
        <v>46</v>
      </c>
      <c r="K64" s="14">
        <v>3</v>
      </c>
      <c r="L64" s="14">
        <v>4</v>
      </c>
      <c r="M64" s="21">
        <v>32</v>
      </c>
      <c r="N64" s="17">
        <v>26</v>
      </c>
      <c r="O64" s="33">
        <v>164</v>
      </c>
      <c r="P64" s="33">
        <v>172</v>
      </c>
      <c r="Q64" s="34">
        <v>4.878048780487805E-2</v>
      </c>
      <c r="R64" s="18">
        <v>7.6</v>
      </c>
      <c r="S64" s="14">
        <v>0</v>
      </c>
    </row>
    <row r="65" spans="1:19" ht="15.5" x14ac:dyDescent="0.35">
      <c r="A65" s="18">
        <v>2.4</v>
      </c>
      <c r="B65" s="31">
        <v>58</v>
      </c>
      <c r="C65" s="14">
        <v>2</v>
      </c>
      <c r="D65" s="20">
        <v>1.3360000000000001</v>
      </c>
      <c r="E65" s="14">
        <v>150</v>
      </c>
      <c r="F65" s="14">
        <v>2</v>
      </c>
      <c r="G65" s="14">
        <v>98</v>
      </c>
      <c r="H65">
        <v>1</v>
      </c>
      <c r="I65" s="32">
        <v>1</v>
      </c>
      <c r="J65" s="14">
        <v>38</v>
      </c>
      <c r="K65" s="14">
        <v>9</v>
      </c>
      <c r="L65" s="14">
        <v>2</v>
      </c>
      <c r="M65" s="21">
        <v>47</v>
      </c>
      <c r="N65" s="17">
        <v>41</v>
      </c>
      <c r="O65" s="33">
        <v>177</v>
      </c>
      <c r="P65" s="33">
        <v>183</v>
      </c>
      <c r="Q65" s="34">
        <v>3.3898305084745763E-2</v>
      </c>
      <c r="R65" s="18">
        <v>11.4</v>
      </c>
      <c r="S65" s="14">
        <v>0</v>
      </c>
    </row>
    <row r="66" spans="1:19" ht="15.5" x14ac:dyDescent="0.35">
      <c r="A66" s="18">
        <v>3.6</v>
      </c>
      <c r="B66" s="31">
        <v>89</v>
      </c>
      <c r="C66" s="14">
        <v>8</v>
      </c>
      <c r="D66" s="20">
        <v>1.018</v>
      </c>
      <c r="E66" s="14">
        <v>348</v>
      </c>
      <c r="F66" s="14">
        <v>0</v>
      </c>
      <c r="G66" s="14">
        <v>98</v>
      </c>
      <c r="H66">
        <v>1</v>
      </c>
      <c r="I66" s="32">
        <v>1</v>
      </c>
      <c r="J66" s="14">
        <v>36</v>
      </c>
      <c r="K66" s="14">
        <v>12</v>
      </c>
      <c r="L66" s="14">
        <v>1</v>
      </c>
      <c r="M66" s="21">
        <v>40</v>
      </c>
      <c r="N66" s="17">
        <v>57</v>
      </c>
      <c r="O66" s="33">
        <v>184</v>
      </c>
      <c r="P66" s="33">
        <v>195</v>
      </c>
      <c r="Q66" s="34">
        <v>5.9782608695652176E-2</v>
      </c>
      <c r="R66" s="18">
        <v>23.5</v>
      </c>
      <c r="S66" s="14">
        <v>1</v>
      </c>
    </row>
    <row r="67" spans="1:19" ht="15.5" x14ac:dyDescent="0.35">
      <c r="A67" s="18">
        <v>3.2</v>
      </c>
      <c r="B67" s="31">
        <v>76</v>
      </c>
      <c r="C67" s="14">
        <v>19</v>
      </c>
      <c r="D67" s="20">
        <v>4.2999999999999997E-2</v>
      </c>
      <c r="E67" s="14">
        <v>214</v>
      </c>
      <c r="F67" s="14">
        <v>2</v>
      </c>
      <c r="G67" s="14">
        <v>98</v>
      </c>
      <c r="H67">
        <v>0</v>
      </c>
      <c r="I67" s="32">
        <v>1</v>
      </c>
      <c r="J67" s="14">
        <v>42</v>
      </c>
      <c r="K67" s="14">
        <v>3</v>
      </c>
      <c r="L67" s="14">
        <v>3</v>
      </c>
      <c r="M67" s="21">
        <v>43</v>
      </c>
      <c r="N67" s="17">
        <v>59</v>
      </c>
      <c r="O67" s="33">
        <v>160</v>
      </c>
      <c r="P67" s="33">
        <v>166</v>
      </c>
      <c r="Q67" s="34">
        <v>3.7499999999999999E-2</v>
      </c>
      <c r="R67" s="18">
        <v>12.4</v>
      </c>
      <c r="S67" s="14">
        <v>1</v>
      </c>
    </row>
    <row r="68" spans="1:19" ht="15.5" x14ac:dyDescent="0.35">
      <c r="A68" s="18">
        <v>2.7</v>
      </c>
      <c r="B68" s="31">
        <v>71</v>
      </c>
      <c r="C68" s="14">
        <v>5</v>
      </c>
      <c r="D68" s="20">
        <v>1.28</v>
      </c>
      <c r="E68" s="14">
        <v>141</v>
      </c>
      <c r="F68" s="14">
        <v>2</v>
      </c>
      <c r="G68" s="14">
        <v>96</v>
      </c>
      <c r="H68">
        <v>1</v>
      </c>
      <c r="I68" s="32">
        <v>1</v>
      </c>
      <c r="J68" s="14">
        <v>28</v>
      </c>
      <c r="K68" s="14">
        <v>9</v>
      </c>
      <c r="L68" s="14">
        <v>1</v>
      </c>
      <c r="M68" s="21">
        <v>37</v>
      </c>
      <c r="N68" s="17">
        <v>54</v>
      </c>
      <c r="O68" s="33">
        <v>180</v>
      </c>
      <c r="P68" s="33">
        <v>186</v>
      </c>
      <c r="Q68" s="34">
        <v>3.3333333333333333E-2</v>
      </c>
      <c r="R68" s="18">
        <v>13.4</v>
      </c>
      <c r="S68" s="14">
        <v>0</v>
      </c>
    </row>
    <row r="69" spans="1:19" ht="15.5" x14ac:dyDescent="0.35">
      <c r="A69" s="18">
        <v>2.5</v>
      </c>
      <c r="B69" s="31">
        <v>63</v>
      </c>
      <c r="C69" s="14">
        <v>12</v>
      </c>
      <c r="D69" s="20">
        <v>0.61199999999999999</v>
      </c>
      <c r="E69" s="14">
        <v>148</v>
      </c>
      <c r="F69" s="14">
        <v>3</v>
      </c>
      <c r="G69" s="14">
        <v>116</v>
      </c>
      <c r="H69">
        <v>0</v>
      </c>
      <c r="I69" s="32">
        <v>0</v>
      </c>
      <c r="J69" s="14">
        <v>35</v>
      </c>
      <c r="K69" s="14">
        <v>10</v>
      </c>
      <c r="L69" s="14">
        <v>2</v>
      </c>
      <c r="M69" s="21">
        <v>39</v>
      </c>
      <c r="N69" s="17">
        <v>42</v>
      </c>
      <c r="O69" s="33">
        <v>178</v>
      </c>
      <c r="P69" s="33">
        <v>185</v>
      </c>
      <c r="Q69" s="34">
        <v>3.9325842696629212E-2</v>
      </c>
      <c r="R69" s="18">
        <v>13.8</v>
      </c>
      <c r="S69" s="14">
        <v>1</v>
      </c>
    </row>
    <row r="70" spans="1:19" ht="15.5" x14ac:dyDescent="0.35">
      <c r="A70" s="18">
        <v>2.2999999999999998</v>
      </c>
      <c r="B70" s="31">
        <v>55</v>
      </c>
      <c r="C70" s="14">
        <v>3</v>
      </c>
      <c r="D70" s="20">
        <v>0.73899999999999999</v>
      </c>
      <c r="E70" s="14">
        <v>146</v>
      </c>
      <c r="F70" s="14">
        <v>3</v>
      </c>
      <c r="G70" s="14">
        <v>114</v>
      </c>
      <c r="H70">
        <v>0</v>
      </c>
      <c r="I70" s="32">
        <v>1</v>
      </c>
      <c r="J70" s="14">
        <v>43</v>
      </c>
      <c r="K70" s="14">
        <v>11</v>
      </c>
      <c r="L70" s="14">
        <v>3</v>
      </c>
      <c r="M70" s="21">
        <v>28</v>
      </c>
      <c r="N70" s="17">
        <v>35</v>
      </c>
      <c r="O70" s="33">
        <v>170</v>
      </c>
      <c r="P70" s="33">
        <v>175</v>
      </c>
      <c r="Q70" s="34">
        <v>2.9411764705882353E-2</v>
      </c>
      <c r="R70" s="18">
        <v>11.6</v>
      </c>
      <c r="S70" s="14">
        <v>1</v>
      </c>
    </row>
    <row r="71" spans="1:19" ht="15.5" x14ac:dyDescent="0.35">
      <c r="A71" s="18">
        <v>2.6</v>
      </c>
      <c r="B71" s="31">
        <v>56</v>
      </c>
      <c r="C71" s="14">
        <v>2</v>
      </c>
      <c r="D71" s="20">
        <v>1.1419999999999999</v>
      </c>
      <c r="E71" s="14">
        <v>199</v>
      </c>
      <c r="F71" s="14">
        <v>2</v>
      </c>
      <c r="G71" s="14">
        <v>98</v>
      </c>
      <c r="H71">
        <v>0</v>
      </c>
      <c r="I71" s="32">
        <v>1</v>
      </c>
      <c r="J71" s="14">
        <v>35</v>
      </c>
      <c r="K71" s="14">
        <v>8</v>
      </c>
      <c r="L71" s="14">
        <v>2</v>
      </c>
      <c r="M71" s="21">
        <v>30</v>
      </c>
      <c r="N71" s="17">
        <v>37</v>
      </c>
      <c r="O71" s="33">
        <v>164</v>
      </c>
      <c r="P71" s="33">
        <v>170</v>
      </c>
      <c r="Q71" s="34">
        <v>3.6585365853658534E-2</v>
      </c>
      <c r="R71" s="18">
        <v>11.8</v>
      </c>
      <c r="S71" s="14">
        <v>1</v>
      </c>
    </row>
    <row r="72" spans="1:19" ht="15.5" x14ac:dyDescent="0.35">
      <c r="A72" s="18">
        <v>2.6</v>
      </c>
      <c r="B72" s="31">
        <v>57</v>
      </c>
      <c r="C72" s="14">
        <v>7</v>
      </c>
      <c r="D72" s="20">
        <v>1.476</v>
      </c>
      <c r="E72" s="14">
        <v>171</v>
      </c>
      <c r="F72" s="14">
        <v>1</v>
      </c>
      <c r="G72" s="14">
        <v>91</v>
      </c>
      <c r="H72">
        <v>1</v>
      </c>
      <c r="I72" s="32">
        <v>0</v>
      </c>
      <c r="J72" s="14">
        <v>28</v>
      </c>
      <c r="K72" s="14">
        <v>8</v>
      </c>
      <c r="L72" s="14">
        <v>2</v>
      </c>
      <c r="M72" s="21">
        <v>47</v>
      </c>
      <c r="N72" s="17">
        <v>41</v>
      </c>
      <c r="O72" s="33">
        <v>174</v>
      </c>
      <c r="P72" s="33">
        <v>181</v>
      </c>
      <c r="Q72" s="34">
        <v>4.0229885057471264E-2</v>
      </c>
      <c r="R72" s="18">
        <v>12.4</v>
      </c>
      <c r="S72" s="14">
        <v>1</v>
      </c>
    </row>
    <row r="73" spans="1:19" ht="15.5" x14ac:dyDescent="0.35">
      <c r="A73" s="18">
        <v>3.3</v>
      </c>
      <c r="B73" s="31">
        <v>79</v>
      </c>
      <c r="C73" s="14">
        <v>2</v>
      </c>
      <c r="D73" s="20">
        <v>0.54600000000000004</v>
      </c>
      <c r="E73" s="14">
        <v>122</v>
      </c>
      <c r="F73" s="14">
        <v>4</v>
      </c>
      <c r="G73" s="14">
        <v>129</v>
      </c>
      <c r="H73">
        <v>0</v>
      </c>
      <c r="I73" s="32">
        <v>0</v>
      </c>
      <c r="J73" s="14">
        <v>56</v>
      </c>
      <c r="K73" s="14">
        <v>3</v>
      </c>
      <c r="L73" s="14">
        <v>5</v>
      </c>
      <c r="M73" s="21">
        <v>33</v>
      </c>
      <c r="N73" s="17">
        <v>74</v>
      </c>
      <c r="O73" s="33">
        <v>163</v>
      </c>
      <c r="P73" s="33">
        <v>170</v>
      </c>
      <c r="Q73" s="34">
        <v>4.2944785276073622E-2</v>
      </c>
      <c r="R73" s="18">
        <v>8.1</v>
      </c>
      <c r="S73" s="14">
        <v>1</v>
      </c>
    </row>
    <row r="74" spans="1:19" ht="15.5" x14ac:dyDescent="0.35">
      <c r="A74" s="18">
        <v>2</v>
      </c>
      <c r="B74" s="31">
        <v>53</v>
      </c>
      <c r="C74" s="14">
        <v>19</v>
      </c>
      <c r="D74" s="20">
        <v>1.2949999999999999</v>
      </c>
      <c r="E74" s="14">
        <v>110</v>
      </c>
      <c r="F74" s="14">
        <v>1</v>
      </c>
      <c r="G74" s="14">
        <v>88</v>
      </c>
      <c r="H74">
        <v>1</v>
      </c>
      <c r="I74" s="32">
        <v>0</v>
      </c>
      <c r="J74" s="14">
        <v>40</v>
      </c>
      <c r="K74" s="14">
        <v>8</v>
      </c>
      <c r="L74" s="14">
        <v>3</v>
      </c>
      <c r="M74" s="21">
        <v>49</v>
      </c>
      <c r="N74" s="17">
        <v>31</v>
      </c>
      <c r="O74" s="33">
        <v>175</v>
      </c>
      <c r="P74" s="33">
        <v>182</v>
      </c>
      <c r="Q74" s="34">
        <v>0.04</v>
      </c>
      <c r="R74" s="18">
        <v>9.5</v>
      </c>
      <c r="S74" s="14">
        <v>1</v>
      </c>
    </row>
    <row r="75" spans="1:19" ht="15.5" x14ac:dyDescent="0.35">
      <c r="A75" s="18">
        <v>1.8</v>
      </c>
      <c r="B75" s="31">
        <v>47</v>
      </c>
      <c r="C75" s="14">
        <v>10</v>
      </c>
      <c r="D75" s="20">
        <v>1.512</v>
      </c>
      <c r="E75" s="14">
        <v>73</v>
      </c>
      <c r="F75" s="14">
        <v>0</v>
      </c>
      <c r="G75" s="14">
        <v>82</v>
      </c>
      <c r="H75">
        <v>1</v>
      </c>
      <c r="I75" s="32">
        <v>1</v>
      </c>
      <c r="J75" s="14">
        <v>31</v>
      </c>
      <c r="K75" s="14">
        <v>7</v>
      </c>
      <c r="L75" s="14">
        <v>2</v>
      </c>
      <c r="M75" s="21">
        <v>41</v>
      </c>
      <c r="N75" s="17">
        <v>22</v>
      </c>
      <c r="O75" s="33">
        <v>174</v>
      </c>
      <c r="P75" s="33">
        <v>180</v>
      </c>
      <c r="Q75" s="34">
        <v>3.4482758620689655E-2</v>
      </c>
      <c r="R75" s="18">
        <v>8.4</v>
      </c>
      <c r="S75" s="14">
        <v>0</v>
      </c>
    </row>
    <row r="76" spans="1:19" ht="15.5" x14ac:dyDescent="0.35">
      <c r="A76" s="18">
        <v>1.8</v>
      </c>
      <c r="B76" s="31">
        <v>39</v>
      </c>
      <c r="C76" s="14">
        <v>9</v>
      </c>
      <c r="D76" s="20">
        <v>0.10299999999999999</v>
      </c>
      <c r="E76" s="14">
        <v>89</v>
      </c>
      <c r="F76" s="14">
        <v>5</v>
      </c>
      <c r="G76" s="14">
        <v>135</v>
      </c>
      <c r="H76">
        <v>1</v>
      </c>
      <c r="I76" s="32">
        <v>0</v>
      </c>
      <c r="J76" s="14">
        <v>40</v>
      </c>
      <c r="K76" s="14">
        <v>20</v>
      </c>
      <c r="L76" s="14">
        <v>2</v>
      </c>
      <c r="M76" s="21">
        <v>47</v>
      </c>
      <c r="N76" s="17">
        <v>16</v>
      </c>
      <c r="O76" s="33">
        <v>170</v>
      </c>
      <c r="P76" s="33">
        <v>176</v>
      </c>
      <c r="Q76" s="34">
        <v>3.5294117647058823E-2</v>
      </c>
      <c r="R76" s="18">
        <v>9</v>
      </c>
      <c r="S76" s="14">
        <v>1</v>
      </c>
    </row>
    <row r="77" spans="1:19" ht="15.5" x14ac:dyDescent="0.35">
      <c r="A77" s="18">
        <v>3.1</v>
      </c>
      <c r="B77" s="31">
        <v>75</v>
      </c>
      <c r="C77" s="14">
        <v>4</v>
      </c>
      <c r="D77" s="20">
        <v>0.185</v>
      </c>
      <c r="E77" s="14">
        <v>166</v>
      </c>
      <c r="F77" s="14">
        <v>5</v>
      </c>
      <c r="G77" s="14">
        <v>133</v>
      </c>
      <c r="H77">
        <v>1</v>
      </c>
      <c r="I77" s="32">
        <v>0</v>
      </c>
      <c r="J77" s="14">
        <v>29</v>
      </c>
      <c r="K77" s="14">
        <v>15</v>
      </c>
      <c r="L77" s="14">
        <v>1</v>
      </c>
      <c r="M77" s="21">
        <v>32</v>
      </c>
      <c r="N77" s="17">
        <v>97</v>
      </c>
      <c r="O77" s="33">
        <v>178</v>
      </c>
      <c r="P77" s="33">
        <v>187</v>
      </c>
      <c r="Q77" s="34">
        <v>5.0561797752808987E-2</v>
      </c>
      <c r="R77" s="18">
        <v>15.5</v>
      </c>
      <c r="S77" s="14">
        <v>0</v>
      </c>
    </row>
    <row r="78" spans="1:19" ht="15.5" x14ac:dyDescent="0.35">
      <c r="A78" s="18">
        <v>2.1</v>
      </c>
      <c r="B78" s="31">
        <v>51</v>
      </c>
      <c r="C78" s="14">
        <v>5</v>
      </c>
      <c r="D78" s="20">
        <v>0.63600000000000001</v>
      </c>
      <c r="E78" s="14">
        <v>118</v>
      </c>
      <c r="F78" s="14">
        <v>3</v>
      </c>
      <c r="G78" s="14">
        <v>112</v>
      </c>
      <c r="H78">
        <v>1</v>
      </c>
      <c r="I78" s="32">
        <v>0</v>
      </c>
      <c r="J78" s="14">
        <v>32</v>
      </c>
      <c r="K78" s="14">
        <v>10</v>
      </c>
      <c r="L78" s="14">
        <v>2</v>
      </c>
      <c r="M78" s="21">
        <v>35</v>
      </c>
      <c r="N78" s="17">
        <v>26</v>
      </c>
      <c r="O78" s="33">
        <v>173</v>
      </c>
      <c r="P78" s="33">
        <v>180</v>
      </c>
      <c r="Q78" s="34">
        <v>4.046242774566474E-2</v>
      </c>
      <c r="R78" s="18">
        <v>10.4</v>
      </c>
      <c r="S78" s="14">
        <v>1</v>
      </c>
    </row>
    <row r="79" spans="1:19" ht="15.5" x14ac:dyDescent="0.35">
      <c r="A79" s="18">
        <v>2.2000000000000002</v>
      </c>
      <c r="B79" s="31">
        <v>51</v>
      </c>
      <c r="C79" s="14">
        <v>7</v>
      </c>
      <c r="D79" s="20">
        <v>0.17199999999999999</v>
      </c>
      <c r="E79" s="14">
        <v>117</v>
      </c>
      <c r="F79" s="14">
        <v>5</v>
      </c>
      <c r="G79" s="14">
        <v>168</v>
      </c>
      <c r="H79">
        <v>0</v>
      </c>
      <c r="I79" s="32">
        <v>1</v>
      </c>
      <c r="J79" s="14">
        <v>33</v>
      </c>
      <c r="K79" s="14">
        <v>11</v>
      </c>
      <c r="L79" s="14">
        <v>5</v>
      </c>
      <c r="M79" s="21">
        <v>36</v>
      </c>
      <c r="N79" s="17">
        <v>23</v>
      </c>
      <c r="O79" s="33">
        <v>176</v>
      </c>
      <c r="P79" s="33">
        <v>184</v>
      </c>
      <c r="Q79" s="34">
        <v>4.5454545454545456E-2</v>
      </c>
      <c r="R79" s="18">
        <v>12.7</v>
      </c>
      <c r="S79" s="14">
        <v>1</v>
      </c>
    </row>
    <row r="80" spans="1:19" ht="15.5" x14ac:dyDescent="0.35">
      <c r="A80" s="18">
        <v>3</v>
      </c>
      <c r="B80" s="31">
        <v>74</v>
      </c>
      <c r="C80" s="14">
        <v>18</v>
      </c>
      <c r="D80" s="20">
        <v>4.3999999999999997E-2</v>
      </c>
      <c r="E80" s="14">
        <v>175</v>
      </c>
      <c r="F80" s="14">
        <v>3</v>
      </c>
      <c r="G80" s="14">
        <v>78</v>
      </c>
      <c r="H80">
        <v>0</v>
      </c>
      <c r="I80" s="32">
        <v>1</v>
      </c>
      <c r="J80" s="14">
        <v>39</v>
      </c>
      <c r="K80" s="14">
        <v>7</v>
      </c>
      <c r="L80" s="14">
        <v>3</v>
      </c>
      <c r="M80" s="21">
        <v>45</v>
      </c>
      <c r="N80" s="17">
        <v>84</v>
      </c>
      <c r="O80" s="33">
        <v>179</v>
      </c>
      <c r="P80" s="33">
        <v>187</v>
      </c>
      <c r="Q80" s="34">
        <v>4.4692737430167599E-2</v>
      </c>
      <c r="R80" s="18">
        <v>14</v>
      </c>
      <c r="S80" s="14">
        <v>1</v>
      </c>
    </row>
    <row r="81" spans="1:19" ht="15.5" x14ac:dyDescent="0.35">
      <c r="A81" s="18">
        <v>2</v>
      </c>
      <c r="B81" s="31">
        <v>50</v>
      </c>
      <c r="C81" s="14">
        <v>11</v>
      </c>
      <c r="D81" s="20">
        <v>1.5449999999999999</v>
      </c>
      <c r="E81" s="14">
        <v>102</v>
      </c>
      <c r="F81" s="14">
        <v>3</v>
      </c>
      <c r="G81" s="14">
        <v>110</v>
      </c>
      <c r="H81">
        <v>1</v>
      </c>
      <c r="I81" s="32">
        <v>0</v>
      </c>
      <c r="J81" s="14">
        <v>41</v>
      </c>
      <c r="K81" s="14">
        <v>10</v>
      </c>
      <c r="L81" s="14">
        <v>3</v>
      </c>
      <c r="M81" s="21">
        <v>41</v>
      </c>
      <c r="N81" s="17">
        <v>28</v>
      </c>
      <c r="O81" s="33">
        <v>162</v>
      </c>
      <c r="P81" s="33">
        <v>169</v>
      </c>
      <c r="Q81" s="34">
        <v>4.3209876543209874E-2</v>
      </c>
      <c r="R81" s="18">
        <v>9.4</v>
      </c>
      <c r="S81" s="14">
        <v>1</v>
      </c>
    </row>
    <row r="82" spans="1:19" ht="15.5" x14ac:dyDescent="0.35">
      <c r="A82" s="18">
        <v>2.5</v>
      </c>
      <c r="B82" s="31">
        <v>70</v>
      </c>
      <c r="C82" s="14">
        <v>5</v>
      </c>
      <c r="D82" s="20">
        <v>0.29099999999999998</v>
      </c>
      <c r="E82" s="14">
        <v>182</v>
      </c>
      <c r="F82" s="14">
        <v>3</v>
      </c>
      <c r="G82" s="14">
        <v>132</v>
      </c>
      <c r="H82">
        <v>1</v>
      </c>
      <c r="I82" s="32">
        <v>1</v>
      </c>
      <c r="J82" s="14">
        <v>31</v>
      </c>
      <c r="K82" s="14">
        <v>6</v>
      </c>
      <c r="L82" s="14">
        <v>2</v>
      </c>
      <c r="M82" s="21">
        <v>35</v>
      </c>
      <c r="N82" s="17">
        <v>74</v>
      </c>
      <c r="O82" s="33">
        <v>168</v>
      </c>
      <c r="P82" s="33">
        <v>173</v>
      </c>
      <c r="Q82" s="34">
        <v>2.976190476190476E-2</v>
      </c>
      <c r="R82" s="18">
        <v>14</v>
      </c>
      <c r="S82" s="14">
        <v>1</v>
      </c>
    </row>
    <row r="83" spans="1:19" ht="15.5" x14ac:dyDescent="0.35">
      <c r="A83" s="18">
        <v>2.5</v>
      </c>
      <c r="B83" s="31">
        <v>66</v>
      </c>
      <c r="C83" s="14">
        <v>9</v>
      </c>
      <c r="D83" s="20">
        <v>9.1999999999999998E-2</v>
      </c>
      <c r="E83" s="14">
        <v>230</v>
      </c>
      <c r="F83" s="14">
        <v>4</v>
      </c>
      <c r="G83" s="14">
        <v>137</v>
      </c>
      <c r="H83">
        <v>0</v>
      </c>
      <c r="I83" s="32">
        <v>0</v>
      </c>
      <c r="J83" s="14">
        <v>43</v>
      </c>
      <c r="K83" s="14">
        <v>12</v>
      </c>
      <c r="L83" s="14">
        <v>3</v>
      </c>
      <c r="M83" s="21">
        <v>36</v>
      </c>
      <c r="N83" s="17">
        <v>65</v>
      </c>
      <c r="O83" s="33">
        <v>165</v>
      </c>
      <c r="P83" s="33">
        <v>174</v>
      </c>
      <c r="Q83" s="34">
        <v>5.4545454545454543E-2</v>
      </c>
      <c r="R83" s="18">
        <v>15.9</v>
      </c>
      <c r="S83" s="14">
        <v>0</v>
      </c>
    </row>
    <row r="84" spans="1:19" ht="15.5" x14ac:dyDescent="0.35">
      <c r="A84" s="18">
        <v>1.6</v>
      </c>
      <c r="B84" s="31">
        <v>43</v>
      </c>
      <c r="C84" s="14">
        <v>5</v>
      </c>
      <c r="D84" s="20">
        <v>0.48</v>
      </c>
      <c r="E84" s="14">
        <v>59</v>
      </c>
      <c r="F84" s="14">
        <v>3</v>
      </c>
      <c r="G84" s="14">
        <v>127</v>
      </c>
      <c r="H84">
        <v>0</v>
      </c>
      <c r="I84" s="32">
        <v>0</v>
      </c>
      <c r="J84" s="14">
        <v>30</v>
      </c>
      <c r="K84" s="14">
        <v>4</v>
      </c>
      <c r="L84" s="14">
        <v>2</v>
      </c>
      <c r="M84" s="21">
        <v>35</v>
      </c>
      <c r="N84" s="17">
        <v>17</v>
      </c>
      <c r="O84" s="33">
        <v>170</v>
      </c>
      <c r="P84" s="33">
        <v>175</v>
      </c>
      <c r="Q84" s="34">
        <v>2.9411764705882353E-2</v>
      </c>
      <c r="R84" s="18">
        <v>7.5</v>
      </c>
      <c r="S84" s="14">
        <v>0</v>
      </c>
    </row>
    <row r="85" spans="1:19" ht="15.5" x14ac:dyDescent="0.35">
      <c r="A85" s="18">
        <v>1.9</v>
      </c>
      <c r="B85" s="31">
        <v>49</v>
      </c>
      <c r="C85" s="14">
        <v>16</v>
      </c>
      <c r="D85" s="20">
        <v>0.98299999999999998</v>
      </c>
      <c r="E85" s="14">
        <v>71</v>
      </c>
      <c r="F85" s="14">
        <v>4</v>
      </c>
      <c r="G85" s="14">
        <v>112</v>
      </c>
      <c r="H85">
        <v>0</v>
      </c>
      <c r="I85" s="32">
        <v>0</v>
      </c>
      <c r="J85" s="14">
        <v>39</v>
      </c>
      <c r="K85" s="14">
        <v>7</v>
      </c>
      <c r="L85" s="14">
        <v>3</v>
      </c>
      <c r="M85" s="21">
        <v>45</v>
      </c>
      <c r="N85" s="17">
        <v>23</v>
      </c>
      <c r="O85" s="33">
        <v>175</v>
      </c>
      <c r="P85" s="33">
        <v>180</v>
      </c>
      <c r="Q85" s="34">
        <v>2.8571428571428571E-2</v>
      </c>
      <c r="R85" s="18">
        <v>8.1</v>
      </c>
      <c r="S85" s="14">
        <v>1</v>
      </c>
    </row>
    <row r="86" spans="1:19" ht="15.5" x14ac:dyDescent="0.35">
      <c r="A86" s="18">
        <v>2.1</v>
      </c>
      <c r="B86" s="31">
        <v>49</v>
      </c>
      <c r="C86" s="14">
        <v>3</v>
      </c>
      <c r="D86" s="20">
        <v>1.881</v>
      </c>
      <c r="E86" s="14">
        <v>46</v>
      </c>
      <c r="F86" s="14">
        <v>1</v>
      </c>
      <c r="G86" s="14">
        <v>85</v>
      </c>
      <c r="H86">
        <v>0</v>
      </c>
      <c r="I86" s="32">
        <v>1</v>
      </c>
      <c r="J86" s="14">
        <v>46</v>
      </c>
      <c r="K86" s="14">
        <v>9</v>
      </c>
      <c r="L86" s="14">
        <v>3</v>
      </c>
      <c r="M86" s="21">
        <v>36</v>
      </c>
      <c r="N86" s="17">
        <v>17</v>
      </c>
      <c r="O86" s="33">
        <v>184</v>
      </c>
      <c r="P86" s="33">
        <v>194</v>
      </c>
      <c r="Q86" s="34">
        <v>5.434782608695652E-2</v>
      </c>
      <c r="R86" s="18">
        <v>10.3</v>
      </c>
      <c r="S86" s="14">
        <v>0</v>
      </c>
    </row>
    <row r="87" spans="1:19" ht="15.5" x14ac:dyDescent="0.35">
      <c r="A87" s="18">
        <v>1.9</v>
      </c>
      <c r="B87" s="31">
        <v>46</v>
      </c>
      <c r="C87" s="14">
        <v>3</v>
      </c>
      <c r="D87" s="20">
        <v>2.6259999999999999</v>
      </c>
      <c r="E87" s="14">
        <v>43</v>
      </c>
      <c r="F87" s="14">
        <v>2</v>
      </c>
      <c r="G87" s="14">
        <v>74</v>
      </c>
      <c r="H87">
        <v>0</v>
      </c>
      <c r="I87" s="32">
        <v>0</v>
      </c>
      <c r="J87" s="14">
        <v>50</v>
      </c>
      <c r="K87" s="14">
        <v>4</v>
      </c>
      <c r="L87" s="14">
        <v>4</v>
      </c>
      <c r="M87" s="21">
        <v>50</v>
      </c>
      <c r="N87" s="17">
        <v>21</v>
      </c>
      <c r="O87" s="33">
        <v>176</v>
      </c>
      <c r="P87" s="33">
        <v>180</v>
      </c>
      <c r="Q87" s="34">
        <v>2.2727272727272728E-2</v>
      </c>
      <c r="R87" s="18">
        <v>7.7</v>
      </c>
      <c r="S87" s="14">
        <v>0</v>
      </c>
    </row>
    <row r="88" spans="1:19" ht="15.5" x14ac:dyDescent="0.35">
      <c r="A88" s="18">
        <v>1.9</v>
      </c>
      <c r="B88" s="31">
        <v>53</v>
      </c>
      <c r="C88" s="14">
        <v>21</v>
      </c>
      <c r="D88" s="20">
        <v>0.56799999999999995</v>
      </c>
      <c r="E88" s="14">
        <v>125</v>
      </c>
      <c r="F88" s="14">
        <v>3</v>
      </c>
      <c r="G88" s="14">
        <v>109</v>
      </c>
      <c r="H88">
        <v>0</v>
      </c>
      <c r="I88" s="32">
        <v>0</v>
      </c>
      <c r="J88" s="14">
        <v>44</v>
      </c>
      <c r="K88" s="14">
        <v>8</v>
      </c>
      <c r="L88" s="14">
        <v>3</v>
      </c>
      <c r="M88" s="21">
        <v>45</v>
      </c>
      <c r="N88" s="17">
        <v>34</v>
      </c>
      <c r="O88" s="33">
        <v>160</v>
      </c>
      <c r="P88" s="33">
        <v>167</v>
      </c>
      <c r="Q88" s="34">
        <v>4.3749999999999997E-2</v>
      </c>
      <c r="R88" s="18">
        <v>8.5</v>
      </c>
      <c r="S88" s="14">
        <v>0</v>
      </c>
    </row>
    <row r="89" spans="1:19" ht="15.5" x14ac:dyDescent="0.35">
      <c r="A89" s="18">
        <v>2.2000000000000002</v>
      </c>
      <c r="B89" s="31">
        <v>62</v>
      </c>
      <c r="C89" s="14">
        <v>8</v>
      </c>
      <c r="D89" s="20">
        <v>0.879</v>
      </c>
      <c r="E89" s="14">
        <v>118</v>
      </c>
      <c r="F89" s="14">
        <v>3</v>
      </c>
      <c r="G89" s="14">
        <v>108</v>
      </c>
      <c r="H89">
        <v>1</v>
      </c>
      <c r="I89" s="32">
        <v>1</v>
      </c>
      <c r="J89" s="14">
        <v>31</v>
      </c>
      <c r="K89" s="14">
        <v>10</v>
      </c>
      <c r="L89" s="14">
        <v>2</v>
      </c>
      <c r="M89" s="21">
        <v>37</v>
      </c>
      <c r="N89" s="17">
        <v>50</v>
      </c>
      <c r="O89" s="33">
        <v>173</v>
      </c>
      <c r="P89" s="33">
        <v>180</v>
      </c>
      <c r="Q89" s="34">
        <v>4.046242774566474E-2</v>
      </c>
      <c r="R89" s="18">
        <v>10.7</v>
      </c>
      <c r="S89" s="14">
        <v>0</v>
      </c>
    </row>
    <row r="90" spans="1:19" ht="15.5" x14ac:dyDescent="0.35">
      <c r="A90" s="18">
        <v>1.8</v>
      </c>
      <c r="B90" s="31">
        <v>51</v>
      </c>
      <c r="C90" s="14">
        <v>4</v>
      </c>
      <c r="D90" s="20">
        <v>1.083</v>
      </c>
      <c r="E90" s="14">
        <v>101</v>
      </c>
      <c r="F90" s="14">
        <v>2</v>
      </c>
      <c r="G90" s="14">
        <v>100</v>
      </c>
      <c r="H90">
        <v>0</v>
      </c>
      <c r="I90" s="32">
        <v>0</v>
      </c>
      <c r="J90" s="14">
        <v>53</v>
      </c>
      <c r="K90" s="14">
        <v>7</v>
      </c>
      <c r="L90" s="14">
        <v>4</v>
      </c>
      <c r="M90" s="21">
        <v>34</v>
      </c>
      <c r="N90" s="17">
        <v>28</v>
      </c>
      <c r="O90" s="33">
        <v>163</v>
      </c>
      <c r="P90" s="33">
        <v>167</v>
      </c>
      <c r="Q90" s="34">
        <v>2.4539877300613498E-2</v>
      </c>
      <c r="R90" s="18">
        <v>7.4</v>
      </c>
      <c r="S90" s="14">
        <v>0</v>
      </c>
    </row>
    <row r="91" spans="1:19" ht="15.5" x14ac:dyDescent="0.35">
      <c r="A91" s="18">
        <v>2.6</v>
      </c>
      <c r="B91" s="31">
        <v>70</v>
      </c>
      <c r="C91" s="14">
        <v>6</v>
      </c>
      <c r="D91" s="20">
        <v>0.82799999999999996</v>
      </c>
      <c r="E91" s="14">
        <v>213</v>
      </c>
      <c r="F91" s="14">
        <v>3</v>
      </c>
      <c r="G91" s="14">
        <v>105</v>
      </c>
      <c r="H91">
        <v>1</v>
      </c>
      <c r="I91" s="32">
        <v>1</v>
      </c>
      <c r="J91" s="14">
        <v>37</v>
      </c>
      <c r="K91" s="14">
        <v>15</v>
      </c>
      <c r="L91" s="14">
        <v>2</v>
      </c>
      <c r="M91" s="21">
        <v>37</v>
      </c>
      <c r="N91" s="17">
        <v>75</v>
      </c>
      <c r="O91" s="33">
        <v>168</v>
      </c>
      <c r="P91" s="33">
        <v>176</v>
      </c>
      <c r="Q91" s="34">
        <v>4.7619047619047616E-2</v>
      </c>
      <c r="R91" s="18">
        <v>14.8</v>
      </c>
      <c r="S91" s="14">
        <v>1</v>
      </c>
    </row>
    <row r="92" spans="1:19" ht="15.5" x14ac:dyDescent="0.35">
      <c r="A92" s="18">
        <v>1.9</v>
      </c>
      <c r="B92" s="31">
        <v>56</v>
      </c>
      <c r="C92" s="14">
        <v>24</v>
      </c>
      <c r="D92" s="20">
        <v>1.56</v>
      </c>
      <c r="E92" s="14">
        <v>115</v>
      </c>
      <c r="F92" s="14">
        <v>5</v>
      </c>
      <c r="G92" s="14">
        <v>87</v>
      </c>
      <c r="H92">
        <v>0</v>
      </c>
      <c r="I92" s="32">
        <v>0</v>
      </c>
      <c r="J92" s="14">
        <v>46</v>
      </c>
      <c r="K92" s="14">
        <v>1</v>
      </c>
      <c r="L92" s="14">
        <v>4</v>
      </c>
      <c r="M92" s="21">
        <v>45</v>
      </c>
      <c r="N92" s="17">
        <v>37</v>
      </c>
      <c r="O92" s="33">
        <v>162</v>
      </c>
      <c r="P92" s="33">
        <v>166</v>
      </c>
      <c r="Q92" s="34">
        <v>2.4691358024691357E-2</v>
      </c>
      <c r="R92" s="18">
        <v>7.3</v>
      </c>
      <c r="S92" s="14">
        <v>1</v>
      </c>
    </row>
    <row r="93" spans="1:19" ht="15.5" x14ac:dyDescent="0.35">
      <c r="A93" s="18">
        <v>1.8</v>
      </c>
      <c r="B93" s="31">
        <v>42</v>
      </c>
      <c r="C93" s="14">
        <v>1</v>
      </c>
      <c r="D93" s="20">
        <v>1.4279999999999999</v>
      </c>
      <c r="E93" s="14">
        <v>121</v>
      </c>
      <c r="F93" s="14">
        <v>4</v>
      </c>
      <c r="G93" s="14">
        <v>84</v>
      </c>
      <c r="H93">
        <v>0</v>
      </c>
      <c r="I93" s="32">
        <v>0</v>
      </c>
      <c r="J93" s="14">
        <v>45</v>
      </c>
      <c r="K93" s="14">
        <v>5</v>
      </c>
      <c r="L93" s="14">
        <v>4</v>
      </c>
      <c r="M93" s="21">
        <v>24</v>
      </c>
      <c r="N93" s="17">
        <v>14</v>
      </c>
      <c r="O93" s="33">
        <v>160</v>
      </c>
      <c r="P93" s="33">
        <v>165</v>
      </c>
      <c r="Q93" s="34">
        <v>3.125E-2</v>
      </c>
      <c r="R93" s="18">
        <v>7.6</v>
      </c>
      <c r="S93" s="14">
        <v>1</v>
      </c>
    </row>
    <row r="94" spans="1:19" ht="15.5" x14ac:dyDescent="0.35">
      <c r="A94" s="18">
        <v>1.9</v>
      </c>
      <c r="B94" s="31">
        <v>56</v>
      </c>
      <c r="C94" s="14">
        <v>3</v>
      </c>
      <c r="D94" s="20">
        <v>1.4039999999999999</v>
      </c>
      <c r="E94" s="14">
        <v>69</v>
      </c>
      <c r="F94" s="14">
        <v>1</v>
      </c>
      <c r="G94" s="14">
        <v>87</v>
      </c>
      <c r="H94">
        <v>0</v>
      </c>
      <c r="I94" s="32">
        <v>0</v>
      </c>
      <c r="J94" s="14">
        <v>34</v>
      </c>
      <c r="K94" s="14">
        <v>8</v>
      </c>
      <c r="L94" s="14">
        <v>2</v>
      </c>
      <c r="M94" s="21">
        <v>32</v>
      </c>
      <c r="N94" s="17">
        <v>38</v>
      </c>
      <c r="O94" s="33">
        <v>174</v>
      </c>
      <c r="P94" s="33">
        <v>181</v>
      </c>
      <c r="Q94" s="34">
        <v>4.0229885057471264E-2</v>
      </c>
      <c r="R94" s="18">
        <v>9</v>
      </c>
      <c r="S94" s="14">
        <v>1</v>
      </c>
    </row>
    <row r="95" spans="1:19" ht="15.5" x14ac:dyDescent="0.35">
      <c r="A95" s="18">
        <v>2.1</v>
      </c>
      <c r="B95" s="31">
        <v>60</v>
      </c>
      <c r="C95" s="14">
        <v>5</v>
      </c>
      <c r="D95" s="20">
        <v>1.0720000000000001</v>
      </c>
      <c r="E95" s="14">
        <v>178</v>
      </c>
      <c r="F95" s="14">
        <v>2</v>
      </c>
      <c r="G95" s="14">
        <v>101</v>
      </c>
      <c r="H95">
        <v>1</v>
      </c>
      <c r="I95" s="32">
        <v>1</v>
      </c>
      <c r="J95" s="14">
        <v>38</v>
      </c>
      <c r="K95" s="14">
        <v>13</v>
      </c>
      <c r="L95" s="14">
        <v>2</v>
      </c>
      <c r="M95" s="21">
        <v>36</v>
      </c>
      <c r="N95" s="17">
        <v>49</v>
      </c>
      <c r="O95" s="33">
        <v>175</v>
      </c>
      <c r="P95" s="33">
        <v>183</v>
      </c>
      <c r="Q95" s="34">
        <v>4.5714285714285714E-2</v>
      </c>
      <c r="R95" s="18">
        <v>12.9</v>
      </c>
      <c r="S95" s="14">
        <v>1</v>
      </c>
    </row>
    <row r="96" spans="1:19" ht="15.5" x14ac:dyDescent="0.35">
      <c r="A96" s="18">
        <v>1.9</v>
      </c>
      <c r="B96" s="31">
        <v>48</v>
      </c>
      <c r="C96" s="14">
        <v>12</v>
      </c>
      <c r="D96" s="20">
        <v>0.183</v>
      </c>
      <c r="E96" s="14">
        <v>85</v>
      </c>
      <c r="F96" s="14">
        <v>4</v>
      </c>
      <c r="G96" s="14">
        <v>130</v>
      </c>
      <c r="H96">
        <v>0</v>
      </c>
      <c r="I96" s="32">
        <v>0</v>
      </c>
      <c r="J96" s="14">
        <v>37</v>
      </c>
      <c r="K96" s="14">
        <v>11</v>
      </c>
      <c r="L96" s="14">
        <v>2</v>
      </c>
      <c r="M96" s="21">
        <v>38</v>
      </c>
      <c r="N96" s="17">
        <v>22</v>
      </c>
      <c r="O96" s="33">
        <v>171</v>
      </c>
      <c r="P96" s="33">
        <v>178</v>
      </c>
      <c r="Q96" s="34">
        <v>4.0935672514619881E-2</v>
      </c>
      <c r="R96" s="18">
        <v>9</v>
      </c>
      <c r="S96" s="14">
        <v>1</v>
      </c>
    </row>
    <row r="97" spans="1:19" ht="15.5" x14ac:dyDescent="0.35">
      <c r="A97" s="18">
        <v>3.6</v>
      </c>
      <c r="B97" s="31">
        <v>88</v>
      </c>
      <c r="C97" s="14">
        <v>12</v>
      </c>
      <c r="D97" s="20">
        <v>1.6</v>
      </c>
      <c r="E97" s="14">
        <v>282</v>
      </c>
      <c r="F97" s="14">
        <v>0</v>
      </c>
      <c r="G97" s="14">
        <v>72</v>
      </c>
      <c r="H97">
        <v>1</v>
      </c>
      <c r="I97" s="32">
        <v>1</v>
      </c>
      <c r="J97" s="14">
        <v>39</v>
      </c>
      <c r="K97" s="14">
        <v>18</v>
      </c>
      <c r="L97" s="14">
        <v>1</v>
      </c>
      <c r="M97" s="21">
        <v>41</v>
      </c>
      <c r="N97" s="17">
        <v>29</v>
      </c>
      <c r="O97" s="33">
        <v>175</v>
      </c>
      <c r="P97" s="33">
        <v>185</v>
      </c>
      <c r="Q97" s="34">
        <v>5.7142857142857141E-2</v>
      </c>
      <c r="R97" s="18">
        <v>18.2</v>
      </c>
      <c r="S97" s="14">
        <v>1</v>
      </c>
    </row>
    <row r="98" spans="1:19" ht="15.5" x14ac:dyDescent="0.35">
      <c r="A98" s="18">
        <v>3</v>
      </c>
      <c r="B98" s="31">
        <v>75</v>
      </c>
      <c r="C98" s="14">
        <v>5</v>
      </c>
      <c r="D98" s="20">
        <v>0.61199999999999999</v>
      </c>
      <c r="E98" s="14">
        <v>156</v>
      </c>
      <c r="F98" s="14">
        <v>5</v>
      </c>
      <c r="G98" s="14">
        <v>129</v>
      </c>
      <c r="H98">
        <v>1</v>
      </c>
      <c r="I98" s="32">
        <v>1</v>
      </c>
      <c r="J98" s="14">
        <v>42</v>
      </c>
      <c r="K98" s="14">
        <v>15</v>
      </c>
      <c r="L98" s="14">
        <v>4</v>
      </c>
      <c r="M98" s="21">
        <v>36</v>
      </c>
      <c r="N98" s="17">
        <v>55</v>
      </c>
      <c r="O98" s="33">
        <v>186</v>
      </c>
      <c r="P98" s="33">
        <v>193</v>
      </c>
      <c r="Q98" s="34">
        <v>3.7634408602150539E-2</v>
      </c>
      <c r="R98" s="18">
        <v>14.4</v>
      </c>
      <c r="S98" s="14">
        <v>0</v>
      </c>
    </row>
    <row r="99" spans="1:19" ht="15.5" x14ac:dyDescent="0.35">
      <c r="A99" s="18">
        <v>2</v>
      </c>
      <c r="B99" s="31">
        <v>56</v>
      </c>
      <c r="C99" s="14">
        <v>3</v>
      </c>
      <c r="D99" s="20">
        <v>0.496</v>
      </c>
      <c r="E99" s="14">
        <v>86</v>
      </c>
      <c r="F99" s="14">
        <v>3</v>
      </c>
      <c r="G99" s="14">
        <v>100</v>
      </c>
      <c r="H99">
        <v>0</v>
      </c>
      <c r="I99" s="32">
        <v>0</v>
      </c>
      <c r="J99" s="14">
        <v>54</v>
      </c>
      <c r="K99" s="14">
        <v>8</v>
      </c>
      <c r="L99" s="14">
        <v>4</v>
      </c>
      <c r="M99" s="21">
        <v>31</v>
      </c>
      <c r="N99" s="17">
        <v>37</v>
      </c>
      <c r="O99" s="33">
        <v>172</v>
      </c>
      <c r="P99" s="33">
        <v>179</v>
      </c>
      <c r="Q99" s="34">
        <v>4.0697674418604654E-2</v>
      </c>
      <c r="R99" s="18">
        <v>8.8000000000000007</v>
      </c>
      <c r="S99" s="14">
        <v>0</v>
      </c>
    </row>
    <row r="100" spans="1:19" ht="15.5" x14ac:dyDescent="0.35">
      <c r="A100" s="18">
        <v>2.5</v>
      </c>
      <c r="B100" s="31">
        <v>60</v>
      </c>
      <c r="C100" s="14">
        <v>17</v>
      </c>
      <c r="D100" s="20">
        <v>1.8</v>
      </c>
      <c r="E100" s="14">
        <v>212</v>
      </c>
      <c r="F100" s="14">
        <v>2</v>
      </c>
      <c r="G100" s="14">
        <v>86</v>
      </c>
      <c r="H100">
        <v>0</v>
      </c>
      <c r="I100" s="32">
        <v>1</v>
      </c>
      <c r="J100" s="14">
        <v>39</v>
      </c>
      <c r="K100" s="14">
        <v>9</v>
      </c>
      <c r="L100" s="14">
        <v>3</v>
      </c>
      <c r="M100" s="21">
        <v>44</v>
      </c>
      <c r="N100" s="17">
        <v>40</v>
      </c>
      <c r="O100" s="33">
        <v>165</v>
      </c>
      <c r="P100" s="33">
        <v>171</v>
      </c>
      <c r="Q100" s="34">
        <v>3.6363636363636362E-2</v>
      </c>
      <c r="R100" s="18">
        <v>12.5</v>
      </c>
      <c r="S100" s="14">
        <v>1</v>
      </c>
    </row>
    <row r="101" spans="1:19" ht="15.5" x14ac:dyDescent="0.35">
      <c r="A101" s="18">
        <v>2.2000000000000002</v>
      </c>
      <c r="B101" s="31">
        <v>58</v>
      </c>
      <c r="C101" s="14">
        <v>6</v>
      </c>
      <c r="D101" s="20">
        <v>0.40300000000000002</v>
      </c>
      <c r="E101" s="14">
        <v>157</v>
      </c>
      <c r="F101" s="14">
        <v>2</v>
      </c>
      <c r="G101" s="14">
        <v>98</v>
      </c>
      <c r="H101">
        <v>1</v>
      </c>
      <c r="I101" s="32">
        <v>1</v>
      </c>
      <c r="J101" s="14">
        <v>35</v>
      </c>
      <c r="K101" s="14">
        <v>16</v>
      </c>
      <c r="L101" s="14">
        <v>1</v>
      </c>
      <c r="M101" s="21">
        <v>36</v>
      </c>
      <c r="N101" s="17">
        <v>45</v>
      </c>
      <c r="O101" s="33">
        <v>174</v>
      </c>
      <c r="P101" s="33">
        <v>180</v>
      </c>
      <c r="Q101" s="34">
        <v>3.4482758620689655E-2</v>
      </c>
      <c r="R101" s="18">
        <v>13.3</v>
      </c>
      <c r="S101" s="14">
        <v>0</v>
      </c>
    </row>
    <row r="102" spans="1:19" ht="15.5" x14ac:dyDescent="0.35">
      <c r="A102" s="18">
        <v>2.4</v>
      </c>
      <c r="B102" s="31">
        <v>67</v>
      </c>
      <c r="C102" s="14">
        <v>10</v>
      </c>
      <c r="D102" s="20">
        <v>0.85599999999999998</v>
      </c>
      <c r="E102" s="14">
        <v>91</v>
      </c>
      <c r="F102" s="14">
        <v>3</v>
      </c>
      <c r="G102" s="14">
        <v>112</v>
      </c>
      <c r="H102">
        <v>0</v>
      </c>
      <c r="I102" s="32">
        <v>0</v>
      </c>
      <c r="J102" s="14">
        <v>33</v>
      </c>
      <c r="K102" s="14">
        <v>1</v>
      </c>
      <c r="L102" s="14">
        <v>3</v>
      </c>
      <c r="M102" s="21">
        <v>38</v>
      </c>
      <c r="N102" s="17">
        <v>43</v>
      </c>
      <c r="O102" s="33">
        <v>178</v>
      </c>
      <c r="P102" s="33">
        <v>188</v>
      </c>
      <c r="Q102" s="34">
        <v>5.6179775280898875E-2</v>
      </c>
      <c r="R102" s="18">
        <v>12.5</v>
      </c>
      <c r="S102" s="14">
        <v>1</v>
      </c>
    </row>
    <row r="103" spans="1:19" ht="15.5" x14ac:dyDescent="0.35">
      <c r="A103" s="18">
        <v>2.8</v>
      </c>
      <c r="B103" s="31">
        <v>73</v>
      </c>
      <c r="C103" s="14">
        <v>15</v>
      </c>
      <c r="D103" s="20">
        <v>1.8360000000000001</v>
      </c>
      <c r="E103" s="14">
        <v>169</v>
      </c>
      <c r="F103" s="14">
        <v>0</v>
      </c>
      <c r="G103" s="14">
        <v>85</v>
      </c>
      <c r="H103">
        <v>1</v>
      </c>
      <c r="I103" s="32">
        <v>1</v>
      </c>
      <c r="J103" s="14">
        <v>36</v>
      </c>
      <c r="K103" s="14">
        <v>7</v>
      </c>
      <c r="L103" s="14">
        <v>2</v>
      </c>
      <c r="M103" s="21">
        <v>42</v>
      </c>
      <c r="N103" s="17">
        <v>83</v>
      </c>
      <c r="O103" s="33">
        <v>179</v>
      </c>
      <c r="P103" s="33">
        <v>187</v>
      </c>
      <c r="Q103" s="34">
        <v>4.4692737430167599E-2</v>
      </c>
      <c r="R103" s="18">
        <v>13.2</v>
      </c>
      <c r="S103" s="14">
        <v>0</v>
      </c>
    </row>
    <row r="104" spans="1:19" ht="15.5" x14ac:dyDescent="0.35">
      <c r="A104" s="18">
        <v>2.5</v>
      </c>
      <c r="B104" s="31">
        <v>70</v>
      </c>
      <c r="C104" s="14">
        <v>20</v>
      </c>
      <c r="D104" s="20">
        <v>0.40799999999999997</v>
      </c>
      <c r="E104" s="14">
        <v>175</v>
      </c>
      <c r="F104" s="14">
        <v>2</v>
      </c>
      <c r="G104" s="14">
        <v>96</v>
      </c>
      <c r="H104">
        <v>0</v>
      </c>
      <c r="I104" s="32">
        <v>0</v>
      </c>
      <c r="J104" s="14">
        <v>42</v>
      </c>
      <c r="K104" s="14">
        <v>7</v>
      </c>
      <c r="L104" s="14">
        <v>6</v>
      </c>
      <c r="M104" s="21">
        <v>47</v>
      </c>
      <c r="N104" s="17">
        <v>49</v>
      </c>
      <c r="O104" s="33">
        <v>161</v>
      </c>
      <c r="P104" s="33">
        <v>168</v>
      </c>
      <c r="Q104" s="34">
        <v>4.3478260869565216E-2</v>
      </c>
      <c r="R104" s="18">
        <v>11.1</v>
      </c>
      <c r="S104" s="14">
        <v>0</v>
      </c>
    </row>
    <row r="105" spans="1:19" ht="15.5" x14ac:dyDescent="0.35">
      <c r="A105" s="18">
        <v>1.9</v>
      </c>
      <c r="B105" s="31">
        <v>49</v>
      </c>
      <c r="C105" s="14">
        <v>4</v>
      </c>
      <c r="D105" s="20">
        <v>0.124</v>
      </c>
      <c r="E105" s="14">
        <v>77</v>
      </c>
      <c r="F105" s="14">
        <v>3</v>
      </c>
      <c r="G105" s="14">
        <v>150</v>
      </c>
      <c r="H105">
        <v>1</v>
      </c>
      <c r="I105" s="32">
        <v>0</v>
      </c>
      <c r="J105" s="14">
        <v>29</v>
      </c>
      <c r="K105" s="14">
        <v>10</v>
      </c>
      <c r="L105" s="14">
        <v>1</v>
      </c>
      <c r="M105" s="21">
        <v>32</v>
      </c>
      <c r="N105" s="17">
        <v>24</v>
      </c>
      <c r="O105" s="33">
        <v>168</v>
      </c>
      <c r="P105" s="33">
        <v>175</v>
      </c>
      <c r="Q105" s="34">
        <v>4.1666666666666664E-2</v>
      </c>
      <c r="R105" s="18">
        <v>8.3000000000000007</v>
      </c>
      <c r="S105" s="14">
        <v>0</v>
      </c>
    </row>
    <row r="106" spans="1:19" ht="15.5" x14ac:dyDescent="0.35">
      <c r="A106" s="18">
        <v>1.9</v>
      </c>
      <c r="B106" s="31">
        <v>55</v>
      </c>
      <c r="C106" s="14">
        <v>11</v>
      </c>
      <c r="D106" s="20">
        <v>8.5000000000000006E-2</v>
      </c>
      <c r="E106" s="14">
        <v>125</v>
      </c>
      <c r="F106" s="14">
        <v>7</v>
      </c>
      <c r="G106" s="14">
        <v>107</v>
      </c>
      <c r="H106">
        <v>0</v>
      </c>
      <c r="I106" s="32">
        <v>0</v>
      </c>
      <c r="J106" s="14">
        <v>38</v>
      </c>
      <c r="K106" s="14">
        <v>4</v>
      </c>
      <c r="L106" s="14">
        <v>5</v>
      </c>
      <c r="M106" s="21">
        <v>32</v>
      </c>
      <c r="N106" s="17">
        <v>35</v>
      </c>
      <c r="O106" s="33">
        <v>162</v>
      </c>
      <c r="P106" s="33">
        <v>169</v>
      </c>
      <c r="Q106" s="34">
        <v>4.3209876543209874E-2</v>
      </c>
      <c r="R106" s="18">
        <v>9.3000000000000007</v>
      </c>
      <c r="S106" s="14">
        <v>1</v>
      </c>
    </row>
    <row r="107" spans="1:19" ht="15.5" x14ac:dyDescent="0.35">
      <c r="A107" s="18">
        <v>1.7</v>
      </c>
      <c r="B107" s="31">
        <v>49</v>
      </c>
      <c r="C107" s="14">
        <v>13</v>
      </c>
      <c r="D107" s="20">
        <v>0.85199999999999998</v>
      </c>
      <c r="E107" s="14">
        <v>102</v>
      </c>
      <c r="F107" s="14">
        <v>3</v>
      </c>
      <c r="G107" s="14">
        <v>108</v>
      </c>
      <c r="H107">
        <v>0</v>
      </c>
      <c r="I107" s="32">
        <v>0</v>
      </c>
      <c r="J107" s="14">
        <v>37</v>
      </c>
      <c r="K107" s="14">
        <v>9</v>
      </c>
      <c r="L107" s="14">
        <v>4</v>
      </c>
      <c r="M107" s="21">
        <v>41</v>
      </c>
      <c r="N107" s="17">
        <v>25</v>
      </c>
      <c r="O107" s="33">
        <v>162</v>
      </c>
      <c r="P107" s="33">
        <v>168</v>
      </c>
      <c r="Q107" s="34">
        <v>3.7037037037037035E-2</v>
      </c>
      <c r="R107" s="18">
        <v>8.1999999999999993</v>
      </c>
      <c r="S107" s="14">
        <v>1</v>
      </c>
    </row>
    <row r="108" spans="1:19" ht="15.5" x14ac:dyDescent="0.35">
      <c r="A108" s="18">
        <v>3.3</v>
      </c>
      <c r="B108" s="31">
        <v>74</v>
      </c>
      <c r="C108" s="14">
        <v>6</v>
      </c>
      <c r="D108" s="20">
        <v>1.927</v>
      </c>
      <c r="E108" s="14">
        <v>249</v>
      </c>
      <c r="F108" s="14">
        <v>2</v>
      </c>
      <c r="G108" s="14">
        <v>78</v>
      </c>
      <c r="H108">
        <v>0</v>
      </c>
      <c r="I108" s="32">
        <v>1</v>
      </c>
      <c r="J108" s="14">
        <v>29</v>
      </c>
      <c r="K108" s="14">
        <v>7</v>
      </c>
      <c r="L108" s="14">
        <v>2</v>
      </c>
      <c r="M108" s="21">
        <v>38</v>
      </c>
      <c r="N108" s="17">
        <v>58</v>
      </c>
      <c r="O108" s="33">
        <v>164</v>
      </c>
      <c r="P108" s="33">
        <v>171</v>
      </c>
      <c r="Q108" s="34">
        <v>4.2682926829268296E-2</v>
      </c>
      <c r="R108" s="18">
        <v>14.8</v>
      </c>
      <c r="S108" s="14">
        <v>1</v>
      </c>
    </row>
    <row r="109" spans="1:19" ht="15.5" x14ac:dyDescent="0.35">
      <c r="A109" s="18">
        <v>2</v>
      </c>
      <c r="B109" s="31">
        <v>53</v>
      </c>
      <c r="C109" s="14">
        <v>4</v>
      </c>
      <c r="D109" s="20">
        <v>1.018</v>
      </c>
      <c r="E109" s="14">
        <v>134</v>
      </c>
      <c r="F109" s="14">
        <v>1</v>
      </c>
      <c r="G109" s="14">
        <v>86</v>
      </c>
      <c r="H109">
        <v>0</v>
      </c>
      <c r="I109" s="32">
        <v>1</v>
      </c>
      <c r="J109" s="14">
        <v>36</v>
      </c>
      <c r="K109" s="14">
        <v>10</v>
      </c>
      <c r="L109" s="14">
        <v>4</v>
      </c>
      <c r="M109" s="21">
        <v>35</v>
      </c>
      <c r="N109" s="17">
        <v>31</v>
      </c>
      <c r="O109" s="33">
        <v>176</v>
      </c>
      <c r="P109" s="33">
        <v>182</v>
      </c>
      <c r="Q109" s="34">
        <v>3.4090909090909088E-2</v>
      </c>
      <c r="R109" s="18">
        <v>10.7</v>
      </c>
      <c r="S109" s="14">
        <v>0</v>
      </c>
    </row>
    <row r="110" spans="1:19" ht="15.5" x14ac:dyDescent="0.35">
      <c r="A110" s="18">
        <v>2.1</v>
      </c>
      <c r="B110" s="31">
        <v>58</v>
      </c>
      <c r="C110" s="14">
        <v>13</v>
      </c>
      <c r="D110" s="20">
        <v>0.86399999999999999</v>
      </c>
      <c r="E110" s="14">
        <v>129</v>
      </c>
      <c r="F110" s="14">
        <v>4</v>
      </c>
      <c r="G110" s="14">
        <v>133</v>
      </c>
      <c r="H110">
        <v>0</v>
      </c>
      <c r="I110" s="32">
        <v>0</v>
      </c>
      <c r="J110" s="14">
        <v>61</v>
      </c>
      <c r="K110" s="14">
        <v>8</v>
      </c>
      <c r="L110" s="14">
        <v>5</v>
      </c>
      <c r="M110" s="21">
        <v>44</v>
      </c>
      <c r="N110" s="17">
        <v>39</v>
      </c>
      <c r="O110" s="33">
        <v>162</v>
      </c>
      <c r="P110" s="33">
        <v>168</v>
      </c>
      <c r="Q110" s="34">
        <v>3.7037037037037035E-2</v>
      </c>
      <c r="R110" s="18">
        <v>8.8000000000000007</v>
      </c>
      <c r="S110" s="14">
        <v>1</v>
      </c>
    </row>
    <row r="111" spans="1:19" ht="15.5" x14ac:dyDescent="0.35">
      <c r="A111" s="18">
        <v>2</v>
      </c>
      <c r="B111" s="31">
        <v>54</v>
      </c>
      <c r="C111" s="14">
        <v>2</v>
      </c>
      <c r="D111" s="20">
        <v>0.626</v>
      </c>
      <c r="E111" s="14">
        <v>51</v>
      </c>
      <c r="F111" s="14">
        <v>2</v>
      </c>
      <c r="G111" s="14">
        <v>107</v>
      </c>
      <c r="H111">
        <v>0</v>
      </c>
      <c r="I111" s="32">
        <v>0</v>
      </c>
      <c r="J111" s="14">
        <v>38</v>
      </c>
      <c r="K111" s="14">
        <v>8</v>
      </c>
      <c r="L111" s="14">
        <v>3</v>
      </c>
      <c r="M111" s="21">
        <v>28</v>
      </c>
      <c r="N111" s="17">
        <v>26</v>
      </c>
      <c r="O111" s="33">
        <v>185</v>
      </c>
      <c r="P111" s="33">
        <v>193</v>
      </c>
      <c r="Q111" s="34">
        <v>4.3243243243243246E-2</v>
      </c>
      <c r="R111" s="18">
        <v>9.6999999999999993</v>
      </c>
      <c r="S111" s="14">
        <v>1</v>
      </c>
    </row>
    <row r="112" spans="1:19" ht="15.5" x14ac:dyDescent="0.35">
      <c r="A112" s="18">
        <v>1.9</v>
      </c>
      <c r="B112" s="31">
        <v>55</v>
      </c>
      <c r="C112" s="14">
        <v>4</v>
      </c>
      <c r="D112" s="20">
        <v>1.3839999999999999</v>
      </c>
      <c r="E112" s="14">
        <v>33</v>
      </c>
      <c r="F112" s="14">
        <v>2</v>
      </c>
      <c r="G112" s="14">
        <v>100</v>
      </c>
      <c r="H112">
        <v>1</v>
      </c>
      <c r="I112" s="32">
        <v>0</v>
      </c>
      <c r="J112" s="14">
        <v>27</v>
      </c>
      <c r="K112" s="14">
        <v>10</v>
      </c>
      <c r="L112" s="14">
        <v>1</v>
      </c>
      <c r="M112" s="21">
        <v>34</v>
      </c>
      <c r="N112" s="17">
        <v>94</v>
      </c>
      <c r="O112" s="33">
        <v>182</v>
      </c>
      <c r="P112" s="33">
        <v>192</v>
      </c>
      <c r="Q112" s="34">
        <v>5.4945054945054944E-2</v>
      </c>
      <c r="R112" s="18">
        <v>9.6999999999999993</v>
      </c>
      <c r="S112" s="14">
        <v>1</v>
      </c>
    </row>
    <row r="113" spans="1:19" ht="15.5" x14ac:dyDescent="0.35">
      <c r="A113" s="18">
        <v>2.2000000000000002</v>
      </c>
      <c r="B113" s="31">
        <v>65</v>
      </c>
      <c r="C113" s="14">
        <v>3</v>
      </c>
      <c r="D113" s="20">
        <v>0.59</v>
      </c>
      <c r="E113" s="14">
        <v>121</v>
      </c>
      <c r="F113" s="14">
        <v>3</v>
      </c>
      <c r="G113" s="14">
        <v>108</v>
      </c>
      <c r="H113">
        <v>0</v>
      </c>
      <c r="I113" s="32">
        <v>1</v>
      </c>
      <c r="J113" s="14">
        <v>32</v>
      </c>
      <c r="K113" s="14">
        <v>10</v>
      </c>
      <c r="L113" s="14">
        <v>2</v>
      </c>
      <c r="M113" s="21">
        <v>29</v>
      </c>
      <c r="N113" s="17">
        <v>54</v>
      </c>
      <c r="O113" s="33">
        <v>173</v>
      </c>
      <c r="P113" s="33">
        <v>181</v>
      </c>
      <c r="Q113" s="34">
        <v>4.6242774566473986E-2</v>
      </c>
      <c r="R113" s="18">
        <v>10.5</v>
      </c>
      <c r="S113" s="14">
        <v>1</v>
      </c>
    </row>
    <row r="114" spans="1:19" ht="15.5" x14ac:dyDescent="0.35">
      <c r="A114" s="18">
        <v>1.7</v>
      </c>
      <c r="B114" s="31">
        <v>39</v>
      </c>
      <c r="C114" s="14">
        <v>7</v>
      </c>
      <c r="D114" s="20">
        <v>7.1999999999999995E-2</v>
      </c>
      <c r="E114" s="14">
        <v>116</v>
      </c>
      <c r="F114" s="14">
        <v>7</v>
      </c>
      <c r="G114" s="14">
        <v>155</v>
      </c>
      <c r="H114">
        <v>1</v>
      </c>
      <c r="I114" s="32">
        <v>1</v>
      </c>
      <c r="J114" s="14">
        <v>44</v>
      </c>
      <c r="K114" s="14">
        <v>16</v>
      </c>
      <c r="L114" s="14">
        <v>2</v>
      </c>
      <c r="M114" s="21">
        <v>35</v>
      </c>
      <c r="N114" s="17">
        <v>8</v>
      </c>
      <c r="O114" s="33">
        <v>164</v>
      </c>
      <c r="P114" s="33">
        <v>170</v>
      </c>
      <c r="Q114" s="34">
        <v>3.6585365853658534E-2</v>
      </c>
      <c r="R114" s="18">
        <v>8.9</v>
      </c>
      <c r="S114" s="14">
        <v>1</v>
      </c>
    </row>
    <row r="115" spans="1:19" ht="15.5" x14ac:dyDescent="0.35">
      <c r="A115" s="18">
        <v>1.8</v>
      </c>
      <c r="B115" s="31">
        <v>42</v>
      </c>
      <c r="C115" s="14">
        <v>4</v>
      </c>
      <c r="D115" s="20">
        <v>1.2829999999999999</v>
      </c>
      <c r="E115" s="14">
        <v>68</v>
      </c>
      <c r="F115" s="14">
        <v>4</v>
      </c>
      <c r="G115" s="14">
        <v>90</v>
      </c>
      <c r="H115">
        <v>0</v>
      </c>
      <c r="I115" s="32">
        <v>0</v>
      </c>
      <c r="J115" s="14">
        <v>37</v>
      </c>
      <c r="K115" s="14">
        <v>6</v>
      </c>
      <c r="L115" s="14">
        <v>3</v>
      </c>
      <c r="M115" s="21">
        <v>36</v>
      </c>
      <c r="N115" s="17">
        <v>17</v>
      </c>
      <c r="O115" s="33">
        <v>170</v>
      </c>
      <c r="P115" s="33">
        <v>175</v>
      </c>
      <c r="Q115" s="34">
        <v>2.9411764705882353E-2</v>
      </c>
      <c r="R115" s="18">
        <v>7.9</v>
      </c>
      <c r="S115" s="14">
        <v>1</v>
      </c>
    </row>
    <row r="116" spans="1:19" ht="15.5" x14ac:dyDescent="0.35">
      <c r="A116" s="18">
        <v>3.3</v>
      </c>
      <c r="B116" s="31">
        <v>89</v>
      </c>
      <c r="C116" s="14">
        <v>6</v>
      </c>
      <c r="D116" s="20">
        <v>7.4999999999999997E-2</v>
      </c>
      <c r="E116" s="14">
        <v>296</v>
      </c>
      <c r="F116" s="14">
        <v>0</v>
      </c>
      <c r="G116" s="14">
        <v>137</v>
      </c>
      <c r="H116">
        <v>1</v>
      </c>
      <c r="I116" s="32">
        <v>1</v>
      </c>
      <c r="J116" s="14">
        <v>37</v>
      </c>
      <c r="K116" s="14">
        <v>13</v>
      </c>
      <c r="L116" s="14">
        <v>1</v>
      </c>
      <c r="M116" s="21">
        <v>36</v>
      </c>
      <c r="N116" s="17">
        <v>27</v>
      </c>
      <c r="O116" s="33">
        <v>184</v>
      </c>
      <c r="P116" s="33">
        <v>196</v>
      </c>
      <c r="Q116" s="34">
        <v>6.5217391304347824E-2</v>
      </c>
      <c r="R116" s="18">
        <v>21</v>
      </c>
      <c r="S116" s="14">
        <v>1</v>
      </c>
    </row>
    <row r="117" spans="1:19" ht="15.5" x14ac:dyDescent="0.35">
      <c r="A117" s="18">
        <v>2.2000000000000002</v>
      </c>
      <c r="B117" s="31">
        <v>65</v>
      </c>
      <c r="C117" s="14">
        <v>6</v>
      </c>
      <c r="D117" s="20">
        <v>0.89900000000000002</v>
      </c>
      <c r="E117" s="14">
        <v>165</v>
      </c>
      <c r="F117" s="14">
        <v>1</v>
      </c>
      <c r="G117" s="14">
        <v>140</v>
      </c>
      <c r="H117">
        <v>0</v>
      </c>
      <c r="I117" s="32">
        <v>1</v>
      </c>
      <c r="J117" s="14">
        <v>60</v>
      </c>
      <c r="K117" s="14">
        <v>9</v>
      </c>
      <c r="L117" s="14">
        <v>5</v>
      </c>
      <c r="M117" s="21">
        <v>35</v>
      </c>
      <c r="N117" s="17">
        <v>62</v>
      </c>
      <c r="O117" s="33">
        <v>169</v>
      </c>
      <c r="P117" s="33">
        <v>174</v>
      </c>
      <c r="Q117" s="34">
        <v>2.9585798816568046E-2</v>
      </c>
      <c r="R117" s="18">
        <v>12.7</v>
      </c>
      <c r="S117" s="14">
        <v>0</v>
      </c>
    </row>
    <row r="118" spans="1:19" ht="15.5" x14ac:dyDescent="0.35">
      <c r="A118" s="18">
        <v>1.9</v>
      </c>
      <c r="B118" s="31">
        <v>49</v>
      </c>
      <c r="C118" s="14">
        <v>10</v>
      </c>
      <c r="D118" s="20">
        <v>1.248</v>
      </c>
      <c r="E118" s="14">
        <v>92</v>
      </c>
      <c r="F118" s="14">
        <v>2</v>
      </c>
      <c r="G118" s="14">
        <v>98</v>
      </c>
      <c r="H118">
        <v>0</v>
      </c>
      <c r="I118" s="32">
        <v>0</v>
      </c>
      <c r="J118" s="14">
        <v>53</v>
      </c>
      <c r="K118" s="14">
        <v>12</v>
      </c>
      <c r="L118" s="14">
        <v>4</v>
      </c>
      <c r="M118" s="21">
        <v>42</v>
      </c>
      <c r="N118" s="17">
        <v>25</v>
      </c>
      <c r="O118" s="33">
        <v>175</v>
      </c>
      <c r="P118" s="33">
        <v>182</v>
      </c>
      <c r="Q118" s="34">
        <v>0.04</v>
      </c>
      <c r="R118" s="18">
        <v>9.4</v>
      </c>
      <c r="S118" s="14">
        <v>0</v>
      </c>
    </row>
    <row r="119" spans="1:19" ht="15.5" x14ac:dyDescent="0.35">
      <c r="A119" s="18">
        <v>1.8</v>
      </c>
      <c r="B119" s="31">
        <v>51</v>
      </c>
      <c r="C119" s="14">
        <v>18</v>
      </c>
      <c r="D119" s="20">
        <v>0.23100000000000001</v>
      </c>
      <c r="E119" s="14">
        <v>109</v>
      </c>
      <c r="F119" s="14">
        <v>5</v>
      </c>
      <c r="G119" s="14">
        <v>111</v>
      </c>
      <c r="H119">
        <v>1</v>
      </c>
      <c r="I119" s="32">
        <v>0</v>
      </c>
      <c r="J119" s="14">
        <v>41</v>
      </c>
      <c r="K119" s="14">
        <v>7</v>
      </c>
      <c r="L119" s="14">
        <v>3</v>
      </c>
      <c r="M119" s="21">
        <v>49</v>
      </c>
      <c r="N119" s="17">
        <v>29</v>
      </c>
      <c r="O119" s="33">
        <v>162</v>
      </c>
      <c r="P119" s="33">
        <v>165</v>
      </c>
      <c r="Q119" s="34">
        <v>1.8518518518518517E-2</v>
      </c>
      <c r="R119" s="18">
        <v>7.5</v>
      </c>
      <c r="S119" s="14">
        <v>1</v>
      </c>
    </row>
    <row r="120" spans="1:19" ht="15.5" x14ac:dyDescent="0.35">
      <c r="A120" s="18">
        <v>1.8</v>
      </c>
      <c r="B120" s="31">
        <v>53</v>
      </c>
      <c r="C120" s="14">
        <v>7</v>
      </c>
      <c r="D120" s="20">
        <v>1.512</v>
      </c>
      <c r="E120" s="14">
        <v>125</v>
      </c>
      <c r="F120" s="14">
        <v>2</v>
      </c>
      <c r="G120" s="14">
        <v>101</v>
      </c>
      <c r="H120">
        <v>0</v>
      </c>
      <c r="I120" s="32">
        <v>0</v>
      </c>
      <c r="J120" s="14">
        <v>39</v>
      </c>
      <c r="K120" s="14">
        <v>13</v>
      </c>
      <c r="L120" s="14">
        <v>2</v>
      </c>
      <c r="M120" s="21">
        <v>36</v>
      </c>
      <c r="N120" s="17">
        <v>32</v>
      </c>
      <c r="O120" s="33">
        <v>172</v>
      </c>
      <c r="P120" s="33">
        <v>179</v>
      </c>
      <c r="Q120" s="34">
        <v>4.0697674418604654E-2</v>
      </c>
      <c r="R120" s="18">
        <v>11.8</v>
      </c>
      <c r="S120" s="14">
        <v>1</v>
      </c>
    </row>
    <row r="121" spans="1:19" ht="15.5" x14ac:dyDescent="0.35">
      <c r="A121" s="18">
        <v>3.6</v>
      </c>
      <c r="B121" s="31">
        <v>96</v>
      </c>
      <c r="C121" s="14">
        <v>1</v>
      </c>
      <c r="D121" s="20">
        <v>0.83099999999999996</v>
      </c>
      <c r="E121" s="14">
        <v>199</v>
      </c>
      <c r="F121" s="14">
        <v>3</v>
      </c>
      <c r="G121" s="14">
        <v>109</v>
      </c>
      <c r="H121">
        <v>0</v>
      </c>
      <c r="I121" s="32">
        <v>0</v>
      </c>
      <c r="J121" s="14">
        <v>44</v>
      </c>
      <c r="K121" s="14">
        <v>10</v>
      </c>
      <c r="L121" s="14">
        <v>4</v>
      </c>
      <c r="M121" s="21">
        <v>24</v>
      </c>
      <c r="N121" s="17">
        <v>65</v>
      </c>
      <c r="O121" s="33">
        <v>162</v>
      </c>
      <c r="P121" s="33">
        <v>168</v>
      </c>
      <c r="Q121" s="34">
        <v>3.7037037037037035E-2</v>
      </c>
      <c r="R121" s="18">
        <v>11.4</v>
      </c>
      <c r="S121" s="14">
        <v>1</v>
      </c>
    </row>
    <row r="122" spans="1:19" ht="15.5" x14ac:dyDescent="0.35">
      <c r="A122" s="18">
        <v>1.9</v>
      </c>
      <c r="B122" s="31">
        <v>56</v>
      </c>
      <c r="C122" s="14">
        <v>4</v>
      </c>
      <c r="D122" s="20">
        <v>0.123</v>
      </c>
      <c r="E122" s="14">
        <v>113</v>
      </c>
      <c r="F122" s="14">
        <v>3</v>
      </c>
      <c r="G122" s="14">
        <v>132</v>
      </c>
      <c r="H122">
        <v>0</v>
      </c>
      <c r="I122" s="32">
        <v>0</v>
      </c>
      <c r="J122" s="14">
        <v>45</v>
      </c>
      <c r="K122" s="14">
        <v>6</v>
      </c>
      <c r="L122" s="14">
        <v>3</v>
      </c>
      <c r="M122" s="21">
        <v>31</v>
      </c>
      <c r="N122" s="17">
        <v>36</v>
      </c>
      <c r="O122" s="33">
        <v>161</v>
      </c>
      <c r="P122" s="33">
        <v>167</v>
      </c>
      <c r="Q122" s="34">
        <v>3.7267080745341616E-2</v>
      </c>
      <c r="R122" s="18">
        <v>7.2</v>
      </c>
      <c r="S122" s="14">
        <v>0</v>
      </c>
    </row>
    <row r="123" spans="1:19" ht="15.5" x14ac:dyDescent="0.35">
      <c r="A123" s="18">
        <v>3.3</v>
      </c>
      <c r="B123" s="31">
        <v>79</v>
      </c>
      <c r="C123" s="14">
        <v>7</v>
      </c>
      <c r="D123" s="20">
        <v>0.13100000000000001</v>
      </c>
      <c r="E123" s="14">
        <v>284</v>
      </c>
      <c r="F123" s="14">
        <v>4</v>
      </c>
      <c r="G123" s="14">
        <v>137</v>
      </c>
      <c r="H123">
        <v>1</v>
      </c>
      <c r="I123" s="32">
        <v>1</v>
      </c>
      <c r="J123" s="14">
        <v>38</v>
      </c>
      <c r="K123" s="14">
        <v>15</v>
      </c>
      <c r="L123" s="14">
        <v>5</v>
      </c>
      <c r="M123" s="21">
        <v>39</v>
      </c>
      <c r="N123" s="17">
        <v>39</v>
      </c>
      <c r="O123" s="33">
        <v>175</v>
      </c>
      <c r="P123" s="33">
        <v>185</v>
      </c>
      <c r="Q123" s="34">
        <v>5.7142857142857141E-2</v>
      </c>
      <c r="R123" s="18">
        <v>20.399999999999999</v>
      </c>
      <c r="S123" s="14">
        <v>0</v>
      </c>
    </row>
    <row r="124" spans="1:19" ht="15.5" x14ac:dyDescent="0.35">
      <c r="A124" s="18">
        <v>1.9</v>
      </c>
      <c r="B124" s="31">
        <v>64</v>
      </c>
      <c r="C124" s="14">
        <v>5</v>
      </c>
      <c r="D124" s="20">
        <v>1.5389999999999999</v>
      </c>
      <c r="E124" s="14">
        <v>115</v>
      </c>
      <c r="F124" s="14">
        <v>4</v>
      </c>
      <c r="G124" s="14">
        <v>72</v>
      </c>
      <c r="H124">
        <v>1</v>
      </c>
      <c r="I124" s="32">
        <v>1</v>
      </c>
      <c r="J124" s="14">
        <v>36</v>
      </c>
      <c r="K124" s="14">
        <v>8</v>
      </c>
      <c r="L124" s="14">
        <v>2</v>
      </c>
      <c r="M124" s="21">
        <v>35</v>
      </c>
      <c r="N124" s="17">
        <v>50</v>
      </c>
      <c r="O124" s="33">
        <v>175</v>
      </c>
      <c r="P124" s="33">
        <v>183</v>
      </c>
      <c r="Q124" s="34">
        <v>4.5714285714285714E-2</v>
      </c>
      <c r="R124" s="18">
        <v>9.8000000000000007</v>
      </c>
      <c r="S124" s="14">
        <v>1</v>
      </c>
    </row>
    <row r="125" spans="1:19" ht="15.5" x14ac:dyDescent="0.35">
      <c r="A125" s="18">
        <v>2.9</v>
      </c>
      <c r="B125" s="31">
        <v>67</v>
      </c>
      <c r="C125" s="14">
        <v>9</v>
      </c>
      <c r="D125" s="20">
        <v>0.63700000000000001</v>
      </c>
      <c r="E125" s="14">
        <v>188</v>
      </c>
      <c r="F125" s="14">
        <v>4</v>
      </c>
      <c r="G125" s="14">
        <v>76</v>
      </c>
      <c r="H125">
        <v>1</v>
      </c>
      <c r="I125" s="32">
        <v>1</v>
      </c>
      <c r="J125" s="14">
        <v>30</v>
      </c>
      <c r="K125" s="14">
        <v>12</v>
      </c>
      <c r="L125" s="14">
        <v>1</v>
      </c>
      <c r="M125" s="21">
        <v>37</v>
      </c>
      <c r="N125" s="17">
        <v>49</v>
      </c>
      <c r="O125" s="33">
        <v>181</v>
      </c>
      <c r="P125" s="33">
        <v>190</v>
      </c>
      <c r="Q125" s="34">
        <v>4.9723756906077346E-2</v>
      </c>
      <c r="R125" s="18">
        <v>16.2</v>
      </c>
      <c r="S125" s="14">
        <v>0</v>
      </c>
    </row>
    <row r="126" spans="1:19" ht="15.5" x14ac:dyDescent="0.35">
      <c r="A126" s="18">
        <v>2.2999999999999998</v>
      </c>
      <c r="B126" s="31">
        <v>65</v>
      </c>
      <c r="C126" s="14">
        <v>9</v>
      </c>
      <c r="D126" s="20">
        <v>0.27500000000000002</v>
      </c>
      <c r="E126" s="14">
        <v>139</v>
      </c>
      <c r="F126" s="14">
        <v>1</v>
      </c>
      <c r="G126" s="14">
        <v>124</v>
      </c>
      <c r="H126">
        <v>1</v>
      </c>
      <c r="I126" s="32">
        <v>1</v>
      </c>
      <c r="J126" s="14">
        <v>34</v>
      </c>
      <c r="K126" s="14">
        <v>11</v>
      </c>
      <c r="L126" s="14">
        <v>2</v>
      </c>
      <c r="M126" s="21">
        <v>40</v>
      </c>
      <c r="N126" s="17">
        <v>59</v>
      </c>
      <c r="O126" s="33">
        <v>169</v>
      </c>
      <c r="P126" s="33">
        <v>174</v>
      </c>
      <c r="Q126" s="34">
        <v>2.9585798816568046E-2</v>
      </c>
      <c r="R126" s="18">
        <v>11.4</v>
      </c>
      <c r="S126" s="14">
        <v>0</v>
      </c>
    </row>
    <row r="127" spans="1:19" ht="15.5" x14ac:dyDescent="0.35">
      <c r="A127" s="18">
        <v>3.2</v>
      </c>
      <c r="B127" s="31">
        <v>89</v>
      </c>
      <c r="C127" s="14">
        <v>6</v>
      </c>
      <c r="D127" s="20">
        <v>0.71099999999999997</v>
      </c>
      <c r="E127" s="14">
        <v>232</v>
      </c>
      <c r="F127" s="14">
        <v>4</v>
      </c>
      <c r="G127" s="14">
        <v>99</v>
      </c>
      <c r="H127">
        <v>1</v>
      </c>
      <c r="I127" s="32">
        <v>1</v>
      </c>
      <c r="J127" s="14">
        <v>47</v>
      </c>
      <c r="K127" s="14">
        <v>13</v>
      </c>
      <c r="L127" s="14">
        <v>3</v>
      </c>
      <c r="M127" s="21">
        <v>37</v>
      </c>
      <c r="N127" s="17">
        <v>89</v>
      </c>
      <c r="O127" s="33">
        <v>183</v>
      </c>
      <c r="P127" s="33">
        <v>193</v>
      </c>
      <c r="Q127" s="34">
        <v>5.4644808743169397E-2</v>
      </c>
      <c r="R127" s="18">
        <v>18.3</v>
      </c>
      <c r="S127" s="14">
        <v>0</v>
      </c>
    </row>
    <row r="128" spans="1:19" ht="15.5" x14ac:dyDescent="0.35">
      <c r="A128" s="18">
        <v>1.8</v>
      </c>
      <c r="B128" s="31">
        <v>53</v>
      </c>
      <c r="C128" s="14">
        <v>10</v>
      </c>
      <c r="D128" s="20">
        <v>1.2</v>
      </c>
      <c r="E128" s="14">
        <v>83</v>
      </c>
      <c r="F128" s="14">
        <v>2</v>
      </c>
      <c r="G128" s="14">
        <v>90</v>
      </c>
      <c r="H128">
        <v>1</v>
      </c>
      <c r="I128" s="32">
        <v>1</v>
      </c>
      <c r="J128" s="14">
        <v>33</v>
      </c>
      <c r="K128" s="14">
        <v>8</v>
      </c>
      <c r="L128" s="14">
        <v>2</v>
      </c>
      <c r="M128" s="21">
        <v>39</v>
      </c>
      <c r="N128" s="17">
        <v>109</v>
      </c>
      <c r="O128" s="33">
        <v>172</v>
      </c>
      <c r="P128" s="33">
        <v>179</v>
      </c>
      <c r="Q128" s="34">
        <v>4.0697674418604654E-2</v>
      </c>
      <c r="R128" s="18">
        <v>8.6999999999999993</v>
      </c>
      <c r="S128" s="14">
        <v>1</v>
      </c>
    </row>
    <row r="129" spans="1:19" ht="15.5" x14ac:dyDescent="0.35">
      <c r="A129" s="18">
        <v>1.8</v>
      </c>
      <c r="B129" s="31">
        <v>44</v>
      </c>
      <c r="C129" s="14">
        <v>14</v>
      </c>
      <c r="D129" s="20">
        <v>1.2270000000000001</v>
      </c>
      <c r="E129" s="14">
        <v>100</v>
      </c>
      <c r="F129" s="14">
        <v>5</v>
      </c>
      <c r="G129" s="14">
        <v>98</v>
      </c>
      <c r="H129">
        <v>0</v>
      </c>
      <c r="I129" s="32">
        <v>0</v>
      </c>
      <c r="J129" s="14">
        <v>37</v>
      </c>
      <c r="K129" s="14">
        <v>10</v>
      </c>
      <c r="L129" s="14">
        <v>4</v>
      </c>
      <c r="M129" s="21">
        <v>41</v>
      </c>
      <c r="N129" s="17">
        <v>20</v>
      </c>
      <c r="O129" s="33">
        <v>173</v>
      </c>
      <c r="P129" s="33">
        <v>180</v>
      </c>
      <c r="Q129" s="34">
        <v>4.046242774566474E-2</v>
      </c>
      <c r="R129" s="18">
        <v>9.1</v>
      </c>
      <c r="S129" s="14">
        <v>1</v>
      </c>
    </row>
    <row r="130" spans="1:19" ht="15.5" x14ac:dyDescent="0.35">
      <c r="A130" s="18">
        <v>1.8</v>
      </c>
      <c r="B130" s="31">
        <v>46</v>
      </c>
      <c r="C130" s="14">
        <v>7</v>
      </c>
      <c r="D130" s="20">
        <v>1.9630000000000001</v>
      </c>
      <c r="E130" s="14">
        <v>113</v>
      </c>
      <c r="F130" s="14">
        <v>4</v>
      </c>
      <c r="G130" s="14">
        <v>85</v>
      </c>
      <c r="H130">
        <v>0</v>
      </c>
      <c r="I130" s="32">
        <v>0</v>
      </c>
      <c r="J130" s="14">
        <v>28</v>
      </c>
      <c r="K130" s="14">
        <v>10</v>
      </c>
      <c r="L130" s="14">
        <v>1</v>
      </c>
      <c r="M130" s="21">
        <v>39</v>
      </c>
      <c r="N130" s="17">
        <v>22</v>
      </c>
      <c r="O130" s="33">
        <v>176</v>
      </c>
      <c r="P130" s="33">
        <v>181</v>
      </c>
      <c r="Q130" s="34">
        <v>2.8409090909090908E-2</v>
      </c>
      <c r="R130" s="18">
        <v>9.6999999999999993</v>
      </c>
      <c r="S130" s="14">
        <v>1</v>
      </c>
    </row>
    <row r="131" spans="1:19" ht="15.5" x14ac:dyDescent="0.35">
      <c r="A131" s="18">
        <v>1.6</v>
      </c>
      <c r="B131" s="31">
        <v>58</v>
      </c>
      <c r="C131" s="14">
        <v>17</v>
      </c>
      <c r="D131" s="20">
        <v>0.496</v>
      </c>
      <c r="E131" s="14">
        <v>100</v>
      </c>
      <c r="F131" s="14">
        <v>2</v>
      </c>
      <c r="G131" s="14">
        <v>136</v>
      </c>
      <c r="H131">
        <v>0</v>
      </c>
      <c r="I131" s="32">
        <v>0</v>
      </c>
      <c r="J131" s="14">
        <v>42</v>
      </c>
      <c r="K131" s="14">
        <v>5</v>
      </c>
      <c r="L131" s="14">
        <v>3</v>
      </c>
      <c r="M131" s="21">
        <v>43</v>
      </c>
      <c r="N131" s="17">
        <v>39</v>
      </c>
      <c r="O131" s="33">
        <v>161</v>
      </c>
      <c r="P131" s="33">
        <v>165</v>
      </c>
      <c r="Q131" s="34">
        <v>2.4844720496894408E-2</v>
      </c>
      <c r="R131" s="18">
        <v>6.6</v>
      </c>
      <c r="S131" s="14">
        <v>0</v>
      </c>
    </row>
    <row r="132" spans="1:19" ht="15.5" x14ac:dyDescent="0.35">
      <c r="A132" s="18">
        <v>2.2000000000000002</v>
      </c>
      <c r="B132" s="31">
        <v>62</v>
      </c>
      <c r="C132" s="14">
        <v>23</v>
      </c>
      <c r="D132" s="20">
        <v>0.42399999999999999</v>
      </c>
      <c r="E132" s="14">
        <v>123</v>
      </c>
      <c r="F132" s="14">
        <v>2</v>
      </c>
      <c r="G132" s="14">
        <v>75</v>
      </c>
      <c r="H132">
        <v>1</v>
      </c>
      <c r="I132" s="32">
        <v>0</v>
      </c>
      <c r="J132" s="14">
        <v>49</v>
      </c>
      <c r="K132" s="14">
        <v>12</v>
      </c>
      <c r="L132" s="14">
        <v>3</v>
      </c>
      <c r="M132" s="21">
        <v>48</v>
      </c>
      <c r="N132" s="17">
        <v>43</v>
      </c>
      <c r="O132" s="33">
        <v>157</v>
      </c>
      <c r="P132" s="33">
        <v>162</v>
      </c>
      <c r="Q132" s="34">
        <v>3.1847133757961783E-2</v>
      </c>
      <c r="R132" s="18">
        <v>9.1</v>
      </c>
      <c r="S132" s="14">
        <v>0</v>
      </c>
    </row>
    <row r="133" spans="1:19" ht="15.5" x14ac:dyDescent="0.35">
      <c r="A133" s="18">
        <v>2.1</v>
      </c>
      <c r="B133" s="31">
        <v>62</v>
      </c>
      <c r="C133" s="14">
        <v>11</v>
      </c>
      <c r="D133" s="20">
        <v>1.1519999999999999</v>
      </c>
      <c r="E133" s="14">
        <v>106</v>
      </c>
      <c r="F133" s="14">
        <v>2</v>
      </c>
      <c r="G133" s="14">
        <v>96</v>
      </c>
      <c r="H133">
        <v>0</v>
      </c>
      <c r="I133" s="32">
        <v>1</v>
      </c>
      <c r="J133" s="14">
        <v>42</v>
      </c>
      <c r="K133" s="14">
        <v>8</v>
      </c>
      <c r="L133" s="14">
        <v>3</v>
      </c>
      <c r="M133" s="21">
        <v>42</v>
      </c>
      <c r="N133" s="17">
        <v>49</v>
      </c>
      <c r="O133" s="33">
        <v>171</v>
      </c>
      <c r="P133" s="33">
        <v>178</v>
      </c>
      <c r="Q133" s="34">
        <v>4.0935672514619881E-2</v>
      </c>
      <c r="R133" s="18">
        <v>9.6999999999999993</v>
      </c>
      <c r="S133" s="14">
        <v>1</v>
      </c>
    </row>
    <row r="134" spans="1:19" ht="15.5" x14ac:dyDescent="0.35">
      <c r="A134" s="18">
        <v>2.1</v>
      </c>
      <c r="B134" s="31">
        <v>46</v>
      </c>
      <c r="C134" s="14">
        <v>17</v>
      </c>
      <c r="D134" s="20">
        <v>1.4810000000000001</v>
      </c>
      <c r="E134" s="14">
        <v>126</v>
      </c>
      <c r="F134" s="14">
        <v>3</v>
      </c>
      <c r="G134" s="14">
        <v>97</v>
      </c>
      <c r="H134">
        <v>0</v>
      </c>
      <c r="I134" s="32">
        <v>0</v>
      </c>
      <c r="J134" s="14">
        <v>40</v>
      </c>
      <c r="K134" s="14">
        <v>1</v>
      </c>
      <c r="L134" s="14">
        <v>6</v>
      </c>
      <c r="M134" s="21">
        <v>47</v>
      </c>
      <c r="N134" s="17">
        <v>24</v>
      </c>
      <c r="O134" s="33">
        <v>160</v>
      </c>
      <c r="P134" s="33">
        <v>165</v>
      </c>
      <c r="Q134" s="34">
        <v>3.125E-2</v>
      </c>
      <c r="R134" s="18">
        <v>7.8</v>
      </c>
      <c r="S134" s="14">
        <v>0</v>
      </c>
    </row>
    <row r="135" spans="1:19" ht="15.5" x14ac:dyDescent="0.35">
      <c r="A135" s="18">
        <v>2.4</v>
      </c>
      <c r="B135" s="31">
        <v>66</v>
      </c>
      <c r="C135" s="14">
        <v>7</v>
      </c>
      <c r="D135" s="20">
        <v>2.2850000000000001</v>
      </c>
      <c r="E135" s="14">
        <v>200</v>
      </c>
      <c r="F135" s="14">
        <v>3</v>
      </c>
      <c r="G135" s="14">
        <v>124</v>
      </c>
      <c r="H135">
        <v>0</v>
      </c>
      <c r="I135" s="32">
        <v>1</v>
      </c>
      <c r="J135" s="14">
        <v>32</v>
      </c>
      <c r="K135" s="14">
        <v>9</v>
      </c>
      <c r="L135" s="14">
        <v>2</v>
      </c>
      <c r="M135" s="21">
        <v>32</v>
      </c>
      <c r="N135" s="17">
        <v>62</v>
      </c>
      <c r="O135" s="33">
        <v>171</v>
      </c>
      <c r="P135" s="33">
        <v>177</v>
      </c>
      <c r="Q135" s="34">
        <v>3.5087719298245612E-2</v>
      </c>
      <c r="R135" s="18">
        <v>13.9</v>
      </c>
      <c r="S135" s="14">
        <v>1</v>
      </c>
    </row>
    <row r="136" spans="1:19" ht="15.5" x14ac:dyDescent="0.35">
      <c r="A136" s="18">
        <v>2.2000000000000002</v>
      </c>
      <c r="B136" s="31">
        <v>56</v>
      </c>
      <c r="C136" s="14">
        <v>11</v>
      </c>
      <c r="D136" s="20">
        <v>0.29199999999999998</v>
      </c>
      <c r="E136" s="14">
        <v>47</v>
      </c>
      <c r="F136" s="14">
        <v>3</v>
      </c>
      <c r="G136" s="14">
        <v>111</v>
      </c>
      <c r="H136">
        <v>0</v>
      </c>
      <c r="I136" s="32">
        <v>0</v>
      </c>
      <c r="J136" s="14">
        <v>34</v>
      </c>
      <c r="K136" s="14">
        <v>9</v>
      </c>
      <c r="L136" s="14">
        <v>2</v>
      </c>
      <c r="M136" s="21">
        <v>38</v>
      </c>
      <c r="N136" s="17">
        <v>30</v>
      </c>
      <c r="O136" s="33">
        <v>179</v>
      </c>
      <c r="P136" s="33">
        <v>186</v>
      </c>
      <c r="Q136" s="34">
        <v>3.9106145251396648E-2</v>
      </c>
      <c r="R136" s="18">
        <v>10.3</v>
      </c>
      <c r="S136" s="14">
        <v>1</v>
      </c>
    </row>
    <row r="137" spans="1:19" ht="15.5" x14ac:dyDescent="0.35">
      <c r="A137" s="18">
        <v>3</v>
      </c>
      <c r="B137" s="31">
        <v>82</v>
      </c>
      <c r="C137" s="14">
        <v>15</v>
      </c>
      <c r="D137" s="20">
        <v>0.88800000000000001</v>
      </c>
      <c r="E137" s="14">
        <v>202</v>
      </c>
      <c r="F137" s="14">
        <v>5</v>
      </c>
      <c r="G137" s="14">
        <v>147</v>
      </c>
      <c r="H137">
        <v>1</v>
      </c>
      <c r="I137" s="32">
        <v>1</v>
      </c>
      <c r="J137" s="14">
        <v>40</v>
      </c>
      <c r="K137" s="14">
        <v>7</v>
      </c>
      <c r="L137" s="14">
        <v>3</v>
      </c>
      <c r="M137" s="21">
        <v>42</v>
      </c>
      <c r="N137" s="17">
        <v>61</v>
      </c>
      <c r="O137" s="33">
        <v>156</v>
      </c>
      <c r="P137" s="33">
        <v>163</v>
      </c>
      <c r="Q137" s="34">
        <v>4.4871794871794872E-2</v>
      </c>
      <c r="R137" s="18">
        <v>11.7</v>
      </c>
      <c r="S137" s="14">
        <v>1</v>
      </c>
    </row>
    <row r="138" spans="1:19" ht="15.5" x14ac:dyDescent="0.35">
      <c r="A138" s="18">
        <v>1.8</v>
      </c>
      <c r="B138" s="31">
        <v>44</v>
      </c>
      <c r="C138" s="14">
        <v>12</v>
      </c>
      <c r="D138" s="20">
        <v>2.3239999999999998</v>
      </c>
      <c r="E138" s="14">
        <v>97</v>
      </c>
      <c r="F138" s="14">
        <v>2</v>
      </c>
      <c r="G138" s="14">
        <v>101</v>
      </c>
      <c r="H138">
        <v>1</v>
      </c>
      <c r="I138" s="32">
        <v>0</v>
      </c>
      <c r="J138" s="14">
        <v>49</v>
      </c>
      <c r="K138" s="14">
        <v>19</v>
      </c>
      <c r="L138" s="14">
        <v>3</v>
      </c>
      <c r="M138" s="21">
        <v>32</v>
      </c>
      <c r="N138" s="17">
        <v>21</v>
      </c>
      <c r="O138" s="33">
        <v>172</v>
      </c>
      <c r="P138" s="33">
        <v>179</v>
      </c>
      <c r="Q138" s="34">
        <v>4.0697674418604654E-2</v>
      </c>
      <c r="R138" s="18">
        <v>9.4</v>
      </c>
      <c r="S138" s="14">
        <v>1</v>
      </c>
    </row>
    <row r="139" spans="1:19" ht="15.5" x14ac:dyDescent="0.35">
      <c r="A139" s="18">
        <v>1.9</v>
      </c>
      <c r="B139" s="31">
        <v>44</v>
      </c>
      <c r="C139" s="14">
        <v>10</v>
      </c>
      <c r="D139" s="20">
        <v>0.19600000000000001</v>
      </c>
      <c r="E139" s="14">
        <v>49</v>
      </c>
      <c r="F139" s="14">
        <v>3</v>
      </c>
      <c r="G139" s="14">
        <v>111</v>
      </c>
      <c r="H139">
        <v>0</v>
      </c>
      <c r="I139" s="32">
        <v>0</v>
      </c>
      <c r="J139" s="14">
        <v>33</v>
      </c>
      <c r="K139" s="14">
        <v>12</v>
      </c>
      <c r="L139" s="14">
        <v>2</v>
      </c>
      <c r="M139" s="21">
        <v>40</v>
      </c>
      <c r="N139" s="17">
        <v>15</v>
      </c>
      <c r="O139" s="33">
        <v>181</v>
      </c>
      <c r="P139" s="33">
        <v>189</v>
      </c>
      <c r="Q139" s="34">
        <v>4.4198895027624308E-2</v>
      </c>
      <c r="R139" s="18">
        <v>9.5</v>
      </c>
      <c r="S139" s="14">
        <v>1</v>
      </c>
    </row>
    <row r="140" spans="1:19" ht="15.5" x14ac:dyDescent="0.35">
      <c r="A140" s="18">
        <v>2.1</v>
      </c>
      <c r="B140" s="31">
        <v>51</v>
      </c>
      <c r="C140" s="14">
        <v>15</v>
      </c>
      <c r="D140" s="20">
        <v>0.18</v>
      </c>
      <c r="E140" s="14">
        <v>84</v>
      </c>
      <c r="F140" s="14">
        <v>4</v>
      </c>
      <c r="G140" s="14">
        <v>122</v>
      </c>
      <c r="H140">
        <v>1</v>
      </c>
      <c r="I140" s="32">
        <v>1</v>
      </c>
      <c r="J140" s="14">
        <v>40</v>
      </c>
      <c r="K140" s="14">
        <v>8</v>
      </c>
      <c r="L140" s="14">
        <v>3</v>
      </c>
      <c r="M140" s="21">
        <v>43</v>
      </c>
      <c r="N140" s="17">
        <v>26</v>
      </c>
      <c r="O140" s="33">
        <v>171</v>
      </c>
      <c r="P140" s="33">
        <v>180</v>
      </c>
      <c r="Q140" s="34">
        <v>5.2631578947368418E-2</v>
      </c>
      <c r="R140" s="18">
        <v>8.6999999999999993</v>
      </c>
      <c r="S140" s="14">
        <v>1</v>
      </c>
    </row>
    <row r="141" spans="1:19" ht="15.5" x14ac:dyDescent="0.35">
      <c r="A141" s="18">
        <v>2.9</v>
      </c>
      <c r="B141" s="31">
        <v>70</v>
      </c>
      <c r="C141" s="14">
        <v>13</v>
      </c>
      <c r="D141" s="20">
        <v>1.4159999999999999</v>
      </c>
      <c r="E141" s="14">
        <v>209</v>
      </c>
      <c r="F141" s="14">
        <v>2</v>
      </c>
      <c r="G141" s="14">
        <v>85</v>
      </c>
      <c r="H141">
        <v>0</v>
      </c>
      <c r="I141" s="32">
        <v>1</v>
      </c>
      <c r="J141" s="14">
        <v>45</v>
      </c>
      <c r="K141" s="14">
        <v>6</v>
      </c>
      <c r="L141" s="14">
        <v>3</v>
      </c>
      <c r="M141" s="21">
        <v>40</v>
      </c>
      <c r="N141" s="17">
        <v>57</v>
      </c>
      <c r="O141" s="33">
        <v>169</v>
      </c>
      <c r="P141" s="33">
        <v>175</v>
      </c>
      <c r="Q141" s="34">
        <v>3.5502958579881658E-2</v>
      </c>
      <c r="R141" s="18">
        <v>12.8</v>
      </c>
      <c r="S141" s="14">
        <v>1</v>
      </c>
    </row>
    <row r="142" spans="1:19" ht="15.5" x14ac:dyDescent="0.35">
      <c r="A142" s="18">
        <v>1.7</v>
      </c>
      <c r="B142" s="31">
        <v>44</v>
      </c>
      <c r="C142" s="14">
        <v>2</v>
      </c>
      <c r="D142" s="20">
        <v>0.115</v>
      </c>
      <c r="E142" s="14">
        <v>70</v>
      </c>
      <c r="F142" s="14">
        <v>3</v>
      </c>
      <c r="G142" s="14">
        <v>137</v>
      </c>
      <c r="H142">
        <v>0</v>
      </c>
      <c r="I142" s="32">
        <v>0</v>
      </c>
      <c r="J142" s="14">
        <v>46</v>
      </c>
      <c r="K142" s="14">
        <v>6</v>
      </c>
      <c r="L142" s="14">
        <v>3</v>
      </c>
      <c r="M142" s="21">
        <v>29</v>
      </c>
      <c r="N142" s="17">
        <v>19</v>
      </c>
      <c r="O142" s="33">
        <v>161</v>
      </c>
      <c r="P142" s="33">
        <v>167</v>
      </c>
      <c r="Q142" s="34">
        <v>3.7267080745341616E-2</v>
      </c>
      <c r="R142" s="18">
        <v>6.6</v>
      </c>
      <c r="S142" s="14">
        <v>0</v>
      </c>
    </row>
    <row r="143" spans="1:19" ht="15.5" x14ac:dyDescent="0.35">
      <c r="A143" s="18">
        <v>3</v>
      </c>
      <c r="B143" s="31">
        <v>75</v>
      </c>
      <c r="C143" s="14">
        <v>7</v>
      </c>
      <c r="D143" s="20">
        <v>0.995</v>
      </c>
      <c r="E143" s="14">
        <v>185</v>
      </c>
      <c r="F143" s="14">
        <v>2</v>
      </c>
      <c r="G143" s="14">
        <v>99</v>
      </c>
      <c r="H143">
        <v>1</v>
      </c>
      <c r="I143" s="32">
        <v>1</v>
      </c>
      <c r="J143" s="14">
        <v>30</v>
      </c>
      <c r="K143" s="14">
        <v>10</v>
      </c>
      <c r="L143" s="14">
        <v>2</v>
      </c>
      <c r="M143" s="21">
        <v>39</v>
      </c>
      <c r="N143" s="17">
        <v>58</v>
      </c>
      <c r="O143" s="33">
        <v>180</v>
      </c>
      <c r="P143" s="33">
        <v>189</v>
      </c>
      <c r="Q143" s="34">
        <v>0.05</v>
      </c>
      <c r="R143" s="18">
        <v>17</v>
      </c>
      <c r="S143" s="14">
        <v>1</v>
      </c>
    </row>
    <row r="144" spans="1:19" ht="15.5" x14ac:dyDescent="0.35">
      <c r="A144" s="18">
        <v>3</v>
      </c>
      <c r="B144" s="31">
        <v>68</v>
      </c>
      <c r="C144" s="14">
        <v>4</v>
      </c>
      <c r="D144" s="20">
        <v>2.3519999999999999</v>
      </c>
      <c r="E144" s="14">
        <v>209</v>
      </c>
      <c r="F144" s="14">
        <v>0</v>
      </c>
      <c r="G144" s="14">
        <v>85</v>
      </c>
      <c r="H144">
        <v>1</v>
      </c>
      <c r="I144" s="32">
        <v>1</v>
      </c>
      <c r="J144" s="14">
        <v>30</v>
      </c>
      <c r="K144" s="14">
        <v>12</v>
      </c>
      <c r="L144" s="14">
        <v>2</v>
      </c>
      <c r="M144" s="21">
        <v>50</v>
      </c>
      <c r="N144" s="17">
        <v>51</v>
      </c>
      <c r="O144" s="33">
        <v>182</v>
      </c>
      <c r="P144" s="33">
        <v>189</v>
      </c>
      <c r="Q144" s="34">
        <v>3.8461538461538464E-2</v>
      </c>
      <c r="R144" s="18">
        <v>16.7</v>
      </c>
      <c r="S144" s="14">
        <v>1</v>
      </c>
    </row>
    <row r="145" spans="1:19" ht="15.5" x14ac:dyDescent="0.35">
      <c r="A145" s="18">
        <v>3.4</v>
      </c>
      <c r="B145" s="31">
        <v>84</v>
      </c>
      <c r="C145" s="14">
        <v>9</v>
      </c>
      <c r="D145" s="20">
        <v>1.2589999999999999</v>
      </c>
      <c r="E145" s="14">
        <v>175</v>
      </c>
      <c r="F145" s="14">
        <v>1</v>
      </c>
      <c r="G145" s="14">
        <v>84</v>
      </c>
      <c r="H145">
        <v>1</v>
      </c>
      <c r="I145" s="32">
        <v>1</v>
      </c>
      <c r="J145" s="14">
        <v>31</v>
      </c>
      <c r="K145" s="14">
        <v>8</v>
      </c>
      <c r="L145" s="14">
        <v>2</v>
      </c>
      <c r="M145" s="21">
        <v>37</v>
      </c>
      <c r="N145" s="17">
        <v>76</v>
      </c>
      <c r="O145" s="33">
        <v>183</v>
      </c>
      <c r="P145" s="33">
        <v>190</v>
      </c>
      <c r="Q145" s="34">
        <v>3.825136612021858E-2</v>
      </c>
      <c r="R145" s="18">
        <v>15.9</v>
      </c>
      <c r="S145" s="14">
        <v>1</v>
      </c>
    </row>
    <row r="146" spans="1:19" ht="15.5" x14ac:dyDescent="0.35">
      <c r="A146" s="18">
        <v>2</v>
      </c>
      <c r="B146" s="31">
        <v>51</v>
      </c>
      <c r="C146" s="14">
        <v>3</v>
      </c>
      <c r="D146" s="20">
        <v>1.464</v>
      </c>
      <c r="E146" s="14">
        <v>118</v>
      </c>
      <c r="F146" s="14">
        <v>4</v>
      </c>
      <c r="G146" s="14">
        <v>115</v>
      </c>
      <c r="H146">
        <v>0</v>
      </c>
      <c r="I146" s="32">
        <v>0</v>
      </c>
      <c r="J146" s="14">
        <v>46</v>
      </c>
      <c r="K146" s="14">
        <v>6</v>
      </c>
      <c r="L146" s="14">
        <v>4</v>
      </c>
      <c r="M146" s="21">
        <v>33</v>
      </c>
      <c r="N146" s="17">
        <v>31</v>
      </c>
      <c r="O146" s="33">
        <v>162</v>
      </c>
      <c r="P146" s="33">
        <v>167</v>
      </c>
      <c r="Q146" s="34">
        <v>3.0864197530864196E-2</v>
      </c>
      <c r="R146" s="18">
        <v>7.9</v>
      </c>
      <c r="S146" s="14">
        <v>1</v>
      </c>
    </row>
    <row r="147" spans="1:19" ht="15.5" x14ac:dyDescent="0.35">
      <c r="A147" s="18">
        <v>3.3</v>
      </c>
      <c r="B147" s="31">
        <v>88</v>
      </c>
      <c r="C147" s="14">
        <v>5</v>
      </c>
      <c r="D147" s="20">
        <v>0.504</v>
      </c>
      <c r="E147" s="14">
        <v>253</v>
      </c>
      <c r="F147" s="14">
        <v>3</v>
      </c>
      <c r="G147" s="14">
        <v>124</v>
      </c>
      <c r="H147">
        <v>1</v>
      </c>
      <c r="I147" s="32">
        <v>1</v>
      </c>
      <c r="J147" s="14">
        <v>42</v>
      </c>
      <c r="K147" s="14">
        <v>9</v>
      </c>
      <c r="L147" s="14">
        <v>3</v>
      </c>
      <c r="M147" s="21">
        <v>35</v>
      </c>
      <c r="N147" s="17">
        <v>63</v>
      </c>
      <c r="O147" s="33">
        <v>163</v>
      </c>
      <c r="P147" s="33">
        <v>172</v>
      </c>
      <c r="Q147" s="34">
        <v>5.5214723926380369E-2</v>
      </c>
      <c r="R147" s="18">
        <v>14.1</v>
      </c>
      <c r="S147" s="14">
        <v>0</v>
      </c>
    </row>
    <row r="148" spans="1:19" ht="15.5" x14ac:dyDescent="0.35">
      <c r="A148" s="18">
        <v>1.7</v>
      </c>
      <c r="B148" s="31">
        <v>58</v>
      </c>
      <c r="C148" s="14">
        <v>19</v>
      </c>
      <c r="D148" s="20">
        <v>0.44700000000000001</v>
      </c>
      <c r="E148" s="14">
        <v>20</v>
      </c>
      <c r="F148" s="14">
        <v>4</v>
      </c>
      <c r="G148" s="14">
        <v>129</v>
      </c>
      <c r="H148">
        <v>0</v>
      </c>
      <c r="I148" s="32">
        <v>0</v>
      </c>
      <c r="J148" s="14">
        <v>43</v>
      </c>
      <c r="K148" s="14">
        <v>10</v>
      </c>
      <c r="L148" s="14">
        <v>3</v>
      </c>
      <c r="M148" s="21">
        <v>42</v>
      </c>
      <c r="N148" s="17">
        <v>35</v>
      </c>
      <c r="O148" s="33">
        <v>178</v>
      </c>
      <c r="P148" s="33">
        <v>184</v>
      </c>
      <c r="Q148" s="34">
        <v>3.3707865168539325E-2</v>
      </c>
      <c r="R148" s="18">
        <v>8.1</v>
      </c>
      <c r="S148" s="14">
        <v>1</v>
      </c>
    </row>
    <row r="149" spans="1:19" ht="15.5" x14ac:dyDescent="0.35">
      <c r="A149" s="18">
        <v>2.9</v>
      </c>
      <c r="B149" s="31">
        <v>66</v>
      </c>
      <c r="C149" s="14">
        <v>17</v>
      </c>
      <c r="D149" s="20">
        <v>2.62</v>
      </c>
      <c r="E149" s="14">
        <v>103</v>
      </c>
      <c r="F149" s="14">
        <v>2</v>
      </c>
      <c r="G149" s="14">
        <v>102</v>
      </c>
      <c r="H149">
        <v>0</v>
      </c>
      <c r="I149" s="32">
        <v>1</v>
      </c>
      <c r="J149" s="14">
        <v>39</v>
      </c>
      <c r="K149" s="14">
        <v>8</v>
      </c>
      <c r="L149" s="14">
        <v>3</v>
      </c>
      <c r="M149" s="21">
        <v>50</v>
      </c>
      <c r="N149" s="17">
        <v>48</v>
      </c>
      <c r="O149" s="33">
        <v>166</v>
      </c>
      <c r="P149" s="33">
        <v>172</v>
      </c>
      <c r="Q149" s="34">
        <v>3.614457831325301E-2</v>
      </c>
      <c r="R149" s="18">
        <v>13.6</v>
      </c>
      <c r="S149" s="14">
        <v>0</v>
      </c>
    </row>
    <row r="150" spans="1:19" ht="15.5" x14ac:dyDescent="0.35">
      <c r="A150" s="18">
        <v>2</v>
      </c>
      <c r="B150" s="31">
        <v>55</v>
      </c>
      <c r="C150" s="14">
        <v>8</v>
      </c>
      <c r="D150" s="20">
        <v>1.1679999999999999</v>
      </c>
      <c r="E150" s="14">
        <v>120</v>
      </c>
      <c r="F150" s="14">
        <v>3</v>
      </c>
      <c r="G150" s="14">
        <v>114</v>
      </c>
      <c r="H150">
        <v>0</v>
      </c>
      <c r="I150" s="32">
        <v>0</v>
      </c>
      <c r="J150" s="14">
        <v>52</v>
      </c>
      <c r="K150" s="14">
        <v>10</v>
      </c>
      <c r="L150" s="14">
        <v>3</v>
      </c>
      <c r="M150" s="21">
        <v>40</v>
      </c>
      <c r="N150" s="17">
        <v>34</v>
      </c>
      <c r="O150" s="33">
        <v>174</v>
      </c>
      <c r="P150" s="33">
        <v>182</v>
      </c>
      <c r="Q150" s="34">
        <v>4.5977011494252873E-2</v>
      </c>
      <c r="R150" s="18">
        <v>10</v>
      </c>
      <c r="S150" s="14">
        <v>1</v>
      </c>
    </row>
    <row r="151" spans="1:19" ht="15.5" x14ac:dyDescent="0.35">
      <c r="A151" s="18">
        <v>2.2000000000000002</v>
      </c>
      <c r="B151" s="31">
        <v>60</v>
      </c>
      <c r="C151" s="14">
        <v>9</v>
      </c>
      <c r="D151" s="20">
        <v>3.2000000000000001E-2</v>
      </c>
      <c r="E151" s="14">
        <v>102</v>
      </c>
      <c r="F151" s="14">
        <v>5</v>
      </c>
      <c r="G151" s="14">
        <v>135</v>
      </c>
      <c r="H151">
        <v>0</v>
      </c>
      <c r="I151" s="32">
        <v>1</v>
      </c>
      <c r="J151" s="14">
        <v>35</v>
      </c>
      <c r="K151" s="14">
        <v>8</v>
      </c>
      <c r="L151" s="14">
        <v>2</v>
      </c>
      <c r="M151" s="21">
        <v>32</v>
      </c>
      <c r="N151" s="17">
        <v>37</v>
      </c>
      <c r="O151" s="33">
        <v>178</v>
      </c>
      <c r="P151" s="33">
        <v>185</v>
      </c>
      <c r="Q151" s="34">
        <v>3.9325842696629212E-2</v>
      </c>
      <c r="R151" s="18">
        <v>11.6</v>
      </c>
      <c r="S151" s="14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FE398-B8A9-4FC6-AC7B-DD992DE6BA24}">
  <dimension ref="A1:CM174"/>
  <sheetViews>
    <sheetView topLeftCell="K1" workbookViewId="0">
      <selection activeCell="AB7" sqref="AB7"/>
    </sheetView>
  </sheetViews>
  <sheetFormatPr defaultRowHeight="14.5" x14ac:dyDescent="0.35"/>
  <sheetData>
    <row r="1" spans="1:91" ht="15.5" x14ac:dyDescent="0.35">
      <c r="A1" s="27" t="s">
        <v>47</v>
      </c>
      <c r="B1" s="26" t="s">
        <v>48</v>
      </c>
      <c r="C1" s="26" t="s">
        <v>49</v>
      </c>
      <c r="D1" s="26" t="s">
        <v>51</v>
      </c>
      <c r="E1" s="26" t="s">
        <v>52</v>
      </c>
      <c r="F1" s="30" t="s">
        <v>60</v>
      </c>
      <c r="G1" s="28" t="s">
        <v>54</v>
      </c>
      <c r="H1" s="26" t="s">
        <v>55</v>
      </c>
      <c r="I1" s="26" t="s">
        <v>56</v>
      </c>
      <c r="J1" s="26" t="s">
        <v>57</v>
      </c>
      <c r="K1" s="29" t="s">
        <v>58</v>
      </c>
      <c r="L1" s="29" t="s">
        <v>59</v>
      </c>
      <c r="M1" s="29" t="s">
        <v>38</v>
      </c>
      <c r="N1" s="29" t="s">
        <v>40</v>
      </c>
      <c r="O1" s="26" t="s">
        <v>45</v>
      </c>
      <c r="P1" s="28" t="s">
        <v>53</v>
      </c>
    </row>
    <row r="2" spans="1:91" ht="15.5" x14ac:dyDescent="0.35">
      <c r="A2" s="31">
        <v>60</v>
      </c>
      <c r="B2" s="14">
        <v>10</v>
      </c>
      <c r="C2" s="20">
        <v>0.71199999999999997</v>
      </c>
      <c r="D2" s="14">
        <v>3</v>
      </c>
      <c r="E2" s="14">
        <v>110</v>
      </c>
      <c r="F2">
        <v>1</v>
      </c>
      <c r="G2" s="32">
        <v>0</v>
      </c>
      <c r="H2" s="14">
        <v>33</v>
      </c>
      <c r="I2" s="14">
        <v>12</v>
      </c>
      <c r="J2" s="14">
        <v>2</v>
      </c>
      <c r="K2" s="21">
        <v>38</v>
      </c>
      <c r="L2" s="17">
        <v>46</v>
      </c>
      <c r="M2" s="33">
        <v>171</v>
      </c>
      <c r="N2" s="33">
        <v>178</v>
      </c>
      <c r="O2" s="18">
        <v>12.5</v>
      </c>
      <c r="P2" s="14">
        <v>1</v>
      </c>
    </row>
    <row r="3" spans="1:91" ht="15.5" x14ac:dyDescent="0.35">
      <c r="A3" s="31">
        <v>69</v>
      </c>
      <c r="B3" s="14">
        <v>8</v>
      </c>
      <c r="C3" s="20">
        <v>9.0999999999999998E-2</v>
      </c>
      <c r="D3" s="14">
        <v>3</v>
      </c>
      <c r="E3" s="14">
        <v>134</v>
      </c>
      <c r="F3">
        <v>1</v>
      </c>
      <c r="G3" s="32">
        <v>0</v>
      </c>
      <c r="H3" s="14">
        <v>33</v>
      </c>
      <c r="I3" s="14">
        <v>16</v>
      </c>
      <c r="J3" s="14">
        <v>1</v>
      </c>
      <c r="K3" s="21">
        <v>36</v>
      </c>
      <c r="L3" s="17">
        <v>73</v>
      </c>
      <c r="M3" s="33">
        <v>168</v>
      </c>
      <c r="N3" s="33">
        <v>178</v>
      </c>
      <c r="O3" s="18">
        <v>14.5</v>
      </c>
      <c r="P3" s="14">
        <v>1</v>
      </c>
      <c r="AC3" t="s">
        <v>164</v>
      </c>
      <c r="CA3" t="s">
        <v>193</v>
      </c>
      <c r="CF3" t="s">
        <v>198</v>
      </c>
    </row>
    <row r="4" spans="1:91" ht="16" thickBot="1" x14ac:dyDescent="0.4">
      <c r="A4" s="31">
        <v>79</v>
      </c>
      <c r="B4" s="14">
        <v>7</v>
      </c>
      <c r="C4" s="20">
        <v>1.72</v>
      </c>
      <c r="D4" s="14">
        <v>1</v>
      </c>
      <c r="E4" s="14">
        <v>98</v>
      </c>
      <c r="F4">
        <v>1</v>
      </c>
      <c r="G4" s="32">
        <v>1</v>
      </c>
      <c r="H4" s="14">
        <v>40</v>
      </c>
      <c r="I4" s="14">
        <v>13</v>
      </c>
      <c r="J4" s="14">
        <v>2</v>
      </c>
      <c r="K4" s="21">
        <v>39</v>
      </c>
      <c r="L4" s="17">
        <v>64</v>
      </c>
      <c r="M4" s="33">
        <v>180</v>
      </c>
      <c r="N4" s="33">
        <v>188</v>
      </c>
      <c r="O4" s="18">
        <v>19</v>
      </c>
      <c r="P4" s="14">
        <v>1</v>
      </c>
    </row>
    <row r="5" spans="1:91" ht="16" thickTop="1" x14ac:dyDescent="0.35">
      <c r="A5" s="31">
        <v>66</v>
      </c>
      <c r="B5" s="14">
        <v>7</v>
      </c>
      <c r="C5" s="20">
        <v>1.3720000000000001</v>
      </c>
      <c r="D5" s="14">
        <v>1</v>
      </c>
      <c r="E5" s="14">
        <v>85</v>
      </c>
      <c r="F5">
        <v>0</v>
      </c>
      <c r="G5" s="32">
        <v>1</v>
      </c>
      <c r="H5" s="14">
        <v>29</v>
      </c>
      <c r="I5" s="14">
        <v>10</v>
      </c>
      <c r="J5" s="14">
        <v>2</v>
      </c>
      <c r="K5" s="21">
        <v>38</v>
      </c>
      <c r="L5" s="17">
        <v>66</v>
      </c>
      <c r="M5" s="33">
        <v>173</v>
      </c>
      <c r="N5" s="33">
        <v>180</v>
      </c>
      <c r="O5" s="18">
        <v>18.2</v>
      </c>
      <c r="P5" s="14">
        <v>1</v>
      </c>
      <c r="AC5" s="145" t="str">
        <f>A1</f>
        <v>No. Staff</v>
      </c>
      <c r="AD5" s="145" t="str">
        <f t="shared" ref="AD5:AQ5" si="0">B1</f>
        <v>Age (Yrs)</v>
      </c>
      <c r="AE5" s="145" t="str">
        <f t="shared" si="0"/>
        <v>GrossProfit $m</v>
      </c>
      <c r="AF5" s="145" t="str">
        <f t="shared" si="0"/>
        <v>Competitors</v>
      </c>
      <c r="AG5" s="145" t="str">
        <f t="shared" si="0"/>
        <v>HrsTrading</v>
      </c>
      <c r="AH5" s="145" t="str">
        <f t="shared" si="0"/>
        <v>OnlineChannel</v>
      </c>
      <c r="AI5" s="145" t="str">
        <f t="shared" si="0"/>
        <v>Mng-Gender</v>
      </c>
      <c r="AJ5" s="145" t="str">
        <f t="shared" si="0"/>
        <v>Mng-Age</v>
      </c>
      <c r="AK5" s="145" t="str">
        <f t="shared" si="0"/>
        <v>Mng-Exp</v>
      </c>
      <c r="AL5" s="145" t="str">
        <f t="shared" si="0"/>
        <v>Mng-Train</v>
      </c>
      <c r="AM5" s="145" t="str">
        <f t="shared" si="0"/>
        <v>Union%</v>
      </c>
      <c r="AN5" s="145" t="str">
        <f t="shared" si="0"/>
        <v>CarSpaces</v>
      </c>
      <c r="AO5" s="145" t="str">
        <f t="shared" si="0"/>
        <v>Basket:2016</v>
      </c>
      <c r="AP5" s="145" t="str">
        <f t="shared" si="0"/>
        <v>Basket:2017</v>
      </c>
      <c r="AQ5" s="145" t="str">
        <f t="shared" si="0"/>
        <v>Sales $m</v>
      </c>
      <c r="AR5" s="145" t="s">
        <v>165</v>
      </c>
      <c r="AS5" s="145" t="s">
        <v>166</v>
      </c>
      <c r="AT5" s="145" t="s">
        <v>148</v>
      </c>
      <c r="AU5" s="145" t="s">
        <v>167</v>
      </c>
      <c r="AV5" s="145" t="s">
        <v>168</v>
      </c>
      <c r="AW5" s="145" t="s">
        <v>169</v>
      </c>
      <c r="AX5" s="145" t="s">
        <v>170</v>
      </c>
      <c r="AY5" s="145" t="s">
        <v>171</v>
      </c>
      <c r="AZ5" s="145" t="s">
        <v>172</v>
      </c>
      <c r="BA5" s="145" t="s">
        <v>173</v>
      </c>
      <c r="BC5" t="s">
        <v>174</v>
      </c>
      <c r="BE5" t="s">
        <v>175</v>
      </c>
      <c r="BF5" s="147" t="e">
        <f ca="1">AR156*LN(AR156/AT156)+AS156*LN(AS156/AT156)</f>
        <v>#NAME?</v>
      </c>
      <c r="BH5" t="s">
        <v>185</v>
      </c>
      <c r="BY5" t="s">
        <v>192</v>
      </c>
      <c r="CB5" s="153" t="s">
        <v>194</v>
      </c>
      <c r="CC5" s="153" t="s">
        <v>195</v>
      </c>
      <c r="CF5" s="151" t="s">
        <v>168</v>
      </c>
      <c r="CG5" s="151" t="s">
        <v>166</v>
      </c>
      <c r="CH5" s="151" t="s">
        <v>165</v>
      </c>
      <c r="CI5" s="151" t="s">
        <v>199</v>
      </c>
      <c r="CJ5" s="151" t="s">
        <v>200</v>
      </c>
      <c r="CK5" s="151" t="s">
        <v>201</v>
      </c>
      <c r="CL5" s="151" t="s">
        <v>202</v>
      </c>
      <c r="CM5" s="151" t="s">
        <v>203</v>
      </c>
    </row>
    <row r="6" spans="1:91" ht="15.5" x14ac:dyDescent="0.35">
      <c r="A6" s="31">
        <v>51</v>
      </c>
      <c r="B6" s="14">
        <v>15</v>
      </c>
      <c r="C6" s="20">
        <v>0.93500000000000005</v>
      </c>
      <c r="D6" s="14">
        <v>4</v>
      </c>
      <c r="E6" s="14">
        <v>72</v>
      </c>
      <c r="F6">
        <v>0</v>
      </c>
      <c r="G6" s="32">
        <v>0</v>
      </c>
      <c r="H6" s="14">
        <v>36</v>
      </c>
      <c r="I6" s="14">
        <v>4</v>
      </c>
      <c r="J6" s="14">
        <v>3</v>
      </c>
      <c r="K6" s="21">
        <v>40</v>
      </c>
      <c r="L6" s="17">
        <v>29</v>
      </c>
      <c r="M6" s="33">
        <v>166</v>
      </c>
      <c r="N6" s="33">
        <v>171</v>
      </c>
      <c r="O6" s="18">
        <v>7.6</v>
      </c>
      <c r="P6" s="14">
        <v>1</v>
      </c>
      <c r="AC6" t="e">
        <f t="array" aca="1" ref="AC6:AS155" ca="1">[2]!LogitSummary(A2:P151)</f>
        <v>#NAME?</v>
      </c>
      <c r="AD6" t="e">
        <f ca="1"/>
        <v>#NAME?</v>
      </c>
      <c r="AE6" t="e">
        <f ca="1"/>
        <v>#NAME?</v>
      </c>
      <c r="AF6" t="e">
        <f ca="1"/>
        <v>#NAME?</v>
      </c>
      <c r="AG6" t="e">
        <f ca="1"/>
        <v>#NAME?</v>
      </c>
      <c r="AH6" t="e">
        <f ca="1"/>
        <v>#NAME?</v>
      </c>
      <c r="AI6" t="e">
        <f ca="1"/>
        <v>#NAME?</v>
      </c>
      <c r="AJ6" t="e">
        <f ca="1"/>
        <v>#NAME?</v>
      </c>
      <c r="AK6" t="e">
        <f ca="1"/>
        <v>#NAME?</v>
      </c>
      <c r="AL6" t="e">
        <f ca="1"/>
        <v>#NAME?</v>
      </c>
      <c r="AM6" t="e">
        <f ca="1"/>
        <v>#NAME?</v>
      </c>
      <c r="AN6" t="e">
        <f ca="1"/>
        <v>#NAME?</v>
      </c>
      <c r="AO6" t="e">
        <f ca="1"/>
        <v>#NAME?</v>
      </c>
      <c r="AP6" t="e">
        <f ca="1"/>
        <v>#NAME?</v>
      </c>
      <c r="AQ6" t="e">
        <f ca="1"/>
        <v>#NAME?</v>
      </c>
      <c r="AR6" s="138" t="e">
        <f ca="1"/>
        <v>#NAME?</v>
      </c>
      <c r="AS6" s="139" t="e">
        <f ca="1"/>
        <v>#NAME?</v>
      </c>
      <c r="AT6" s="140" t="e">
        <f ca="1">AR6+AS6</f>
        <v>#NAME?</v>
      </c>
      <c r="AU6" t="e">
        <f ca="1">IF(AT6=0,"",AR6/AT6)</f>
        <v>#NAME?</v>
      </c>
      <c r="AV6" t="e">
        <f ca="1">1/(1+EXP(-$BC$7-MMULT(AC6:AQ6,$BC$8:$BC$22)))</f>
        <v>#NAME?</v>
      </c>
      <c r="AW6" s="135" t="e">
        <f ca="1">AT6*AV6</f>
        <v>#NAME?</v>
      </c>
      <c r="AX6" s="137" t="e">
        <f ca="1">AT6-AW6</f>
        <v>#NAME?</v>
      </c>
      <c r="AY6" s="135">
        <f ca="1">IFERROR(AT6*(AU6*LN(AV6)+(1-AU6)*LN(1-AV6)),0)</f>
        <v>0</v>
      </c>
      <c r="AZ6" s="137" t="e">
        <f ca="1">100*IF(AV6&gt;=$CB$12,AR6/AT6,AS6/AT6)</f>
        <v>#NAME?</v>
      </c>
      <c r="BA6">
        <f ca="1">IFERROR((AR6-AW6)^2/AW6+(AS6-AX6)^2/AX6,0)</f>
        <v>0</v>
      </c>
      <c r="BE6" t="s">
        <v>176</v>
      </c>
      <c r="BF6" s="149">
        <f ca="1">AY156</f>
        <v>0</v>
      </c>
      <c r="BH6" s="135" t="e">
        <f t="array" aca="1" ref="BH6:BW21" ca="1">MINVERSE(MMULT(TRANSPOSE([2]!DESIGN(AC6:AQ155)),AV6:AV155*(1-AV6:AV155)*AT6:AT155*[2]!DESIGN(AC6:AQ155)))</f>
        <v>#NAME?</v>
      </c>
      <c r="BI6" s="136" t="e">
        <f ca="1"/>
        <v>#NAME?</v>
      </c>
      <c r="BJ6" s="136" t="e">
        <f ca="1"/>
        <v>#NAME?</v>
      </c>
      <c r="BK6" s="136" t="e">
        <f ca="1"/>
        <v>#NAME?</v>
      </c>
      <c r="BL6" s="136" t="e">
        <f ca="1"/>
        <v>#NAME?</v>
      </c>
      <c r="BM6" s="136" t="e">
        <f ca="1"/>
        <v>#NAME?</v>
      </c>
      <c r="BN6" s="136" t="e">
        <f ca="1"/>
        <v>#NAME?</v>
      </c>
      <c r="BO6" s="136" t="e">
        <f ca="1"/>
        <v>#NAME?</v>
      </c>
      <c r="BP6" s="136" t="e">
        <f ca="1"/>
        <v>#NAME?</v>
      </c>
      <c r="BQ6" s="136" t="e">
        <f ca="1"/>
        <v>#NAME?</v>
      </c>
      <c r="BR6" s="136" t="e">
        <f ca="1"/>
        <v>#NAME?</v>
      </c>
      <c r="BS6" s="136" t="e">
        <f ca="1"/>
        <v>#NAME?</v>
      </c>
      <c r="BT6" s="136" t="e">
        <f ca="1"/>
        <v>#NAME?</v>
      </c>
      <c r="BU6" s="136" t="e">
        <f ca="1"/>
        <v>#NAME?</v>
      </c>
      <c r="BV6" s="136" t="e">
        <f ca="1"/>
        <v>#NAME?</v>
      </c>
      <c r="BW6" s="137" t="e">
        <f ca="1"/>
        <v>#NAME?</v>
      </c>
      <c r="BY6" s="147" t="e">
        <f t="array" aca="1" ref="BY6:BY21" ca="1">MMULT(BH6:BW21,MMULT(TRANSPOSE([2]!DESIGN(AC6:AQ155)),AT6:AT155*(AU6:AU155-AV6:AV155)))</f>
        <v>#NAME?</v>
      </c>
      <c r="CA6" t="s">
        <v>169</v>
      </c>
      <c r="CB6" s="135">
        <f ca="1">SUMIF(AV6:AV155,"&gt;="&amp;CB12,AR6:AR155)</f>
        <v>0</v>
      </c>
      <c r="CC6" s="137">
        <f ca="1">SUMIF(AV6:AV155,"&gt;="&amp;CB12,AS6:AS155)</f>
        <v>0</v>
      </c>
      <c r="CD6">
        <f ca="1">CB6+CC6</f>
        <v>0</v>
      </c>
      <c r="CI6">
        <v>0</v>
      </c>
      <c r="CJ6">
        <v>0</v>
      </c>
      <c r="CK6" t="e">
        <f ca="1">1-CI6/CI$156</f>
        <v>#NAME?</v>
      </c>
      <c r="CL6" t="e">
        <f ca="1">1-CJ6/CJ$156</f>
        <v>#NAME?</v>
      </c>
      <c r="CM6" t="e">
        <f ca="1">(CK6-CK7)*CL6</f>
        <v>#NAME?</v>
      </c>
    </row>
    <row r="7" spans="1:91" ht="15.5" x14ac:dyDescent="0.35">
      <c r="A7" s="31">
        <v>62</v>
      </c>
      <c r="B7" s="14">
        <v>6</v>
      </c>
      <c r="C7" s="20">
        <v>2.0190000000000001</v>
      </c>
      <c r="D7" s="14">
        <v>0</v>
      </c>
      <c r="E7" s="14">
        <v>77</v>
      </c>
      <c r="F7">
        <v>1</v>
      </c>
      <c r="G7" s="32">
        <v>1</v>
      </c>
      <c r="H7" s="14">
        <v>32</v>
      </c>
      <c r="I7" s="14">
        <v>15</v>
      </c>
      <c r="J7" s="14">
        <v>4</v>
      </c>
      <c r="K7" s="21">
        <v>37</v>
      </c>
      <c r="L7" s="17">
        <v>40</v>
      </c>
      <c r="M7" s="33">
        <v>183</v>
      </c>
      <c r="N7" s="33">
        <v>192</v>
      </c>
      <c r="O7" s="18">
        <v>18.5</v>
      </c>
      <c r="P7" s="14">
        <v>1</v>
      </c>
      <c r="AC7" t="e">
        <f ca="1"/>
        <v>#NAME?</v>
      </c>
      <c r="AD7" t="e">
        <f ca="1"/>
        <v>#NAME?</v>
      </c>
      <c r="AE7" t="e">
        <f ca="1"/>
        <v>#NAME?</v>
      </c>
      <c r="AF7" t="e">
        <f ca="1"/>
        <v>#NAME?</v>
      </c>
      <c r="AG7" t="e">
        <f ca="1"/>
        <v>#NAME?</v>
      </c>
      <c r="AH7" t="e">
        <f ca="1"/>
        <v>#NAME?</v>
      </c>
      <c r="AI7" t="e">
        <f ca="1"/>
        <v>#NAME?</v>
      </c>
      <c r="AJ7" t="e">
        <f ca="1"/>
        <v>#NAME?</v>
      </c>
      <c r="AK7" t="e">
        <f ca="1"/>
        <v>#NAME?</v>
      </c>
      <c r="AL7" t="e">
        <f ca="1"/>
        <v>#NAME?</v>
      </c>
      <c r="AM7" t="e">
        <f ca="1"/>
        <v>#NAME?</v>
      </c>
      <c r="AN7" t="e">
        <f ca="1"/>
        <v>#NAME?</v>
      </c>
      <c r="AO7" t="e">
        <f ca="1"/>
        <v>#NAME?</v>
      </c>
      <c r="AP7" t="e">
        <f ca="1"/>
        <v>#NAME?</v>
      </c>
      <c r="AQ7" t="e">
        <f ca="1"/>
        <v>#NAME?</v>
      </c>
      <c r="AR7" s="138" t="e">
        <f ca="1"/>
        <v>#NAME?</v>
      </c>
      <c r="AS7" s="139" t="e">
        <f ca="1"/>
        <v>#NAME?</v>
      </c>
      <c r="AT7" s="140" t="e">
        <f t="shared" ref="AT7:AT70" ca="1" si="1">AR7+AS7</f>
        <v>#NAME?</v>
      </c>
      <c r="AU7" t="e">
        <f t="shared" ref="AU7:AU70" ca="1" si="2">IF(AT7=0,"",AR7/AT7)</f>
        <v>#NAME?</v>
      </c>
      <c r="AV7" t="e">
        <f t="shared" ref="AV7:AV70" ca="1" si="3">1/(1+EXP(-$BC$7-MMULT(AC7:AQ7,$BC$8:$BC$22)))</f>
        <v>#NAME?</v>
      </c>
      <c r="AW7" s="138" t="e">
        <f t="shared" ref="AW7:AW70" ca="1" si="4">AT7*AV7</f>
        <v>#NAME?</v>
      </c>
      <c r="AX7" s="140" t="e">
        <f t="shared" ref="AX7:AX70" ca="1" si="5">AT7-AW7</f>
        <v>#NAME?</v>
      </c>
      <c r="AY7" s="138">
        <f t="shared" ref="AY7:AY70" ca="1" si="6">IFERROR(AT7*(AU7*LN(AV7)+(1-AU7)*LN(1-AV7)),0)</f>
        <v>0</v>
      </c>
      <c r="AZ7" s="140" t="e">
        <f t="shared" ref="AZ7:AZ70" ca="1" si="7">100*IF(AV7&gt;=$CB$12,AR7/AT7,AS7/AT7)</f>
        <v>#NAME?</v>
      </c>
      <c r="BA7">
        <f t="shared" ref="BA7:BA70" ca="1" si="8">IFERROR((AR7-AW7)^2/AW7+(AS7-AX7)^2/AX7,0)</f>
        <v>0</v>
      </c>
      <c r="BC7" s="147" t="e">
        <f t="array" aca="1" ref="BC7:BC22" ca="1">[2]!LogitCoeff(AC6:AS155,,,,,20)</f>
        <v>#NAME?</v>
      </c>
      <c r="BH7" s="138" t="e">
        <f ca="1"/>
        <v>#NAME?</v>
      </c>
      <c r="BI7" s="139" t="e">
        <f ca="1"/>
        <v>#NAME?</v>
      </c>
      <c r="BJ7" s="139" t="e">
        <f ca="1"/>
        <v>#NAME?</v>
      </c>
      <c r="BK7" s="139" t="e">
        <f ca="1"/>
        <v>#NAME?</v>
      </c>
      <c r="BL7" s="139" t="e">
        <f ca="1"/>
        <v>#NAME?</v>
      </c>
      <c r="BM7" s="139" t="e">
        <f ca="1"/>
        <v>#NAME?</v>
      </c>
      <c r="BN7" s="139" t="e">
        <f ca="1"/>
        <v>#NAME?</v>
      </c>
      <c r="BO7" s="139" t="e">
        <f ca="1"/>
        <v>#NAME?</v>
      </c>
      <c r="BP7" s="139" t="e">
        <f ca="1"/>
        <v>#NAME?</v>
      </c>
      <c r="BQ7" s="139" t="e">
        <f ca="1"/>
        <v>#NAME?</v>
      </c>
      <c r="BR7" s="139" t="e">
        <f ca="1"/>
        <v>#NAME?</v>
      </c>
      <c r="BS7" s="139" t="e">
        <f ca="1"/>
        <v>#NAME?</v>
      </c>
      <c r="BT7" s="139" t="e">
        <f ca="1"/>
        <v>#NAME?</v>
      </c>
      <c r="BU7" s="139" t="e">
        <f ca="1"/>
        <v>#NAME?</v>
      </c>
      <c r="BV7" s="139" t="e">
        <f ca="1"/>
        <v>#NAME?</v>
      </c>
      <c r="BW7" s="140" t="e">
        <f ca="1"/>
        <v>#NAME?</v>
      </c>
      <c r="BY7" s="148" t="e">
        <f ca="1"/>
        <v>#NAME?</v>
      </c>
      <c r="CA7" t="s">
        <v>170</v>
      </c>
      <c r="CB7" s="141" t="e">
        <f ca="1">CB8-CB6</f>
        <v>#NAME?</v>
      </c>
      <c r="CC7" s="143" t="e">
        <f ca="1">CC8-CC6</f>
        <v>#NAME?</v>
      </c>
      <c r="CD7" t="e">
        <f t="shared" ref="CD7:CD8" ca="1" si="9">CB7+CC7</f>
        <v>#NAME?</v>
      </c>
      <c r="CF7" t="e">
        <f t="array" aca="1" ref="CF7:CH156" ca="1">[2]!SelectCols(AR6:AV155,"5,2,1",1)</f>
        <v>#NAME?</v>
      </c>
      <c r="CG7" t="e">
        <f ca="1"/>
        <v>#NAME?</v>
      </c>
      <c r="CH7" t="e">
        <f ca="1"/>
        <v>#NAME?</v>
      </c>
      <c r="CI7" t="e">
        <f ca="1">CI6+CG7</f>
        <v>#NAME?</v>
      </c>
      <c r="CJ7" t="e">
        <f ca="1">CJ6+CH7</f>
        <v>#NAME?</v>
      </c>
      <c r="CK7" t="e">
        <f t="shared" ref="CK7:CK70" ca="1" si="10">1-CI7/CI$156</f>
        <v>#NAME?</v>
      </c>
      <c r="CL7" t="e">
        <f t="shared" ref="CL7:CL70" ca="1" si="11">1-CJ7/CJ$156</f>
        <v>#NAME?</v>
      </c>
      <c r="CM7" t="e">
        <f t="shared" ref="CM7:CM70" ca="1" si="12">(CK7-CK8)*CL7</f>
        <v>#NAME?</v>
      </c>
    </row>
    <row r="8" spans="1:91" ht="15.5" x14ac:dyDescent="0.35">
      <c r="A8" s="31">
        <v>61</v>
      </c>
      <c r="B8" s="14">
        <v>7</v>
      </c>
      <c r="C8" s="20">
        <v>0.66200000000000003</v>
      </c>
      <c r="D8" s="14">
        <v>2</v>
      </c>
      <c r="E8" s="14">
        <v>100</v>
      </c>
      <c r="F8">
        <v>0</v>
      </c>
      <c r="G8" s="32">
        <v>1</v>
      </c>
      <c r="H8" s="14">
        <v>52</v>
      </c>
      <c r="I8" s="14">
        <v>15</v>
      </c>
      <c r="J8" s="14">
        <v>3</v>
      </c>
      <c r="K8" s="21">
        <v>37</v>
      </c>
      <c r="L8" s="17">
        <v>69</v>
      </c>
      <c r="M8" s="33">
        <v>182</v>
      </c>
      <c r="N8" s="33">
        <v>191</v>
      </c>
      <c r="O8" s="18">
        <v>13.1</v>
      </c>
      <c r="P8" s="14">
        <v>1</v>
      </c>
      <c r="AC8" t="e">
        <f ca="1"/>
        <v>#NAME?</v>
      </c>
      <c r="AD8" t="e">
        <f ca="1"/>
        <v>#NAME?</v>
      </c>
      <c r="AE8" t="e">
        <f ca="1"/>
        <v>#NAME?</v>
      </c>
      <c r="AF8" t="e">
        <f ca="1"/>
        <v>#NAME?</v>
      </c>
      <c r="AG8" t="e">
        <f ca="1"/>
        <v>#NAME?</v>
      </c>
      <c r="AH8" t="e">
        <f ca="1"/>
        <v>#NAME?</v>
      </c>
      <c r="AI8" t="e">
        <f ca="1"/>
        <v>#NAME?</v>
      </c>
      <c r="AJ8" t="e">
        <f ca="1"/>
        <v>#NAME?</v>
      </c>
      <c r="AK8" t="e">
        <f ca="1"/>
        <v>#NAME?</v>
      </c>
      <c r="AL8" t="e">
        <f ca="1"/>
        <v>#NAME?</v>
      </c>
      <c r="AM8" t="e">
        <f ca="1"/>
        <v>#NAME?</v>
      </c>
      <c r="AN8" t="e">
        <f ca="1"/>
        <v>#NAME?</v>
      </c>
      <c r="AO8" t="e">
        <f ca="1"/>
        <v>#NAME?</v>
      </c>
      <c r="AP8" t="e">
        <f ca="1"/>
        <v>#NAME?</v>
      </c>
      <c r="AQ8" t="e">
        <f ca="1"/>
        <v>#NAME?</v>
      </c>
      <c r="AR8" s="138" t="e">
        <f ca="1"/>
        <v>#NAME?</v>
      </c>
      <c r="AS8" s="139" t="e">
        <f ca="1"/>
        <v>#NAME?</v>
      </c>
      <c r="AT8" s="140" t="e">
        <f t="shared" ca="1" si="1"/>
        <v>#NAME?</v>
      </c>
      <c r="AU8" t="e">
        <f t="shared" ca="1" si="2"/>
        <v>#NAME?</v>
      </c>
      <c r="AV8" t="e">
        <f t="shared" ca="1" si="3"/>
        <v>#NAME?</v>
      </c>
      <c r="AW8" s="138" t="e">
        <f t="shared" ca="1" si="4"/>
        <v>#NAME?</v>
      </c>
      <c r="AX8" s="140" t="e">
        <f t="shared" ca="1" si="5"/>
        <v>#NAME?</v>
      </c>
      <c r="AY8" s="138">
        <f t="shared" ca="1" si="6"/>
        <v>0</v>
      </c>
      <c r="AZ8" s="140" t="e">
        <f t="shared" ca="1" si="7"/>
        <v>#NAME?</v>
      </c>
      <c r="BA8">
        <f t="shared" ca="1" si="8"/>
        <v>0</v>
      </c>
      <c r="BC8" s="148" t="e">
        <f ca="1"/>
        <v>#NAME?</v>
      </c>
      <c r="BE8" t="s">
        <v>177</v>
      </c>
      <c r="BF8" s="147" t="e">
        <f ca="1">2*(BF6-BF5)</f>
        <v>#NAME?</v>
      </c>
      <c r="BH8" s="138" t="e">
        <f ca="1"/>
        <v>#NAME?</v>
      </c>
      <c r="BI8" s="139" t="e">
        <f ca="1"/>
        <v>#NAME?</v>
      </c>
      <c r="BJ8" s="139" t="e">
        <f ca="1"/>
        <v>#NAME?</v>
      </c>
      <c r="BK8" s="139" t="e">
        <f ca="1"/>
        <v>#NAME?</v>
      </c>
      <c r="BL8" s="139" t="e">
        <f ca="1"/>
        <v>#NAME?</v>
      </c>
      <c r="BM8" s="139" t="e">
        <f ca="1"/>
        <v>#NAME?</v>
      </c>
      <c r="BN8" s="139" t="e">
        <f ca="1"/>
        <v>#NAME?</v>
      </c>
      <c r="BO8" s="139" t="e">
        <f ca="1"/>
        <v>#NAME?</v>
      </c>
      <c r="BP8" s="139" t="e">
        <f ca="1"/>
        <v>#NAME?</v>
      </c>
      <c r="BQ8" s="139" t="e">
        <f ca="1"/>
        <v>#NAME?</v>
      </c>
      <c r="BR8" s="139" t="e">
        <f ca="1"/>
        <v>#NAME?</v>
      </c>
      <c r="BS8" s="139" t="e">
        <f ca="1"/>
        <v>#NAME?</v>
      </c>
      <c r="BT8" s="139" t="e">
        <f ca="1"/>
        <v>#NAME?</v>
      </c>
      <c r="BU8" s="139" t="e">
        <f ca="1"/>
        <v>#NAME?</v>
      </c>
      <c r="BV8" s="139" t="e">
        <f ca="1"/>
        <v>#NAME?</v>
      </c>
      <c r="BW8" s="140" t="e">
        <f ca="1"/>
        <v>#NAME?</v>
      </c>
      <c r="BY8" s="148" t="e">
        <f ca="1"/>
        <v>#NAME?</v>
      </c>
      <c r="CB8" t="e">
        <f ca="1">AR156</f>
        <v>#NAME?</v>
      </c>
      <c r="CC8" t="e">
        <f ca="1">AS156</f>
        <v>#NAME?</v>
      </c>
      <c r="CD8" t="e">
        <f t="shared" ca="1" si="9"/>
        <v>#NAME?</v>
      </c>
      <c r="CF8" t="e">
        <f ca="1"/>
        <v>#NAME?</v>
      </c>
      <c r="CG8" t="e">
        <f ca="1"/>
        <v>#NAME?</v>
      </c>
      <c r="CH8" t="e">
        <f ca="1"/>
        <v>#NAME?</v>
      </c>
      <c r="CI8" t="e">
        <f t="shared" ref="CI8:CI71" ca="1" si="13">CI7+CG8</f>
        <v>#NAME?</v>
      </c>
      <c r="CJ8" t="e">
        <f t="shared" ref="CJ8:CJ71" ca="1" si="14">CJ7+CH8</f>
        <v>#NAME?</v>
      </c>
      <c r="CK8" t="e">
        <f t="shared" ca="1" si="10"/>
        <v>#NAME?</v>
      </c>
      <c r="CL8" t="e">
        <f t="shared" ca="1" si="11"/>
        <v>#NAME?</v>
      </c>
      <c r="CM8" t="e">
        <f t="shared" ca="1" si="12"/>
        <v>#NAME?</v>
      </c>
    </row>
    <row r="9" spans="1:91" ht="15.5" x14ac:dyDescent="0.35">
      <c r="A9" s="31">
        <v>59</v>
      </c>
      <c r="B9" s="14">
        <v>6</v>
      </c>
      <c r="C9" s="20">
        <v>0.7</v>
      </c>
      <c r="D9" s="14">
        <v>2</v>
      </c>
      <c r="E9" s="14">
        <v>95</v>
      </c>
      <c r="F9">
        <v>0</v>
      </c>
      <c r="G9" s="32">
        <v>0</v>
      </c>
      <c r="H9" s="14">
        <v>41</v>
      </c>
      <c r="I9" s="14">
        <v>4</v>
      </c>
      <c r="J9" s="14">
        <v>3</v>
      </c>
      <c r="K9" s="21">
        <v>36</v>
      </c>
      <c r="L9" s="17">
        <v>45</v>
      </c>
      <c r="M9" s="33">
        <v>173</v>
      </c>
      <c r="N9" s="33">
        <v>182</v>
      </c>
      <c r="O9" s="18">
        <v>14.9</v>
      </c>
      <c r="P9" s="14">
        <v>1</v>
      </c>
      <c r="AC9" t="e">
        <f ca="1"/>
        <v>#NAME?</v>
      </c>
      <c r="AD9" t="e">
        <f ca="1"/>
        <v>#NAME?</v>
      </c>
      <c r="AE9" t="e">
        <f ca="1"/>
        <v>#NAME?</v>
      </c>
      <c r="AF9" t="e">
        <f ca="1"/>
        <v>#NAME?</v>
      </c>
      <c r="AG9" t="e">
        <f ca="1"/>
        <v>#NAME?</v>
      </c>
      <c r="AH9" t="e">
        <f ca="1"/>
        <v>#NAME?</v>
      </c>
      <c r="AI9" t="e">
        <f ca="1"/>
        <v>#NAME?</v>
      </c>
      <c r="AJ9" t="e">
        <f ca="1"/>
        <v>#NAME?</v>
      </c>
      <c r="AK9" t="e">
        <f ca="1"/>
        <v>#NAME?</v>
      </c>
      <c r="AL9" t="e">
        <f ca="1"/>
        <v>#NAME?</v>
      </c>
      <c r="AM9" t="e">
        <f ca="1"/>
        <v>#NAME?</v>
      </c>
      <c r="AN9" t="e">
        <f ca="1"/>
        <v>#NAME?</v>
      </c>
      <c r="AO9" t="e">
        <f ca="1"/>
        <v>#NAME?</v>
      </c>
      <c r="AP9" t="e">
        <f ca="1"/>
        <v>#NAME?</v>
      </c>
      <c r="AQ9" t="e">
        <f ca="1"/>
        <v>#NAME?</v>
      </c>
      <c r="AR9" s="138" t="e">
        <f ca="1"/>
        <v>#NAME?</v>
      </c>
      <c r="AS9" s="139" t="e">
        <f ca="1"/>
        <v>#NAME?</v>
      </c>
      <c r="AT9" s="140" t="e">
        <f t="shared" ca="1" si="1"/>
        <v>#NAME?</v>
      </c>
      <c r="AU9" t="e">
        <f t="shared" ca="1" si="2"/>
        <v>#NAME?</v>
      </c>
      <c r="AV9" t="e">
        <f t="shared" ca="1" si="3"/>
        <v>#NAME?</v>
      </c>
      <c r="AW9" s="138" t="e">
        <f t="shared" ca="1" si="4"/>
        <v>#NAME?</v>
      </c>
      <c r="AX9" s="140" t="e">
        <f t="shared" ca="1" si="5"/>
        <v>#NAME?</v>
      </c>
      <c r="AY9" s="138">
        <f t="shared" ca="1" si="6"/>
        <v>0</v>
      </c>
      <c r="AZ9" s="140" t="e">
        <f t="shared" ca="1" si="7"/>
        <v>#NAME?</v>
      </c>
      <c r="BA9">
        <f t="shared" ca="1" si="8"/>
        <v>0</v>
      </c>
      <c r="BC9" s="148" t="e">
        <f ca="1"/>
        <v>#NAME?</v>
      </c>
      <c r="BE9" t="s">
        <v>138</v>
      </c>
      <c r="BF9" s="148">
        <f ca="1">COUNT(AC6:AQ6)</f>
        <v>0</v>
      </c>
      <c r="BH9" s="138" t="e">
        <f ca="1"/>
        <v>#NAME?</v>
      </c>
      <c r="BI9" s="139" t="e">
        <f ca="1"/>
        <v>#NAME?</v>
      </c>
      <c r="BJ9" s="139" t="e">
        <f ca="1"/>
        <v>#NAME?</v>
      </c>
      <c r="BK9" s="139" t="e">
        <f ca="1"/>
        <v>#NAME?</v>
      </c>
      <c r="BL9" s="139" t="e">
        <f ca="1"/>
        <v>#NAME?</v>
      </c>
      <c r="BM9" s="139" t="e">
        <f ca="1"/>
        <v>#NAME?</v>
      </c>
      <c r="BN9" s="139" t="e">
        <f ca="1"/>
        <v>#NAME?</v>
      </c>
      <c r="BO9" s="139" t="e">
        <f ca="1"/>
        <v>#NAME?</v>
      </c>
      <c r="BP9" s="139" t="e">
        <f ca="1"/>
        <v>#NAME?</v>
      </c>
      <c r="BQ9" s="139" t="e">
        <f ca="1"/>
        <v>#NAME?</v>
      </c>
      <c r="BR9" s="139" t="e">
        <f ca="1"/>
        <v>#NAME?</v>
      </c>
      <c r="BS9" s="139" t="e">
        <f ca="1"/>
        <v>#NAME?</v>
      </c>
      <c r="BT9" s="139" t="e">
        <f ca="1"/>
        <v>#NAME?</v>
      </c>
      <c r="BU9" s="139" t="e">
        <f ca="1"/>
        <v>#NAME?</v>
      </c>
      <c r="BV9" s="139" t="e">
        <f ca="1"/>
        <v>#NAME?</v>
      </c>
      <c r="BW9" s="140" t="e">
        <f ca="1"/>
        <v>#NAME?</v>
      </c>
      <c r="BY9" s="148" t="e">
        <f ca="1"/>
        <v>#NAME?</v>
      </c>
      <c r="CF9" t="e">
        <f ca="1"/>
        <v>#NAME?</v>
      </c>
      <c r="CG9" t="e">
        <f ca="1"/>
        <v>#NAME?</v>
      </c>
      <c r="CH9" t="e">
        <f ca="1"/>
        <v>#NAME?</v>
      </c>
      <c r="CI9" t="e">
        <f t="shared" ca="1" si="13"/>
        <v>#NAME?</v>
      </c>
      <c r="CJ9" t="e">
        <f t="shared" ca="1" si="14"/>
        <v>#NAME?</v>
      </c>
      <c r="CK9" t="e">
        <f t="shared" ca="1" si="10"/>
        <v>#NAME?</v>
      </c>
      <c r="CL9" t="e">
        <f t="shared" ca="1" si="11"/>
        <v>#NAME?</v>
      </c>
      <c r="CM9" t="e">
        <f t="shared" ca="1" si="12"/>
        <v>#NAME?</v>
      </c>
    </row>
    <row r="10" spans="1:91" ht="15.5" x14ac:dyDescent="0.35">
      <c r="A10" s="31">
        <v>65</v>
      </c>
      <c r="B10" s="14">
        <v>8</v>
      </c>
      <c r="C10" s="20">
        <v>0.93700000000000006</v>
      </c>
      <c r="D10" s="14">
        <v>4</v>
      </c>
      <c r="E10" s="14">
        <v>112</v>
      </c>
      <c r="F10">
        <v>1</v>
      </c>
      <c r="G10" s="32">
        <v>1</v>
      </c>
      <c r="H10" s="14">
        <v>31</v>
      </c>
      <c r="I10" s="14">
        <v>12</v>
      </c>
      <c r="J10" s="14">
        <v>5</v>
      </c>
      <c r="K10" s="21">
        <v>40</v>
      </c>
      <c r="L10" s="17">
        <v>42</v>
      </c>
      <c r="M10" s="33">
        <v>183</v>
      </c>
      <c r="N10" s="33">
        <v>192</v>
      </c>
      <c r="O10" s="18">
        <v>17.100000000000001</v>
      </c>
      <c r="P10" s="14">
        <v>0</v>
      </c>
      <c r="AC10" t="e">
        <f ca="1"/>
        <v>#NAME?</v>
      </c>
      <c r="AD10" t="e">
        <f ca="1"/>
        <v>#NAME?</v>
      </c>
      <c r="AE10" t="e">
        <f ca="1"/>
        <v>#NAME?</v>
      </c>
      <c r="AF10" t="e">
        <f ca="1"/>
        <v>#NAME?</v>
      </c>
      <c r="AG10" t="e">
        <f ca="1"/>
        <v>#NAME?</v>
      </c>
      <c r="AH10" t="e">
        <f ca="1"/>
        <v>#NAME?</v>
      </c>
      <c r="AI10" t="e">
        <f ca="1"/>
        <v>#NAME?</v>
      </c>
      <c r="AJ10" t="e">
        <f ca="1"/>
        <v>#NAME?</v>
      </c>
      <c r="AK10" t="e">
        <f ca="1"/>
        <v>#NAME?</v>
      </c>
      <c r="AL10" t="e">
        <f ca="1"/>
        <v>#NAME?</v>
      </c>
      <c r="AM10" t="e">
        <f ca="1"/>
        <v>#NAME?</v>
      </c>
      <c r="AN10" t="e">
        <f ca="1"/>
        <v>#NAME?</v>
      </c>
      <c r="AO10" t="e">
        <f ca="1"/>
        <v>#NAME?</v>
      </c>
      <c r="AP10" t="e">
        <f ca="1"/>
        <v>#NAME?</v>
      </c>
      <c r="AQ10" t="e">
        <f ca="1"/>
        <v>#NAME?</v>
      </c>
      <c r="AR10" s="138" t="e">
        <f ca="1"/>
        <v>#NAME?</v>
      </c>
      <c r="AS10" s="139" t="e">
        <f ca="1"/>
        <v>#NAME?</v>
      </c>
      <c r="AT10" s="140" t="e">
        <f t="shared" ca="1" si="1"/>
        <v>#NAME?</v>
      </c>
      <c r="AU10" t="e">
        <f t="shared" ca="1" si="2"/>
        <v>#NAME?</v>
      </c>
      <c r="AV10" t="e">
        <f t="shared" ca="1" si="3"/>
        <v>#NAME?</v>
      </c>
      <c r="AW10" s="138" t="e">
        <f t="shared" ca="1" si="4"/>
        <v>#NAME?</v>
      </c>
      <c r="AX10" s="140" t="e">
        <f t="shared" ca="1" si="5"/>
        <v>#NAME?</v>
      </c>
      <c r="AY10" s="138">
        <f t="shared" ca="1" si="6"/>
        <v>0</v>
      </c>
      <c r="AZ10" s="140" t="e">
        <f t="shared" ca="1" si="7"/>
        <v>#NAME?</v>
      </c>
      <c r="BA10">
        <f t="shared" ca="1" si="8"/>
        <v>0</v>
      </c>
      <c r="BC10" s="148" t="e">
        <f ca="1"/>
        <v>#NAME?</v>
      </c>
      <c r="BE10" t="s">
        <v>178</v>
      </c>
      <c r="BF10" s="148" t="e">
        <f ca="1">_xlfn.CHISQ.DIST.RT(BF8,BF9)</f>
        <v>#NAME?</v>
      </c>
      <c r="BH10" s="138" t="e">
        <f ca="1"/>
        <v>#NAME?</v>
      </c>
      <c r="BI10" s="139" t="e">
        <f ca="1"/>
        <v>#NAME?</v>
      </c>
      <c r="BJ10" s="139" t="e">
        <f ca="1"/>
        <v>#NAME?</v>
      </c>
      <c r="BK10" s="139" t="e">
        <f ca="1"/>
        <v>#NAME?</v>
      </c>
      <c r="BL10" s="139" t="e">
        <f ca="1"/>
        <v>#NAME?</v>
      </c>
      <c r="BM10" s="139" t="e">
        <f ca="1"/>
        <v>#NAME?</v>
      </c>
      <c r="BN10" s="139" t="e">
        <f ca="1"/>
        <v>#NAME?</v>
      </c>
      <c r="BO10" s="139" t="e">
        <f ca="1"/>
        <v>#NAME?</v>
      </c>
      <c r="BP10" s="139" t="e">
        <f ca="1"/>
        <v>#NAME?</v>
      </c>
      <c r="BQ10" s="139" t="e">
        <f ca="1"/>
        <v>#NAME?</v>
      </c>
      <c r="BR10" s="139" t="e">
        <f ca="1"/>
        <v>#NAME?</v>
      </c>
      <c r="BS10" s="139" t="e">
        <f ca="1"/>
        <v>#NAME?</v>
      </c>
      <c r="BT10" s="139" t="e">
        <f ca="1"/>
        <v>#NAME?</v>
      </c>
      <c r="BU10" s="139" t="e">
        <f ca="1"/>
        <v>#NAME?</v>
      </c>
      <c r="BV10" s="139" t="e">
        <f ca="1"/>
        <v>#NAME?</v>
      </c>
      <c r="BW10" s="140" t="e">
        <f ca="1"/>
        <v>#NAME?</v>
      </c>
      <c r="BY10" s="148" t="e">
        <f ca="1"/>
        <v>#NAME?</v>
      </c>
      <c r="CA10" t="s">
        <v>196</v>
      </c>
      <c r="CB10" s="154" t="e">
        <f ca="1">CB6/CB8</f>
        <v>#NAME?</v>
      </c>
      <c r="CC10" s="155" t="e">
        <f ca="1">CC7/CC8</f>
        <v>#NAME?</v>
      </c>
      <c r="CD10" t="e">
        <f ca="1">(CB6+CC7)/CD8</f>
        <v>#NAME?</v>
      </c>
      <c r="CF10" t="e">
        <f ca="1"/>
        <v>#NAME?</v>
      </c>
      <c r="CG10" t="e">
        <f ca="1"/>
        <v>#NAME?</v>
      </c>
      <c r="CH10" t="e">
        <f ca="1"/>
        <v>#NAME?</v>
      </c>
      <c r="CI10" t="e">
        <f t="shared" ca="1" si="13"/>
        <v>#NAME?</v>
      </c>
      <c r="CJ10" t="e">
        <f t="shared" ca="1" si="14"/>
        <v>#NAME?</v>
      </c>
      <c r="CK10" t="e">
        <f t="shared" ca="1" si="10"/>
        <v>#NAME?</v>
      </c>
      <c r="CL10" t="e">
        <f t="shared" ca="1" si="11"/>
        <v>#NAME?</v>
      </c>
      <c r="CM10" t="e">
        <f t="shared" ca="1" si="12"/>
        <v>#NAME?</v>
      </c>
    </row>
    <row r="11" spans="1:91" ht="15.5" x14ac:dyDescent="0.35">
      <c r="A11" s="31">
        <v>55</v>
      </c>
      <c r="B11" s="14">
        <v>16</v>
      </c>
      <c r="C11" s="20">
        <v>6.5000000000000002E-2</v>
      </c>
      <c r="D11" s="14">
        <v>3</v>
      </c>
      <c r="E11" s="31">
        <v>75</v>
      </c>
      <c r="F11">
        <v>1</v>
      </c>
      <c r="G11" s="32">
        <v>0</v>
      </c>
      <c r="H11" s="14">
        <v>42</v>
      </c>
      <c r="I11" s="14">
        <v>13</v>
      </c>
      <c r="J11" s="14">
        <v>2</v>
      </c>
      <c r="K11" s="21">
        <v>34</v>
      </c>
      <c r="L11" s="17">
        <v>34</v>
      </c>
      <c r="M11" s="33">
        <v>158</v>
      </c>
      <c r="N11" s="33">
        <v>165</v>
      </c>
      <c r="O11" s="18">
        <v>9.1999999999999993</v>
      </c>
      <c r="P11" s="14">
        <v>0</v>
      </c>
      <c r="AC11" t="e">
        <f ca="1"/>
        <v>#NAME?</v>
      </c>
      <c r="AD11" t="e">
        <f ca="1"/>
        <v>#NAME?</v>
      </c>
      <c r="AE11" t="e">
        <f ca="1"/>
        <v>#NAME?</v>
      </c>
      <c r="AF11" t="e">
        <f ca="1"/>
        <v>#NAME?</v>
      </c>
      <c r="AG11" t="e">
        <f ca="1"/>
        <v>#NAME?</v>
      </c>
      <c r="AH11" t="e">
        <f ca="1"/>
        <v>#NAME?</v>
      </c>
      <c r="AI11" t="e">
        <f ca="1"/>
        <v>#NAME?</v>
      </c>
      <c r="AJ11" t="e">
        <f ca="1"/>
        <v>#NAME?</v>
      </c>
      <c r="AK11" t="e">
        <f ca="1"/>
        <v>#NAME?</v>
      </c>
      <c r="AL11" t="e">
        <f ca="1"/>
        <v>#NAME?</v>
      </c>
      <c r="AM11" t="e">
        <f ca="1"/>
        <v>#NAME?</v>
      </c>
      <c r="AN11" t="e">
        <f ca="1"/>
        <v>#NAME?</v>
      </c>
      <c r="AO11" t="e">
        <f ca="1"/>
        <v>#NAME?</v>
      </c>
      <c r="AP11" t="e">
        <f ca="1"/>
        <v>#NAME?</v>
      </c>
      <c r="AQ11" t="e">
        <f ca="1"/>
        <v>#NAME?</v>
      </c>
      <c r="AR11" s="138" t="e">
        <f ca="1"/>
        <v>#NAME?</v>
      </c>
      <c r="AS11" s="139" t="e">
        <f ca="1"/>
        <v>#NAME?</v>
      </c>
      <c r="AT11" s="140" t="e">
        <f t="shared" ca="1" si="1"/>
        <v>#NAME?</v>
      </c>
      <c r="AU11" t="e">
        <f t="shared" ca="1" si="2"/>
        <v>#NAME?</v>
      </c>
      <c r="AV11" t="e">
        <f t="shared" ca="1" si="3"/>
        <v>#NAME?</v>
      </c>
      <c r="AW11" s="138" t="e">
        <f t="shared" ca="1" si="4"/>
        <v>#NAME?</v>
      </c>
      <c r="AX11" s="140" t="e">
        <f t="shared" ca="1" si="5"/>
        <v>#NAME?</v>
      </c>
      <c r="AY11" s="138">
        <f t="shared" ca="1" si="6"/>
        <v>0</v>
      </c>
      <c r="AZ11" s="140" t="e">
        <f t="shared" ca="1" si="7"/>
        <v>#NAME?</v>
      </c>
      <c r="BA11">
        <f t="shared" ca="1" si="8"/>
        <v>0</v>
      </c>
      <c r="BC11" s="148" t="e">
        <f ca="1"/>
        <v>#NAME?</v>
      </c>
      <c r="BE11" t="s">
        <v>179</v>
      </c>
      <c r="BF11" s="148">
        <v>0.05</v>
      </c>
      <c r="BH11" s="138" t="e">
        <f ca="1"/>
        <v>#NAME?</v>
      </c>
      <c r="BI11" s="139" t="e">
        <f ca="1"/>
        <v>#NAME?</v>
      </c>
      <c r="BJ11" s="139" t="e">
        <f ca="1"/>
        <v>#NAME?</v>
      </c>
      <c r="BK11" s="139" t="e">
        <f ca="1"/>
        <v>#NAME?</v>
      </c>
      <c r="BL11" s="139" t="e">
        <f ca="1"/>
        <v>#NAME?</v>
      </c>
      <c r="BM11" s="139" t="e">
        <f ca="1"/>
        <v>#NAME?</v>
      </c>
      <c r="BN11" s="139" t="e">
        <f ca="1"/>
        <v>#NAME?</v>
      </c>
      <c r="BO11" s="139" t="e">
        <f ca="1"/>
        <v>#NAME?</v>
      </c>
      <c r="BP11" s="139" t="e">
        <f ca="1"/>
        <v>#NAME?</v>
      </c>
      <c r="BQ11" s="139" t="e">
        <f ca="1"/>
        <v>#NAME?</v>
      </c>
      <c r="BR11" s="139" t="e">
        <f ca="1"/>
        <v>#NAME?</v>
      </c>
      <c r="BS11" s="139" t="e">
        <f ca="1"/>
        <v>#NAME?</v>
      </c>
      <c r="BT11" s="139" t="e">
        <f ca="1"/>
        <v>#NAME?</v>
      </c>
      <c r="BU11" s="139" t="e">
        <f ca="1"/>
        <v>#NAME?</v>
      </c>
      <c r="BV11" s="139" t="e">
        <f ca="1"/>
        <v>#NAME?</v>
      </c>
      <c r="BW11" s="140" t="e">
        <f ca="1"/>
        <v>#NAME?</v>
      </c>
      <c r="BY11" s="148" t="e">
        <f ca="1"/>
        <v>#NAME?</v>
      </c>
      <c r="CF11" t="e">
        <f ca="1"/>
        <v>#NAME?</v>
      </c>
      <c r="CG11" t="e">
        <f ca="1"/>
        <v>#NAME?</v>
      </c>
      <c r="CH11" t="e">
        <f ca="1"/>
        <v>#NAME?</v>
      </c>
      <c r="CI11" t="e">
        <f t="shared" ca="1" si="13"/>
        <v>#NAME?</v>
      </c>
      <c r="CJ11" t="e">
        <f t="shared" ca="1" si="14"/>
        <v>#NAME?</v>
      </c>
      <c r="CK11" t="e">
        <f t="shared" ca="1" si="10"/>
        <v>#NAME?</v>
      </c>
      <c r="CL11" t="e">
        <f t="shared" ca="1" si="11"/>
        <v>#NAME?</v>
      </c>
      <c r="CM11" t="e">
        <f t="shared" ca="1" si="12"/>
        <v>#NAME?</v>
      </c>
    </row>
    <row r="12" spans="1:91" ht="15.5" x14ac:dyDescent="0.35">
      <c r="A12" s="31">
        <v>65</v>
      </c>
      <c r="B12" s="14">
        <v>10</v>
      </c>
      <c r="C12" s="20">
        <v>2.1440000000000001</v>
      </c>
      <c r="D12" s="14">
        <v>2</v>
      </c>
      <c r="E12" s="14">
        <v>100</v>
      </c>
      <c r="F12">
        <v>1</v>
      </c>
      <c r="G12" s="32">
        <v>0</v>
      </c>
      <c r="H12" s="14">
        <v>32</v>
      </c>
      <c r="I12" s="14">
        <v>8</v>
      </c>
      <c r="J12" s="14">
        <v>2</v>
      </c>
      <c r="K12" s="21">
        <v>40</v>
      </c>
      <c r="L12" s="17">
        <v>51</v>
      </c>
      <c r="M12" s="33">
        <v>174</v>
      </c>
      <c r="N12" s="33">
        <v>180</v>
      </c>
      <c r="O12" s="18">
        <v>10.3</v>
      </c>
      <c r="P12" s="14">
        <v>1</v>
      </c>
      <c r="AC12" t="e">
        <f ca="1"/>
        <v>#NAME?</v>
      </c>
      <c r="AD12" t="e">
        <f ca="1"/>
        <v>#NAME?</v>
      </c>
      <c r="AE12" t="e">
        <f ca="1"/>
        <v>#NAME?</v>
      </c>
      <c r="AF12" t="e">
        <f ca="1"/>
        <v>#NAME?</v>
      </c>
      <c r="AG12" t="e">
        <f ca="1"/>
        <v>#NAME?</v>
      </c>
      <c r="AH12" t="e">
        <f ca="1"/>
        <v>#NAME?</v>
      </c>
      <c r="AI12" t="e">
        <f ca="1"/>
        <v>#NAME?</v>
      </c>
      <c r="AJ12" t="e">
        <f ca="1"/>
        <v>#NAME?</v>
      </c>
      <c r="AK12" t="e">
        <f ca="1"/>
        <v>#NAME?</v>
      </c>
      <c r="AL12" t="e">
        <f ca="1"/>
        <v>#NAME?</v>
      </c>
      <c r="AM12" t="e">
        <f ca="1"/>
        <v>#NAME?</v>
      </c>
      <c r="AN12" t="e">
        <f ca="1"/>
        <v>#NAME?</v>
      </c>
      <c r="AO12" t="e">
        <f ca="1"/>
        <v>#NAME?</v>
      </c>
      <c r="AP12" t="e">
        <f ca="1"/>
        <v>#NAME?</v>
      </c>
      <c r="AQ12" t="e">
        <f ca="1"/>
        <v>#NAME?</v>
      </c>
      <c r="AR12" s="138" t="e">
        <f ca="1"/>
        <v>#NAME?</v>
      </c>
      <c r="AS12" s="139" t="e">
        <f ca="1"/>
        <v>#NAME?</v>
      </c>
      <c r="AT12" s="140" t="e">
        <f t="shared" ca="1" si="1"/>
        <v>#NAME?</v>
      </c>
      <c r="AU12" t="e">
        <f t="shared" ca="1" si="2"/>
        <v>#NAME?</v>
      </c>
      <c r="AV12" t="e">
        <f t="shared" ca="1" si="3"/>
        <v>#NAME?</v>
      </c>
      <c r="AW12" s="138" t="e">
        <f t="shared" ca="1" si="4"/>
        <v>#NAME?</v>
      </c>
      <c r="AX12" s="140" t="e">
        <f t="shared" ca="1" si="5"/>
        <v>#NAME?</v>
      </c>
      <c r="AY12" s="138">
        <f t="shared" ca="1" si="6"/>
        <v>0</v>
      </c>
      <c r="AZ12" s="140" t="e">
        <f t="shared" ca="1" si="7"/>
        <v>#NAME?</v>
      </c>
      <c r="BA12">
        <f t="shared" ca="1" si="8"/>
        <v>0</v>
      </c>
      <c r="BC12" s="148" t="e">
        <f ca="1"/>
        <v>#NAME?</v>
      </c>
      <c r="BE12" t="s">
        <v>180</v>
      </c>
      <c r="BF12" s="150" t="e">
        <f ca="1">IF(BF10&lt;BF11,"yes","no")</f>
        <v>#NAME?</v>
      </c>
      <c r="BH12" s="138" t="e">
        <f ca="1"/>
        <v>#NAME?</v>
      </c>
      <c r="BI12" s="139" t="e">
        <f ca="1"/>
        <v>#NAME?</v>
      </c>
      <c r="BJ12" s="139" t="e">
        <f ca="1"/>
        <v>#NAME?</v>
      </c>
      <c r="BK12" s="139" t="e">
        <f ca="1"/>
        <v>#NAME?</v>
      </c>
      <c r="BL12" s="139" t="e">
        <f ca="1"/>
        <v>#NAME?</v>
      </c>
      <c r="BM12" s="139" t="e">
        <f ca="1"/>
        <v>#NAME?</v>
      </c>
      <c r="BN12" s="139" t="e">
        <f ca="1"/>
        <v>#NAME?</v>
      </c>
      <c r="BO12" s="139" t="e">
        <f ca="1"/>
        <v>#NAME?</v>
      </c>
      <c r="BP12" s="139" t="e">
        <f ca="1"/>
        <v>#NAME?</v>
      </c>
      <c r="BQ12" s="139" t="e">
        <f ca="1"/>
        <v>#NAME?</v>
      </c>
      <c r="BR12" s="139" t="e">
        <f ca="1"/>
        <v>#NAME?</v>
      </c>
      <c r="BS12" s="139" t="e">
        <f ca="1"/>
        <v>#NAME?</v>
      </c>
      <c r="BT12" s="139" t="e">
        <f ca="1"/>
        <v>#NAME?</v>
      </c>
      <c r="BU12" s="139" t="e">
        <f ca="1"/>
        <v>#NAME?</v>
      </c>
      <c r="BV12" s="139" t="e">
        <f ca="1"/>
        <v>#NAME?</v>
      </c>
      <c r="BW12" s="140" t="e">
        <f ca="1"/>
        <v>#NAME?</v>
      </c>
      <c r="BY12" s="148" t="e">
        <f ca="1"/>
        <v>#NAME?</v>
      </c>
      <c r="CA12" t="s">
        <v>197</v>
      </c>
      <c r="CB12" s="156">
        <v>0.5</v>
      </c>
      <c r="CF12" t="e">
        <f ca="1"/>
        <v>#NAME?</v>
      </c>
      <c r="CG12" t="e">
        <f ca="1"/>
        <v>#NAME?</v>
      </c>
      <c r="CH12" t="e">
        <f ca="1"/>
        <v>#NAME?</v>
      </c>
      <c r="CI12" t="e">
        <f t="shared" ca="1" si="13"/>
        <v>#NAME?</v>
      </c>
      <c r="CJ12" t="e">
        <f t="shared" ca="1" si="14"/>
        <v>#NAME?</v>
      </c>
      <c r="CK12" t="e">
        <f t="shared" ca="1" si="10"/>
        <v>#NAME?</v>
      </c>
      <c r="CL12" t="e">
        <f t="shared" ca="1" si="11"/>
        <v>#NAME?</v>
      </c>
      <c r="CM12" t="e">
        <f t="shared" ca="1" si="12"/>
        <v>#NAME?</v>
      </c>
    </row>
    <row r="13" spans="1:91" ht="15.5" x14ac:dyDescent="0.35">
      <c r="A13" s="31">
        <v>74</v>
      </c>
      <c r="B13" s="14">
        <v>7</v>
      </c>
      <c r="C13" s="20">
        <v>0.248</v>
      </c>
      <c r="D13" s="14">
        <v>1</v>
      </c>
      <c r="E13" s="14">
        <v>96</v>
      </c>
      <c r="F13">
        <v>1</v>
      </c>
      <c r="G13" s="32">
        <v>1</v>
      </c>
      <c r="H13" s="14">
        <v>39</v>
      </c>
      <c r="I13" s="14">
        <v>21</v>
      </c>
      <c r="J13" s="14">
        <v>5</v>
      </c>
      <c r="K13" s="21">
        <v>40</v>
      </c>
      <c r="L13" s="17">
        <v>86</v>
      </c>
      <c r="M13" s="33">
        <v>174</v>
      </c>
      <c r="N13" s="33">
        <v>187</v>
      </c>
      <c r="O13" s="18">
        <v>19.3</v>
      </c>
      <c r="P13" s="14">
        <v>1</v>
      </c>
      <c r="AC13" t="e">
        <f ca="1"/>
        <v>#NAME?</v>
      </c>
      <c r="AD13" t="e">
        <f ca="1"/>
        <v>#NAME?</v>
      </c>
      <c r="AE13" t="e">
        <f ca="1"/>
        <v>#NAME?</v>
      </c>
      <c r="AF13" t="e">
        <f ca="1"/>
        <v>#NAME?</v>
      </c>
      <c r="AG13" t="e">
        <f ca="1"/>
        <v>#NAME?</v>
      </c>
      <c r="AH13" t="e">
        <f ca="1"/>
        <v>#NAME?</v>
      </c>
      <c r="AI13" t="e">
        <f ca="1"/>
        <v>#NAME?</v>
      </c>
      <c r="AJ13" t="e">
        <f ca="1"/>
        <v>#NAME?</v>
      </c>
      <c r="AK13" t="e">
        <f ca="1"/>
        <v>#NAME?</v>
      </c>
      <c r="AL13" t="e">
        <f ca="1"/>
        <v>#NAME?</v>
      </c>
      <c r="AM13" t="e">
        <f ca="1"/>
        <v>#NAME?</v>
      </c>
      <c r="AN13" t="e">
        <f ca="1"/>
        <v>#NAME?</v>
      </c>
      <c r="AO13" t="e">
        <f ca="1"/>
        <v>#NAME?</v>
      </c>
      <c r="AP13" t="e">
        <f ca="1"/>
        <v>#NAME?</v>
      </c>
      <c r="AQ13" t="e">
        <f ca="1"/>
        <v>#NAME?</v>
      </c>
      <c r="AR13" s="138" t="e">
        <f ca="1"/>
        <v>#NAME?</v>
      </c>
      <c r="AS13" s="139" t="e">
        <f ca="1"/>
        <v>#NAME?</v>
      </c>
      <c r="AT13" s="140" t="e">
        <f t="shared" ca="1" si="1"/>
        <v>#NAME?</v>
      </c>
      <c r="AU13" t="e">
        <f t="shared" ca="1" si="2"/>
        <v>#NAME?</v>
      </c>
      <c r="AV13" t="e">
        <f t="shared" ca="1" si="3"/>
        <v>#NAME?</v>
      </c>
      <c r="AW13" s="138" t="e">
        <f t="shared" ca="1" si="4"/>
        <v>#NAME?</v>
      </c>
      <c r="AX13" s="140" t="e">
        <f t="shared" ca="1" si="5"/>
        <v>#NAME?</v>
      </c>
      <c r="AY13" s="138">
        <f t="shared" ca="1" si="6"/>
        <v>0</v>
      </c>
      <c r="AZ13" s="140" t="e">
        <f t="shared" ca="1" si="7"/>
        <v>#NAME?</v>
      </c>
      <c r="BA13">
        <f t="shared" ca="1" si="8"/>
        <v>0</v>
      </c>
      <c r="BC13" s="148" t="e">
        <f ca="1"/>
        <v>#NAME?</v>
      </c>
      <c r="BH13" s="138" t="e">
        <f ca="1"/>
        <v>#NAME?</v>
      </c>
      <c r="BI13" s="139" t="e">
        <f ca="1"/>
        <v>#NAME?</v>
      </c>
      <c r="BJ13" s="139" t="e">
        <f ca="1"/>
        <v>#NAME?</v>
      </c>
      <c r="BK13" s="139" t="e">
        <f ca="1"/>
        <v>#NAME?</v>
      </c>
      <c r="BL13" s="139" t="e">
        <f ca="1"/>
        <v>#NAME?</v>
      </c>
      <c r="BM13" s="139" t="e">
        <f ca="1"/>
        <v>#NAME?</v>
      </c>
      <c r="BN13" s="139" t="e">
        <f ca="1"/>
        <v>#NAME?</v>
      </c>
      <c r="BO13" s="139" t="e">
        <f ca="1"/>
        <v>#NAME?</v>
      </c>
      <c r="BP13" s="139" t="e">
        <f ca="1"/>
        <v>#NAME?</v>
      </c>
      <c r="BQ13" s="139" t="e">
        <f ca="1"/>
        <v>#NAME?</v>
      </c>
      <c r="BR13" s="139" t="e">
        <f ca="1"/>
        <v>#NAME?</v>
      </c>
      <c r="BS13" s="139" t="e">
        <f ca="1"/>
        <v>#NAME?</v>
      </c>
      <c r="BT13" s="139" t="e">
        <f ca="1"/>
        <v>#NAME?</v>
      </c>
      <c r="BU13" s="139" t="e">
        <f ca="1"/>
        <v>#NAME?</v>
      </c>
      <c r="BV13" s="139" t="e">
        <f ca="1"/>
        <v>#NAME?</v>
      </c>
      <c r="BW13" s="140" t="e">
        <f ca="1"/>
        <v>#NAME?</v>
      </c>
      <c r="BY13" s="148" t="e">
        <f ca="1"/>
        <v>#NAME?</v>
      </c>
      <c r="CF13" t="e">
        <f ca="1"/>
        <v>#NAME?</v>
      </c>
      <c r="CG13" t="e">
        <f ca="1"/>
        <v>#NAME?</v>
      </c>
      <c r="CH13" t="e">
        <f ca="1"/>
        <v>#NAME?</v>
      </c>
      <c r="CI13" t="e">
        <f t="shared" ca="1" si="13"/>
        <v>#NAME?</v>
      </c>
      <c r="CJ13" t="e">
        <f t="shared" ca="1" si="14"/>
        <v>#NAME?</v>
      </c>
      <c r="CK13" t="e">
        <f t="shared" ca="1" si="10"/>
        <v>#NAME?</v>
      </c>
      <c r="CL13" t="e">
        <f t="shared" ca="1" si="11"/>
        <v>#NAME?</v>
      </c>
      <c r="CM13" t="e">
        <f t="shared" ca="1" si="12"/>
        <v>#NAME?</v>
      </c>
    </row>
    <row r="14" spans="1:91" ht="15.5" x14ac:dyDescent="0.35">
      <c r="A14" s="31">
        <v>43</v>
      </c>
      <c r="B14" s="14">
        <v>23</v>
      </c>
      <c r="C14" s="20">
        <v>1.607</v>
      </c>
      <c r="D14" s="14">
        <v>1</v>
      </c>
      <c r="E14" s="14">
        <v>72</v>
      </c>
      <c r="F14">
        <v>0</v>
      </c>
      <c r="G14" s="32">
        <v>0</v>
      </c>
      <c r="H14" s="14">
        <v>45</v>
      </c>
      <c r="I14" s="14">
        <v>8</v>
      </c>
      <c r="J14" s="14">
        <v>3</v>
      </c>
      <c r="K14" s="21">
        <v>44</v>
      </c>
      <c r="L14" s="17">
        <v>19</v>
      </c>
      <c r="M14" s="33">
        <v>163</v>
      </c>
      <c r="N14" s="33">
        <v>170</v>
      </c>
      <c r="O14" s="18">
        <v>8.1</v>
      </c>
      <c r="P14" s="14">
        <v>0</v>
      </c>
      <c r="AC14" t="e">
        <f ca="1"/>
        <v>#NAME?</v>
      </c>
      <c r="AD14" t="e">
        <f ca="1"/>
        <v>#NAME?</v>
      </c>
      <c r="AE14" t="e">
        <f ca="1"/>
        <v>#NAME?</v>
      </c>
      <c r="AF14" t="e">
        <f ca="1"/>
        <v>#NAME?</v>
      </c>
      <c r="AG14" t="e">
        <f ca="1"/>
        <v>#NAME?</v>
      </c>
      <c r="AH14" t="e">
        <f ca="1"/>
        <v>#NAME?</v>
      </c>
      <c r="AI14" t="e">
        <f ca="1"/>
        <v>#NAME?</v>
      </c>
      <c r="AJ14" t="e">
        <f ca="1"/>
        <v>#NAME?</v>
      </c>
      <c r="AK14" t="e">
        <f ca="1"/>
        <v>#NAME?</v>
      </c>
      <c r="AL14" t="e">
        <f ca="1"/>
        <v>#NAME?</v>
      </c>
      <c r="AM14" t="e">
        <f ca="1"/>
        <v>#NAME?</v>
      </c>
      <c r="AN14" t="e">
        <f ca="1"/>
        <v>#NAME?</v>
      </c>
      <c r="AO14" t="e">
        <f ca="1"/>
        <v>#NAME?</v>
      </c>
      <c r="AP14" t="e">
        <f ca="1"/>
        <v>#NAME?</v>
      </c>
      <c r="AQ14" t="e">
        <f ca="1"/>
        <v>#NAME?</v>
      </c>
      <c r="AR14" s="138" t="e">
        <f ca="1"/>
        <v>#NAME?</v>
      </c>
      <c r="AS14" s="139" t="e">
        <f ca="1"/>
        <v>#NAME?</v>
      </c>
      <c r="AT14" s="140" t="e">
        <f t="shared" ca="1" si="1"/>
        <v>#NAME?</v>
      </c>
      <c r="AU14" t="e">
        <f t="shared" ca="1" si="2"/>
        <v>#NAME?</v>
      </c>
      <c r="AV14" t="e">
        <f t="shared" ca="1" si="3"/>
        <v>#NAME?</v>
      </c>
      <c r="AW14" s="138" t="e">
        <f t="shared" ca="1" si="4"/>
        <v>#NAME?</v>
      </c>
      <c r="AX14" s="140" t="e">
        <f t="shared" ca="1" si="5"/>
        <v>#NAME?</v>
      </c>
      <c r="AY14" s="138">
        <f t="shared" ca="1" si="6"/>
        <v>0</v>
      </c>
      <c r="AZ14" s="140" t="e">
        <f t="shared" ca="1" si="7"/>
        <v>#NAME?</v>
      </c>
      <c r="BA14">
        <f t="shared" ca="1" si="8"/>
        <v>0</v>
      </c>
      <c r="BC14" s="148" t="e">
        <f ca="1"/>
        <v>#NAME?</v>
      </c>
      <c r="BE14" t="s">
        <v>181</v>
      </c>
      <c r="BF14" s="147" t="e">
        <f ca="1">1-BF6/BF5</f>
        <v>#NAME?</v>
      </c>
      <c r="BH14" s="138" t="e">
        <f ca="1"/>
        <v>#NAME?</v>
      </c>
      <c r="BI14" s="139" t="e">
        <f ca="1"/>
        <v>#NAME?</v>
      </c>
      <c r="BJ14" s="139" t="e">
        <f ca="1"/>
        <v>#NAME?</v>
      </c>
      <c r="BK14" s="139" t="e">
        <f ca="1"/>
        <v>#NAME?</v>
      </c>
      <c r="BL14" s="139" t="e">
        <f ca="1"/>
        <v>#NAME?</v>
      </c>
      <c r="BM14" s="139" t="e">
        <f ca="1"/>
        <v>#NAME?</v>
      </c>
      <c r="BN14" s="139" t="e">
        <f ca="1"/>
        <v>#NAME?</v>
      </c>
      <c r="BO14" s="139" t="e">
        <f ca="1"/>
        <v>#NAME?</v>
      </c>
      <c r="BP14" s="139" t="e">
        <f ca="1"/>
        <v>#NAME?</v>
      </c>
      <c r="BQ14" s="139" t="e">
        <f ca="1"/>
        <v>#NAME?</v>
      </c>
      <c r="BR14" s="139" t="e">
        <f ca="1"/>
        <v>#NAME?</v>
      </c>
      <c r="BS14" s="139" t="e">
        <f ca="1"/>
        <v>#NAME?</v>
      </c>
      <c r="BT14" s="139" t="e">
        <f ca="1"/>
        <v>#NAME?</v>
      </c>
      <c r="BU14" s="139" t="e">
        <f ca="1"/>
        <v>#NAME?</v>
      </c>
      <c r="BV14" s="139" t="e">
        <f ca="1"/>
        <v>#NAME?</v>
      </c>
      <c r="BW14" s="140" t="e">
        <f ca="1"/>
        <v>#NAME?</v>
      </c>
      <c r="BY14" s="148" t="e">
        <f ca="1"/>
        <v>#NAME?</v>
      </c>
      <c r="CF14" t="e">
        <f ca="1"/>
        <v>#NAME?</v>
      </c>
      <c r="CG14" t="e">
        <f ca="1"/>
        <v>#NAME?</v>
      </c>
      <c r="CH14" t="e">
        <f ca="1"/>
        <v>#NAME?</v>
      </c>
      <c r="CI14" t="e">
        <f t="shared" ca="1" si="13"/>
        <v>#NAME?</v>
      </c>
      <c r="CJ14" t="e">
        <f t="shared" ca="1" si="14"/>
        <v>#NAME?</v>
      </c>
      <c r="CK14" t="e">
        <f t="shared" ca="1" si="10"/>
        <v>#NAME?</v>
      </c>
      <c r="CL14" t="e">
        <f t="shared" ca="1" si="11"/>
        <v>#NAME?</v>
      </c>
      <c r="CM14" t="e">
        <f t="shared" ca="1" si="12"/>
        <v>#NAME?</v>
      </c>
    </row>
    <row r="15" spans="1:91" ht="15.5" x14ac:dyDescent="0.35">
      <c r="A15" s="31">
        <v>78</v>
      </c>
      <c r="B15" s="14">
        <v>3</v>
      </c>
      <c r="C15" s="20">
        <v>1.6240000000000001</v>
      </c>
      <c r="D15" s="14">
        <v>5</v>
      </c>
      <c r="E15" s="14">
        <v>73</v>
      </c>
      <c r="F15">
        <v>0</v>
      </c>
      <c r="G15" s="32">
        <v>0</v>
      </c>
      <c r="H15" s="14">
        <v>39</v>
      </c>
      <c r="I15" s="14">
        <v>11</v>
      </c>
      <c r="J15" s="14">
        <v>4</v>
      </c>
      <c r="K15" s="21">
        <v>36</v>
      </c>
      <c r="L15" s="17">
        <v>59</v>
      </c>
      <c r="M15" s="33">
        <v>168</v>
      </c>
      <c r="N15" s="33">
        <v>175</v>
      </c>
      <c r="O15" s="18">
        <v>9.1</v>
      </c>
      <c r="P15" s="14">
        <v>1</v>
      </c>
      <c r="AC15" t="e">
        <f ca="1"/>
        <v>#NAME?</v>
      </c>
      <c r="AD15" t="e">
        <f ca="1"/>
        <v>#NAME?</v>
      </c>
      <c r="AE15" t="e">
        <f ca="1"/>
        <v>#NAME?</v>
      </c>
      <c r="AF15" t="e">
        <f ca="1"/>
        <v>#NAME?</v>
      </c>
      <c r="AG15" t="e">
        <f ca="1"/>
        <v>#NAME?</v>
      </c>
      <c r="AH15" t="e">
        <f ca="1"/>
        <v>#NAME?</v>
      </c>
      <c r="AI15" t="e">
        <f ca="1"/>
        <v>#NAME?</v>
      </c>
      <c r="AJ15" t="e">
        <f ca="1"/>
        <v>#NAME?</v>
      </c>
      <c r="AK15" t="e">
        <f ca="1"/>
        <v>#NAME?</v>
      </c>
      <c r="AL15" t="e">
        <f ca="1"/>
        <v>#NAME?</v>
      </c>
      <c r="AM15" t="e">
        <f ca="1"/>
        <v>#NAME?</v>
      </c>
      <c r="AN15" t="e">
        <f ca="1"/>
        <v>#NAME?</v>
      </c>
      <c r="AO15" t="e">
        <f ca="1"/>
        <v>#NAME?</v>
      </c>
      <c r="AP15" t="e">
        <f ca="1"/>
        <v>#NAME?</v>
      </c>
      <c r="AQ15" t="e">
        <f ca="1"/>
        <v>#NAME?</v>
      </c>
      <c r="AR15" s="138" t="e">
        <f ca="1"/>
        <v>#NAME?</v>
      </c>
      <c r="AS15" s="139" t="e">
        <f ca="1"/>
        <v>#NAME?</v>
      </c>
      <c r="AT15" s="140" t="e">
        <f t="shared" ca="1" si="1"/>
        <v>#NAME?</v>
      </c>
      <c r="AU15" t="e">
        <f t="shared" ca="1" si="2"/>
        <v>#NAME?</v>
      </c>
      <c r="AV15" t="e">
        <f t="shared" ca="1" si="3"/>
        <v>#NAME?</v>
      </c>
      <c r="AW15" s="138" t="e">
        <f t="shared" ca="1" si="4"/>
        <v>#NAME?</v>
      </c>
      <c r="AX15" s="140" t="e">
        <f t="shared" ca="1" si="5"/>
        <v>#NAME?</v>
      </c>
      <c r="AY15" s="138">
        <f t="shared" ca="1" si="6"/>
        <v>0</v>
      </c>
      <c r="AZ15" s="140" t="e">
        <f t="shared" ca="1" si="7"/>
        <v>#NAME?</v>
      </c>
      <c r="BA15">
        <f t="shared" ca="1" si="8"/>
        <v>0</v>
      </c>
      <c r="BC15" s="148" t="e">
        <f ca="1"/>
        <v>#NAME?</v>
      </c>
      <c r="BE15" t="s">
        <v>182</v>
      </c>
      <c r="BF15" s="148" t="e">
        <f ca="1">1-EXP((-2/AT156)*(BF6-BF5))</f>
        <v>#NAME?</v>
      </c>
      <c r="BH15" s="138" t="e">
        <f ca="1"/>
        <v>#NAME?</v>
      </c>
      <c r="BI15" s="139" t="e">
        <f ca="1"/>
        <v>#NAME?</v>
      </c>
      <c r="BJ15" s="139" t="e">
        <f ca="1"/>
        <v>#NAME?</v>
      </c>
      <c r="BK15" s="139" t="e">
        <f ca="1"/>
        <v>#NAME?</v>
      </c>
      <c r="BL15" s="139" t="e">
        <f ca="1"/>
        <v>#NAME?</v>
      </c>
      <c r="BM15" s="139" t="e">
        <f ca="1"/>
        <v>#NAME?</v>
      </c>
      <c r="BN15" s="139" t="e">
        <f ca="1"/>
        <v>#NAME?</v>
      </c>
      <c r="BO15" s="139" t="e">
        <f ca="1"/>
        <v>#NAME?</v>
      </c>
      <c r="BP15" s="139" t="e">
        <f ca="1"/>
        <v>#NAME?</v>
      </c>
      <c r="BQ15" s="139" t="e">
        <f ca="1"/>
        <v>#NAME?</v>
      </c>
      <c r="BR15" s="139" t="e">
        <f ca="1"/>
        <v>#NAME?</v>
      </c>
      <c r="BS15" s="139" t="e">
        <f ca="1"/>
        <v>#NAME?</v>
      </c>
      <c r="BT15" s="139" t="e">
        <f ca="1"/>
        <v>#NAME?</v>
      </c>
      <c r="BU15" s="139" t="e">
        <f ca="1"/>
        <v>#NAME?</v>
      </c>
      <c r="BV15" s="139" t="e">
        <f ca="1"/>
        <v>#NAME?</v>
      </c>
      <c r="BW15" s="140" t="e">
        <f ca="1"/>
        <v>#NAME?</v>
      </c>
      <c r="BY15" s="148" t="e">
        <f ca="1"/>
        <v>#NAME?</v>
      </c>
      <c r="CF15" t="e">
        <f ca="1"/>
        <v>#NAME?</v>
      </c>
      <c r="CG15" t="e">
        <f ca="1"/>
        <v>#NAME?</v>
      </c>
      <c r="CH15" t="e">
        <f ca="1"/>
        <v>#NAME?</v>
      </c>
      <c r="CI15" t="e">
        <f t="shared" ca="1" si="13"/>
        <v>#NAME?</v>
      </c>
      <c r="CJ15" t="e">
        <f t="shared" ca="1" si="14"/>
        <v>#NAME?</v>
      </c>
      <c r="CK15" t="e">
        <f t="shared" ca="1" si="10"/>
        <v>#NAME?</v>
      </c>
      <c r="CL15" t="e">
        <f t="shared" ca="1" si="11"/>
        <v>#NAME?</v>
      </c>
      <c r="CM15" t="e">
        <f t="shared" ca="1" si="12"/>
        <v>#NAME?</v>
      </c>
    </row>
    <row r="16" spans="1:91" ht="15.5" x14ac:dyDescent="0.35">
      <c r="A16" s="31">
        <v>67</v>
      </c>
      <c r="B16" s="14">
        <v>9</v>
      </c>
      <c r="C16" s="20">
        <v>0.05</v>
      </c>
      <c r="D16" s="14">
        <v>4</v>
      </c>
      <c r="E16" s="14">
        <v>86</v>
      </c>
      <c r="F16">
        <v>1</v>
      </c>
      <c r="G16" s="32">
        <v>1</v>
      </c>
      <c r="H16" s="14">
        <v>31</v>
      </c>
      <c r="I16" s="14">
        <v>13</v>
      </c>
      <c r="J16" s="14">
        <v>1</v>
      </c>
      <c r="K16" s="21">
        <v>38</v>
      </c>
      <c r="L16" s="17">
        <v>70</v>
      </c>
      <c r="M16" s="33">
        <v>173</v>
      </c>
      <c r="N16" s="33">
        <v>181</v>
      </c>
      <c r="O16" s="18">
        <v>15.7</v>
      </c>
      <c r="P16" s="14">
        <v>0</v>
      </c>
      <c r="AC16" t="e">
        <f ca="1"/>
        <v>#NAME?</v>
      </c>
      <c r="AD16" t="e">
        <f ca="1"/>
        <v>#NAME?</v>
      </c>
      <c r="AE16" t="e">
        <f ca="1"/>
        <v>#NAME?</v>
      </c>
      <c r="AF16" t="e">
        <f ca="1"/>
        <v>#NAME?</v>
      </c>
      <c r="AG16" t="e">
        <f ca="1"/>
        <v>#NAME?</v>
      </c>
      <c r="AH16" t="e">
        <f ca="1"/>
        <v>#NAME?</v>
      </c>
      <c r="AI16" t="e">
        <f ca="1"/>
        <v>#NAME?</v>
      </c>
      <c r="AJ16" t="e">
        <f ca="1"/>
        <v>#NAME?</v>
      </c>
      <c r="AK16" t="e">
        <f ca="1"/>
        <v>#NAME?</v>
      </c>
      <c r="AL16" t="e">
        <f ca="1"/>
        <v>#NAME?</v>
      </c>
      <c r="AM16" t="e">
        <f ca="1"/>
        <v>#NAME?</v>
      </c>
      <c r="AN16" t="e">
        <f ca="1"/>
        <v>#NAME?</v>
      </c>
      <c r="AO16" t="e">
        <f ca="1"/>
        <v>#NAME?</v>
      </c>
      <c r="AP16" t="e">
        <f ca="1"/>
        <v>#NAME?</v>
      </c>
      <c r="AQ16" t="e">
        <f ca="1"/>
        <v>#NAME?</v>
      </c>
      <c r="AR16" s="138" t="e">
        <f ca="1"/>
        <v>#NAME?</v>
      </c>
      <c r="AS16" s="139" t="e">
        <f ca="1"/>
        <v>#NAME?</v>
      </c>
      <c r="AT16" s="140" t="e">
        <f t="shared" ca="1" si="1"/>
        <v>#NAME?</v>
      </c>
      <c r="AU16" t="e">
        <f t="shared" ca="1" si="2"/>
        <v>#NAME?</v>
      </c>
      <c r="AV16" t="e">
        <f t="shared" ca="1" si="3"/>
        <v>#NAME?</v>
      </c>
      <c r="AW16" s="138" t="e">
        <f t="shared" ca="1" si="4"/>
        <v>#NAME?</v>
      </c>
      <c r="AX16" s="140" t="e">
        <f t="shared" ca="1" si="5"/>
        <v>#NAME?</v>
      </c>
      <c r="AY16" s="138">
        <f t="shared" ca="1" si="6"/>
        <v>0</v>
      </c>
      <c r="AZ16" s="140" t="e">
        <f t="shared" ca="1" si="7"/>
        <v>#NAME?</v>
      </c>
      <c r="BA16">
        <f t="shared" ca="1" si="8"/>
        <v>0</v>
      </c>
      <c r="BC16" s="148" t="e">
        <f ca="1"/>
        <v>#NAME?</v>
      </c>
      <c r="BE16" t="s">
        <v>183</v>
      </c>
      <c r="BF16" s="149" t="e">
        <f ca="1">BF15/(1-EXP(2*BF5/AT156))</f>
        <v>#NAME?</v>
      </c>
      <c r="BH16" s="138" t="e">
        <f ca="1"/>
        <v>#NAME?</v>
      </c>
      <c r="BI16" s="139" t="e">
        <f ca="1"/>
        <v>#NAME?</v>
      </c>
      <c r="BJ16" s="139" t="e">
        <f ca="1"/>
        <v>#NAME?</v>
      </c>
      <c r="BK16" s="139" t="e">
        <f ca="1"/>
        <v>#NAME?</v>
      </c>
      <c r="BL16" s="139" t="e">
        <f ca="1"/>
        <v>#NAME?</v>
      </c>
      <c r="BM16" s="139" t="e">
        <f ca="1"/>
        <v>#NAME?</v>
      </c>
      <c r="BN16" s="139" t="e">
        <f ca="1"/>
        <v>#NAME?</v>
      </c>
      <c r="BO16" s="139" t="e">
        <f ca="1"/>
        <v>#NAME?</v>
      </c>
      <c r="BP16" s="139" t="e">
        <f ca="1"/>
        <v>#NAME?</v>
      </c>
      <c r="BQ16" s="139" t="e">
        <f ca="1"/>
        <v>#NAME?</v>
      </c>
      <c r="BR16" s="139" t="e">
        <f ca="1"/>
        <v>#NAME?</v>
      </c>
      <c r="BS16" s="139" t="e">
        <f ca="1"/>
        <v>#NAME?</v>
      </c>
      <c r="BT16" s="139" t="e">
        <f ca="1"/>
        <v>#NAME?</v>
      </c>
      <c r="BU16" s="139" t="e">
        <f ca="1"/>
        <v>#NAME?</v>
      </c>
      <c r="BV16" s="139" t="e">
        <f ca="1"/>
        <v>#NAME?</v>
      </c>
      <c r="BW16" s="140" t="e">
        <f ca="1"/>
        <v>#NAME?</v>
      </c>
      <c r="BY16" s="148" t="e">
        <f ca="1"/>
        <v>#NAME?</v>
      </c>
      <c r="CF16" t="e">
        <f ca="1"/>
        <v>#NAME?</v>
      </c>
      <c r="CG16" t="e">
        <f ca="1"/>
        <v>#NAME?</v>
      </c>
      <c r="CH16" t="e">
        <f ca="1"/>
        <v>#NAME?</v>
      </c>
      <c r="CI16" t="e">
        <f t="shared" ca="1" si="13"/>
        <v>#NAME?</v>
      </c>
      <c r="CJ16" t="e">
        <f t="shared" ca="1" si="14"/>
        <v>#NAME?</v>
      </c>
      <c r="CK16" t="e">
        <f t="shared" ca="1" si="10"/>
        <v>#NAME?</v>
      </c>
      <c r="CL16" t="e">
        <f t="shared" ca="1" si="11"/>
        <v>#NAME?</v>
      </c>
      <c r="CM16" t="e">
        <f t="shared" ca="1" si="12"/>
        <v>#NAME?</v>
      </c>
    </row>
    <row r="17" spans="1:91" ht="15.5" x14ac:dyDescent="0.35">
      <c r="A17" s="31">
        <v>62</v>
      </c>
      <c r="B17" s="14">
        <v>16</v>
      </c>
      <c r="C17" s="20">
        <v>0.58799999999999997</v>
      </c>
      <c r="D17" s="14">
        <v>4</v>
      </c>
      <c r="E17" s="14">
        <v>121</v>
      </c>
      <c r="F17">
        <v>1</v>
      </c>
      <c r="G17" s="32">
        <v>1</v>
      </c>
      <c r="H17" s="14">
        <v>41</v>
      </c>
      <c r="I17" s="14">
        <v>10</v>
      </c>
      <c r="J17" s="14">
        <v>3</v>
      </c>
      <c r="K17" s="21">
        <v>41</v>
      </c>
      <c r="L17" s="17">
        <v>44</v>
      </c>
      <c r="M17" s="33">
        <v>159</v>
      </c>
      <c r="N17" s="33">
        <v>167</v>
      </c>
      <c r="O17" s="18">
        <v>9.8000000000000007</v>
      </c>
      <c r="P17" s="14">
        <v>1</v>
      </c>
      <c r="AC17" t="e">
        <f ca="1"/>
        <v>#NAME?</v>
      </c>
      <c r="AD17" t="e">
        <f ca="1"/>
        <v>#NAME?</v>
      </c>
      <c r="AE17" t="e">
        <f ca="1"/>
        <v>#NAME?</v>
      </c>
      <c r="AF17" t="e">
        <f ca="1"/>
        <v>#NAME?</v>
      </c>
      <c r="AG17" t="e">
        <f ca="1"/>
        <v>#NAME?</v>
      </c>
      <c r="AH17" t="e">
        <f ca="1"/>
        <v>#NAME?</v>
      </c>
      <c r="AI17" t="e">
        <f ca="1"/>
        <v>#NAME?</v>
      </c>
      <c r="AJ17" t="e">
        <f ca="1"/>
        <v>#NAME?</v>
      </c>
      <c r="AK17" t="e">
        <f ca="1"/>
        <v>#NAME?</v>
      </c>
      <c r="AL17" t="e">
        <f ca="1"/>
        <v>#NAME?</v>
      </c>
      <c r="AM17" t="e">
        <f ca="1"/>
        <v>#NAME?</v>
      </c>
      <c r="AN17" t="e">
        <f ca="1"/>
        <v>#NAME?</v>
      </c>
      <c r="AO17" t="e">
        <f ca="1"/>
        <v>#NAME?</v>
      </c>
      <c r="AP17" t="e">
        <f ca="1"/>
        <v>#NAME?</v>
      </c>
      <c r="AQ17" t="e">
        <f ca="1"/>
        <v>#NAME?</v>
      </c>
      <c r="AR17" s="138" t="e">
        <f ca="1"/>
        <v>#NAME?</v>
      </c>
      <c r="AS17" s="139" t="e">
        <f ca="1"/>
        <v>#NAME?</v>
      </c>
      <c r="AT17" s="140" t="e">
        <f t="shared" ca="1" si="1"/>
        <v>#NAME?</v>
      </c>
      <c r="AU17" t="e">
        <f t="shared" ca="1" si="2"/>
        <v>#NAME?</v>
      </c>
      <c r="AV17" t="e">
        <f t="shared" ca="1" si="3"/>
        <v>#NAME?</v>
      </c>
      <c r="AW17" s="138" t="e">
        <f t="shared" ca="1" si="4"/>
        <v>#NAME?</v>
      </c>
      <c r="AX17" s="140" t="e">
        <f t="shared" ca="1" si="5"/>
        <v>#NAME?</v>
      </c>
      <c r="AY17" s="138">
        <f t="shared" ca="1" si="6"/>
        <v>0</v>
      </c>
      <c r="AZ17" s="140" t="e">
        <f t="shared" ca="1" si="7"/>
        <v>#NAME?</v>
      </c>
      <c r="BA17">
        <f t="shared" ca="1" si="8"/>
        <v>0</v>
      </c>
      <c r="BC17" s="148" t="e">
        <f ca="1"/>
        <v>#NAME?</v>
      </c>
      <c r="BH17" s="138" t="e">
        <f ca="1"/>
        <v>#NAME?</v>
      </c>
      <c r="BI17" s="139" t="e">
        <f ca="1"/>
        <v>#NAME?</v>
      </c>
      <c r="BJ17" s="139" t="e">
        <f ca="1"/>
        <v>#NAME?</v>
      </c>
      <c r="BK17" s="139" t="e">
        <f ca="1"/>
        <v>#NAME?</v>
      </c>
      <c r="BL17" s="139" t="e">
        <f ca="1"/>
        <v>#NAME?</v>
      </c>
      <c r="BM17" s="139" t="e">
        <f ca="1"/>
        <v>#NAME?</v>
      </c>
      <c r="BN17" s="139" t="e">
        <f ca="1"/>
        <v>#NAME?</v>
      </c>
      <c r="BO17" s="139" t="e">
        <f ca="1"/>
        <v>#NAME?</v>
      </c>
      <c r="BP17" s="139" t="e">
        <f ca="1"/>
        <v>#NAME?</v>
      </c>
      <c r="BQ17" s="139" t="e">
        <f ca="1"/>
        <v>#NAME?</v>
      </c>
      <c r="BR17" s="139" t="e">
        <f ca="1"/>
        <v>#NAME?</v>
      </c>
      <c r="BS17" s="139" t="e">
        <f ca="1"/>
        <v>#NAME?</v>
      </c>
      <c r="BT17" s="139" t="e">
        <f ca="1"/>
        <v>#NAME?</v>
      </c>
      <c r="BU17" s="139" t="e">
        <f ca="1"/>
        <v>#NAME?</v>
      </c>
      <c r="BV17" s="139" t="e">
        <f ca="1"/>
        <v>#NAME?</v>
      </c>
      <c r="BW17" s="140" t="e">
        <f ca="1"/>
        <v>#NAME?</v>
      </c>
      <c r="BY17" s="148" t="e">
        <f ca="1"/>
        <v>#NAME?</v>
      </c>
      <c r="CF17" t="e">
        <f ca="1"/>
        <v>#NAME?</v>
      </c>
      <c r="CG17" t="e">
        <f ca="1"/>
        <v>#NAME?</v>
      </c>
      <c r="CH17" t="e">
        <f ca="1"/>
        <v>#NAME?</v>
      </c>
      <c r="CI17" t="e">
        <f t="shared" ca="1" si="13"/>
        <v>#NAME?</v>
      </c>
      <c r="CJ17" t="e">
        <f t="shared" ca="1" si="14"/>
        <v>#NAME?</v>
      </c>
      <c r="CK17" t="e">
        <f t="shared" ca="1" si="10"/>
        <v>#NAME?</v>
      </c>
      <c r="CL17" t="e">
        <f t="shared" ca="1" si="11"/>
        <v>#NAME?</v>
      </c>
      <c r="CM17" t="e">
        <f t="shared" ca="1" si="12"/>
        <v>#NAME?</v>
      </c>
    </row>
    <row r="18" spans="1:91" ht="15.5" x14ac:dyDescent="0.35">
      <c r="A18" s="31">
        <v>99</v>
      </c>
      <c r="B18" s="14">
        <v>9</v>
      </c>
      <c r="C18" s="20">
        <v>1.76</v>
      </c>
      <c r="D18" s="14">
        <v>4</v>
      </c>
      <c r="E18" s="14">
        <v>85</v>
      </c>
      <c r="F18">
        <v>1</v>
      </c>
      <c r="G18" s="32">
        <v>1</v>
      </c>
      <c r="H18" s="14">
        <v>38</v>
      </c>
      <c r="I18" s="14">
        <v>12</v>
      </c>
      <c r="J18" s="14">
        <v>2</v>
      </c>
      <c r="K18" s="21">
        <v>38</v>
      </c>
      <c r="L18" s="17">
        <v>68</v>
      </c>
      <c r="M18" s="33">
        <v>163</v>
      </c>
      <c r="N18" s="33">
        <v>170</v>
      </c>
      <c r="O18" s="18">
        <v>19.5</v>
      </c>
      <c r="P18" s="14">
        <v>0</v>
      </c>
      <c r="AC18" t="e">
        <f ca="1"/>
        <v>#NAME?</v>
      </c>
      <c r="AD18" t="e">
        <f ca="1"/>
        <v>#NAME?</v>
      </c>
      <c r="AE18" t="e">
        <f ca="1"/>
        <v>#NAME?</v>
      </c>
      <c r="AF18" t="e">
        <f ca="1"/>
        <v>#NAME?</v>
      </c>
      <c r="AG18" t="e">
        <f ca="1"/>
        <v>#NAME?</v>
      </c>
      <c r="AH18" t="e">
        <f ca="1"/>
        <v>#NAME?</v>
      </c>
      <c r="AI18" t="e">
        <f ca="1"/>
        <v>#NAME?</v>
      </c>
      <c r="AJ18" t="e">
        <f ca="1"/>
        <v>#NAME?</v>
      </c>
      <c r="AK18" t="e">
        <f ca="1"/>
        <v>#NAME?</v>
      </c>
      <c r="AL18" t="e">
        <f ca="1"/>
        <v>#NAME?</v>
      </c>
      <c r="AM18" t="e">
        <f ca="1"/>
        <v>#NAME?</v>
      </c>
      <c r="AN18" t="e">
        <f ca="1"/>
        <v>#NAME?</v>
      </c>
      <c r="AO18" t="e">
        <f ca="1"/>
        <v>#NAME?</v>
      </c>
      <c r="AP18" t="e">
        <f ca="1"/>
        <v>#NAME?</v>
      </c>
      <c r="AQ18" t="e">
        <f ca="1"/>
        <v>#NAME?</v>
      </c>
      <c r="AR18" s="138" t="e">
        <f ca="1"/>
        <v>#NAME?</v>
      </c>
      <c r="AS18" s="139" t="e">
        <f ca="1"/>
        <v>#NAME?</v>
      </c>
      <c r="AT18" s="140" t="e">
        <f t="shared" ca="1" si="1"/>
        <v>#NAME?</v>
      </c>
      <c r="AU18" t="e">
        <f t="shared" ca="1" si="2"/>
        <v>#NAME?</v>
      </c>
      <c r="AV18" t="e">
        <f t="shared" ca="1" si="3"/>
        <v>#NAME?</v>
      </c>
      <c r="AW18" s="138" t="e">
        <f t="shared" ca="1" si="4"/>
        <v>#NAME?</v>
      </c>
      <c r="AX18" s="140" t="e">
        <f t="shared" ca="1" si="5"/>
        <v>#NAME?</v>
      </c>
      <c r="AY18" s="138">
        <f t="shared" ca="1" si="6"/>
        <v>0</v>
      </c>
      <c r="AZ18" s="140" t="e">
        <f t="shared" ca="1" si="7"/>
        <v>#NAME?</v>
      </c>
      <c r="BA18">
        <f t="shared" ca="1" si="8"/>
        <v>0</v>
      </c>
      <c r="BC18" s="148" t="e">
        <f ca="1"/>
        <v>#NAME?</v>
      </c>
      <c r="BE18" t="s">
        <v>184</v>
      </c>
      <c r="BF18" s="147">
        <f ca="1">BA156</f>
        <v>0</v>
      </c>
      <c r="BH18" s="138" t="e">
        <f ca="1"/>
        <v>#NAME?</v>
      </c>
      <c r="BI18" s="139" t="e">
        <f ca="1"/>
        <v>#NAME?</v>
      </c>
      <c r="BJ18" s="139" t="e">
        <f ca="1"/>
        <v>#NAME?</v>
      </c>
      <c r="BK18" s="139" t="e">
        <f ca="1"/>
        <v>#NAME?</v>
      </c>
      <c r="BL18" s="139" t="e">
        <f ca="1"/>
        <v>#NAME?</v>
      </c>
      <c r="BM18" s="139" t="e">
        <f ca="1"/>
        <v>#NAME?</v>
      </c>
      <c r="BN18" s="139" t="e">
        <f ca="1"/>
        <v>#NAME?</v>
      </c>
      <c r="BO18" s="139" t="e">
        <f ca="1"/>
        <v>#NAME?</v>
      </c>
      <c r="BP18" s="139" t="e">
        <f ca="1"/>
        <v>#NAME?</v>
      </c>
      <c r="BQ18" s="139" t="e">
        <f ca="1"/>
        <v>#NAME?</v>
      </c>
      <c r="BR18" s="139" t="e">
        <f ca="1"/>
        <v>#NAME?</v>
      </c>
      <c r="BS18" s="139" t="e">
        <f ca="1"/>
        <v>#NAME?</v>
      </c>
      <c r="BT18" s="139" t="e">
        <f ca="1"/>
        <v>#NAME?</v>
      </c>
      <c r="BU18" s="139" t="e">
        <f ca="1"/>
        <v>#NAME?</v>
      </c>
      <c r="BV18" s="139" t="e">
        <f ca="1"/>
        <v>#NAME?</v>
      </c>
      <c r="BW18" s="140" t="e">
        <f ca="1"/>
        <v>#NAME?</v>
      </c>
      <c r="BY18" s="148" t="e">
        <f ca="1"/>
        <v>#NAME?</v>
      </c>
      <c r="CF18" t="e">
        <f ca="1"/>
        <v>#NAME?</v>
      </c>
      <c r="CG18" t="e">
        <f ca="1"/>
        <v>#NAME?</v>
      </c>
      <c r="CH18" t="e">
        <f ca="1"/>
        <v>#NAME?</v>
      </c>
      <c r="CI18" t="e">
        <f t="shared" ca="1" si="13"/>
        <v>#NAME?</v>
      </c>
      <c r="CJ18" t="e">
        <f t="shared" ca="1" si="14"/>
        <v>#NAME?</v>
      </c>
      <c r="CK18" t="e">
        <f t="shared" ca="1" si="10"/>
        <v>#NAME?</v>
      </c>
      <c r="CL18" t="e">
        <f t="shared" ca="1" si="11"/>
        <v>#NAME?</v>
      </c>
      <c r="CM18" t="e">
        <f t="shared" ca="1" si="12"/>
        <v>#NAME?</v>
      </c>
    </row>
    <row r="19" spans="1:91" ht="15.5" x14ac:dyDescent="0.35">
      <c r="A19" s="31">
        <v>67</v>
      </c>
      <c r="B19" s="14">
        <v>8</v>
      </c>
      <c r="C19" s="20">
        <v>4.4999999999999998E-2</v>
      </c>
      <c r="D19" s="14">
        <v>0</v>
      </c>
      <c r="E19" s="14">
        <v>73</v>
      </c>
      <c r="F19">
        <v>1</v>
      </c>
      <c r="G19" s="32">
        <v>1</v>
      </c>
      <c r="H19" s="14">
        <v>29</v>
      </c>
      <c r="I19" s="14">
        <v>13</v>
      </c>
      <c r="J19" s="14">
        <v>1</v>
      </c>
      <c r="K19" s="21">
        <v>41</v>
      </c>
      <c r="L19" s="17">
        <v>45</v>
      </c>
      <c r="M19" s="33">
        <v>182</v>
      </c>
      <c r="N19" s="33">
        <v>192</v>
      </c>
      <c r="O19" s="18">
        <v>16.2</v>
      </c>
      <c r="P19" s="14">
        <v>1</v>
      </c>
      <c r="AC19" t="e">
        <f ca="1"/>
        <v>#NAME?</v>
      </c>
      <c r="AD19" t="e">
        <f ca="1"/>
        <v>#NAME?</v>
      </c>
      <c r="AE19" t="e">
        <f ca="1"/>
        <v>#NAME?</v>
      </c>
      <c r="AF19" t="e">
        <f ca="1"/>
        <v>#NAME?</v>
      </c>
      <c r="AG19" t="e">
        <f ca="1"/>
        <v>#NAME?</v>
      </c>
      <c r="AH19" t="e">
        <f ca="1"/>
        <v>#NAME?</v>
      </c>
      <c r="AI19" t="e">
        <f ca="1"/>
        <v>#NAME?</v>
      </c>
      <c r="AJ19" t="e">
        <f ca="1"/>
        <v>#NAME?</v>
      </c>
      <c r="AK19" t="e">
        <f ca="1"/>
        <v>#NAME?</v>
      </c>
      <c r="AL19" t="e">
        <f ca="1"/>
        <v>#NAME?</v>
      </c>
      <c r="AM19" t="e">
        <f ca="1"/>
        <v>#NAME?</v>
      </c>
      <c r="AN19" t="e">
        <f ca="1"/>
        <v>#NAME?</v>
      </c>
      <c r="AO19" t="e">
        <f ca="1"/>
        <v>#NAME?</v>
      </c>
      <c r="AP19" t="e">
        <f ca="1"/>
        <v>#NAME?</v>
      </c>
      <c r="AQ19" t="e">
        <f ca="1"/>
        <v>#NAME?</v>
      </c>
      <c r="AR19" s="138" t="e">
        <f ca="1"/>
        <v>#NAME?</v>
      </c>
      <c r="AS19" s="139" t="e">
        <f ca="1"/>
        <v>#NAME?</v>
      </c>
      <c r="AT19" s="140" t="e">
        <f t="shared" ca="1" si="1"/>
        <v>#NAME?</v>
      </c>
      <c r="AU19" t="e">
        <f t="shared" ca="1" si="2"/>
        <v>#NAME?</v>
      </c>
      <c r="AV19" t="e">
        <f t="shared" ca="1" si="3"/>
        <v>#NAME?</v>
      </c>
      <c r="AW19" s="138" t="e">
        <f t="shared" ca="1" si="4"/>
        <v>#NAME?</v>
      </c>
      <c r="AX19" s="140" t="e">
        <f t="shared" ca="1" si="5"/>
        <v>#NAME?</v>
      </c>
      <c r="AY19" s="138">
        <f t="shared" ca="1" si="6"/>
        <v>0</v>
      </c>
      <c r="AZ19" s="140" t="e">
        <f t="shared" ca="1" si="7"/>
        <v>#NAME?</v>
      </c>
      <c r="BA19">
        <f t="shared" ca="1" si="8"/>
        <v>0</v>
      </c>
      <c r="BC19" s="148" t="e">
        <f ca="1"/>
        <v>#NAME?</v>
      </c>
      <c r="BE19" t="s">
        <v>138</v>
      </c>
      <c r="BF19" s="148">
        <f ca="1">COUNT(AT6:AT155)-2</f>
        <v>-2</v>
      </c>
      <c r="BH19" s="138" t="e">
        <f ca="1"/>
        <v>#NAME?</v>
      </c>
      <c r="BI19" s="139" t="e">
        <f ca="1"/>
        <v>#NAME?</v>
      </c>
      <c r="BJ19" s="139" t="e">
        <f ca="1"/>
        <v>#NAME?</v>
      </c>
      <c r="BK19" s="139" t="e">
        <f ca="1"/>
        <v>#NAME?</v>
      </c>
      <c r="BL19" s="139" t="e">
        <f ca="1"/>
        <v>#NAME?</v>
      </c>
      <c r="BM19" s="139" t="e">
        <f ca="1"/>
        <v>#NAME?</v>
      </c>
      <c r="BN19" s="139" t="e">
        <f ca="1"/>
        <v>#NAME?</v>
      </c>
      <c r="BO19" s="139" t="e">
        <f ca="1"/>
        <v>#NAME?</v>
      </c>
      <c r="BP19" s="139" t="e">
        <f ca="1"/>
        <v>#NAME?</v>
      </c>
      <c r="BQ19" s="139" t="e">
        <f ca="1"/>
        <v>#NAME?</v>
      </c>
      <c r="BR19" s="139" t="e">
        <f ca="1"/>
        <v>#NAME?</v>
      </c>
      <c r="BS19" s="139" t="e">
        <f ca="1"/>
        <v>#NAME?</v>
      </c>
      <c r="BT19" s="139" t="e">
        <f ca="1"/>
        <v>#NAME?</v>
      </c>
      <c r="BU19" s="139" t="e">
        <f ca="1"/>
        <v>#NAME?</v>
      </c>
      <c r="BV19" s="139" t="e">
        <f ca="1"/>
        <v>#NAME?</v>
      </c>
      <c r="BW19" s="140" t="e">
        <f ca="1"/>
        <v>#NAME?</v>
      </c>
      <c r="BY19" s="148" t="e">
        <f ca="1"/>
        <v>#NAME?</v>
      </c>
      <c r="CF19" t="e">
        <f ca="1"/>
        <v>#NAME?</v>
      </c>
      <c r="CG19" t="e">
        <f ca="1"/>
        <v>#NAME?</v>
      </c>
      <c r="CH19" t="e">
        <f ca="1"/>
        <v>#NAME?</v>
      </c>
      <c r="CI19" t="e">
        <f t="shared" ca="1" si="13"/>
        <v>#NAME?</v>
      </c>
      <c r="CJ19" t="e">
        <f t="shared" ca="1" si="14"/>
        <v>#NAME?</v>
      </c>
      <c r="CK19" t="e">
        <f t="shared" ca="1" si="10"/>
        <v>#NAME?</v>
      </c>
      <c r="CL19" t="e">
        <f t="shared" ca="1" si="11"/>
        <v>#NAME?</v>
      </c>
      <c r="CM19" t="e">
        <f t="shared" ca="1" si="12"/>
        <v>#NAME?</v>
      </c>
    </row>
    <row r="20" spans="1:91" ht="15.5" x14ac:dyDescent="0.35">
      <c r="A20" s="31">
        <v>51</v>
      </c>
      <c r="B20" s="14">
        <v>12</v>
      </c>
      <c r="C20" s="20">
        <v>1</v>
      </c>
      <c r="D20" s="14">
        <v>3</v>
      </c>
      <c r="E20" s="14">
        <v>90</v>
      </c>
      <c r="F20">
        <v>0</v>
      </c>
      <c r="G20" s="32">
        <v>0</v>
      </c>
      <c r="H20" s="14">
        <v>34</v>
      </c>
      <c r="I20" s="14">
        <v>6</v>
      </c>
      <c r="J20" s="14">
        <v>2</v>
      </c>
      <c r="K20" s="21">
        <v>40</v>
      </c>
      <c r="L20" s="17">
        <v>25</v>
      </c>
      <c r="M20" s="33">
        <v>178</v>
      </c>
      <c r="N20" s="33">
        <v>184</v>
      </c>
      <c r="O20" s="18">
        <v>8</v>
      </c>
      <c r="P20" s="14">
        <v>1</v>
      </c>
      <c r="AC20" t="e">
        <f ca="1"/>
        <v>#NAME?</v>
      </c>
      <c r="AD20" t="e">
        <f ca="1"/>
        <v>#NAME?</v>
      </c>
      <c r="AE20" t="e">
        <f ca="1"/>
        <v>#NAME?</v>
      </c>
      <c r="AF20" t="e">
        <f ca="1"/>
        <v>#NAME?</v>
      </c>
      <c r="AG20" t="e">
        <f ca="1"/>
        <v>#NAME?</v>
      </c>
      <c r="AH20" t="e">
        <f ca="1"/>
        <v>#NAME?</v>
      </c>
      <c r="AI20" t="e">
        <f ca="1"/>
        <v>#NAME?</v>
      </c>
      <c r="AJ20" t="e">
        <f ca="1"/>
        <v>#NAME?</v>
      </c>
      <c r="AK20" t="e">
        <f ca="1"/>
        <v>#NAME?</v>
      </c>
      <c r="AL20" t="e">
        <f ca="1"/>
        <v>#NAME?</v>
      </c>
      <c r="AM20" t="e">
        <f ca="1"/>
        <v>#NAME?</v>
      </c>
      <c r="AN20" t="e">
        <f ca="1"/>
        <v>#NAME?</v>
      </c>
      <c r="AO20" t="e">
        <f ca="1"/>
        <v>#NAME?</v>
      </c>
      <c r="AP20" t="e">
        <f ca="1"/>
        <v>#NAME?</v>
      </c>
      <c r="AQ20" t="e">
        <f ca="1"/>
        <v>#NAME?</v>
      </c>
      <c r="AR20" s="138" t="e">
        <f ca="1"/>
        <v>#NAME?</v>
      </c>
      <c r="AS20" s="139" t="e">
        <f ca="1"/>
        <v>#NAME?</v>
      </c>
      <c r="AT20" s="140" t="e">
        <f t="shared" ca="1" si="1"/>
        <v>#NAME?</v>
      </c>
      <c r="AU20" t="e">
        <f t="shared" ca="1" si="2"/>
        <v>#NAME?</v>
      </c>
      <c r="AV20" t="e">
        <f t="shared" ca="1" si="3"/>
        <v>#NAME?</v>
      </c>
      <c r="AW20" s="138" t="e">
        <f t="shared" ca="1" si="4"/>
        <v>#NAME?</v>
      </c>
      <c r="AX20" s="140" t="e">
        <f t="shared" ca="1" si="5"/>
        <v>#NAME?</v>
      </c>
      <c r="AY20" s="138">
        <f t="shared" ca="1" si="6"/>
        <v>0</v>
      </c>
      <c r="AZ20" s="140" t="e">
        <f t="shared" ca="1" si="7"/>
        <v>#NAME?</v>
      </c>
      <c r="BA20">
        <f t="shared" ca="1" si="8"/>
        <v>0</v>
      </c>
      <c r="BC20" s="148" t="e">
        <f ca="1"/>
        <v>#NAME?</v>
      </c>
      <c r="BE20" t="s">
        <v>178</v>
      </c>
      <c r="BF20" s="148" t="e">
        <f ca="1">_xlfn.CHISQ.DIST.RT(BF18,BF19)</f>
        <v>#NUM!</v>
      </c>
      <c r="BH20" s="138" t="e">
        <f ca="1"/>
        <v>#NAME?</v>
      </c>
      <c r="BI20" s="139" t="e">
        <f ca="1"/>
        <v>#NAME?</v>
      </c>
      <c r="BJ20" s="139" t="e">
        <f ca="1"/>
        <v>#NAME?</v>
      </c>
      <c r="BK20" s="139" t="e">
        <f ca="1"/>
        <v>#NAME?</v>
      </c>
      <c r="BL20" s="139" t="e">
        <f ca="1"/>
        <v>#NAME?</v>
      </c>
      <c r="BM20" s="139" t="e">
        <f ca="1"/>
        <v>#NAME?</v>
      </c>
      <c r="BN20" s="139" t="e">
        <f ca="1"/>
        <v>#NAME?</v>
      </c>
      <c r="BO20" s="139" t="e">
        <f ca="1"/>
        <v>#NAME?</v>
      </c>
      <c r="BP20" s="139" t="e">
        <f ca="1"/>
        <v>#NAME?</v>
      </c>
      <c r="BQ20" s="139" t="e">
        <f ca="1"/>
        <v>#NAME?</v>
      </c>
      <c r="BR20" s="139" t="e">
        <f ca="1"/>
        <v>#NAME?</v>
      </c>
      <c r="BS20" s="139" t="e">
        <f ca="1"/>
        <v>#NAME?</v>
      </c>
      <c r="BT20" s="139" t="e">
        <f ca="1"/>
        <v>#NAME?</v>
      </c>
      <c r="BU20" s="139" t="e">
        <f ca="1"/>
        <v>#NAME?</v>
      </c>
      <c r="BV20" s="139" t="e">
        <f ca="1"/>
        <v>#NAME?</v>
      </c>
      <c r="BW20" s="140" t="e">
        <f ca="1"/>
        <v>#NAME?</v>
      </c>
      <c r="BY20" s="148" t="e">
        <f ca="1"/>
        <v>#NAME?</v>
      </c>
      <c r="CF20" t="e">
        <f ca="1"/>
        <v>#NAME?</v>
      </c>
      <c r="CG20" t="e">
        <f ca="1"/>
        <v>#NAME?</v>
      </c>
      <c r="CH20" t="e">
        <f ca="1"/>
        <v>#NAME?</v>
      </c>
      <c r="CI20" t="e">
        <f t="shared" ca="1" si="13"/>
        <v>#NAME?</v>
      </c>
      <c r="CJ20" t="e">
        <f t="shared" ca="1" si="14"/>
        <v>#NAME?</v>
      </c>
      <c r="CK20" t="e">
        <f t="shared" ca="1" si="10"/>
        <v>#NAME?</v>
      </c>
      <c r="CL20" t="e">
        <f t="shared" ca="1" si="11"/>
        <v>#NAME?</v>
      </c>
      <c r="CM20" t="e">
        <f t="shared" ca="1" si="12"/>
        <v>#NAME?</v>
      </c>
    </row>
    <row r="21" spans="1:91" ht="15.5" x14ac:dyDescent="0.35">
      <c r="A21" s="31">
        <v>71</v>
      </c>
      <c r="B21" s="14">
        <v>13</v>
      </c>
      <c r="C21" s="20">
        <v>0.121</v>
      </c>
      <c r="D21" s="14">
        <v>0</v>
      </c>
      <c r="E21" s="14">
        <v>82</v>
      </c>
      <c r="F21">
        <v>1</v>
      </c>
      <c r="G21" s="32">
        <v>1</v>
      </c>
      <c r="H21" s="14">
        <v>34</v>
      </c>
      <c r="I21" s="14">
        <v>8</v>
      </c>
      <c r="J21" s="14">
        <v>2</v>
      </c>
      <c r="K21" s="21">
        <v>47</v>
      </c>
      <c r="L21" s="17">
        <v>51</v>
      </c>
      <c r="M21" s="33">
        <v>185</v>
      </c>
      <c r="N21" s="33">
        <v>193</v>
      </c>
      <c r="O21" s="18">
        <v>12.2</v>
      </c>
      <c r="P21" s="14">
        <v>0</v>
      </c>
      <c r="AC21" t="e">
        <f ca="1"/>
        <v>#NAME?</v>
      </c>
      <c r="AD21" t="e">
        <f ca="1"/>
        <v>#NAME?</v>
      </c>
      <c r="AE21" t="e">
        <f ca="1"/>
        <v>#NAME?</v>
      </c>
      <c r="AF21" t="e">
        <f ca="1"/>
        <v>#NAME?</v>
      </c>
      <c r="AG21" t="e">
        <f ca="1"/>
        <v>#NAME?</v>
      </c>
      <c r="AH21" t="e">
        <f ca="1"/>
        <v>#NAME?</v>
      </c>
      <c r="AI21" t="e">
        <f ca="1"/>
        <v>#NAME?</v>
      </c>
      <c r="AJ21" t="e">
        <f ca="1"/>
        <v>#NAME?</v>
      </c>
      <c r="AK21" t="e">
        <f ca="1"/>
        <v>#NAME?</v>
      </c>
      <c r="AL21" t="e">
        <f ca="1"/>
        <v>#NAME?</v>
      </c>
      <c r="AM21" t="e">
        <f ca="1"/>
        <v>#NAME?</v>
      </c>
      <c r="AN21" t="e">
        <f ca="1"/>
        <v>#NAME?</v>
      </c>
      <c r="AO21" t="e">
        <f ca="1"/>
        <v>#NAME?</v>
      </c>
      <c r="AP21" t="e">
        <f ca="1"/>
        <v>#NAME?</v>
      </c>
      <c r="AQ21" t="e">
        <f ca="1"/>
        <v>#NAME?</v>
      </c>
      <c r="AR21" s="138" t="e">
        <f ca="1"/>
        <v>#NAME?</v>
      </c>
      <c r="AS21" s="139" t="e">
        <f ca="1"/>
        <v>#NAME?</v>
      </c>
      <c r="AT21" s="140" t="e">
        <f t="shared" ca="1" si="1"/>
        <v>#NAME?</v>
      </c>
      <c r="AU21" t="e">
        <f t="shared" ca="1" si="2"/>
        <v>#NAME?</v>
      </c>
      <c r="AV21" t="e">
        <f t="shared" ca="1" si="3"/>
        <v>#NAME?</v>
      </c>
      <c r="AW21" s="138" t="e">
        <f t="shared" ca="1" si="4"/>
        <v>#NAME?</v>
      </c>
      <c r="AX21" s="140" t="e">
        <f t="shared" ca="1" si="5"/>
        <v>#NAME?</v>
      </c>
      <c r="AY21" s="138">
        <f t="shared" ca="1" si="6"/>
        <v>0</v>
      </c>
      <c r="AZ21" s="140" t="e">
        <f t="shared" ca="1" si="7"/>
        <v>#NAME?</v>
      </c>
      <c r="BA21">
        <f t="shared" ca="1" si="8"/>
        <v>0</v>
      </c>
      <c r="BC21" s="148" t="e">
        <f ca="1"/>
        <v>#NAME?</v>
      </c>
      <c r="BE21" t="s">
        <v>179</v>
      </c>
      <c r="BF21" s="148">
        <f>BF11</f>
        <v>0.05</v>
      </c>
      <c r="BH21" s="141" t="e">
        <f ca="1"/>
        <v>#NAME?</v>
      </c>
      <c r="BI21" s="142" t="e">
        <f ca="1"/>
        <v>#NAME?</v>
      </c>
      <c r="BJ21" s="142" t="e">
        <f ca="1"/>
        <v>#NAME?</v>
      </c>
      <c r="BK21" s="142" t="e">
        <f ca="1"/>
        <v>#NAME?</v>
      </c>
      <c r="BL21" s="142" t="e">
        <f ca="1"/>
        <v>#NAME?</v>
      </c>
      <c r="BM21" s="142" t="e">
        <f ca="1"/>
        <v>#NAME?</v>
      </c>
      <c r="BN21" s="142" t="e">
        <f ca="1"/>
        <v>#NAME?</v>
      </c>
      <c r="BO21" s="142" t="e">
        <f ca="1"/>
        <v>#NAME?</v>
      </c>
      <c r="BP21" s="142" t="e">
        <f ca="1"/>
        <v>#NAME?</v>
      </c>
      <c r="BQ21" s="142" t="e">
        <f ca="1"/>
        <v>#NAME?</v>
      </c>
      <c r="BR21" s="142" t="e">
        <f ca="1"/>
        <v>#NAME?</v>
      </c>
      <c r="BS21" s="142" t="e">
        <f ca="1"/>
        <v>#NAME?</v>
      </c>
      <c r="BT21" s="142" t="e">
        <f ca="1"/>
        <v>#NAME?</v>
      </c>
      <c r="BU21" s="142" t="e">
        <f ca="1"/>
        <v>#NAME?</v>
      </c>
      <c r="BV21" s="142" t="e">
        <f ca="1"/>
        <v>#NAME?</v>
      </c>
      <c r="BW21" s="143" t="e">
        <f ca="1"/>
        <v>#NAME?</v>
      </c>
      <c r="BY21" s="149" t="e">
        <f ca="1"/>
        <v>#NAME?</v>
      </c>
      <c r="CF21" t="e">
        <f ca="1"/>
        <v>#NAME?</v>
      </c>
      <c r="CG21" t="e">
        <f ca="1"/>
        <v>#NAME?</v>
      </c>
      <c r="CH21" t="e">
        <f ca="1"/>
        <v>#NAME?</v>
      </c>
      <c r="CI21" t="e">
        <f t="shared" ca="1" si="13"/>
        <v>#NAME?</v>
      </c>
      <c r="CJ21" t="e">
        <f t="shared" ca="1" si="14"/>
        <v>#NAME?</v>
      </c>
      <c r="CK21" t="e">
        <f t="shared" ca="1" si="10"/>
        <v>#NAME?</v>
      </c>
      <c r="CL21" t="e">
        <f t="shared" ca="1" si="11"/>
        <v>#NAME?</v>
      </c>
      <c r="CM21" t="e">
        <f t="shared" ca="1" si="12"/>
        <v>#NAME?</v>
      </c>
    </row>
    <row r="22" spans="1:91" ht="15.5" x14ac:dyDescent="0.35">
      <c r="A22" s="31">
        <v>65</v>
      </c>
      <c r="B22" s="14">
        <v>3</v>
      </c>
      <c r="C22" s="20">
        <v>0.159</v>
      </c>
      <c r="D22" s="14">
        <v>2</v>
      </c>
      <c r="E22" s="31">
        <v>85</v>
      </c>
      <c r="F22">
        <v>1</v>
      </c>
      <c r="G22" s="32">
        <v>1</v>
      </c>
      <c r="H22" s="14">
        <v>47</v>
      </c>
      <c r="I22" s="14">
        <v>14</v>
      </c>
      <c r="J22" s="14">
        <v>3</v>
      </c>
      <c r="K22" s="21">
        <v>27</v>
      </c>
      <c r="L22" s="17">
        <v>59</v>
      </c>
      <c r="M22" s="33">
        <v>168</v>
      </c>
      <c r="N22" s="33">
        <v>174</v>
      </c>
      <c r="O22" s="18">
        <v>11.1</v>
      </c>
      <c r="P22" s="14">
        <v>0</v>
      </c>
      <c r="AC22" t="e">
        <f ca="1"/>
        <v>#NAME?</v>
      </c>
      <c r="AD22" t="e">
        <f ca="1"/>
        <v>#NAME?</v>
      </c>
      <c r="AE22" t="e">
        <f ca="1"/>
        <v>#NAME?</v>
      </c>
      <c r="AF22" t="e">
        <f ca="1"/>
        <v>#NAME?</v>
      </c>
      <c r="AG22" t="e">
        <f ca="1"/>
        <v>#NAME?</v>
      </c>
      <c r="AH22" t="e">
        <f ca="1"/>
        <v>#NAME?</v>
      </c>
      <c r="AI22" t="e">
        <f ca="1"/>
        <v>#NAME?</v>
      </c>
      <c r="AJ22" t="e">
        <f ca="1"/>
        <v>#NAME?</v>
      </c>
      <c r="AK22" t="e">
        <f ca="1"/>
        <v>#NAME?</v>
      </c>
      <c r="AL22" t="e">
        <f ca="1"/>
        <v>#NAME?</v>
      </c>
      <c r="AM22" t="e">
        <f ca="1"/>
        <v>#NAME?</v>
      </c>
      <c r="AN22" t="e">
        <f ca="1"/>
        <v>#NAME?</v>
      </c>
      <c r="AO22" t="e">
        <f ca="1"/>
        <v>#NAME?</v>
      </c>
      <c r="AP22" t="e">
        <f ca="1"/>
        <v>#NAME?</v>
      </c>
      <c r="AQ22" t="e">
        <f ca="1"/>
        <v>#NAME?</v>
      </c>
      <c r="AR22" s="138" t="e">
        <f ca="1"/>
        <v>#NAME?</v>
      </c>
      <c r="AS22" s="139" t="e">
        <f ca="1"/>
        <v>#NAME?</v>
      </c>
      <c r="AT22" s="140" t="e">
        <f t="shared" ca="1" si="1"/>
        <v>#NAME?</v>
      </c>
      <c r="AU22" t="e">
        <f t="shared" ca="1" si="2"/>
        <v>#NAME?</v>
      </c>
      <c r="AV22" t="e">
        <f t="shared" ca="1" si="3"/>
        <v>#NAME?</v>
      </c>
      <c r="AW22" s="138" t="e">
        <f t="shared" ca="1" si="4"/>
        <v>#NAME?</v>
      </c>
      <c r="AX22" s="140" t="e">
        <f t="shared" ca="1" si="5"/>
        <v>#NAME?</v>
      </c>
      <c r="AY22" s="138">
        <f t="shared" ca="1" si="6"/>
        <v>0</v>
      </c>
      <c r="AZ22" s="140" t="e">
        <f t="shared" ca="1" si="7"/>
        <v>#NAME?</v>
      </c>
      <c r="BA22">
        <f t="shared" ca="1" si="8"/>
        <v>0</v>
      </c>
      <c r="BC22" s="149" t="e">
        <f ca="1"/>
        <v>#NAME?</v>
      </c>
      <c r="BE22" t="s">
        <v>180</v>
      </c>
      <c r="BF22" s="150" t="e">
        <f ca="1">IF(BF20&lt;BF21,"yes","no")</f>
        <v>#NUM!</v>
      </c>
      <c r="CF22" t="e">
        <f ca="1"/>
        <v>#NAME?</v>
      </c>
      <c r="CG22" t="e">
        <f ca="1"/>
        <v>#NAME?</v>
      </c>
      <c r="CH22" t="e">
        <f ca="1"/>
        <v>#NAME?</v>
      </c>
      <c r="CI22" t="e">
        <f t="shared" ca="1" si="13"/>
        <v>#NAME?</v>
      </c>
      <c r="CJ22" t="e">
        <f t="shared" ca="1" si="14"/>
        <v>#NAME?</v>
      </c>
      <c r="CK22" t="e">
        <f t="shared" ca="1" si="10"/>
        <v>#NAME?</v>
      </c>
      <c r="CL22" t="e">
        <f t="shared" ca="1" si="11"/>
        <v>#NAME?</v>
      </c>
      <c r="CM22" t="e">
        <f t="shared" ca="1" si="12"/>
        <v>#NAME?</v>
      </c>
    </row>
    <row r="23" spans="1:91" ht="15.5" x14ac:dyDescent="0.35">
      <c r="A23" s="31">
        <v>86</v>
      </c>
      <c r="B23" s="14">
        <v>8</v>
      </c>
      <c r="C23" s="20">
        <v>2.2839999999999998</v>
      </c>
      <c r="D23" s="14">
        <v>0</v>
      </c>
      <c r="E23" s="14">
        <v>80</v>
      </c>
      <c r="F23">
        <v>1</v>
      </c>
      <c r="G23" s="32">
        <v>1</v>
      </c>
      <c r="H23" s="14">
        <v>38</v>
      </c>
      <c r="I23" s="14">
        <v>10</v>
      </c>
      <c r="J23" s="14">
        <v>2</v>
      </c>
      <c r="K23" s="21">
        <v>32</v>
      </c>
      <c r="L23" s="17">
        <v>78</v>
      </c>
      <c r="M23" s="33">
        <v>183</v>
      </c>
      <c r="N23" s="33">
        <v>192</v>
      </c>
      <c r="O23" s="18">
        <v>16.8</v>
      </c>
      <c r="P23" s="14">
        <v>1</v>
      </c>
      <c r="AC23" t="e">
        <f ca="1"/>
        <v>#NAME?</v>
      </c>
      <c r="AD23" t="e">
        <f ca="1"/>
        <v>#NAME?</v>
      </c>
      <c r="AE23" t="e">
        <f ca="1"/>
        <v>#NAME?</v>
      </c>
      <c r="AF23" t="e">
        <f ca="1"/>
        <v>#NAME?</v>
      </c>
      <c r="AG23" t="e">
        <f ca="1"/>
        <v>#NAME?</v>
      </c>
      <c r="AH23" t="e">
        <f ca="1"/>
        <v>#NAME?</v>
      </c>
      <c r="AI23" t="e">
        <f ca="1"/>
        <v>#NAME?</v>
      </c>
      <c r="AJ23" t="e">
        <f ca="1"/>
        <v>#NAME?</v>
      </c>
      <c r="AK23" t="e">
        <f ca="1"/>
        <v>#NAME?</v>
      </c>
      <c r="AL23" t="e">
        <f ca="1"/>
        <v>#NAME?</v>
      </c>
      <c r="AM23" t="e">
        <f ca="1"/>
        <v>#NAME?</v>
      </c>
      <c r="AN23" t="e">
        <f ca="1"/>
        <v>#NAME?</v>
      </c>
      <c r="AO23" t="e">
        <f ca="1"/>
        <v>#NAME?</v>
      </c>
      <c r="AP23" t="e">
        <f ca="1"/>
        <v>#NAME?</v>
      </c>
      <c r="AQ23" t="e">
        <f ca="1"/>
        <v>#NAME?</v>
      </c>
      <c r="AR23" s="138" t="e">
        <f ca="1"/>
        <v>#NAME?</v>
      </c>
      <c r="AS23" s="139" t="e">
        <f ca="1"/>
        <v>#NAME?</v>
      </c>
      <c r="AT23" s="140" t="e">
        <f t="shared" ca="1" si="1"/>
        <v>#NAME?</v>
      </c>
      <c r="AU23" t="e">
        <f t="shared" ca="1" si="2"/>
        <v>#NAME?</v>
      </c>
      <c r="AV23" t="e">
        <f t="shared" ca="1" si="3"/>
        <v>#NAME?</v>
      </c>
      <c r="AW23" s="138" t="e">
        <f t="shared" ca="1" si="4"/>
        <v>#NAME?</v>
      </c>
      <c r="AX23" s="140" t="e">
        <f t="shared" ca="1" si="5"/>
        <v>#NAME?</v>
      </c>
      <c r="AY23" s="138">
        <f t="shared" ca="1" si="6"/>
        <v>0</v>
      </c>
      <c r="AZ23" s="140" t="e">
        <f t="shared" ca="1" si="7"/>
        <v>#NAME?</v>
      </c>
      <c r="BA23">
        <f t="shared" ca="1" si="8"/>
        <v>0</v>
      </c>
      <c r="CF23" t="e">
        <f ca="1"/>
        <v>#NAME?</v>
      </c>
      <c r="CG23" t="e">
        <f ca="1"/>
        <v>#NAME?</v>
      </c>
      <c r="CH23" t="e">
        <f ca="1"/>
        <v>#NAME?</v>
      </c>
      <c r="CI23" t="e">
        <f t="shared" ca="1" si="13"/>
        <v>#NAME?</v>
      </c>
      <c r="CJ23" t="e">
        <f t="shared" ca="1" si="14"/>
        <v>#NAME?</v>
      </c>
      <c r="CK23" t="e">
        <f t="shared" ca="1" si="10"/>
        <v>#NAME?</v>
      </c>
      <c r="CL23" t="e">
        <f t="shared" ca="1" si="11"/>
        <v>#NAME?</v>
      </c>
      <c r="CM23" t="e">
        <f t="shared" ca="1" si="12"/>
        <v>#NAME?</v>
      </c>
    </row>
    <row r="24" spans="1:91" ht="15.5" x14ac:dyDescent="0.35">
      <c r="A24" s="31">
        <v>51</v>
      </c>
      <c r="B24" s="14">
        <v>8</v>
      </c>
      <c r="C24" s="20">
        <v>0.79900000000000004</v>
      </c>
      <c r="D24" s="14">
        <v>6</v>
      </c>
      <c r="E24" s="14">
        <v>145</v>
      </c>
      <c r="F24">
        <v>0</v>
      </c>
      <c r="G24" s="32">
        <v>1</v>
      </c>
      <c r="H24" s="14">
        <v>34</v>
      </c>
      <c r="I24" s="14">
        <v>12</v>
      </c>
      <c r="J24" s="14">
        <v>2</v>
      </c>
      <c r="K24" s="21">
        <v>40</v>
      </c>
      <c r="L24" s="17">
        <v>22</v>
      </c>
      <c r="M24" s="33">
        <v>181</v>
      </c>
      <c r="N24" s="33">
        <v>189</v>
      </c>
      <c r="O24" s="18">
        <v>11.8</v>
      </c>
      <c r="P24" s="14">
        <v>1</v>
      </c>
      <c r="AC24" t="e">
        <f ca="1"/>
        <v>#NAME?</v>
      </c>
      <c r="AD24" t="e">
        <f ca="1"/>
        <v>#NAME?</v>
      </c>
      <c r="AE24" t="e">
        <f ca="1"/>
        <v>#NAME?</v>
      </c>
      <c r="AF24" t="e">
        <f ca="1"/>
        <v>#NAME?</v>
      </c>
      <c r="AG24" t="e">
        <f ca="1"/>
        <v>#NAME?</v>
      </c>
      <c r="AH24" t="e">
        <f ca="1"/>
        <v>#NAME?</v>
      </c>
      <c r="AI24" t="e">
        <f ca="1"/>
        <v>#NAME?</v>
      </c>
      <c r="AJ24" t="e">
        <f ca="1"/>
        <v>#NAME?</v>
      </c>
      <c r="AK24" t="e">
        <f ca="1"/>
        <v>#NAME?</v>
      </c>
      <c r="AL24" t="e">
        <f ca="1"/>
        <v>#NAME?</v>
      </c>
      <c r="AM24" t="e">
        <f ca="1"/>
        <v>#NAME?</v>
      </c>
      <c r="AN24" t="e">
        <f ca="1"/>
        <v>#NAME?</v>
      </c>
      <c r="AO24" t="e">
        <f ca="1"/>
        <v>#NAME?</v>
      </c>
      <c r="AP24" t="e">
        <f ca="1"/>
        <v>#NAME?</v>
      </c>
      <c r="AQ24" t="e">
        <f ca="1"/>
        <v>#NAME?</v>
      </c>
      <c r="AR24" s="138" t="e">
        <f ca="1"/>
        <v>#NAME?</v>
      </c>
      <c r="AS24" s="139" t="e">
        <f ca="1"/>
        <v>#NAME?</v>
      </c>
      <c r="AT24" s="140" t="e">
        <f t="shared" ca="1" si="1"/>
        <v>#NAME?</v>
      </c>
      <c r="AU24" t="e">
        <f t="shared" ca="1" si="2"/>
        <v>#NAME?</v>
      </c>
      <c r="AV24" t="e">
        <f t="shared" ca="1" si="3"/>
        <v>#NAME?</v>
      </c>
      <c r="AW24" s="138" t="e">
        <f t="shared" ca="1" si="4"/>
        <v>#NAME?</v>
      </c>
      <c r="AX24" s="140" t="e">
        <f t="shared" ca="1" si="5"/>
        <v>#NAME?</v>
      </c>
      <c r="AY24" s="138">
        <f t="shared" ca="1" si="6"/>
        <v>0</v>
      </c>
      <c r="AZ24" s="140" t="e">
        <f t="shared" ca="1" si="7"/>
        <v>#NAME?</v>
      </c>
      <c r="BA24">
        <f t="shared" ca="1" si="8"/>
        <v>0</v>
      </c>
      <c r="CF24" t="e">
        <f ca="1"/>
        <v>#NAME?</v>
      </c>
      <c r="CG24" t="e">
        <f ca="1"/>
        <v>#NAME?</v>
      </c>
      <c r="CH24" t="e">
        <f ca="1"/>
        <v>#NAME?</v>
      </c>
      <c r="CI24" t="e">
        <f t="shared" ca="1" si="13"/>
        <v>#NAME?</v>
      </c>
      <c r="CJ24" t="e">
        <f t="shared" ca="1" si="14"/>
        <v>#NAME?</v>
      </c>
      <c r="CK24" t="e">
        <f t="shared" ca="1" si="10"/>
        <v>#NAME?</v>
      </c>
      <c r="CL24" t="e">
        <f t="shared" ca="1" si="11"/>
        <v>#NAME?</v>
      </c>
      <c r="CM24" t="e">
        <f t="shared" ca="1" si="12"/>
        <v>#NAME?</v>
      </c>
    </row>
    <row r="25" spans="1:91" ht="15.5" x14ac:dyDescent="0.35">
      <c r="A25" s="31">
        <v>56</v>
      </c>
      <c r="B25" s="14">
        <v>7</v>
      </c>
      <c r="C25" s="20">
        <v>0.91100000000000003</v>
      </c>
      <c r="D25" s="14">
        <v>2</v>
      </c>
      <c r="E25" s="14">
        <v>112</v>
      </c>
      <c r="F25">
        <v>1</v>
      </c>
      <c r="G25" s="32">
        <v>0</v>
      </c>
      <c r="H25" s="14">
        <v>30</v>
      </c>
      <c r="I25" s="14">
        <v>13</v>
      </c>
      <c r="J25" s="14">
        <v>1</v>
      </c>
      <c r="K25" s="21">
        <v>38</v>
      </c>
      <c r="L25" s="17">
        <v>34</v>
      </c>
      <c r="M25" s="33">
        <v>178</v>
      </c>
      <c r="N25" s="33">
        <v>185</v>
      </c>
      <c r="O25" s="18">
        <v>14</v>
      </c>
      <c r="P25" s="14">
        <v>1</v>
      </c>
      <c r="AC25" t="e">
        <f ca="1"/>
        <v>#NAME?</v>
      </c>
      <c r="AD25" t="e">
        <f ca="1"/>
        <v>#NAME?</v>
      </c>
      <c r="AE25" t="e">
        <f ca="1"/>
        <v>#NAME?</v>
      </c>
      <c r="AF25" t="e">
        <f ca="1"/>
        <v>#NAME?</v>
      </c>
      <c r="AG25" t="e">
        <f ca="1"/>
        <v>#NAME?</v>
      </c>
      <c r="AH25" t="e">
        <f ca="1"/>
        <v>#NAME?</v>
      </c>
      <c r="AI25" t="e">
        <f ca="1"/>
        <v>#NAME?</v>
      </c>
      <c r="AJ25" t="e">
        <f ca="1"/>
        <v>#NAME?</v>
      </c>
      <c r="AK25" t="e">
        <f ca="1"/>
        <v>#NAME?</v>
      </c>
      <c r="AL25" t="e">
        <f ca="1"/>
        <v>#NAME?</v>
      </c>
      <c r="AM25" t="e">
        <f ca="1"/>
        <v>#NAME?</v>
      </c>
      <c r="AN25" t="e">
        <f ca="1"/>
        <v>#NAME?</v>
      </c>
      <c r="AO25" t="e">
        <f ca="1"/>
        <v>#NAME?</v>
      </c>
      <c r="AP25" t="e">
        <f ca="1"/>
        <v>#NAME?</v>
      </c>
      <c r="AQ25" t="e">
        <f ca="1"/>
        <v>#NAME?</v>
      </c>
      <c r="AR25" s="138" t="e">
        <f ca="1"/>
        <v>#NAME?</v>
      </c>
      <c r="AS25" s="139" t="e">
        <f ca="1"/>
        <v>#NAME?</v>
      </c>
      <c r="AT25" s="140" t="e">
        <f t="shared" ca="1" si="1"/>
        <v>#NAME?</v>
      </c>
      <c r="AU25" t="e">
        <f t="shared" ca="1" si="2"/>
        <v>#NAME?</v>
      </c>
      <c r="AV25" t="e">
        <f t="shared" ca="1" si="3"/>
        <v>#NAME?</v>
      </c>
      <c r="AW25" s="138" t="e">
        <f t="shared" ca="1" si="4"/>
        <v>#NAME?</v>
      </c>
      <c r="AX25" s="140" t="e">
        <f t="shared" ca="1" si="5"/>
        <v>#NAME?</v>
      </c>
      <c r="AY25" s="138">
        <f t="shared" ca="1" si="6"/>
        <v>0</v>
      </c>
      <c r="AZ25" s="140" t="e">
        <f t="shared" ca="1" si="7"/>
        <v>#NAME?</v>
      </c>
      <c r="BA25">
        <f t="shared" ca="1" si="8"/>
        <v>0</v>
      </c>
      <c r="CF25" t="e">
        <f ca="1"/>
        <v>#NAME?</v>
      </c>
      <c r="CG25" t="e">
        <f ca="1"/>
        <v>#NAME?</v>
      </c>
      <c r="CH25" t="e">
        <f ca="1"/>
        <v>#NAME?</v>
      </c>
      <c r="CI25" t="e">
        <f t="shared" ca="1" si="13"/>
        <v>#NAME?</v>
      </c>
      <c r="CJ25" t="e">
        <f t="shared" ca="1" si="14"/>
        <v>#NAME?</v>
      </c>
      <c r="CK25" t="e">
        <f t="shared" ca="1" si="10"/>
        <v>#NAME?</v>
      </c>
      <c r="CL25" t="e">
        <f t="shared" ca="1" si="11"/>
        <v>#NAME?</v>
      </c>
      <c r="CM25" t="e">
        <f t="shared" ca="1" si="12"/>
        <v>#NAME?</v>
      </c>
    </row>
    <row r="26" spans="1:91" ht="15.5" x14ac:dyDescent="0.35">
      <c r="A26" s="31">
        <v>60</v>
      </c>
      <c r="B26" s="14">
        <v>3</v>
      </c>
      <c r="C26" s="20">
        <v>0.81299999999999994</v>
      </c>
      <c r="D26" s="14">
        <v>3</v>
      </c>
      <c r="E26" s="14">
        <v>106</v>
      </c>
      <c r="F26">
        <v>0</v>
      </c>
      <c r="G26" s="32">
        <v>0</v>
      </c>
      <c r="H26" s="14">
        <v>44</v>
      </c>
      <c r="I26" s="14">
        <v>8</v>
      </c>
      <c r="J26" s="14">
        <v>3</v>
      </c>
      <c r="K26" s="21">
        <v>33</v>
      </c>
      <c r="L26" s="17">
        <v>45</v>
      </c>
      <c r="M26" s="33">
        <v>170</v>
      </c>
      <c r="N26" s="33">
        <v>177</v>
      </c>
      <c r="O26" s="18">
        <v>10.5</v>
      </c>
      <c r="P26" s="14">
        <v>1</v>
      </c>
      <c r="AC26" t="e">
        <f ca="1"/>
        <v>#NAME?</v>
      </c>
      <c r="AD26" t="e">
        <f ca="1"/>
        <v>#NAME?</v>
      </c>
      <c r="AE26" t="e">
        <f ca="1"/>
        <v>#NAME?</v>
      </c>
      <c r="AF26" t="e">
        <f ca="1"/>
        <v>#NAME?</v>
      </c>
      <c r="AG26" t="e">
        <f ca="1"/>
        <v>#NAME?</v>
      </c>
      <c r="AH26" t="e">
        <f ca="1"/>
        <v>#NAME?</v>
      </c>
      <c r="AI26" t="e">
        <f ca="1"/>
        <v>#NAME?</v>
      </c>
      <c r="AJ26" t="e">
        <f ca="1"/>
        <v>#NAME?</v>
      </c>
      <c r="AK26" t="e">
        <f ca="1"/>
        <v>#NAME?</v>
      </c>
      <c r="AL26" t="e">
        <f ca="1"/>
        <v>#NAME?</v>
      </c>
      <c r="AM26" t="e">
        <f ca="1"/>
        <v>#NAME?</v>
      </c>
      <c r="AN26" t="e">
        <f ca="1"/>
        <v>#NAME?</v>
      </c>
      <c r="AO26" t="e">
        <f ca="1"/>
        <v>#NAME?</v>
      </c>
      <c r="AP26" t="e">
        <f ca="1"/>
        <v>#NAME?</v>
      </c>
      <c r="AQ26" t="e">
        <f ca="1"/>
        <v>#NAME?</v>
      </c>
      <c r="AR26" s="138" t="e">
        <f ca="1"/>
        <v>#NAME?</v>
      </c>
      <c r="AS26" s="139" t="e">
        <f ca="1"/>
        <v>#NAME?</v>
      </c>
      <c r="AT26" s="140" t="e">
        <f t="shared" ca="1" si="1"/>
        <v>#NAME?</v>
      </c>
      <c r="AU26" t="e">
        <f t="shared" ca="1" si="2"/>
        <v>#NAME?</v>
      </c>
      <c r="AV26" t="e">
        <f t="shared" ca="1" si="3"/>
        <v>#NAME?</v>
      </c>
      <c r="AW26" s="138" t="e">
        <f t="shared" ca="1" si="4"/>
        <v>#NAME?</v>
      </c>
      <c r="AX26" s="140" t="e">
        <f t="shared" ca="1" si="5"/>
        <v>#NAME?</v>
      </c>
      <c r="AY26" s="138">
        <f t="shared" ca="1" si="6"/>
        <v>0</v>
      </c>
      <c r="AZ26" s="140" t="e">
        <f t="shared" ca="1" si="7"/>
        <v>#NAME?</v>
      </c>
      <c r="BA26">
        <f t="shared" ca="1" si="8"/>
        <v>0</v>
      </c>
      <c r="CF26" t="e">
        <f ca="1"/>
        <v>#NAME?</v>
      </c>
      <c r="CG26" t="e">
        <f ca="1"/>
        <v>#NAME?</v>
      </c>
      <c r="CH26" t="e">
        <f ca="1"/>
        <v>#NAME?</v>
      </c>
      <c r="CI26" t="e">
        <f t="shared" ca="1" si="13"/>
        <v>#NAME?</v>
      </c>
      <c r="CJ26" t="e">
        <f t="shared" ca="1" si="14"/>
        <v>#NAME?</v>
      </c>
      <c r="CK26" t="e">
        <f t="shared" ca="1" si="10"/>
        <v>#NAME?</v>
      </c>
      <c r="CL26" t="e">
        <f t="shared" ca="1" si="11"/>
        <v>#NAME?</v>
      </c>
      <c r="CM26" t="e">
        <f t="shared" ca="1" si="12"/>
        <v>#NAME?</v>
      </c>
    </row>
    <row r="27" spans="1:91" ht="15.5" x14ac:dyDescent="0.35">
      <c r="A27" s="31">
        <v>40</v>
      </c>
      <c r="B27" s="14">
        <v>14</v>
      </c>
      <c r="C27" s="20">
        <v>0.97599999999999998</v>
      </c>
      <c r="D27" s="14">
        <v>2</v>
      </c>
      <c r="E27" s="14">
        <v>101</v>
      </c>
      <c r="F27">
        <v>0</v>
      </c>
      <c r="G27" s="32">
        <v>0</v>
      </c>
      <c r="H27" s="14">
        <v>37</v>
      </c>
      <c r="I27" s="14">
        <v>5</v>
      </c>
      <c r="J27" s="14">
        <v>3</v>
      </c>
      <c r="K27" s="21">
        <v>40</v>
      </c>
      <c r="L27" s="17">
        <v>9</v>
      </c>
      <c r="M27" s="33">
        <v>163</v>
      </c>
      <c r="N27" s="33">
        <v>168</v>
      </c>
      <c r="O27" s="18">
        <v>6.2</v>
      </c>
      <c r="P27" s="14">
        <v>0</v>
      </c>
      <c r="AC27" t="e">
        <f ca="1"/>
        <v>#NAME?</v>
      </c>
      <c r="AD27" t="e">
        <f ca="1"/>
        <v>#NAME?</v>
      </c>
      <c r="AE27" t="e">
        <f ca="1"/>
        <v>#NAME?</v>
      </c>
      <c r="AF27" t="e">
        <f ca="1"/>
        <v>#NAME?</v>
      </c>
      <c r="AG27" t="e">
        <f ca="1"/>
        <v>#NAME?</v>
      </c>
      <c r="AH27" t="e">
        <f ca="1"/>
        <v>#NAME?</v>
      </c>
      <c r="AI27" t="e">
        <f ca="1"/>
        <v>#NAME?</v>
      </c>
      <c r="AJ27" t="e">
        <f ca="1"/>
        <v>#NAME?</v>
      </c>
      <c r="AK27" t="e">
        <f ca="1"/>
        <v>#NAME?</v>
      </c>
      <c r="AL27" t="e">
        <f ca="1"/>
        <v>#NAME?</v>
      </c>
      <c r="AM27" t="e">
        <f ca="1"/>
        <v>#NAME?</v>
      </c>
      <c r="AN27" t="e">
        <f ca="1"/>
        <v>#NAME?</v>
      </c>
      <c r="AO27" t="e">
        <f ca="1"/>
        <v>#NAME?</v>
      </c>
      <c r="AP27" t="e">
        <f ca="1"/>
        <v>#NAME?</v>
      </c>
      <c r="AQ27" t="e">
        <f ca="1"/>
        <v>#NAME?</v>
      </c>
      <c r="AR27" s="138" t="e">
        <f ca="1"/>
        <v>#NAME?</v>
      </c>
      <c r="AS27" s="139" t="e">
        <f ca="1"/>
        <v>#NAME?</v>
      </c>
      <c r="AT27" s="140" t="e">
        <f t="shared" ca="1" si="1"/>
        <v>#NAME?</v>
      </c>
      <c r="AU27" t="e">
        <f t="shared" ca="1" si="2"/>
        <v>#NAME?</v>
      </c>
      <c r="AV27" t="e">
        <f t="shared" ca="1" si="3"/>
        <v>#NAME?</v>
      </c>
      <c r="AW27" s="138" t="e">
        <f t="shared" ca="1" si="4"/>
        <v>#NAME?</v>
      </c>
      <c r="AX27" s="140" t="e">
        <f t="shared" ca="1" si="5"/>
        <v>#NAME?</v>
      </c>
      <c r="AY27" s="138">
        <f t="shared" ca="1" si="6"/>
        <v>0</v>
      </c>
      <c r="AZ27" s="140" t="e">
        <f t="shared" ca="1" si="7"/>
        <v>#NAME?</v>
      </c>
      <c r="BA27">
        <f t="shared" ca="1" si="8"/>
        <v>0</v>
      </c>
      <c r="CF27" t="e">
        <f ca="1"/>
        <v>#NAME?</v>
      </c>
      <c r="CG27" t="e">
        <f ca="1"/>
        <v>#NAME?</v>
      </c>
      <c r="CH27" t="e">
        <f ca="1"/>
        <v>#NAME?</v>
      </c>
      <c r="CI27" t="e">
        <f t="shared" ca="1" si="13"/>
        <v>#NAME?</v>
      </c>
      <c r="CJ27" t="e">
        <f t="shared" ca="1" si="14"/>
        <v>#NAME?</v>
      </c>
      <c r="CK27" t="e">
        <f t="shared" ca="1" si="10"/>
        <v>#NAME?</v>
      </c>
      <c r="CL27" t="e">
        <f t="shared" ca="1" si="11"/>
        <v>#NAME?</v>
      </c>
      <c r="CM27" t="e">
        <f t="shared" ca="1" si="12"/>
        <v>#NAME?</v>
      </c>
    </row>
    <row r="28" spans="1:91" ht="15.5" x14ac:dyDescent="0.35">
      <c r="A28" s="31">
        <v>85</v>
      </c>
      <c r="B28" s="14">
        <v>12</v>
      </c>
      <c r="C28" s="20">
        <v>1.86</v>
      </c>
      <c r="D28" s="14">
        <v>2</v>
      </c>
      <c r="E28" s="14">
        <v>124</v>
      </c>
      <c r="F28">
        <v>1</v>
      </c>
      <c r="G28" s="32">
        <v>1</v>
      </c>
      <c r="H28" s="14">
        <v>37</v>
      </c>
      <c r="I28" s="14">
        <v>13</v>
      </c>
      <c r="J28" s="14">
        <v>2</v>
      </c>
      <c r="K28" s="21">
        <v>42</v>
      </c>
      <c r="L28" s="17">
        <v>62</v>
      </c>
      <c r="M28" s="33">
        <v>164</v>
      </c>
      <c r="N28" s="33">
        <v>172</v>
      </c>
      <c r="O28" s="18">
        <v>16.899999999999999</v>
      </c>
      <c r="P28" s="14">
        <v>1</v>
      </c>
      <c r="AC28" t="e">
        <f ca="1"/>
        <v>#NAME?</v>
      </c>
      <c r="AD28" t="e">
        <f ca="1"/>
        <v>#NAME?</v>
      </c>
      <c r="AE28" t="e">
        <f ca="1"/>
        <v>#NAME?</v>
      </c>
      <c r="AF28" t="e">
        <f ca="1"/>
        <v>#NAME?</v>
      </c>
      <c r="AG28" t="e">
        <f ca="1"/>
        <v>#NAME?</v>
      </c>
      <c r="AH28" t="e">
        <f ca="1"/>
        <v>#NAME?</v>
      </c>
      <c r="AI28" t="e">
        <f ca="1"/>
        <v>#NAME?</v>
      </c>
      <c r="AJ28" t="e">
        <f ca="1"/>
        <v>#NAME?</v>
      </c>
      <c r="AK28" t="e">
        <f ca="1"/>
        <v>#NAME?</v>
      </c>
      <c r="AL28" t="e">
        <f ca="1"/>
        <v>#NAME?</v>
      </c>
      <c r="AM28" t="e">
        <f ca="1"/>
        <v>#NAME?</v>
      </c>
      <c r="AN28" t="e">
        <f ca="1"/>
        <v>#NAME?</v>
      </c>
      <c r="AO28" t="e">
        <f ca="1"/>
        <v>#NAME?</v>
      </c>
      <c r="AP28" t="e">
        <f ca="1"/>
        <v>#NAME?</v>
      </c>
      <c r="AQ28" t="e">
        <f ca="1"/>
        <v>#NAME?</v>
      </c>
      <c r="AR28" s="138" t="e">
        <f ca="1"/>
        <v>#NAME?</v>
      </c>
      <c r="AS28" s="139" t="e">
        <f ca="1"/>
        <v>#NAME?</v>
      </c>
      <c r="AT28" s="140" t="e">
        <f t="shared" ca="1" si="1"/>
        <v>#NAME?</v>
      </c>
      <c r="AU28" t="e">
        <f t="shared" ca="1" si="2"/>
        <v>#NAME?</v>
      </c>
      <c r="AV28" t="e">
        <f t="shared" ca="1" si="3"/>
        <v>#NAME?</v>
      </c>
      <c r="AW28" s="138" t="e">
        <f t="shared" ca="1" si="4"/>
        <v>#NAME?</v>
      </c>
      <c r="AX28" s="140" t="e">
        <f t="shared" ca="1" si="5"/>
        <v>#NAME?</v>
      </c>
      <c r="AY28" s="138">
        <f t="shared" ca="1" si="6"/>
        <v>0</v>
      </c>
      <c r="AZ28" s="140" t="e">
        <f t="shared" ca="1" si="7"/>
        <v>#NAME?</v>
      </c>
      <c r="BA28">
        <f t="shared" ca="1" si="8"/>
        <v>0</v>
      </c>
      <c r="CF28" t="e">
        <f ca="1"/>
        <v>#NAME?</v>
      </c>
      <c r="CG28" t="e">
        <f ca="1"/>
        <v>#NAME?</v>
      </c>
      <c r="CH28" t="e">
        <f ca="1"/>
        <v>#NAME?</v>
      </c>
      <c r="CI28" t="e">
        <f t="shared" ca="1" si="13"/>
        <v>#NAME?</v>
      </c>
      <c r="CJ28" t="e">
        <f t="shared" ca="1" si="14"/>
        <v>#NAME?</v>
      </c>
      <c r="CK28" t="e">
        <f t="shared" ca="1" si="10"/>
        <v>#NAME?</v>
      </c>
      <c r="CL28" t="e">
        <f t="shared" ca="1" si="11"/>
        <v>#NAME?</v>
      </c>
      <c r="CM28" t="e">
        <f t="shared" ca="1" si="12"/>
        <v>#NAME?</v>
      </c>
    </row>
    <row r="29" spans="1:91" ht="15.5" x14ac:dyDescent="0.35">
      <c r="A29" s="31">
        <v>35</v>
      </c>
      <c r="B29" s="14">
        <v>6</v>
      </c>
      <c r="C29" s="20">
        <v>4.7E-2</v>
      </c>
      <c r="D29" s="14">
        <v>4</v>
      </c>
      <c r="E29" s="14">
        <v>88</v>
      </c>
      <c r="F29">
        <v>0</v>
      </c>
      <c r="G29" s="32">
        <v>0</v>
      </c>
      <c r="H29" s="14">
        <v>27</v>
      </c>
      <c r="I29" s="14">
        <v>5</v>
      </c>
      <c r="J29" s="14">
        <v>6</v>
      </c>
      <c r="K29" s="21">
        <v>37</v>
      </c>
      <c r="L29" s="17">
        <v>16</v>
      </c>
      <c r="M29" s="33">
        <v>180</v>
      </c>
      <c r="N29" s="33">
        <v>186</v>
      </c>
      <c r="O29" s="18">
        <v>7.9</v>
      </c>
      <c r="P29" s="14">
        <v>1</v>
      </c>
      <c r="AC29" t="e">
        <f ca="1"/>
        <v>#NAME?</v>
      </c>
      <c r="AD29" t="e">
        <f ca="1"/>
        <v>#NAME?</v>
      </c>
      <c r="AE29" t="e">
        <f ca="1"/>
        <v>#NAME?</v>
      </c>
      <c r="AF29" t="e">
        <f ca="1"/>
        <v>#NAME?</v>
      </c>
      <c r="AG29" t="e">
        <f ca="1"/>
        <v>#NAME?</v>
      </c>
      <c r="AH29" t="e">
        <f ca="1"/>
        <v>#NAME?</v>
      </c>
      <c r="AI29" t="e">
        <f ca="1"/>
        <v>#NAME?</v>
      </c>
      <c r="AJ29" t="e">
        <f ca="1"/>
        <v>#NAME?</v>
      </c>
      <c r="AK29" t="e">
        <f ca="1"/>
        <v>#NAME?</v>
      </c>
      <c r="AL29" t="e">
        <f ca="1"/>
        <v>#NAME?</v>
      </c>
      <c r="AM29" t="e">
        <f ca="1"/>
        <v>#NAME?</v>
      </c>
      <c r="AN29" t="e">
        <f ca="1"/>
        <v>#NAME?</v>
      </c>
      <c r="AO29" t="e">
        <f ca="1"/>
        <v>#NAME?</v>
      </c>
      <c r="AP29" t="e">
        <f ca="1"/>
        <v>#NAME?</v>
      </c>
      <c r="AQ29" t="e">
        <f ca="1"/>
        <v>#NAME?</v>
      </c>
      <c r="AR29" s="138" t="e">
        <f ca="1"/>
        <v>#NAME?</v>
      </c>
      <c r="AS29" s="139" t="e">
        <f ca="1"/>
        <v>#NAME?</v>
      </c>
      <c r="AT29" s="140" t="e">
        <f t="shared" ca="1" si="1"/>
        <v>#NAME?</v>
      </c>
      <c r="AU29" t="e">
        <f t="shared" ca="1" si="2"/>
        <v>#NAME?</v>
      </c>
      <c r="AV29" t="e">
        <f t="shared" ca="1" si="3"/>
        <v>#NAME?</v>
      </c>
      <c r="AW29" s="138" t="e">
        <f t="shared" ca="1" si="4"/>
        <v>#NAME?</v>
      </c>
      <c r="AX29" s="140" t="e">
        <f t="shared" ca="1" si="5"/>
        <v>#NAME?</v>
      </c>
      <c r="AY29" s="138">
        <f t="shared" ca="1" si="6"/>
        <v>0</v>
      </c>
      <c r="AZ29" s="140" t="e">
        <f t="shared" ca="1" si="7"/>
        <v>#NAME?</v>
      </c>
      <c r="BA29">
        <f t="shared" ca="1" si="8"/>
        <v>0</v>
      </c>
      <c r="CF29" t="e">
        <f ca="1"/>
        <v>#NAME?</v>
      </c>
      <c r="CG29" t="e">
        <f ca="1"/>
        <v>#NAME?</v>
      </c>
      <c r="CH29" t="e">
        <f ca="1"/>
        <v>#NAME?</v>
      </c>
      <c r="CI29" t="e">
        <f t="shared" ca="1" si="13"/>
        <v>#NAME?</v>
      </c>
      <c r="CJ29" t="e">
        <f t="shared" ca="1" si="14"/>
        <v>#NAME?</v>
      </c>
      <c r="CK29" t="e">
        <f t="shared" ca="1" si="10"/>
        <v>#NAME?</v>
      </c>
      <c r="CL29" t="e">
        <f t="shared" ca="1" si="11"/>
        <v>#NAME?</v>
      </c>
      <c r="CM29" t="e">
        <f t="shared" ca="1" si="12"/>
        <v>#NAME?</v>
      </c>
    </row>
    <row r="30" spans="1:91" ht="15.5" x14ac:dyDescent="0.35">
      <c r="A30" s="31">
        <v>51</v>
      </c>
      <c r="B30" s="14">
        <v>6</v>
      </c>
      <c r="C30" s="20">
        <v>0.498</v>
      </c>
      <c r="D30" s="14">
        <v>4</v>
      </c>
      <c r="E30" s="14">
        <v>117</v>
      </c>
      <c r="F30">
        <v>0</v>
      </c>
      <c r="G30" s="32">
        <v>0</v>
      </c>
      <c r="H30" s="14">
        <v>30</v>
      </c>
      <c r="I30" s="14">
        <v>5</v>
      </c>
      <c r="J30" s="14">
        <v>2</v>
      </c>
      <c r="K30" s="21">
        <v>36</v>
      </c>
      <c r="L30" s="17">
        <v>20</v>
      </c>
      <c r="M30" s="33">
        <v>179</v>
      </c>
      <c r="N30" s="33">
        <v>187</v>
      </c>
      <c r="O30" s="18">
        <v>9.6</v>
      </c>
      <c r="P30" s="14">
        <v>1</v>
      </c>
      <c r="AC30" t="e">
        <f ca="1"/>
        <v>#NAME?</v>
      </c>
      <c r="AD30" t="e">
        <f ca="1"/>
        <v>#NAME?</v>
      </c>
      <c r="AE30" t="e">
        <f ca="1"/>
        <v>#NAME?</v>
      </c>
      <c r="AF30" t="e">
        <f ca="1"/>
        <v>#NAME?</v>
      </c>
      <c r="AG30" t="e">
        <f ca="1"/>
        <v>#NAME?</v>
      </c>
      <c r="AH30" t="e">
        <f ca="1"/>
        <v>#NAME?</v>
      </c>
      <c r="AI30" t="e">
        <f ca="1"/>
        <v>#NAME?</v>
      </c>
      <c r="AJ30" t="e">
        <f ca="1"/>
        <v>#NAME?</v>
      </c>
      <c r="AK30" t="e">
        <f ca="1"/>
        <v>#NAME?</v>
      </c>
      <c r="AL30" t="e">
        <f ca="1"/>
        <v>#NAME?</v>
      </c>
      <c r="AM30" t="e">
        <f ca="1"/>
        <v>#NAME?</v>
      </c>
      <c r="AN30" t="e">
        <f ca="1"/>
        <v>#NAME?</v>
      </c>
      <c r="AO30" t="e">
        <f ca="1"/>
        <v>#NAME?</v>
      </c>
      <c r="AP30" t="e">
        <f ca="1"/>
        <v>#NAME?</v>
      </c>
      <c r="AQ30" t="e">
        <f ca="1"/>
        <v>#NAME?</v>
      </c>
      <c r="AR30" s="138" t="e">
        <f ca="1"/>
        <v>#NAME?</v>
      </c>
      <c r="AS30" s="139" t="e">
        <f ca="1"/>
        <v>#NAME?</v>
      </c>
      <c r="AT30" s="140" t="e">
        <f t="shared" ca="1" si="1"/>
        <v>#NAME?</v>
      </c>
      <c r="AU30" t="e">
        <f t="shared" ca="1" si="2"/>
        <v>#NAME?</v>
      </c>
      <c r="AV30" t="e">
        <f t="shared" ca="1" si="3"/>
        <v>#NAME?</v>
      </c>
      <c r="AW30" s="138" t="e">
        <f t="shared" ca="1" si="4"/>
        <v>#NAME?</v>
      </c>
      <c r="AX30" s="140" t="e">
        <f t="shared" ca="1" si="5"/>
        <v>#NAME?</v>
      </c>
      <c r="AY30" s="138">
        <f t="shared" ca="1" si="6"/>
        <v>0</v>
      </c>
      <c r="AZ30" s="140" t="e">
        <f t="shared" ca="1" si="7"/>
        <v>#NAME?</v>
      </c>
      <c r="BA30">
        <f t="shared" ca="1" si="8"/>
        <v>0</v>
      </c>
      <c r="CF30" t="e">
        <f ca="1"/>
        <v>#NAME?</v>
      </c>
      <c r="CG30" t="e">
        <f ca="1"/>
        <v>#NAME?</v>
      </c>
      <c r="CH30" t="e">
        <f ca="1"/>
        <v>#NAME?</v>
      </c>
      <c r="CI30" t="e">
        <f t="shared" ca="1" si="13"/>
        <v>#NAME?</v>
      </c>
      <c r="CJ30" t="e">
        <f t="shared" ca="1" si="14"/>
        <v>#NAME?</v>
      </c>
      <c r="CK30" t="e">
        <f t="shared" ca="1" si="10"/>
        <v>#NAME?</v>
      </c>
      <c r="CL30" t="e">
        <f t="shared" ca="1" si="11"/>
        <v>#NAME?</v>
      </c>
      <c r="CM30" t="e">
        <f t="shared" ca="1" si="12"/>
        <v>#NAME?</v>
      </c>
    </row>
    <row r="31" spans="1:91" ht="15.5" x14ac:dyDescent="0.35">
      <c r="A31" s="31">
        <v>102</v>
      </c>
      <c r="B31" s="14">
        <v>12</v>
      </c>
      <c r="C31" s="20">
        <v>8.4000000000000005E-2</v>
      </c>
      <c r="D31" s="14">
        <v>2</v>
      </c>
      <c r="E31" s="31">
        <v>86</v>
      </c>
      <c r="F31">
        <v>1</v>
      </c>
      <c r="G31" s="32">
        <v>1</v>
      </c>
      <c r="H31" s="14">
        <v>38</v>
      </c>
      <c r="I31" s="14">
        <v>11</v>
      </c>
      <c r="J31" s="14">
        <v>2</v>
      </c>
      <c r="K31" s="21">
        <v>32</v>
      </c>
      <c r="L31" s="17">
        <v>114</v>
      </c>
      <c r="M31" s="33">
        <v>170</v>
      </c>
      <c r="N31" s="33">
        <v>177</v>
      </c>
      <c r="O31" s="18">
        <v>16.3</v>
      </c>
      <c r="P31" s="14">
        <v>1</v>
      </c>
      <c r="AC31" t="e">
        <f ca="1"/>
        <v>#NAME?</v>
      </c>
      <c r="AD31" t="e">
        <f ca="1"/>
        <v>#NAME?</v>
      </c>
      <c r="AE31" t="e">
        <f ca="1"/>
        <v>#NAME?</v>
      </c>
      <c r="AF31" t="e">
        <f ca="1"/>
        <v>#NAME?</v>
      </c>
      <c r="AG31" t="e">
        <f ca="1"/>
        <v>#NAME?</v>
      </c>
      <c r="AH31" t="e">
        <f ca="1"/>
        <v>#NAME?</v>
      </c>
      <c r="AI31" t="e">
        <f ca="1"/>
        <v>#NAME?</v>
      </c>
      <c r="AJ31" t="e">
        <f ca="1"/>
        <v>#NAME?</v>
      </c>
      <c r="AK31" t="e">
        <f ca="1"/>
        <v>#NAME?</v>
      </c>
      <c r="AL31" t="e">
        <f ca="1"/>
        <v>#NAME?</v>
      </c>
      <c r="AM31" t="e">
        <f ca="1"/>
        <v>#NAME?</v>
      </c>
      <c r="AN31" t="e">
        <f ca="1"/>
        <v>#NAME?</v>
      </c>
      <c r="AO31" t="e">
        <f ca="1"/>
        <v>#NAME?</v>
      </c>
      <c r="AP31" t="e">
        <f ca="1"/>
        <v>#NAME?</v>
      </c>
      <c r="AQ31" t="e">
        <f ca="1"/>
        <v>#NAME?</v>
      </c>
      <c r="AR31" s="138" t="e">
        <f ca="1"/>
        <v>#NAME?</v>
      </c>
      <c r="AS31" s="139" t="e">
        <f ca="1"/>
        <v>#NAME?</v>
      </c>
      <c r="AT31" s="140" t="e">
        <f t="shared" ca="1" si="1"/>
        <v>#NAME?</v>
      </c>
      <c r="AU31" t="e">
        <f t="shared" ca="1" si="2"/>
        <v>#NAME?</v>
      </c>
      <c r="AV31" t="e">
        <f t="shared" ca="1" si="3"/>
        <v>#NAME?</v>
      </c>
      <c r="AW31" s="138" t="e">
        <f t="shared" ca="1" si="4"/>
        <v>#NAME?</v>
      </c>
      <c r="AX31" s="140" t="e">
        <f t="shared" ca="1" si="5"/>
        <v>#NAME?</v>
      </c>
      <c r="AY31" s="138">
        <f t="shared" ca="1" si="6"/>
        <v>0</v>
      </c>
      <c r="AZ31" s="140" t="e">
        <f t="shared" ca="1" si="7"/>
        <v>#NAME?</v>
      </c>
      <c r="BA31">
        <f t="shared" ca="1" si="8"/>
        <v>0</v>
      </c>
      <c r="CF31" t="e">
        <f ca="1"/>
        <v>#NAME?</v>
      </c>
      <c r="CG31" t="e">
        <f ca="1"/>
        <v>#NAME?</v>
      </c>
      <c r="CH31" t="e">
        <f ca="1"/>
        <v>#NAME?</v>
      </c>
      <c r="CI31" t="e">
        <f t="shared" ca="1" si="13"/>
        <v>#NAME?</v>
      </c>
      <c r="CJ31" t="e">
        <f t="shared" ca="1" si="14"/>
        <v>#NAME?</v>
      </c>
      <c r="CK31" t="e">
        <f t="shared" ca="1" si="10"/>
        <v>#NAME?</v>
      </c>
      <c r="CL31" t="e">
        <f t="shared" ca="1" si="11"/>
        <v>#NAME?</v>
      </c>
      <c r="CM31" t="e">
        <f t="shared" ca="1" si="12"/>
        <v>#NAME?</v>
      </c>
    </row>
    <row r="32" spans="1:91" ht="15.5" x14ac:dyDescent="0.35">
      <c r="A32" s="31">
        <v>70</v>
      </c>
      <c r="B32" s="14">
        <v>14</v>
      </c>
      <c r="C32" s="20">
        <v>4.8000000000000001E-2</v>
      </c>
      <c r="D32" s="14">
        <v>4</v>
      </c>
      <c r="E32" s="14">
        <v>72</v>
      </c>
      <c r="F32">
        <v>0</v>
      </c>
      <c r="G32" s="32">
        <v>1</v>
      </c>
      <c r="H32" s="14">
        <v>35</v>
      </c>
      <c r="I32" s="14">
        <v>11</v>
      </c>
      <c r="J32" s="14">
        <v>3</v>
      </c>
      <c r="K32" s="21">
        <v>42</v>
      </c>
      <c r="L32" s="17">
        <v>56</v>
      </c>
      <c r="M32" s="33">
        <v>166</v>
      </c>
      <c r="N32" s="33">
        <v>172</v>
      </c>
      <c r="O32" s="18">
        <v>11.2</v>
      </c>
      <c r="P32" s="14">
        <v>1</v>
      </c>
      <c r="AC32" t="e">
        <f ca="1"/>
        <v>#NAME?</v>
      </c>
      <c r="AD32" t="e">
        <f ca="1"/>
        <v>#NAME?</v>
      </c>
      <c r="AE32" t="e">
        <f ca="1"/>
        <v>#NAME?</v>
      </c>
      <c r="AF32" t="e">
        <f ca="1"/>
        <v>#NAME?</v>
      </c>
      <c r="AG32" t="e">
        <f ca="1"/>
        <v>#NAME?</v>
      </c>
      <c r="AH32" t="e">
        <f ca="1"/>
        <v>#NAME?</v>
      </c>
      <c r="AI32" t="e">
        <f ca="1"/>
        <v>#NAME?</v>
      </c>
      <c r="AJ32" t="e">
        <f ca="1"/>
        <v>#NAME?</v>
      </c>
      <c r="AK32" t="e">
        <f ca="1"/>
        <v>#NAME?</v>
      </c>
      <c r="AL32" t="e">
        <f ca="1"/>
        <v>#NAME?</v>
      </c>
      <c r="AM32" t="e">
        <f ca="1"/>
        <v>#NAME?</v>
      </c>
      <c r="AN32" t="e">
        <f ca="1"/>
        <v>#NAME?</v>
      </c>
      <c r="AO32" t="e">
        <f ca="1"/>
        <v>#NAME?</v>
      </c>
      <c r="AP32" t="e">
        <f ca="1"/>
        <v>#NAME?</v>
      </c>
      <c r="AQ32" t="e">
        <f ca="1"/>
        <v>#NAME?</v>
      </c>
      <c r="AR32" s="138" t="e">
        <f ca="1"/>
        <v>#NAME?</v>
      </c>
      <c r="AS32" s="139" t="e">
        <f ca="1"/>
        <v>#NAME?</v>
      </c>
      <c r="AT32" s="140" t="e">
        <f t="shared" ca="1" si="1"/>
        <v>#NAME?</v>
      </c>
      <c r="AU32" t="e">
        <f t="shared" ca="1" si="2"/>
        <v>#NAME?</v>
      </c>
      <c r="AV32" t="e">
        <f t="shared" ca="1" si="3"/>
        <v>#NAME?</v>
      </c>
      <c r="AW32" s="138" t="e">
        <f t="shared" ca="1" si="4"/>
        <v>#NAME?</v>
      </c>
      <c r="AX32" s="140" t="e">
        <f t="shared" ca="1" si="5"/>
        <v>#NAME?</v>
      </c>
      <c r="AY32" s="138">
        <f t="shared" ca="1" si="6"/>
        <v>0</v>
      </c>
      <c r="AZ32" s="140" t="e">
        <f t="shared" ca="1" si="7"/>
        <v>#NAME?</v>
      </c>
      <c r="BA32">
        <f t="shared" ca="1" si="8"/>
        <v>0</v>
      </c>
      <c r="CF32" t="e">
        <f ca="1"/>
        <v>#NAME?</v>
      </c>
      <c r="CG32" t="e">
        <f ca="1"/>
        <v>#NAME?</v>
      </c>
      <c r="CH32" t="e">
        <f ca="1"/>
        <v>#NAME?</v>
      </c>
      <c r="CI32" t="e">
        <f t="shared" ca="1" si="13"/>
        <v>#NAME?</v>
      </c>
      <c r="CJ32" t="e">
        <f t="shared" ca="1" si="14"/>
        <v>#NAME?</v>
      </c>
      <c r="CK32" t="e">
        <f t="shared" ca="1" si="10"/>
        <v>#NAME?</v>
      </c>
      <c r="CL32" t="e">
        <f t="shared" ca="1" si="11"/>
        <v>#NAME?</v>
      </c>
      <c r="CM32" t="e">
        <f t="shared" ca="1" si="12"/>
        <v>#NAME?</v>
      </c>
    </row>
    <row r="33" spans="1:91" ht="15.5" x14ac:dyDescent="0.35">
      <c r="A33" s="31">
        <v>61</v>
      </c>
      <c r="B33" s="14">
        <v>7</v>
      </c>
      <c r="C33" s="20">
        <v>0.96</v>
      </c>
      <c r="D33" s="14">
        <v>2</v>
      </c>
      <c r="E33" s="14">
        <v>101</v>
      </c>
      <c r="F33">
        <v>1</v>
      </c>
      <c r="G33" s="32">
        <v>1</v>
      </c>
      <c r="H33" s="14">
        <v>30</v>
      </c>
      <c r="I33" s="14">
        <v>10</v>
      </c>
      <c r="J33" s="14">
        <v>5</v>
      </c>
      <c r="K33" s="21">
        <v>39</v>
      </c>
      <c r="L33" s="17">
        <v>43</v>
      </c>
      <c r="M33" s="33">
        <v>168</v>
      </c>
      <c r="N33" s="33">
        <v>173</v>
      </c>
      <c r="O33" s="18">
        <v>13.1</v>
      </c>
      <c r="P33" s="14">
        <v>1</v>
      </c>
      <c r="AC33" t="e">
        <f ca="1"/>
        <v>#NAME?</v>
      </c>
      <c r="AD33" t="e">
        <f ca="1"/>
        <v>#NAME?</v>
      </c>
      <c r="AE33" t="e">
        <f ca="1"/>
        <v>#NAME?</v>
      </c>
      <c r="AF33" t="e">
        <f ca="1"/>
        <v>#NAME?</v>
      </c>
      <c r="AG33" t="e">
        <f ca="1"/>
        <v>#NAME?</v>
      </c>
      <c r="AH33" t="e">
        <f ca="1"/>
        <v>#NAME?</v>
      </c>
      <c r="AI33" t="e">
        <f ca="1"/>
        <v>#NAME?</v>
      </c>
      <c r="AJ33" t="e">
        <f ca="1"/>
        <v>#NAME?</v>
      </c>
      <c r="AK33" t="e">
        <f ca="1"/>
        <v>#NAME?</v>
      </c>
      <c r="AL33" t="e">
        <f ca="1"/>
        <v>#NAME?</v>
      </c>
      <c r="AM33" t="e">
        <f ca="1"/>
        <v>#NAME?</v>
      </c>
      <c r="AN33" t="e">
        <f ca="1"/>
        <v>#NAME?</v>
      </c>
      <c r="AO33" t="e">
        <f ca="1"/>
        <v>#NAME?</v>
      </c>
      <c r="AP33" t="e">
        <f ca="1"/>
        <v>#NAME?</v>
      </c>
      <c r="AQ33" t="e">
        <f ca="1"/>
        <v>#NAME?</v>
      </c>
      <c r="AR33" s="138" t="e">
        <f ca="1"/>
        <v>#NAME?</v>
      </c>
      <c r="AS33" s="139" t="e">
        <f ca="1"/>
        <v>#NAME?</v>
      </c>
      <c r="AT33" s="140" t="e">
        <f t="shared" ca="1" si="1"/>
        <v>#NAME?</v>
      </c>
      <c r="AU33" t="e">
        <f t="shared" ca="1" si="2"/>
        <v>#NAME?</v>
      </c>
      <c r="AV33" t="e">
        <f t="shared" ca="1" si="3"/>
        <v>#NAME?</v>
      </c>
      <c r="AW33" s="138" t="e">
        <f t="shared" ca="1" si="4"/>
        <v>#NAME?</v>
      </c>
      <c r="AX33" s="140" t="e">
        <f t="shared" ca="1" si="5"/>
        <v>#NAME?</v>
      </c>
      <c r="AY33" s="138">
        <f t="shared" ca="1" si="6"/>
        <v>0</v>
      </c>
      <c r="AZ33" s="140" t="e">
        <f t="shared" ca="1" si="7"/>
        <v>#NAME?</v>
      </c>
      <c r="BA33">
        <f t="shared" ca="1" si="8"/>
        <v>0</v>
      </c>
      <c r="CF33" t="e">
        <f ca="1"/>
        <v>#NAME?</v>
      </c>
      <c r="CG33" t="e">
        <f ca="1"/>
        <v>#NAME?</v>
      </c>
      <c r="CH33" t="e">
        <f ca="1"/>
        <v>#NAME?</v>
      </c>
      <c r="CI33" t="e">
        <f t="shared" ca="1" si="13"/>
        <v>#NAME?</v>
      </c>
      <c r="CJ33" t="e">
        <f t="shared" ca="1" si="14"/>
        <v>#NAME?</v>
      </c>
      <c r="CK33" t="e">
        <f t="shared" ca="1" si="10"/>
        <v>#NAME?</v>
      </c>
      <c r="CL33" t="e">
        <f t="shared" ca="1" si="11"/>
        <v>#NAME?</v>
      </c>
      <c r="CM33" t="e">
        <f t="shared" ca="1" si="12"/>
        <v>#NAME?</v>
      </c>
    </row>
    <row r="34" spans="1:91" ht="15.5" x14ac:dyDescent="0.35">
      <c r="A34" s="31">
        <v>44</v>
      </c>
      <c r="B34" s="14">
        <v>3</v>
      </c>
      <c r="C34" s="20">
        <v>1.18</v>
      </c>
      <c r="D34" s="14">
        <v>2</v>
      </c>
      <c r="E34" s="14">
        <v>72</v>
      </c>
      <c r="F34">
        <v>0</v>
      </c>
      <c r="G34" s="32">
        <v>0</v>
      </c>
      <c r="H34" s="14">
        <v>34</v>
      </c>
      <c r="I34" s="14">
        <v>6</v>
      </c>
      <c r="J34" s="14">
        <v>2</v>
      </c>
      <c r="K34" s="21">
        <v>47</v>
      </c>
      <c r="L34" s="17">
        <v>20</v>
      </c>
      <c r="M34" s="33">
        <v>178</v>
      </c>
      <c r="N34" s="33">
        <v>183</v>
      </c>
      <c r="O34" s="18">
        <v>8</v>
      </c>
      <c r="P34" s="14">
        <v>0</v>
      </c>
      <c r="AC34" t="e">
        <f ca="1"/>
        <v>#NAME?</v>
      </c>
      <c r="AD34" t="e">
        <f ca="1"/>
        <v>#NAME?</v>
      </c>
      <c r="AE34" t="e">
        <f ca="1"/>
        <v>#NAME?</v>
      </c>
      <c r="AF34" t="e">
        <f ca="1"/>
        <v>#NAME?</v>
      </c>
      <c r="AG34" t="e">
        <f ca="1"/>
        <v>#NAME?</v>
      </c>
      <c r="AH34" t="e">
        <f ca="1"/>
        <v>#NAME?</v>
      </c>
      <c r="AI34" t="e">
        <f ca="1"/>
        <v>#NAME?</v>
      </c>
      <c r="AJ34" t="e">
        <f ca="1"/>
        <v>#NAME?</v>
      </c>
      <c r="AK34" t="e">
        <f ca="1"/>
        <v>#NAME?</v>
      </c>
      <c r="AL34" t="e">
        <f ca="1"/>
        <v>#NAME?</v>
      </c>
      <c r="AM34" t="e">
        <f ca="1"/>
        <v>#NAME?</v>
      </c>
      <c r="AN34" t="e">
        <f ca="1"/>
        <v>#NAME?</v>
      </c>
      <c r="AO34" t="e">
        <f ca="1"/>
        <v>#NAME?</v>
      </c>
      <c r="AP34" t="e">
        <f ca="1"/>
        <v>#NAME?</v>
      </c>
      <c r="AQ34" t="e">
        <f ca="1"/>
        <v>#NAME?</v>
      </c>
      <c r="AR34" s="138" t="e">
        <f ca="1"/>
        <v>#NAME?</v>
      </c>
      <c r="AS34" s="139" t="e">
        <f ca="1"/>
        <v>#NAME?</v>
      </c>
      <c r="AT34" s="140" t="e">
        <f t="shared" ca="1" si="1"/>
        <v>#NAME?</v>
      </c>
      <c r="AU34" t="e">
        <f t="shared" ca="1" si="2"/>
        <v>#NAME?</v>
      </c>
      <c r="AV34" t="e">
        <f t="shared" ca="1" si="3"/>
        <v>#NAME?</v>
      </c>
      <c r="AW34" s="138" t="e">
        <f t="shared" ca="1" si="4"/>
        <v>#NAME?</v>
      </c>
      <c r="AX34" s="140" t="e">
        <f t="shared" ca="1" si="5"/>
        <v>#NAME?</v>
      </c>
      <c r="AY34" s="138">
        <f t="shared" ca="1" si="6"/>
        <v>0</v>
      </c>
      <c r="AZ34" s="140" t="e">
        <f t="shared" ca="1" si="7"/>
        <v>#NAME?</v>
      </c>
      <c r="BA34">
        <f t="shared" ca="1" si="8"/>
        <v>0</v>
      </c>
      <c r="CF34" t="e">
        <f ca="1"/>
        <v>#NAME?</v>
      </c>
      <c r="CG34" t="e">
        <f ca="1"/>
        <v>#NAME?</v>
      </c>
      <c r="CH34" t="e">
        <f ca="1"/>
        <v>#NAME?</v>
      </c>
      <c r="CI34" t="e">
        <f t="shared" ca="1" si="13"/>
        <v>#NAME?</v>
      </c>
      <c r="CJ34" t="e">
        <f t="shared" ca="1" si="14"/>
        <v>#NAME?</v>
      </c>
      <c r="CK34" t="e">
        <f t="shared" ca="1" si="10"/>
        <v>#NAME?</v>
      </c>
      <c r="CL34" t="e">
        <f t="shared" ca="1" si="11"/>
        <v>#NAME?</v>
      </c>
      <c r="CM34" t="e">
        <f t="shared" ca="1" si="12"/>
        <v>#NAME?</v>
      </c>
    </row>
    <row r="35" spans="1:91" ht="15.5" x14ac:dyDescent="0.35">
      <c r="A35" s="31">
        <v>98</v>
      </c>
      <c r="B35" s="14">
        <v>3</v>
      </c>
      <c r="C35" s="20">
        <v>0.97399999999999998</v>
      </c>
      <c r="D35" s="14">
        <v>1</v>
      </c>
      <c r="E35" s="14">
        <v>91</v>
      </c>
      <c r="F35">
        <v>0</v>
      </c>
      <c r="G35" s="32">
        <v>1</v>
      </c>
      <c r="H35" s="14">
        <v>37</v>
      </c>
      <c r="I35" s="14">
        <v>6</v>
      </c>
      <c r="J35" s="14">
        <v>3</v>
      </c>
      <c r="K35" s="21">
        <v>32</v>
      </c>
      <c r="L35" s="17">
        <v>106</v>
      </c>
      <c r="M35" s="33">
        <v>186</v>
      </c>
      <c r="N35" s="33">
        <v>194</v>
      </c>
      <c r="O35" s="18">
        <v>16.100000000000001</v>
      </c>
      <c r="P35" s="14">
        <v>1</v>
      </c>
      <c r="AC35" t="e">
        <f ca="1"/>
        <v>#NAME?</v>
      </c>
      <c r="AD35" t="e">
        <f ca="1"/>
        <v>#NAME?</v>
      </c>
      <c r="AE35" t="e">
        <f ca="1"/>
        <v>#NAME?</v>
      </c>
      <c r="AF35" t="e">
        <f ca="1"/>
        <v>#NAME?</v>
      </c>
      <c r="AG35" t="e">
        <f ca="1"/>
        <v>#NAME?</v>
      </c>
      <c r="AH35" t="e">
        <f ca="1"/>
        <v>#NAME?</v>
      </c>
      <c r="AI35" t="e">
        <f ca="1"/>
        <v>#NAME?</v>
      </c>
      <c r="AJ35" t="e">
        <f ca="1"/>
        <v>#NAME?</v>
      </c>
      <c r="AK35" t="e">
        <f ca="1"/>
        <v>#NAME?</v>
      </c>
      <c r="AL35" t="e">
        <f ca="1"/>
        <v>#NAME?</v>
      </c>
      <c r="AM35" t="e">
        <f ca="1"/>
        <v>#NAME?</v>
      </c>
      <c r="AN35" t="e">
        <f ca="1"/>
        <v>#NAME?</v>
      </c>
      <c r="AO35" t="e">
        <f ca="1"/>
        <v>#NAME?</v>
      </c>
      <c r="AP35" t="e">
        <f ca="1"/>
        <v>#NAME?</v>
      </c>
      <c r="AQ35" t="e">
        <f ca="1"/>
        <v>#NAME?</v>
      </c>
      <c r="AR35" s="138" t="e">
        <f ca="1"/>
        <v>#NAME?</v>
      </c>
      <c r="AS35" s="139" t="e">
        <f ca="1"/>
        <v>#NAME?</v>
      </c>
      <c r="AT35" s="140" t="e">
        <f t="shared" ca="1" si="1"/>
        <v>#NAME?</v>
      </c>
      <c r="AU35" t="e">
        <f t="shared" ca="1" si="2"/>
        <v>#NAME?</v>
      </c>
      <c r="AV35" t="e">
        <f t="shared" ca="1" si="3"/>
        <v>#NAME?</v>
      </c>
      <c r="AW35" s="138" t="e">
        <f t="shared" ca="1" si="4"/>
        <v>#NAME?</v>
      </c>
      <c r="AX35" s="140" t="e">
        <f t="shared" ca="1" si="5"/>
        <v>#NAME?</v>
      </c>
      <c r="AY35" s="138">
        <f t="shared" ca="1" si="6"/>
        <v>0</v>
      </c>
      <c r="AZ35" s="140" t="e">
        <f t="shared" ca="1" si="7"/>
        <v>#NAME?</v>
      </c>
      <c r="BA35">
        <f t="shared" ca="1" si="8"/>
        <v>0</v>
      </c>
      <c r="CF35" t="e">
        <f ca="1"/>
        <v>#NAME?</v>
      </c>
      <c r="CG35" t="e">
        <f ca="1"/>
        <v>#NAME?</v>
      </c>
      <c r="CH35" t="e">
        <f ca="1"/>
        <v>#NAME?</v>
      </c>
      <c r="CI35" t="e">
        <f t="shared" ca="1" si="13"/>
        <v>#NAME?</v>
      </c>
      <c r="CJ35" t="e">
        <f t="shared" ca="1" si="14"/>
        <v>#NAME?</v>
      </c>
      <c r="CK35" t="e">
        <f t="shared" ca="1" si="10"/>
        <v>#NAME?</v>
      </c>
      <c r="CL35" t="e">
        <f t="shared" ca="1" si="11"/>
        <v>#NAME?</v>
      </c>
      <c r="CM35" t="e">
        <f t="shared" ca="1" si="12"/>
        <v>#NAME?</v>
      </c>
    </row>
    <row r="36" spans="1:91" ht="15.5" x14ac:dyDescent="0.35">
      <c r="A36" s="31">
        <v>53</v>
      </c>
      <c r="B36" s="14">
        <v>4</v>
      </c>
      <c r="C36" s="20">
        <v>1.3149999999999999</v>
      </c>
      <c r="D36" s="14">
        <v>1</v>
      </c>
      <c r="E36" s="14">
        <v>78</v>
      </c>
      <c r="F36">
        <v>0</v>
      </c>
      <c r="G36" s="32">
        <v>1</v>
      </c>
      <c r="H36" s="14">
        <v>35</v>
      </c>
      <c r="I36" s="14">
        <v>9</v>
      </c>
      <c r="J36" s="14">
        <v>2</v>
      </c>
      <c r="K36" s="21">
        <v>47</v>
      </c>
      <c r="L36" s="17">
        <v>25</v>
      </c>
      <c r="M36" s="33">
        <v>181</v>
      </c>
      <c r="N36" s="33">
        <v>189</v>
      </c>
      <c r="O36" s="18">
        <v>10.4</v>
      </c>
      <c r="P36" s="14">
        <v>1</v>
      </c>
      <c r="AC36" t="e">
        <f ca="1"/>
        <v>#NAME?</v>
      </c>
      <c r="AD36" t="e">
        <f ca="1"/>
        <v>#NAME?</v>
      </c>
      <c r="AE36" t="e">
        <f ca="1"/>
        <v>#NAME?</v>
      </c>
      <c r="AF36" t="e">
        <f ca="1"/>
        <v>#NAME?</v>
      </c>
      <c r="AG36" t="e">
        <f ca="1"/>
        <v>#NAME?</v>
      </c>
      <c r="AH36" t="e">
        <f ca="1"/>
        <v>#NAME?</v>
      </c>
      <c r="AI36" t="e">
        <f ca="1"/>
        <v>#NAME?</v>
      </c>
      <c r="AJ36" t="e">
        <f ca="1"/>
        <v>#NAME?</v>
      </c>
      <c r="AK36" t="e">
        <f ca="1"/>
        <v>#NAME?</v>
      </c>
      <c r="AL36" t="e">
        <f ca="1"/>
        <v>#NAME?</v>
      </c>
      <c r="AM36" t="e">
        <f ca="1"/>
        <v>#NAME?</v>
      </c>
      <c r="AN36" t="e">
        <f ca="1"/>
        <v>#NAME?</v>
      </c>
      <c r="AO36" t="e">
        <f ca="1"/>
        <v>#NAME?</v>
      </c>
      <c r="AP36" t="e">
        <f ca="1"/>
        <v>#NAME?</v>
      </c>
      <c r="AQ36" t="e">
        <f ca="1"/>
        <v>#NAME?</v>
      </c>
      <c r="AR36" s="138" t="e">
        <f ca="1"/>
        <v>#NAME?</v>
      </c>
      <c r="AS36" s="139" t="e">
        <f ca="1"/>
        <v>#NAME?</v>
      </c>
      <c r="AT36" s="140" t="e">
        <f t="shared" ca="1" si="1"/>
        <v>#NAME?</v>
      </c>
      <c r="AU36" t="e">
        <f t="shared" ca="1" si="2"/>
        <v>#NAME?</v>
      </c>
      <c r="AV36" t="e">
        <f t="shared" ca="1" si="3"/>
        <v>#NAME?</v>
      </c>
      <c r="AW36" s="138" t="e">
        <f t="shared" ca="1" si="4"/>
        <v>#NAME?</v>
      </c>
      <c r="AX36" s="140" t="e">
        <f t="shared" ca="1" si="5"/>
        <v>#NAME?</v>
      </c>
      <c r="AY36" s="138">
        <f t="shared" ca="1" si="6"/>
        <v>0</v>
      </c>
      <c r="AZ36" s="140" t="e">
        <f t="shared" ca="1" si="7"/>
        <v>#NAME?</v>
      </c>
      <c r="BA36">
        <f t="shared" ca="1" si="8"/>
        <v>0</v>
      </c>
      <c r="CF36" t="e">
        <f ca="1"/>
        <v>#NAME?</v>
      </c>
      <c r="CG36" t="e">
        <f ca="1"/>
        <v>#NAME?</v>
      </c>
      <c r="CH36" t="e">
        <f ca="1"/>
        <v>#NAME?</v>
      </c>
      <c r="CI36" t="e">
        <f t="shared" ca="1" si="13"/>
        <v>#NAME?</v>
      </c>
      <c r="CJ36" t="e">
        <f t="shared" ca="1" si="14"/>
        <v>#NAME?</v>
      </c>
      <c r="CK36" t="e">
        <f t="shared" ca="1" si="10"/>
        <v>#NAME?</v>
      </c>
      <c r="CL36" t="e">
        <f t="shared" ca="1" si="11"/>
        <v>#NAME?</v>
      </c>
      <c r="CM36" t="e">
        <f t="shared" ca="1" si="12"/>
        <v>#NAME?</v>
      </c>
    </row>
    <row r="37" spans="1:91" ht="15.5" x14ac:dyDescent="0.35">
      <c r="A37" s="31">
        <v>44</v>
      </c>
      <c r="B37" s="14">
        <v>12</v>
      </c>
      <c r="C37" s="20">
        <v>0.97399999999999998</v>
      </c>
      <c r="D37" s="14">
        <v>3</v>
      </c>
      <c r="E37" s="14">
        <v>96</v>
      </c>
      <c r="F37">
        <v>1</v>
      </c>
      <c r="G37" s="32">
        <v>0</v>
      </c>
      <c r="H37" s="14">
        <v>33</v>
      </c>
      <c r="I37" s="14">
        <v>6</v>
      </c>
      <c r="J37" s="14">
        <v>2</v>
      </c>
      <c r="K37" s="21">
        <v>40</v>
      </c>
      <c r="L37" s="17">
        <v>22</v>
      </c>
      <c r="M37" s="33">
        <v>165</v>
      </c>
      <c r="N37" s="33">
        <v>170</v>
      </c>
      <c r="O37" s="18">
        <v>7.4</v>
      </c>
      <c r="P37" s="14">
        <v>0</v>
      </c>
      <c r="AC37" t="e">
        <f ca="1"/>
        <v>#NAME?</v>
      </c>
      <c r="AD37" t="e">
        <f ca="1"/>
        <v>#NAME?</v>
      </c>
      <c r="AE37" t="e">
        <f ca="1"/>
        <v>#NAME?</v>
      </c>
      <c r="AF37" t="e">
        <f ca="1"/>
        <v>#NAME?</v>
      </c>
      <c r="AG37" t="e">
        <f ca="1"/>
        <v>#NAME?</v>
      </c>
      <c r="AH37" t="e">
        <f ca="1"/>
        <v>#NAME?</v>
      </c>
      <c r="AI37" t="e">
        <f ca="1"/>
        <v>#NAME?</v>
      </c>
      <c r="AJ37" t="e">
        <f ca="1"/>
        <v>#NAME?</v>
      </c>
      <c r="AK37" t="e">
        <f ca="1"/>
        <v>#NAME?</v>
      </c>
      <c r="AL37" t="e">
        <f ca="1"/>
        <v>#NAME?</v>
      </c>
      <c r="AM37" t="e">
        <f ca="1"/>
        <v>#NAME?</v>
      </c>
      <c r="AN37" t="e">
        <f ca="1"/>
        <v>#NAME?</v>
      </c>
      <c r="AO37" t="e">
        <f ca="1"/>
        <v>#NAME?</v>
      </c>
      <c r="AP37" t="e">
        <f ca="1"/>
        <v>#NAME?</v>
      </c>
      <c r="AQ37" t="e">
        <f ca="1"/>
        <v>#NAME?</v>
      </c>
      <c r="AR37" s="138" t="e">
        <f ca="1"/>
        <v>#NAME?</v>
      </c>
      <c r="AS37" s="139" t="e">
        <f ca="1"/>
        <v>#NAME?</v>
      </c>
      <c r="AT37" s="140" t="e">
        <f t="shared" ca="1" si="1"/>
        <v>#NAME?</v>
      </c>
      <c r="AU37" t="e">
        <f t="shared" ca="1" si="2"/>
        <v>#NAME?</v>
      </c>
      <c r="AV37" t="e">
        <f t="shared" ca="1" si="3"/>
        <v>#NAME?</v>
      </c>
      <c r="AW37" s="138" t="e">
        <f t="shared" ca="1" si="4"/>
        <v>#NAME?</v>
      </c>
      <c r="AX37" s="140" t="e">
        <f t="shared" ca="1" si="5"/>
        <v>#NAME?</v>
      </c>
      <c r="AY37" s="138">
        <f t="shared" ca="1" si="6"/>
        <v>0</v>
      </c>
      <c r="AZ37" s="140" t="e">
        <f t="shared" ca="1" si="7"/>
        <v>#NAME?</v>
      </c>
      <c r="BA37">
        <f t="shared" ca="1" si="8"/>
        <v>0</v>
      </c>
      <c r="CF37" t="e">
        <f ca="1"/>
        <v>#NAME?</v>
      </c>
      <c r="CG37" t="e">
        <f ca="1"/>
        <v>#NAME?</v>
      </c>
      <c r="CH37" t="e">
        <f ca="1"/>
        <v>#NAME?</v>
      </c>
      <c r="CI37" t="e">
        <f t="shared" ca="1" si="13"/>
        <v>#NAME?</v>
      </c>
      <c r="CJ37" t="e">
        <f t="shared" ca="1" si="14"/>
        <v>#NAME?</v>
      </c>
      <c r="CK37" t="e">
        <f t="shared" ca="1" si="10"/>
        <v>#NAME?</v>
      </c>
      <c r="CL37" t="e">
        <f t="shared" ca="1" si="11"/>
        <v>#NAME?</v>
      </c>
      <c r="CM37" t="e">
        <f t="shared" ca="1" si="12"/>
        <v>#NAME?</v>
      </c>
    </row>
    <row r="38" spans="1:91" ht="15.5" x14ac:dyDescent="0.35">
      <c r="A38" s="31">
        <v>58</v>
      </c>
      <c r="B38" s="14">
        <v>15</v>
      </c>
      <c r="C38" s="20">
        <v>0.16700000000000001</v>
      </c>
      <c r="D38" s="14">
        <v>1</v>
      </c>
      <c r="E38" s="14">
        <v>120</v>
      </c>
      <c r="F38">
        <v>0</v>
      </c>
      <c r="G38" s="32">
        <v>0</v>
      </c>
      <c r="H38" s="14">
        <v>39</v>
      </c>
      <c r="I38" s="14">
        <v>10</v>
      </c>
      <c r="J38" s="14">
        <v>2</v>
      </c>
      <c r="K38" s="21">
        <v>47</v>
      </c>
      <c r="L38" s="17">
        <v>35</v>
      </c>
      <c r="M38" s="33">
        <v>181</v>
      </c>
      <c r="N38" s="33">
        <v>188</v>
      </c>
      <c r="O38" s="18">
        <v>10.5</v>
      </c>
      <c r="P38" s="14">
        <v>0</v>
      </c>
      <c r="AC38" t="e">
        <f ca="1"/>
        <v>#NAME?</v>
      </c>
      <c r="AD38" t="e">
        <f ca="1"/>
        <v>#NAME?</v>
      </c>
      <c r="AE38" t="e">
        <f ca="1"/>
        <v>#NAME?</v>
      </c>
      <c r="AF38" t="e">
        <f ca="1"/>
        <v>#NAME?</v>
      </c>
      <c r="AG38" t="e">
        <f ca="1"/>
        <v>#NAME?</v>
      </c>
      <c r="AH38" t="e">
        <f ca="1"/>
        <v>#NAME?</v>
      </c>
      <c r="AI38" t="e">
        <f ca="1"/>
        <v>#NAME?</v>
      </c>
      <c r="AJ38" t="e">
        <f ca="1"/>
        <v>#NAME?</v>
      </c>
      <c r="AK38" t="e">
        <f ca="1"/>
        <v>#NAME?</v>
      </c>
      <c r="AL38" t="e">
        <f ca="1"/>
        <v>#NAME?</v>
      </c>
      <c r="AM38" t="e">
        <f ca="1"/>
        <v>#NAME?</v>
      </c>
      <c r="AN38" t="e">
        <f ca="1"/>
        <v>#NAME?</v>
      </c>
      <c r="AO38" t="e">
        <f ca="1"/>
        <v>#NAME?</v>
      </c>
      <c r="AP38" t="e">
        <f ca="1"/>
        <v>#NAME?</v>
      </c>
      <c r="AQ38" t="e">
        <f ca="1"/>
        <v>#NAME?</v>
      </c>
      <c r="AR38" s="138" t="e">
        <f ca="1"/>
        <v>#NAME?</v>
      </c>
      <c r="AS38" s="139" t="e">
        <f ca="1"/>
        <v>#NAME?</v>
      </c>
      <c r="AT38" s="140" t="e">
        <f t="shared" ca="1" si="1"/>
        <v>#NAME?</v>
      </c>
      <c r="AU38" t="e">
        <f t="shared" ca="1" si="2"/>
        <v>#NAME?</v>
      </c>
      <c r="AV38" t="e">
        <f t="shared" ca="1" si="3"/>
        <v>#NAME?</v>
      </c>
      <c r="AW38" s="138" t="e">
        <f t="shared" ca="1" si="4"/>
        <v>#NAME?</v>
      </c>
      <c r="AX38" s="140" t="e">
        <f t="shared" ca="1" si="5"/>
        <v>#NAME?</v>
      </c>
      <c r="AY38" s="138">
        <f t="shared" ca="1" si="6"/>
        <v>0</v>
      </c>
      <c r="AZ38" s="140" t="e">
        <f t="shared" ca="1" si="7"/>
        <v>#NAME?</v>
      </c>
      <c r="BA38">
        <f t="shared" ca="1" si="8"/>
        <v>0</v>
      </c>
      <c r="CF38" t="e">
        <f ca="1"/>
        <v>#NAME?</v>
      </c>
      <c r="CG38" t="e">
        <f ca="1"/>
        <v>#NAME?</v>
      </c>
      <c r="CH38" t="e">
        <f ca="1"/>
        <v>#NAME?</v>
      </c>
      <c r="CI38" t="e">
        <f t="shared" ca="1" si="13"/>
        <v>#NAME?</v>
      </c>
      <c r="CJ38" t="e">
        <f t="shared" ca="1" si="14"/>
        <v>#NAME?</v>
      </c>
      <c r="CK38" t="e">
        <f t="shared" ca="1" si="10"/>
        <v>#NAME?</v>
      </c>
      <c r="CL38" t="e">
        <f t="shared" ca="1" si="11"/>
        <v>#NAME?</v>
      </c>
      <c r="CM38" t="e">
        <f t="shared" ca="1" si="12"/>
        <v>#NAME?</v>
      </c>
    </row>
    <row r="39" spans="1:91" ht="15.5" x14ac:dyDescent="0.35">
      <c r="A39" s="31">
        <v>60</v>
      </c>
      <c r="B39" s="14">
        <v>5</v>
      </c>
      <c r="C39" s="20">
        <v>0.93700000000000006</v>
      </c>
      <c r="D39" s="14">
        <v>3</v>
      </c>
      <c r="E39" s="14">
        <v>112</v>
      </c>
      <c r="F39">
        <v>0</v>
      </c>
      <c r="G39" s="32">
        <v>0</v>
      </c>
      <c r="H39" s="14">
        <v>59</v>
      </c>
      <c r="I39" s="14">
        <v>15</v>
      </c>
      <c r="J39" s="14">
        <v>4</v>
      </c>
      <c r="K39" s="21">
        <v>37</v>
      </c>
      <c r="L39" s="17">
        <v>39</v>
      </c>
      <c r="M39" s="33">
        <v>166</v>
      </c>
      <c r="N39" s="33">
        <v>171</v>
      </c>
      <c r="O39" s="18">
        <v>12</v>
      </c>
      <c r="P39" s="14">
        <v>1</v>
      </c>
      <c r="AC39" t="e">
        <f ca="1"/>
        <v>#NAME?</v>
      </c>
      <c r="AD39" t="e">
        <f ca="1"/>
        <v>#NAME?</v>
      </c>
      <c r="AE39" t="e">
        <f ca="1"/>
        <v>#NAME?</v>
      </c>
      <c r="AF39" t="e">
        <f ca="1"/>
        <v>#NAME?</v>
      </c>
      <c r="AG39" t="e">
        <f ca="1"/>
        <v>#NAME?</v>
      </c>
      <c r="AH39" t="e">
        <f ca="1"/>
        <v>#NAME?</v>
      </c>
      <c r="AI39" t="e">
        <f ca="1"/>
        <v>#NAME?</v>
      </c>
      <c r="AJ39" t="e">
        <f ca="1"/>
        <v>#NAME?</v>
      </c>
      <c r="AK39" t="e">
        <f ca="1"/>
        <v>#NAME?</v>
      </c>
      <c r="AL39" t="e">
        <f ca="1"/>
        <v>#NAME?</v>
      </c>
      <c r="AM39" t="e">
        <f ca="1"/>
        <v>#NAME?</v>
      </c>
      <c r="AN39" t="e">
        <f ca="1"/>
        <v>#NAME?</v>
      </c>
      <c r="AO39" t="e">
        <f ca="1"/>
        <v>#NAME?</v>
      </c>
      <c r="AP39" t="e">
        <f ca="1"/>
        <v>#NAME?</v>
      </c>
      <c r="AQ39" t="e">
        <f ca="1"/>
        <v>#NAME?</v>
      </c>
      <c r="AR39" s="138" t="e">
        <f ca="1"/>
        <v>#NAME?</v>
      </c>
      <c r="AS39" s="139" t="e">
        <f ca="1"/>
        <v>#NAME?</v>
      </c>
      <c r="AT39" s="140" t="e">
        <f t="shared" ca="1" si="1"/>
        <v>#NAME?</v>
      </c>
      <c r="AU39" t="e">
        <f t="shared" ca="1" si="2"/>
        <v>#NAME?</v>
      </c>
      <c r="AV39" t="e">
        <f t="shared" ca="1" si="3"/>
        <v>#NAME?</v>
      </c>
      <c r="AW39" s="138" t="e">
        <f t="shared" ca="1" si="4"/>
        <v>#NAME?</v>
      </c>
      <c r="AX39" s="140" t="e">
        <f t="shared" ca="1" si="5"/>
        <v>#NAME?</v>
      </c>
      <c r="AY39" s="138">
        <f t="shared" ca="1" si="6"/>
        <v>0</v>
      </c>
      <c r="AZ39" s="140" t="e">
        <f t="shared" ca="1" si="7"/>
        <v>#NAME?</v>
      </c>
      <c r="BA39">
        <f t="shared" ca="1" si="8"/>
        <v>0</v>
      </c>
      <c r="CF39" t="e">
        <f ca="1"/>
        <v>#NAME?</v>
      </c>
      <c r="CG39" t="e">
        <f ca="1"/>
        <v>#NAME?</v>
      </c>
      <c r="CH39" t="e">
        <f ca="1"/>
        <v>#NAME?</v>
      </c>
      <c r="CI39" t="e">
        <f t="shared" ca="1" si="13"/>
        <v>#NAME?</v>
      </c>
      <c r="CJ39" t="e">
        <f t="shared" ca="1" si="14"/>
        <v>#NAME?</v>
      </c>
      <c r="CK39" t="e">
        <f t="shared" ca="1" si="10"/>
        <v>#NAME?</v>
      </c>
      <c r="CL39" t="e">
        <f t="shared" ca="1" si="11"/>
        <v>#NAME?</v>
      </c>
      <c r="CM39" t="e">
        <f t="shared" ca="1" si="12"/>
        <v>#NAME?</v>
      </c>
    </row>
    <row r="40" spans="1:91" ht="15.5" x14ac:dyDescent="0.35">
      <c r="A40" s="31">
        <v>54</v>
      </c>
      <c r="B40" s="14">
        <v>9</v>
      </c>
      <c r="C40" s="20">
        <v>4.5999999999999999E-2</v>
      </c>
      <c r="D40" s="14">
        <v>0</v>
      </c>
      <c r="E40" s="14">
        <v>72</v>
      </c>
      <c r="F40">
        <v>0</v>
      </c>
      <c r="G40" s="32">
        <v>1</v>
      </c>
      <c r="H40" s="14">
        <v>30</v>
      </c>
      <c r="I40" s="14">
        <v>13</v>
      </c>
      <c r="J40" s="14">
        <v>5</v>
      </c>
      <c r="K40" s="21">
        <v>39</v>
      </c>
      <c r="L40" s="17">
        <v>26</v>
      </c>
      <c r="M40" s="33">
        <v>201</v>
      </c>
      <c r="N40" s="33">
        <v>204</v>
      </c>
      <c r="O40" s="18">
        <v>14.5</v>
      </c>
      <c r="P40" s="14">
        <v>1</v>
      </c>
      <c r="AC40" t="e">
        <f ca="1"/>
        <v>#NAME?</v>
      </c>
      <c r="AD40" t="e">
        <f ca="1"/>
        <v>#NAME?</v>
      </c>
      <c r="AE40" t="e">
        <f ca="1"/>
        <v>#NAME?</v>
      </c>
      <c r="AF40" t="e">
        <f ca="1"/>
        <v>#NAME?</v>
      </c>
      <c r="AG40" t="e">
        <f ca="1"/>
        <v>#NAME?</v>
      </c>
      <c r="AH40" t="e">
        <f ca="1"/>
        <v>#NAME?</v>
      </c>
      <c r="AI40" t="e">
        <f ca="1"/>
        <v>#NAME?</v>
      </c>
      <c r="AJ40" t="e">
        <f ca="1"/>
        <v>#NAME?</v>
      </c>
      <c r="AK40" t="e">
        <f ca="1"/>
        <v>#NAME?</v>
      </c>
      <c r="AL40" t="e">
        <f ca="1"/>
        <v>#NAME?</v>
      </c>
      <c r="AM40" t="e">
        <f ca="1"/>
        <v>#NAME?</v>
      </c>
      <c r="AN40" t="e">
        <f ca="1"/>
        <v>#NAME?</v>
      </c>
      <c r="AO40" t="e">
        <f ca="1"/>
        <v>#NAME?</v>
      </c>
      <c r="AP40" t="e">
        <f ca="1"/>
        <v>#NAME?</v>
      </c>
      <c r="AQ40" t="e">
        <f ca="1"/>
        <v>#NAME?</v>
      </c>
      <c r="AR40" s="138" t="e">
        <f ca="1"/>
        <v>#NAME?</v>
      </c>
      <c r="AS40" s="139" t="e">
        <f ca="1"/>
        <v>#NAME?</v>
      </c>
      <c r="AT40" s="140" t="e">
        <f t="shared" ca="1" si="1"/>
        <v>#NAME?</v>
      </c>
      <c r="AU40" t="e">
        <f t="shared" ca="1" si="2"/>
        <v>#NAME?</v>
      </c>
      <c r="AV40" t="e">
        <f t="shared" ca="1" si="3"/>
        <v>#NAME?</v>
      </c>
      <c r="AW40" s="138" t="e">
        <f t="shared" ca="1" si="4"/>
        <v>#NAME?</v>
      </c>
      <c r="AX40" s="140" t="e">
        <f t="shared" ca="1" si="5"/>
        <v>#NAME?</v>
      </c>
      <c r="AY40" s="138">
        <f t="shared" ca="1" si="6"/>
        <v>0</v>
      </c>
      <c r="AZ40" s="140" t="e">
        <f t="shared" ca="1" si="7"/>
        <v>#NAME?</v>
      </c>
      <c r="BA40">
        <f t="shared" ca="1" si="8"/>
        <v>0</v>
      </c>
      <c r="CF40" t="e">
        <f ca="1"/>
        <v>#NAME?</v>
      </c>
      <c r="CG40" t="e">
        <f ca="1"/>
        <v>#NAME?</v>
      </c>
      <c r="CH40" t="e">
        <f ca="1"/>
        <v>#NAME?</v>
      </c>
      <c r="CI40" t="e">
        <f t="shared" ca="1" si="13"/>
        <v>#NAME?</v>
      </c>
      <c r="CJ40" t="e">
        <f t="shared" ca="1" si="14"/>
        <v>#NAME?</v>
      </c>
      <c r="CK40" t="e">
        <f t="shared" ca="1" si="10"/>
        <v>#NAME?</v>
      </c>
      <c r="CL40" t="e">
        <f t="shared" ca="1" si="11"/>
        <v>#NAME?</v>
      </c>
      <c r="CM40" t="e">
        <f t="shared" ca="1" si="12"/>
        <v>#NAME?</v>
      </c>
    </row>
    <row r="41" spans="1:91" ht="15.5" x14ac:dyDescent="0.35">
      <c r="A41" s="31">
        <v>48</v>
      </c>
      <c r="B41" s="12">
        <v>2</v>
      </c>
      <c r="C41" s="25">
        <v>1.7999999999999999E-2</v>
      </c>
      <c r="D41" s="12">
        <v>2</v>
      </c>
      <c r="E41" s="12">
        <v>150</v>
      </c>
      <c r="F41">
        <v>0</v>
      </c>
      <c r="G41" s="32">
        <v>0</v>
      </c>
      <c r="H41" s="14">
        <v>28</v>
      </c>
      <c r="I41" s="14">
        <v>1</v>
      </c>
      <c r="J41" s="14">
        <v>6</v>
      </c>
      <c r="K41" s="21">
        <v>30</v>
      </c>
      <c r="L41" s="17">
        <v>24</v>
      </c>
      <c r="M41" s="33">
        <v>157</v>
      </c>
      <c r="N41" s="33">
        <v>160</v>
      </c>
      <c r="O41" s="23">
        <v>5.9</v>
      </c>
      <c r="P41" s="14">
        <v>0</v>
      </c>
      <c r="AC41" t="e">
        <f ca="1"/>
        <v>#NAME?</v>
      </c>
      <c r="AD41" t="e">
        <f ca="1"/>
        <v>#NAME?</v>
      </c>
      <c r="AE41" t="e">
        <f ca="1"/>
        <v>#NAME?</v>
      </c>
      <c r="AF41" t="e">
        <f ca="1"/>
        <v>#NAME?</v>
      </c>
      <c r="AG41" t="e">
        <f ca="1"/>
        <v>#NAME?</v>
      </c>
      <c r="AH41" t="e">
        <f ca="1"/>
        <v>#NAME?</v>
      </c>
      <c r="AI41" t="e">
        <f ca="1"/>
        <v>#NAME?</v>
      </c>
      <c r="AJ41" t="e">
        <f ca="1"/>
        <v>#NAME?</v>
      </c>
      <c r="AK41" t="e">
        <f ca="1"/>
        <v>#NAME?</v>
      </c>
      <c r="AL41" t="e">
        <f ca="1"/>
        <v>#NAME?</v>
      </c>
      <c r="AM41" t="e">
        <f ca="1"/>
        <v>#NAME?</v>
      </c>
      <c r="AN41" t="e">
        <f ca="1"/>
        <v>#NAME?</v>
      </c>
      <c r="AO41" t="e">
        <f ca="1"/>
        <v>#NAME?</v>
      </c>
      <c r="AP41" t="e">
        <f ca="1"/>
        <v>#NAME?</v>
      </c>
      <c r="AQ41" t="e">
        <f ca="1"/>
        <v>#NAME?</v>
      </c>
      <c r="AR41" s="138" t="e">
        <f ca="1"/>
        <v>#NAME?</v>
      </c>
      <c r="AS41" s="139" t="e">
        <f ca="1"/>
        <v>#NAME?</v>
      </c>
      <c r="AT41" s="140" t="e">
        <f t="shared" ca="1" si="1"/>
        <v>#NAME?</v>
      </c>
      <c r="AU41" t="e">
        <f t="shared" ca="1" si="2"/>
        <v>#NAME?</v>
      </c>
      <c r="AV41" t="e">
        <f t="shared" ca="1" si="3"/>
        <v>#NAME?</v>
      </c>
      <c r="AW41" s="138" t="e">
        <f t="shared" ca="1" si="4"/>
        <v>#NAME?</v>
      </c>
      <c r="AX41" s="140" t="e">
        <f t="shared" ca="1" si="5"/>
        <v>#NAME?</v>
      </c>
      <c r="AY41" s="138">
        <f t="shared" ca="1" si="6"/>
        <v>0</v>
      </c>
      <c r="AZ41" s="140" t="e">
        <f t="shared" ca="1" si="7"/>
        <v>#NAME?</v>
      </c>
      <c r="BA41">
        <f t="shared" ca="1" si="8"/>
        <v>0</v>
      </c>
      <c r="CF41" t="e">
        <f ca="1"/>
        <v>#NAME?</v>
      </c>
      <c r="CG41" t="e">
        <f ca="1"/>
        <v>#NAME?</v>
      </c>
      <c r="CH41" t="e">
        <f ca="1"/>
        <v>#NAME?</v>
      </c>
      <c r="CI41" t="e">
        <f t="shared" ca="1" si="13"/>
        <v>#NAME?</v>
      </c>
      <c r="CJ41" t="e">
        <f t="shared" ca="1" si="14"/>
        <v>#NAME?</v>
      </c>
      <c r="CK41" t="e">
        <f t="shared" ca="1" si="10"/>
        <v>#NAME?</v>
      </c>
      <c r="CL41" t="e">
        <f t="shared" ca="1" si="11"/>
        <v>#NAME?</v>
      </c>
      <c r="CM41" t="e">
        <f t="shared" ca="1" si="12"/>
        <v>#NAME?</v>
      </c>
    </row>
    <row r="42" spans="1:91" ht="15.5" x14ac:dyDescent="0.35">
      <c r="A42" s="31">
        <v>53</v>
      </c>
      <c r="B42" s="14">
        <v>13</v>
      </c>
      <c r="C42" s="20">
        <v>0.84</v>
      </c>
      <c r="D42" s="14">
        <v>3</v>
      </c>
      <c r="E42" s="14">
        <v>110</v>
      </c>
      <c r="F42">
        <v>1</v>
      </c>
      <c r="G42" s="32">
        <v>0</v>
      </c>
      <c r="H42" s="14">
        <v>36</v>
      </c>
      <c r="I42" s="14">
        <v>9</v>
      </c>
      <c r="J42" s="14">
        <v>2</v>
      </c>
      <c r="K42" s="21">
        <v>41</v>
      </c>
      <c r="L42" s="17">
        <v>30</v>
      </c>
      <c r="M42" s="33">
        <v>171</v>
      </c>
      <c r="N42" s="33">
        <v>176</v>
      </c>
      <c r="O42" s="18">
        <v>9</v>
      </c>
      <c r="P42" s="14">
        <v>1</v>
      </c>
      <c r="AC42" t="e">
        <f ca="1"/>
        <v>#NAME?</v>
      </c>
      <c r="AD42" t="e">
        <f ca="1"/>
        <v>#NAME?</v>
      </c>
      <c r="AE42" t="e">
        <f ca="1"/>
        <v>#NAME?</v>
      </c>
      <c r="AF42" t="e">
        <f ca="1"/>
        <v>#NAME?</v>
      </c>
      <c r="AG42" t="e">
        <f ca="1"/>
        <v>#NAME?</v>
      </c>
      <c r="AH42" t="e">
        <f ca="1"/>
        <v>#NAME?</v>
      </c>
      <c r="AI42" t="e">
        <f ca="1"/>
        <v>#NAME?</v>
      </c>
      <c r="AJ42" t="e">
        <f ca="1"/>
        <v>#NAME?</v>
      </c>
      <c r="AK42" t="e">
        <f ca="1"/>
        <v>#NAME?</v>
      </c>
      <c r="AL42" t="e">
        <f ca="1"/>
        <v>#NAME?</v>
      </c>
      <c r="AM42" t="e">
        <f ca="1"/>
        <v>#NAME?</v>
      </c>
      <c r="AN42" t="e">
        <f ca="1"/>
        <v>#NAME?</v>
      </c>
      <c r="AO42" t="e">
        <f ca="1"/>
        <v>#NAME?</v>
      </c>
      <c r="AP42" t="e">
        <f ca="1"/>
        <v>#NAME?</v>
      </c>
      <c r="AQ42" t="e">
        <f ca="1"/>
        <v>#NAME?</v>
      </c>
      <c r="AR42" s="138" t="e">
        <f ca="1"/>
        <v>#NAME?</v>
      </c>
      <c r="AS42" s="139" t="e">
        <f ca="1"/>
        <v>#NAME?</v>
      </c>
      <c r="AT42" s="140" t="e">
        <f t="shared" ca="1" si="1"/>
        <v>#NAME?</v>
      </c>
      <c r="AU42" t="e">
        <f t="shared" ca="1" si="2"/>
        <v>#NAME?</v>
      </c>
      <c r="AV42" t="e">
        <f t="shared" ca="1" si="3"/>
        <v>#NAME?</v>
      </c>
      <c r="AW42" s="138" t="e">
        <f t="shared" ca="1" si="4"/>
        <v>#NAME?</v>
      </c>
      <c r="AX42" s="140" t="e">
        <f t="shared" ca="1" si="5"/>
        <v>#NAME?</v>
      </c>
      <c r="AY42" s="138">
        <f t="shared" ca="1" si="6"/>
        <v>0</v>
      </c>
      <c r="AZ42" s="140" t="e">
        <f t="shared" ca="1" si="7"/>
        <v>#NAME?</v>
      </c>
      <c r="BA42">
        <f t="shared" ca="1" si="8"/>
        <v>0</v>
      </c>
      <c r="CF42" t="e">
        <f ca="1"/>
        <v>#NAME?</v>
      </c>
      <c r="CG42" t="e">
        <f ca="1"/>
        <v>#NAME?</v>
      </c>
      <c r="CH42" t="e">
        <f ca="1"/>
        <v>#NAME?</v>
      </c>
      <c r="CI42" t="e">
        <f t="shared" ca="1" si="13"/>
        <v>#NAME?</v>
      </c>
      <c r="CJ42" t="e">
        <f t="shared" ca="1" si="14"/>
        <v>#NAME?</v>
      </c>
      <c r="CK42" t="e">
        <f t="shared" ca="1" si="10"/>
        <v>#NAME?</v>
      </c>
      <c r="CL42" t="e">
        <f t="shared" ca="1" si="11"/>
        <v>#NAME?</v>
      </c>
      <c r="CM42" t="e">
        <f t="shared" ca="1" si="12"/>
        <v>#NAME?</v>
      </c>
    </row>
    <row r="43" spans="1:91" ht="15.5" x14ac:dyDescent="0.35">
      <c r="A43" s="31">
        <v>88</v>
      </c>
      <c r="B43" s="14">
        <v>18</v>
      </c>
      <c r="C43" s="20">
        <v>1</v>
      </c>
      <c r="D43" s="14">
        <v>2</v>
      </c>
      <c r="E43" s="14">
        <v>104</v>
      </c>
      <c r="F43">
        <v>0</v>
      </c>
      <c r="G43" s="32">
        <v>0</v>
      </c>
      <c r="H43" s="14">
        <v>40</v>
      </c>
      <c r="I43" s="14">
        <v>8</v>
      </c>
      <c r="J43" s="14">
        <v>3</v>
      </c>
      <c r="K43" s="21">
        <v>43</v>
      </c>
      <c r="L43" s="17">
        <v>64</v>
      </c>
      <c r="M43" s="33">
        <v>167</v>
      </c>
      <c r="N43" s="33">
        <v>177</v>
      </c>
      <c r="O43" s="18">
        <v>15.8</v>
      </c>
      <c r="P43" s="14">
        <v>1</v>
      </c>
      <c r="AC43" t="e">
        <f ca="1"/>
        <v>#NAME?</v>
      </c>
      <c r="AD43" t="e">
        <f ca="1"/>
        <v>#NAME?</v>
      </c>
      <c r="AE43" t="e">
        <f ca="1"/>
        <v>#NAME?</v>
      </c>
      <c r="AF43" t="e">
        <f ca="1"/>
        <v>#NAME?</v>
      </c>
      <c r="AG43" t="e">
        <f ca="1"/>
        <v>#NAME?</v>
      </c>
      <c r="AH43" t="e">
        <f ca="1"/>
        <v>#NAME?</v>
      </c>
      <c r="AI43" t="e">
        <f ca="1"/>
        <v>#NAME?</v>
      </c>
      <c r="AJ43" t="e">
        <f ca="1"/>
        <v>#NAME?</v>
      </c>
      <c r="AK43" t="e">
        <f ca="1"/>
        <v>#NAME?</v>
      </c>
      <c r="AL43" t="e">
        <f ca="1"/>
        <v>#NAME?</v>
      </c>
      <c r="AM43" t="e">
        <f ca="1"/>
        <v>#NAME?</v>
      </c>
      <c r="AN43" t="e">
        <f ca="1"/>
        <v>#NAME?</v>
      </c>
      <c r="AO43" t="e">
        <f ca="1"/>
        <v>#NAME?</v>
      </c>
      <c r="AP43" t="e">
        <f ca="1"/>
        <v>#NAME?</v>
      </c>
      <c r="AQ43" t="e">
        <f ca="1"/>
        <v>#NAME?</v>
      </c>
      <c r="AR43" s="138" t="e">
        <f ca="1"/>
        <v>#NAME?</v>
      </c>
      <c r="AS43" s="139" t="e">
        <f ca="1"/>
        <v>#NAME?</v>
      </c>
      <c r="AT43" s="140" t="e">
        <f t="shared" ca="1" si="1"/>
        <v>#NAME?</v>
      </c>
      <c r="AU43" t="e">
        <f t="shared" ca="1" si="2"/>
        <v>#NAME?</v>
      </c>
      <c r="AV43" t="e">
        <f t="shared" ca="1" si="3"/>
        <v>#NAME?</v>
      </c>
      <c r="AW43" s="138" t="e">
        <f t="shared" ca="1" si="4"/>
        <v>#NAME?</v>
      </c>
      <c r="AX43" s="140" t="e">
        <f t="shared" ca="1" si="5"/>
        <v>#NAME?</v>
      </c>
      <c r="AY43" s="138">
        <f t="shared" ca="1" si="6"/>
        <v>0</v>
      </c>
      <c r="AZ43" s="140" t="e">
        <f t="shared" ca="1" si="7"/>
        <v>#NAME?</v>
      </c>
      <c r="BA43">
        <f t="shared" ca="1" si="8"/>
        <v>0</v>
      </c>
      <c r="CF43" t="e">
        <f ca="1"/>
        <v>#NAME?</v>
      </c>
      <c r="CG43" t="e">
        <f ca="1"/>
        <v>#NAME?</v>
      </c>
      <c r="CH43" t="e">
        <f ca="1"/>
        <v>#NAME?</v>
      </c>
      <c r="CI43" t="e">
        <f t="shared" ca="1" si="13"/>
        <v>#NAME?</v>
      </c>
      <c r="CJ43" t="e">
        <f t="shared" ca="1" si="14"/>
        <v>#NAME?</v>
      </c>
      <c r="CK43" t="e">
        <f t="shared" ca="1" si="10"/>
        <v>#NAME?</v>
      </c>
      <c r="CL43" t="e">
        <f t="shared" ca="1" si="11"/>
        <v>#NAME?</v>
      </c>
      <c r="CM43" t="e">
        <f t="shared" ca="1" si="12"/>
        <v>#NAME?</v>
      </c>
    </row>
    <row r="44" spans="1:91" ht="15.5" x14ac:dyDescent="0.35">
      <c r="A44" s="31">
        <v>59</v>
      </c>
      <c r="B44" s="14">
        <v>5</v>
      </c>
      <c r="C44" s="20">
        <v>1.159</v>
      </c>
      <c r="D44" s="14">
        <v>1</v>
      </c>
      <c r="E44" s="14">
        <v>99</v>
      </c>
      <c r="F44">
        <v>0</v>
      </c>
      <c r="G44" s="32">
        <v>0</v>
      </c>
      <c r="H44" s="14">
        <v>43</v>
      </c>
      <c r="I44" s="14">
        <v>15</v>
      </c>
      <c r="J44" s="14">
        <v>5</v>
      </c>
      <c r="K44" s="21">
        <v>35</v>
      </c>
      <c r="L44" s="17">
        <v>45</v>
      </c>
      <c r="M44" s="33">
        <v>176</v>
      </c>
      <c r="N44" s="33">
        <v>184</v>
      </c>
      <c r="O44" s="18">
        <v>14</v>
      </c>
      <c r="P44" s="14">
        <v>1</v>
      </c>
      <c r="AC44" t="e">
        <f ca="1"/>
        <v>#NAME?</v>
      </c>
      <c r="AD44" t="e">
        <f ca="1"/>
        <v>#NAME?</v>
      </c>
      <c r="AE44" t="e">
        <f ca="1"/>
        <v>#NAME?</v>
      </c>
      <c r="AF44" t="e">
        <f ca="1"/>
        <v>#NAME?</v>
      </c>
      <c r="AG44" t="e">
        <f ca="1"/>
        <v>#NAME?</v>
      </c>
      <c r="AH44" t="e">
        <f ca="1"/>
        <v>#NAME?</v>
      </c>
      <c r="AI44" t="e">
        <f ca="1"/>
        <v>#NAME?</v>
      </c>
      <c r="AJ44" t="e">
        <f ca="1"/>
        <v>#NAME?</v>
      </c>
      <c r="AK44" t="e">
        <f ca="1"/>
        <v>#NAME?</v>
      </c>
      <c r="AL44" t="e">
        <f ca="1"/>
        <v>#NAME?</v>
      </c>
      <c r="AM44" t="e">
        <f ca="1"/>
        <v>#NAME?</v>
      </c>
      <c r="AN44" t="e">
        <f ca="1"/>
        <v>#NAME?</v>
      </c>
      <c r="AO44" t="e">
        <f ca="1"/>
        <v>#NAME?</v>
      </c>
      <c r="AP44" t="e">
        <f ca="1"/>
        <v>#NAME?</v>
      </c>
      <c r="AQ44" t="e">
        <f ca="1"/>
        <v>#NAME?</v>
      </c>
      <c r="AR44" s="138" t="e">
        <f ca="1"/>
        <v>#NAME?</v>
      </c>
      <c r="AS44" s="139" t="e">
        <f ca="1"/>
        <v>#NAME?</v>
      </c>
      <c r="AT44" s="140" t="e">
        <f t="shared" ca="1" si="1"/>
        <v>#NAME?</v>
      </c>
      <c r="AU44" t="e">
        <f t="shared" ca="1" si="2"/>
        <v>#NAME?</v>
      </c>
      <c r="AV44" t="e">
        <f t="shared" ca="1" si="3"/>
        <v>#NAME?</v>
      </c>
      <c r="AW44" s="138" t="e">
        <f t="shared" ca="1" si="4"/>
        <v>#NAME?</v>
      </c>
      <c r="AX44" s="140" t="e">
        <f t="shared" ca="1" si="5"/>
        <v>#NAME?</v>
      </c>
      <c r="AY44" s="138">
        <f t="shared" ca="1" si="6"/>
        <v>0</v>
      </c>
      <c r="AZ44" s="140" t="e">
        <f t="shared" ca="1" si="7"/>
        <v>#NAME?</v>
      </c>
      <c r="BA44">
        <f t="shared" ca="1" si="8"/>
        <v>0</v>
      </c>
      <c r="CF44" t="e">
        <f ca="1"/>
        <v>#NAME?</v>
      </c>
      <c r="CG44" t="e">
        <f ca="1"/>
        <v>#NAME?</v>
      </c>
      <c r="CH44" t="e">
        <f ca="1"/>
        <v>#NAME?</v>
      </c>
      <c r="CI44" t="e">
        <f t="shared" ca="1" si="13"/>
        <v>#NAME?</v>
      </c>
      <c r="CJ44" t="e">
        <f t="shared" ca="1" si="14"/>
        <v>#NAME?</v>
      </c>
      <c r="CK44" t="e">
        <f t="shared" ca="1" si="10"/>
        <v>#NAME?</v>
      </c>
      <c r="CL44" t="e">
        <f t="shared" ca="1" si="11"/>
        <v>#NAME?</v>
      </c>
      <c r="CM44" t="e">
        <f t="shared" ca="1" si="12"/>
        <v>#NAME?</v>
      </c>
    </row>
    <row r="45" spans="1:91" ht="15.5" x14ac:dyDescent="0.35">
      <c r="A45" s="31">
        <v>117</v>
      </c>
      <c r="B45" s="14">
        <v>2</v>
      </c>
      <c r="C45" s="20">
        <v>0.104</v>
      </c>
      <c r="D45" s="14">
        <v>2</v>
      </c>
      <c r="E45" s="14">
        <v>145</v>
      </c>
      <c r="F45">
        <v>0</v>
      </c>
      <c r="G45" s="32">
        <v>1</v>
      </c>
      <c r="H45" s="14">
        <v>52</v>
      </c>
      <c r="I45" s="14">
        <v>15</v>
      </c>
      <c r="J45" s="14">
        <v>3</v>
      </c>
      <c r="K45" s="21">
        <v>30</v>
      </c>
      <c r="L45" s="17">
        <v>59</v>
      </c>
      <c r="M45" s="33">
        <v>163</v>
      </c>
      <c r="N45" s="33">
        <v>169</v>
      </c>
      <c r="O45" s="18">
        <v>15.3</v>
      </c>
      <c r="P45" s="14">
        <v>1</v>
      </c>
      <c r="AC45" t="e">
        <f ca="1"/>
        <v>#NAME?</v>
      </c>
      <c r="AD45" t="e">
        <f ca="1"/>
        <v>#NAME?</v>
      </c>
      <c r="AE45" t="e">
        <f ca="1"/>
        <v>#NAME?</v>
      </c>
      <c r="AF45" t="e">
        <f ca="1"/>
        <v>#NAME?</v>
      </c>
      <c r="AG45" t="e">
        <f ca="1"/>
        <v>#NAME?</v>
      </c>
      <c r="AH45" t="e">
        <f ca="1"/>
        <v>#NAME?</v>
      </c>
      <c r="AI45" t="e">
        <f ca="1"/>
        <v>#NAME?</v>
      </c>
      <c r="AJ45" t="e">
        <f ca="1"/>
        <v>#NAME?</v>
      </c>
      <c r="AK45" t="e">
        <f ca="1"/>
        <v>#NAME?</v>
      </c>
      <c r="AL45" t="e">
        <f ca="1"/>
        <v>#NAME?</v>
      </c>
      <c r="AM45" t="e">
        <f ca="1"/>
        <v>#NAME?</v>
      </c>
      <c r="AN45" t="e">
        <f ca="1"/>
        <v>#NAME?</v>
      </c>
      <c r="AO45" t="e">
        <f ca="1"/>
        <v>#NAME?</v>
      </c>
      <c r="AP45" t="e">
        <f ca="1"/>
        <v>#NAME?</v>
      </c>
      <c r="AQ45" t="e">
        <f ca="1"/>
        <v>#NAME?</v>
      </c>
      <c r="AR45" s="138" t="e">
        <f ca="1"/>
        <v>#NAME?</v>
      </c>
      <c r="AS45" s="139" t="e">
        <f ca="1"/>
        <v>#NAME?</v>
      </c>
      <c r="AT45" s="140" t="e">
        <f t="shared" ca="1" si="1"/>
        <v>#NAME?</v>
      </c>
      <c r="AU45" t="e">
        <f t="shared" ca="1" si="2"/>
        <v>#NAME?</v>
      </c>
      <c r="AV45" t="e">
        <f t="shared" ca="1" si="3"/>
        <v>#NAME?</v>
      </c>
      <c r="AW45" s="138" t="e">
        <f t="shared" ca="1" si="4"/>
        <v>#NAME?</v>
      </c>
      <c r="AX45" s="140" t="e">
        <f t="shared" ca="1" si="5"/>
        <v>#NAME?</v>
      </c>
      <c r="AY45" s="138">
        <f t="shared" ca="1" si="6"/>
        <v>0</v>
      </c>
      <c r="AZ45" s="140" t="e">
        <f t="shared" ca="1" si="7"/>
        <v>#NAME?</v>
      </c>
      <c r="BA45">
        <f t="shared" ca="1" si="8"/>
        <v>0</v>
      </c>
      <c r="CF45" t="e">
        <f ca="1"/>
        <v>#NAME?</v>
      </c>
      <c r="CG45" t="e">
        <f ca="1"/>
        <v>#NAME?</v>
      </c>
      <c r="CH45" t="e">
        <f ca="1"/>
        <v>#NAME?</v>
      </c>
      <c r="CI45" t="e">
        <f t="shared" ca="1" si="13"/>
        <v>#NAME?</v>
      </c>
      <c r="CJ45" t="e">
        <f t="shared" ca="1" si="14"/>
        <v>#NAME?</v>
      </c>
      <c r="CK45" t="e">
        <f t="shared" ca="1" si="10"/>
        <v>#NAME?</v>
      </c>
      <c r="CL45" t="e">
        <f t="shared" ca="1" si="11"/>
        <v>#NAME?</v>
      </c>
      <c r="CM45" t="e">
        <f t="shared" ca="1" si="12"/>
        <v>#NAME?</v>
      </c>
    </row>
    <row r="46" spans="1:91" ht="15.5" x14ac:dyDescent="0.35">
      <c r="A46" s="31">
        <v>83</v>
      </c>
      <c r="B46" s="14">
        <v>22</v>
      </c>
      <c r="C46" s="20">
        <v>0.93600000000000005</v>
      </c>
      <c r="D46" s="14">
        <v>2</v>
      </c>
      <c r="E46" s="14">
        <v>111</v>
      </c>
      <c r="F46">
        <v>0</v>
      </c>
      <c r="G46" s="32">
        <v>0</v>
      </c>
      <c r="H46" s="14">
        <v>45</v>
      </c>
      <c r="I46" s="14">
        <v>9</v>
      </c>
      <c r="J46" s="14">
        <v>3</v>
      </c>
      <c r="K46" s="21">
        <v>50</v>
      </c>
      <c r="L46" s="17">
        <v>87</v>
      </c>
      <c r="M46" s="33">
        <v>173</v>
      </c>
      <c r="N46" s="33">
        <v>178</v>
      </c>
      <c r="O46" s="18">
        <v>14.4</v>
      </c>
      <c r="P46" s="14">
        <v>1</v>
      </c>
      <c r="AC46" t="e">
        <f ca="1"/>
        <v>#NAME?</v>
      </c>
      <c r="AD46" t="e">
        <f ca="1"/>
        <v>#NAME?</v>
      </c>
      <c r="AE46" t="e">
        <f ca="1"/>
        <v>#NAME?</v>
      </c>
      <c r="AF46" t="e">
        <f ca="1"/>
        <v>#NAME?</v>
      </c>
      <c r="AG46" t="e">
        <f ca="1"/>
        <v>#NAME?</v>
      </c>
      <c r="AH46" t="e">
        <f ca="1"/>
        <v>#NAME?</v>
      </c>
      <c r="AI46" t="e">
        <f ca="1"/>
        <v>#NAME?</v>
      </c>
      <c r="AJ46" t="e">
        <f ca="1"/>
        <v>#NAME?</v>
      </c>
      <c r="AK46" t="e">
        <f ca="1"/>
        <v>#NAME?</v>
      </c>
      <c r="AL46" t="e">
        <f ca="1"/>
        <v>#NAME?</v>
      </c>
      <c r="AM46" t="e">
        <f ca="1"/>
        <v>#NAME?</v>
      </c>
      <c r="AN46" t="e">
        <f ca="1"/>
        <v>#NAME?</v>
      </c>
      <c r="AO46" t="e">
        <f ca="1"/>
        <v>#NAME?</v>
      </c>
      <c r="AP46" t="e">
        <f ca="1"/>
        <v>#NAME?</v>
      </c>
      <c r="AQ46" t="e">
        <f ca="1"/>
        <v>#NAME?</v>
      </c>
      <c r="AR46" s="138" t="e">
        <f ca="1"/>
        <v>#NAME?</v>
      </c>
      <c r="AS46" s="139" t="e">
        <f ca="1"/>
        <v>#NAME?</v>
      </c>
      <c r="AT46" s="140" t="e">
        <f t="shared" ca="1" si="1"/>
        <v>#NAME?</v>
      </c>
      <c r="AU46" t="e">
        <f t="shared" ca="1" si="2"/>
        <v>#NAME?</v>
      </c>
      <c r="AV46" t="e">
        <f t="shared" ca="1" si="3"/>
        <v>#NAME?</v>
      </c>
      <c r="AW46" s="138" t="e">
        <f t="shared" ca="1" si="4"/>
        <v>#NAME?</v>
      </c>
      <c r="AX46" s="140" t="e">
        <f t="shared" ca="1" si="5"/>
        <v>#NAME?</v>
      </c>
      <c r="AY46" s="138">
        <f t="shared" ca="1" si="6"/>
        <v>0</v>
      </c>
      <c r="AZ46" s="140" t="e">
        <f t="shared" ca="1" si="7"/>
        <v>#NAME?</v>
      </c>
      <c r="BA46">
        <f t="shared" ca="1" si="8"/>
        <v>0</v>
      </c>
      <c r="CF46" t="e">
        <f ca="1"/>
        <v>#NAME?</v>
      </c>
      <c r="CG46" t="e">
        <f ca="1"/>
        <v>#NAME?</v>
      </c>
      <c r="CH46" t="e">
        <f ca="1"/>
        <v>#NAME?</v>
      </c>
      <c r="CI46" t="e">
        <f t="shared" ca="1" si="13"/>
        <v>#NAME?</v>
      </c>
      <c r="CJ46" t="e">
        <f t="shared" ca="1" si="14"/>
        <v>#NAME?</v>
      </c>
      <c r="CK46" t="e">
        <f t="shared" ca="1" si="10"/>
        <v>#NAME?</v>
      </c>
      <c r="CL46" t="e">
        <f t="shared" ca="1" si="11"/>
        <v>#NAME?</v>
      </c>
      <c r="CM46" t="e">
        <f t="shared" ca="1" si="12"/>
        <v>#NAME?</v>
      </c>
    </row>
    <row r="47" spans="1:91" ht="15.5" x14ac:dyDescent="0.35">
      <c r="A47" s="31">
        <v>91</v>
      </c>
      <c r="B47" s="14">
        <v>2</v>
      </c>
      <c r="C47" s="20">
        <v>1.968</v>
      </c>
      <c r="D47" s="14">
        <v>1</v>
      </c>
      <c r="E47" s="14">
        <v>86</v>
      </c>
      <c r="F47">
        <v>0</v>
      </c>
      <c r="G47" s="32">
        <v>0</v>
      </c>
      <c r="H47" s="14">
        <v>33</v>
      </c>
      <c r="I47" s="14">
        <v>5</v>
      </c>
      <c r="J47" s="14">
        <v>2</v>
      </c>
      <c r="K47" s="21">
        <v>37</v>
      </c>
      <c r="L47" s="17">
        <v>98</v>
      </c>
      <c r="M47" s="33">
        <v>183</v>
      </c>
      <c r="N47" s="33">
        <v>194</v>
      </c>
      <c r="O47" s="18">
        <v>14.8</v>
      </c>
      <c r="P47" s="14">
        <v>1</v>
      </c>
      <c r="AC47" t="e">
        <f ca="1"/>
        <v>#NAME?</v>
      </c>
      <c r="AD47" t="e">
        <f ca="1"/>
        <v>#NAME?</v>
      </c>
      <c r="AE47" t="e">
        <f ca="1"/>
        <v>#NAME?</v>
      </c>
      <c r="AF47" t="e">
        <f ca="1"/>
        <v>#NAME?</v>
      </c>
      <c r="AG47" t="e">
        <f ca="1"/>
        <v>#NAME?</v>
      </c>
      <c r="AH47" t="e">
        <f ca="1"/>
        <v>#NAME?</v>
      </c>
      <c r="AI47" t="e">
        <f ca="1"/>
        <v>#NAME?</v>
      </c>
      <c r="AJ47" t="e">
        <f ca="1"/>
        <v>#NAME?</v>
      </c>
      <c r="AK47" t="e">
        <f ca="1"/>
        <v>#NAME?</v>
      </c>
      <c r="AL47" t="e">
        <f ca="1"/>
        <v>#NAME?</v>
      </c>
      <c r="AM47" t="e">
        <f ca="1"/>
        <v>#NAME?</v>
      </c>
      <c r="AN47" t="e">
        <f ca="1"/>
        <v>#NAME?</v>
      </c>
      <c r="AO47" t="e">
        <f ca="1"/>
        <v>#NAME?</v>
      </c>
      <c r="AP47" t="e">
        <f ca="1"/>
        <v>#NAME?</v>
      </c>
      <c r="AQ47" t="e">
        <f ca="1"/>
        <v>#NAME?</v>
      </c>
      <c r="AR47" s="138" t="e">
        <f ca="1"/>
        <v>#NAME?</v>
      </c>
      <c r="AS47" s="139" t="e">
        <f ca="1"/>
        <v>#NAME?</v>
      </c>
      <c r="AT47" s="140" t="e">
        <f t="shared" ca="1" si="1"/>
        <v>#NAME?</v>
      </c>
      <c r="AU47" t="e">
        <f t="shared" ca="1" si="2"/>
        <v>#NAME?</v>
      </c>
      <c r="AV47" t="e">
        <f t="shared" ca="1" si="3"/>
        <v>#NAME?</v>
      </c>
      <c r="AW47" s="138" t="e">
        <f t="shared" ca="1" si="4"/>
        <v>#NAME?</v>
      </c>
      <c r="AX47" s="140" t="e">
        <f t="shared" ca="1" si="5"/>
        <v>#NAME?</v>
      </c>
      <c r="AY47" s="138">
        <f t="shared" ca="1" si="6"/>
        <v>0</v>
      </c>
      <c r="AZ47" s="140" t="e">
        <f t="shared" ca="1" si="7"/>
        <v>#NAME?</v>
      </c>
      <c r="BA47">
        <f t="shared" ca="1" si="8"/>
        <v>0</v>
      </c>
      <c r="CF47" t="e">
        <f ca="1"/>
        <v>#NAME?</v>
      </c>
      <c r="CG47" t="e">
        <f ca="1"/>
        <v>#NAME?</v>
      </c>
      <c r="CH47" t="e">
        <f ca="1"/>
        <v>#NAME?</v>
      </c>
      <c r="CI47" t="e">
        <f t="shared" ca="1" si="13"/>
        <v>#NAME?</v>
      </c>
      <c r="CJ47" t="e">
        <f t="shared" ca="1" si="14"/>
        <v>#NAME?</v>
      </c>
      <c r="CK47" t="e">
        <f t="shared" ca="1" si="10"/>
        <v>#NAME?</v>
      </c>
      <c r="CL47" t="e">
        <f t="shared" ca="1" si="11"/>
        <v>#NAME?</v>
      </c>
      <c r="CM47" t="e">
        <f t="shared" ca="1" si="12"/>
        <v>#NAME?</v>
      </c>
    </row>
    <row r="48" spans="1:91" ht="15.5" x14ac:dyDescent="0.35">
      <c r="A48" s="31">
        <v>56</v>
      </c>
      <c r="B48" s="14">
        <v>4</v>
      </c>
      <c r="C48" s="20">
        <v>2.536</v>
      </c>
      <c r="D48" s="14">
        <v>1</v>
      </c>
      <c r="E48" s="14">
        <v>84</v>
      </c>
      <c r="F48">
        <v>0</v>
      </c>
      <c r="G48" s="32">
        <v>1</v>
      </c>
      <c r="H48" s="14">
        <v>36</v>
      </c>
      <c r="I48" s="14">
        <v>8</v>
      </c>
      <c r="J48" s="14">
        <v>2</v>
      </c>
      <c r="K48" s="21">
        <v>50</v>
      </c>
      <c r="L48" s="17">
        <v>40</v>
      </c>
      <c r="M48" s="33">
        <v>173</v>
      </c>
      <c r="N48" s="33">
        <v>179</v>
      </c>
      <c r="O48" s="18">
        <v>12.1</v>
      </c>
      <c r="P48" s="14">
        <v>1</v>
      </c>
      <c r="AC48" t="e">
        <f ca="1"/>
        <v>#NAME?</v>
      </c>
      <c r="AD48" t="e">
        <f ca="1"/>
        <v>#NAME?</v>
      </c>
      <c r="AE48" t="e">
        <f ca="1"/>
        <v>#NAME?</v>
      </c>
      <c r="AF48" t="e">
        <f ca="1"/>
        <v>#NAME?</v>
      </c>
      <c r="AG48" t="e">
        <f ca="1"/>
        <v>#NAME?</v>
      </c>
      <c r="AH48" t="e">
        <f ca="1"/>
        <v>#NAME?</v>
      </c>
      <c r="AI48" t="e">
        <f ca="1"/>
        <v>#NAME?</v>
      </c>
      <c r="AJ48" t="e">
        <f ca="1"/>
        <v>#NAME?</v>
      </c>
      <c r="AK48" t="e">
        <f ca="1"/>
        <v>#NAME?</v>
      </c>
      <c r="AL48" t="e">
        <f ca="1"/>
        <v>#NAME?</v>
      </c>
      <c r="AM48" t="e">
        <f ca="1"/>
        <v>#NAME?</v>
      </c>
      <c r="AN48" t="e">
        <f ca="1"/>
        <v>#NAME?</v>
      </c>
      <c r="AO48" t="e">
        <f ca="1"/>
        <v>#NAME?</v>
      </c>
      <c r="AP48" t="e">
        <f ca="1"/>
        <v>#NAME?</v>
      </c>
      <c r="AQ48" t="e">
        <f ca="1"/>
        <v>#NAME?</v>
      </c>
      <c r="AR48" s="138" t="e">
        <f ca="1"/>
        <v>#NAME?</v>
      </c>
      <c r="AS48" s="139" t="e">
        <f ca="1"/>
        <v>#NAME?</v>
      </c>
      <c r="AT48" s="140" t="e">
        <f t="shared" ca="1" si="1"/>
        <v>#NAME?</v>
      </c>
      <c r="AU48" t="e">
        <f t="shared" ca="1" si="2"/>
        <v>#NAME?</v>
      </c>
      <c r="AV48" t="e">
        <f t="shared" ca="1" si="3"/>
        <v>#NAME?</v>
      </c>
      <c r="AW48" s="138" t="e">
        <f t="shared" ca="1" si="4"/>
        <v>#NAME?</v>
      </c>
      <c r="AX48" s="140" t="e">
        <f t="shared" ca="1" si="5"/>
        <v>#NAME?</v>
      </c>
      <c r="AY48" s="138">
        <f t="shared" ca="1" si="6"/>
        <v>0</v>
      </c>
      <c r="AZ48" s="140" t="e">
        <f t="shared" ca="1" si="7"/>
        <v>#NAME?</v>
      </c>
      <c r="BA48">
        <f t="shared" ca="1" si="8"/>
        <v>0</v>
      </c>
      <c r="CF48" t="e">
        <f ca="1"/>
        <v>#NAME?</v>
      </c>
      <c r="CG48" t="e">
        <f ca="1"/>
        <v>#NAME?</v>
      </c>
      <c r="CH48" t="e">
        <f ca="1"/>
        <v>#NAME?</v>
      </c>
      <c r="CI48" t="e">
        <f t="shared" ca="1" si="13"/>
        <v>#NAME?</v>
      </c>
      <c r="CJ48" t="e">
        <f t="shared" ca="1" si="14"/>
        <v>#NAME?</v>
      </c>
      <c r="CK48" t="e">
        <f t="shared" ca="1" si="10"/>
        <v>#NAME?</v>
      </c>
      <c r="CL48" t="e">
        <f t="shared" ca="1" si="11"/>
        <v>#NAME?</v>
      </c>
      <c r="CM48" t="e">
        <f t="shared" ca="1" si="12"/>
        <v>#NAME?</v>
      </c>
    </row>
    <row r="49" spans="1:91" ht="15.5" x14ac:dyDescent="0.35">
      <c r="A49" s="31">
        <v>51</v>
      </c>
      <c r="B49" s="14">
        <v>2</v>
      </c>
      <c r="C49" s="20">
        <v>0.41699999999999998</v>
      </c>
      <c r="D49" s="14">
        <v>3</v>
      </c>
      <c r="E49" s="14">
        <v>123</v>
      </c>
      <c r="F49">
        <v>1</v>
      </c>
      <c r="G49" s="32">
        <v>0</v>
      </c>
      <c r="H49" s="14">
        <v>36</v>
      </c>
      <c r="I49" s="14">
        <v>8</v>
      </c>
      <c r="J49" s="14">
        <v>2</v>
      </c>
      <c r="K49" s="21">
        <v>33</v>
      </c>
      <c r="L49" s="17">
        <v>32</v>
      </c>
      <c r="M49" s="33">
        <v>161</v>
      </c>
      <c r="N49" s="33">
        <v>167</v>
      </c>
      <c r="O49" s="18">
        <v>8</v>
      </c>
      <c r="P49" s="14">
        <v>0</v>
      </c>
      <c r="AC49" t="e">
        <f ca="1"/>
        <v>#NAME?</v>
      </c>
      <c r="AD49" t="e">
        <f ca="1"/>
        <v>#NAME?</v>
      </c>
      <c r="AE49" t="e">
        <f ca="1"/>
        <v>#NAME?</v>
      </c>
      <c r="AF49" t="e">
        <f ca="1"/>
        <v>#NAME?</v>
      </c>
      <c r="AG49" t="e">
        <f ca="1"/>
        <v>#NAME?</v>
      </c>
      <c r="AH49" t="e">
        <f ca="1"/>
        <v>#NAME?</v>
      </c>
      <c r="AI49" t="e">
        <f ca="1"/>
        <v>#NAME?</v>
      </c>
      <c r="AJ49" t="e">
        <f ca="1"/>
        <v>#NAME?</v>
      </c>
      <c r="AK49" t="e">
        <f ca="1"/>
        <v>#NAME?</v>
      </c>
      <c r="AL49" t="e">
        <f ca="1"/>
        <v>#NAME?</v>
      </c>
      <c r="AM49" t="e">
        <f ca="1"/>
        <v>#NAME?</v>
      </c>
      <c r="AN49" t="e">
        <f ca="1"/>
        <v>#NAME?</v>
      </c>
      <c r="AO49" t="e">
        <f ca="1"/>
        <v>#NAME?</v>
      </c>
      <c r="AP49" t="e">
        <f ca="1"/>
        <v>#NAME?</v>
      </c>
      <c r="AQ49" t="e">
        <f ca="1"/>
        <v>#NAME?</v>
      </c>
      <c r="AR49" s="138" t="e">
        <f ca="1"/>
        <v>#NAME?</v>
      </c>
      <c r="AS49" s="139" t="e">
        <f ca="1"/>
        <v>#NAME?</v>
      </c>
      <c r="AT49" s="140" t="e">
        <f t="shared" ca="1" si="1"/>
        <v>#NAME?</v>
      </c>
      <c r="AU49" t="e">
        <f t="shared" ca="1" si="2"/>
        <v>#NAME?</v>
      </c>
      <c r="AV49" t="e">
        <f t="shared" ca="1" si="3"/>
        <v>#NAME?</v>
      </c>
      <c r="AW49" s="138" t="e">
        <f t="shared" ca="1" si="4"/>
        <v>#NAME?</v>
      </c>
      <c r="AX49" s="140" t="e">
        <f t="shared" ca="1" si="5"/>
        <v>#NAME?</v>
      </c>
      <c r="AY49" s="138">
        <f t="shared" ca="1" si="6"/>
        <v>0</v>
      </c>
      <c r="AZ49" s="140" t="e">
        <f t="shared" ca="1" si="7"/>
        <v>#NAME?</v>
      </c>
      <c r="BA49">
        <f t="shared" ca="1" si="8"/>
        <v>0</v>
      </c>
      <c r="CF49" t="e">
        <f ca="1"/>
        <v>#NAME?</v>
      </c>
      <c r="CG49" t="e">
        <f ca="1"/>
        <v>#NAME?</v>
      </c>
      <c r="CH49" t="e">
        <f ca="1"/>
        <v>#NAME?</v>
      </c>
      <c r="CI49" t="e">
        <f t="shared" ca="1" si="13"/>
        <v>#NAME?</v>
      </c>
      <c r="CJ49" t="e">
        <f t="shared" ca="1" si="14"/>
        <v>#NAME?</v>
      </c>
      <c r="CK49" t="e">
        <f t="shared" ca="1" si="10"/>
        <v>#NAME?</v>
      </c>
      <c r="CL49" t="e">
        <f t="shared" ca="1" si="11"/>
        <v>#NAME?</v>
      </c>
      <c r="CM49" t="e">
        <f t="shared" ca="1" si="12"/>
        <v>#NAME?</v>
      </c>
    </row>
    <row r="50" spans="1:91" ht="15.5" x14ac:dyDescent="0.35">
      <c r="A50" s="31">
        <v>56</v>
      </c>
      <c r="B50" s="14">
        <v>14</v>
      </c>
      <c r="C50" s="20">
        <v>3.9E-2</v>
      </c>
      <c r="D50" s="14">
        <v>1</v>
      </c>
      <c r="E50" s="14">
        <v>97</v>
      </c>
      <c r="F50">
        <v>0</v>
      </c>
      <c r="G50" s="32">
        <v>1</v>
      </c>
      <c r="H50" s="14">
        <v>43</v>
      </c>
      <c r="I50" s="14">
        <v>6</v>
      </c>
      <c r="J50" s="14">
        <v>3</v>
      </c>
      <c r="K50" s="21">
        <v>41</v>
      </c>
      <c r="L50" s="17">
        <v>37</v>
      </c>
      <c r="M50" s="33">
        <v>165</v>
      </c>
      <c r="N50" s="33">
        <v>172</v>
      </c>
      <c r="O50" s="18">
        <v>8.4</v>
      </c>
      <c r="P50" s="14">
        <v>0</v>
      </c>
      <c r="AC50" t="e">
        <f ca="1"/>
        <v>#NAME?</v>
      </c>
      <c r="AD50" t="e">
        <f ca="1"/>
        <v>#NAME?</v>
      </c>
      <c r="AE50" t="e">
        <f ca="1"/>
        <v>#NAME?</v>
      </c>
      <c r="AF50" t="e">
        <f ca="1"/>
        <v>#NAME?</v>
      </c>
      <c r="AG50" t="e">
        <f ca="1"/>
        <v>#NAME?</v>
      </c>
      <c r="AH50" t="e">
        <f ca="1"/>
        <v>#NAME?</v>
      </c>
      <c r="AI50" t="e">
        <f ca="1"/>
        <v>#NAME?</v>
      </c>
      <c r="AJ50" t="e">
        <f ca="1"/>
        <v>#NAME?</v>
      </c>
      <c r="AK50" t="e">
        <f ca="1"/>
        <v>#NAME?</v>
      </c>
      <c r="AL50" t="e">
        <f ca="1"/>
        <v>#NAME?</v>
      </c>
      <c r="AM50" t="e">
        <f ca="1"/>
        <v>#NAME?</v>
      </c>
      <c r="AN50" t="e">
        <f ca="1"/>
        <v>#NAME?</v>
      </c>
      <c r="AO50" t="e">
        <f ca="1"/>
        <v>#NAME?</v>
      </c>
      <c r="AP50" t="e">
        <f ca="1"/>
        <v>#NAME?</v>
      </c>
      <c r="AQ50" t="e">
        <f ca="1"/>
        <v>#NAME?</v>
      </c>
      <c r="AR50" s="138" t="e">
        <f ca="1"/>
        <v>#NAME?</v>
      </c>
      <c r="AS50" s="139" t="e">
        <f ca="1"/>
        <v>#NAME?</v>
      </c>
      <c r="AT50" s="140" t="e">
        <f t="shared" ca="1" si="1"/>
        <v>#NAME?</v>
      </c>
      <c r="AU50" t="e">
        <f t="shared" ca="1" si="2"/>
        <v>#NAME?</v>
      </c>
      <c r="AV50" t="e">
        <f t="shared" ca="1" si="3"/>
        <v>#NAME?</v>
      </c>
      <c r="AW50" s="138" t="e">
        <f t="shared" ca="1" si="4"/>
        <v>#NAME?</v>
      </c>
      <c r="AX50" s="140" t="e">
        <f t="shared" ca="1" si="5"/>
        <v>#NAME?</v>
      </c>
      <c r="AY50" s="138">
        <f t="shared" ca="1" si="6"/>
        <v>0</v>
      </c>
      <c r="AZ50" s="140" t="e">
        <f t="shared" ca="1" si="7"/>
        <v>#NAME?</v>
      </c>
      <c r="BA50">
        <f t="shared" ca="1" si="8"/>
        <v>0</v>
      </c>
      <c r="CF50" t="e">
        <f ca="1"/>
        <v>#NAME?</v>
      </c>
      <c r="CG50" t="e">
        <f ca="1"/>
        <v>#NAME?</v>
      </c>
      <c r="CH50" t="e">
        <f ca="1"/>
        <v>#NAME?</v>
      </c>
      <c r="CI50" t="e">
        <f t="shared" ca="1" si="13"/>
        <v>#NAME?</v>
      </c>
      <c r="CJ50" t="e">
        <f t="shared" ca="1" si="14"/>
        <v>#NAME?</v>
      </c>
      <c r="CK50" t="e">
        <f t="shared" ca="1" si="10"/>
        <v>#NAME?</v>
      </c>
      <c r="CL50" t="e">
        <f t="shared" ca="1" si="11"/>
        <v>#NAME?</v>
      </c>
      <c r="CM50" t="e">
        <f t="shared" ca="1" si="12"/>
        <v>#NAME?</v>
      </c>
    </row>
    <row r="51" spans="1:91" ht="15.5" x14ac:dyDescent="0.35">
      <c r="A51" s="31">
        <v>51</v>
      </c>
      <c r="B51" s="14">
        <v>3</v>
      </c>
      <c r="C51" s="20">
        <v>1.155</v>
      </c>
      <c r="D51" s="14">
        <v>2</v>
      </c>
      <c r="E51" s="14">
        <v>98</v>
      </c>
      <c r="F51">
        <v>0</v>
      </c>
      <c r="G51" s="32">
        <v>1</v>
      </c>
      <c r="H51" s="14">
        <v>35</v>
      </c>
      <c r="I51" s="14">
        <v>1</v>
      </c>
      <c r="J51" s="14">
        <v>3</v>
      </c>
      <c r="K51" s="21">
        <v>35</v>
      </c>
      <c r="L51" s="17">
        <v>26</v>
      </c>
      <c r="M51" s="33">
        <v>173</v>
      </c>
      <c r="N51" s="33">
        <v>181</v>
      </c>
      <c r="O51" s="18">
        <v>10.6</v>
      </c>
      <c r="P51" s="14">
        <v>0</v>
      </c>
      <c r="AC51" t="e">
        <f ca="1"/>
        <v>#NAME?</v>
      </c>
      <c r="AD51" t="e">
        <f ca="1"/>
        <v>#NAME?</v>
      </c>
      <c r="AE51" t="e">
        <f ca="1"/>
        <v>#NAME?</v>
      </c>
      <c r="AF51" t="e">
        <f ca="1"/>
        <v>#NAME?</v>
      </c>
      <c r="AG51" t="e">
        <f ca="1"/>
        <v>#NAME?</v>
      </c>
      <c r="AH51" t="e">
        <f ca="1"/>
        <v>#NAME?</v>
      </c>
      <c r="AI51" t="e">
        <f ca="1"/>
        <v>#NAME?</v>
      </c>
      <c r="AJ51" t="e">
        <f ca="1"/>
        <v>#NAME?</v>
      </c>
      <c r="AK51" t="e">
        <f ca="1"/>
        <v>#NAME?</v>
      </c>
      <c r="AL51" t="e">
        <f ca="1"/>
        <v>#NAME?</v>
      </c>
      <c r="AM51" t="e">
        <f ca="1"/>
        <v>#NAME?</v>
      </c>
      <c r="AN51" t="e">
        <f ca="1"/>
        <v>#NAME?</v>
      </c>
      <c r="AO51" t="e">
        <f ca="1"/>
        <v>#NAME?</v>
      </c>
      <c r="AP51" t="e">
        <f ca="1"/>
        <v>#NAME?</v>
      </c>
      <c r="AQ51" t="e">
        <f ca="1"/>
        <v>#NAME?</v>
      </c>
      <c r="AR51" s="138" t="e">
        <f ca="1"/>
        <v>#NAME?</v>
      </c>
      <c r="AS51" s="139" t="e">
        <f ca="1"/>
        <v>#NAME?</v>
      </c>
      <c r="AT51" s="140" t="e">
        <f t="shared" ca="1" si="1"/>
        <v>#NAME?</v>
      </c>
      <c r="AU51" t="e">
        <f t="shared" ca="1" si="2"/>
        <v>#NAME?</v>
      </c>
      <c r="AV51" t="e">
        <f t="shared" ca="1" si="3"/>
        <v>#NAME?</v>
      </c>
      <c r="AW51" s="138" t="e">
        <f t="shared" ca="1" si="4"/>
        <v>#NAME?</v>
      </c>
      <c r="AX51" s="140" t="e">
        <f t="shared" ca="1" si="5"/>
        <v>#NAME?</v>
      </c>
      <c r="AY51" s="138">
        <f t="shared" ca="1" si="6"/>
        <v>0</v>
      </c>
      <c r="AZ51" s="140" t="e">
        <f t="shared" ca="1" si="7"/>
        <v>#NAME?</v>
      </c>
      <c r="BA51">
        <f t="shared" ca="1" si="8"/>
        <v>0</v>
      </c>
      <c r="CF51" t="e">
        <f ca="1"/>
        <v>#NAME?</v>
      </c>
      <c r="CG51" t="e">
        <f ca="1"/>
        <v>#NAME?</v>
      </c>
      <c r="CH51" t="e">
        <f ca="1"/>
        <v>#NAME?</v>
      </c>
      <c r="CI51" t="e">
        <f t="shared" ca="1" si="13"/>
        <v>#NAME?</v>
      </c>
      <c r="CJ51" t="e">
        <f t="shared" ca="1" si="14"/>
        <v>#NAME?</v>
      </c>
      <c r="CK51" t="e">
        <f t="shared" ca="1" si="10"/>
        <v>#NAME?</v>
      </c>
      <c r="CL51" t="e">
        <f t="shared" ca="1" si="11"/>
        <v>#NAME?</v>
      </c>
      <c r="CM51" t="e">
        <f t="shared" ca="1" si="12"/>
        <v>#NAME?</v>
      </c>
    </row>
    <row r="52" spans="1:91" ht="15.5" x14ac:dyDescent="0.35">
      <c r="A52" s="31">
        <v>56</v>
      </c>
      <c r="B52" s="14">
        <v>9</v>
      </c>
      <c r="C52" s="20">
        <v>1.9990000000000001</v>
      </c>
      <c r="D52" s="14">
        <v>0</v>
      </c>
      <c r="E52" s="14">
        <v>72</v>
      </c>
      <c r="F52">
        <v>0</v>
      </c>
      <c r="G52" s="32">
        <v>1</v>
      </c>
      <c r="H52" s="14">
        <v>49</v>
      </c>
      <c r="I52" s="14">
        <v>7</v>
      </c>
      <c r="J52" s="14">
        <v>4</v>
      </c>
      <c r="K52" s="21">
        <v>41</v>
      </c>
      <c r="L52" s="17">
        <v>33</v>
      </c>
      <c r="M52" s="33">
        <v>182</v>
      </c>
      <c r="N52" s="33">
        <v>189</v>
      </c>
      <c r="O52" s="18">
        <v>10.9</v>
      </c>
      <c r="P52" s="14">
        <v>0</v>
      </c>
      <c r="AC52" t="e">
        <f ca="1"/>
        <v>#NAME?</v>
      </c>
      <c r="AD52" t="e">
        <f ca="1"/>
        <v>#NAME?</v>
      </c>
      <c r="AE52" t="e">
        <f ca="1"/>
        <v>#NAME?</v>
      </c>
      <c r="AF52" t="e">
        <f ca="1"/>
        <v>#NAME?</v>
      </c>
      <c r="AG52" t="e">
        <f ca="1"/>
        <v>#NAME?</v>
      </c>
      <c r="AH52" t="e">
        <f ca="1"/>
        <v>#NAME?</v>
      </c>
      <c r="AI52" t="e">
        <f ca="1"/>
        <v>#NAME?</v>
      </c>
      <c r="AJ52" t="e">
        <f ca="1"/>
        <v>#NAME?</v>
      </c>
      <c r="AK52" t="e">
        <f ca="1"/>
        <v>#NAME?</v>
      </c>
      <c r="AL52" t="e">
        <f ca="1"/>
        <v>#NAME?</v>
      </c>
      <c r="AM52" t="e">
        <f ca="1"/>
        <v>#NAME?</v>
      </c>
      <c r="AN52" t="e">
        <f ca="1"/>
        <v>#NAME?</v>
      </c>
      <c r="AO52" t="e">
        <f ca="1"/>
        <v>#NAME?</v>
      </c>
      <c r="AP52" t="e">
        <f ca="1"/>
        <v>#NAME?</v>
      </c>
      <c r="AQ52" t="e">
        <f ca="1"/>
        <v>#NAME?</v>
      </c>
      <c r="AR52" s="138" t="e">
        <f ca="1"/>
        <v>#NAME?</v>
      </c>
      <c r="AS52" s="139" t="e">
        <f ca="1"/>
        <v>#NAME?</v>
      </c>
      <c r="AT52" s="140" t="e">
        <f t="shared" ca="1" si="1"/>
        <v>#NAME?</v>
      </c>
      <c r="AU52" t="e">
        <f t="shared" ca="1" si="2"/>
        <v>#NAME?</v>
      </c>
      <c r="AV52" t="e">
        <f t="shared" ca="1" si="3"/>
        <v>#NAME?</v>
      </c>
      <c r="AW52" s="138" t="e">
        <f t="shared" ca="1" si="4"/>
        <v>#NAME?</v>
      </c>
      <c r="AX52" s="140" t="e">
        <f t="shared" ca="1" si="5"/>
        <v>#NAME?</v>
      </c>
      <c r="AY52" s="138">
        <f t="shared" ca="1" si="6"/>
        <v>0</v>
      </c>
      <c r="AZ52" s="140" t="e">
        <f t="shared" ca="1" si="7"/>
        <v>#NAME?</v>
      </c>
      <c r="BA52">
        <f t="shared" ca="1" si="8"/>
        <v>0</v>
      </c>
      <c r="CF52" t="e">
        <f ca="1"/>
        <v>#NAME?</v>
      </c>
      <c r="CG52" t="e">
        <f ca="1"/>
        <v>#NAME?</v>
      </c>
      <c r="CH52" t="e">
        <f ca="1"/>
        <v>#NAME?</v>
      </c>
      <c r="CI52" t="e">
        <f t="shared" ca="1" si="13"/>
        <v>#NAME?</v>
      </c>
      <c r="CJ52" t="e">
        <f t="shared" ca="1" si="14"/>
        <v>#NAME?</v>
      </c>
      <c r="CK52" t="e">
        <f t="shared" ca="1" si="10"/>
        <v>#NAME?</v>
      </c>
      <c r="CL52" t="e">
        <f t="shared" ca="1" si="11"/>
        <v>#NAME?</v>
      </c>
      <c r="CM52" t="e">
        <f t="shared" ca="1" si="12"/>
        <v>#NAME?</v>
      </c>
    </row>
    <row r="53" spans="1:91" ht="15.5" x14ac:dyDescent="0.35">
      <c r="A53" s="31">
        <v>53</v>
      </c>
      <c r="B53" s="14">
        <v>2</v>
      </c>
      <c r="C53" s="20">
        <v>2.8719999999999999</v>
      </c>
      <c r="D53" s="14">
        <v>6</v>
      </c>
      <c r="E53" s="14">
        <v>73</v>
      </c>
      <c r="F53">
        <v>0</v>
      </c>
      <c r="G53" s="32">
        <v>1</v>
      </c>
      <c r="H53" s="14">
        <v>35</v>
      </c>
      <c r="I53" s="14">
        <v>4</v>
      </c>
      <c r="J53" s="14">
        <v>3</v>
      </c>
      <c r="K53" s="21">
        <v>50</v>
      </c>
      <c r="L53" s="17">
        <v>34</v>
      </c>
      <c r="M53" s="33">
        <v>165</v>
      </c>
      <c r="N53" s="33">
        <v>171</v>
      </c>
      <c r="O53" s="18">
        <v>8.6999999999999993</v>
      </c>
      <c r="P53" s="14">
        <v>1</v>
      </c>
      <c r="AC53" t="e">
        <f ca="1"/>
        <v>#NAME?</v>
      </c>
      <c r="AD53" t="e">
        <f ca="1"/>
        <v>#NAME?</v>
      </c>
      <c r="AE53" t="e">
        <f ca="1"/>
        <v>#NAME?</v>
      </c>
      <c r="AF53" t="e">
        <f ca="1"/>
        <v>#NAME?</v>
      </c>
      <c r="AG53" t="e">
        <f ca="1"/>
        <v>#NAME?</v>
      </c>
      <c r="AH53" t="e">
        <f ca="1"/>
        <v>#NAME?</v>
      </c>
      <c r="AI53" t="e">
        <f ca="1"/>
        <v>#NAME?</v>
      </c>
      <c r="AJ53" t="e">
        <f ca="1"/>
        <v>#NAME?</v>
      </c>
      <c r="AK53" t="e">
        <f ca="1"/>
        <v>#NAME?</v>
      </c>
      <c r="AL53" t="e">
        <f ca="1"/>
        <v>#NAME?</v>
      </c>
      <c r="AM53" t="e">
        <f ca="1"/>
        <v>#NAME?</v>
      </c>
      <c r="AN53" t="e">
        <f ca="1"/>
        <v>#NAME?</v>
      </c>
      <c r="AO53" t="e">
        <f ca="1"/>
        <v>#NAME?</v>
      </c>
      <c r="AP53" t="e">
        <f ca="1"/>
        <v>#NAME?</v>
      </c>
      <c r="AQ53" t="e">
        <f ca="1"/>
        <v>#NAME?</v>
      </c>
      <c r="AR53" s="138" t="e">
        <f ca="1"/>
        <v>#NAME?</v>
      </c>
      <c r="AS53" s="139" t="e">
        <f ca="1"/>
        <v>#NAME?</v>
      </c>
      <c r="AT53" s="140" t="e">
        <f t="shared" ca="1" si="1"/>
        <v>#NAME?</v>
      </c>
      <c r="AU53" t="e">
        <f t="shared" ca="1" si="2"/>
        <v>#NAME?</v>
      </c>
      <c r="AV53" t="e">
        <f t="shared" ca="1" si="3"/>
        <v>#NAME?</v>
      </c>
      <c r="AW53" s="138" t="e">
        <f t="shared" ca="1" si="4"/>
        <v>#NAME?</v>
      </c>
      <c r="AX53" s="140" t="e">
        <f t="shared" ca="1" si="5"/>
        <v>#NAME?</v>
      </c>
      <c r="AY53" s="138">
        <f t="shared" ca="1" si="6"/>
        <v>0</v>
      </c>
      <c r="AZ53" s="140" t="e">
        <f t="shared" ca="1" si="7"/>
        <v>#NAME?</v>
      </c>
      <c r="BA53">
        <f t="shared" ca="1" si="8"/>
        <v>0</v>
      </c>
      <c r="CF53" t="e">
        <f ca="1"/>
        <v>#NAME?</v>
      </c>
      <c r="CG53" t="e">
        <f ca="1"/>
        <v>#NAME?</v>
      </c>
      <c r="CH53" t="e">
        <f ca="1"/>
        <v>#NAME?</v>
      </c>
      <c r="CI53" t="e">
        <f t="shared" ca="1" si="13"/>
        <v>#NAME?</v>
      </c>
      <c r="CJ53" t="e">
        <f t="shared" ca="1" si="14"/>
        <v>#NAME?</v>
      </c>
      <c r="CK53" t="e">
        <f t="shared" ca="1" si="10"/>
        <v>#NAME?</v>
      </c>
      <c r="CL53" t="e">
        <f t="shared" ca="1" si="11"/>
        <v>#NAME?</v>
      </c>
      <c r="CM53" t="e">
        <f t="shared" ca="1" si="12"/>
        <v>#NAME?</v>
      </c>
    </row>
    <row r="54" spans="1:91" ht="15.5" x14ac:dyDescent="0.35">
      <c r="A54" s="31">
        <v>62</v>
      </c>
      <c r="B54" s="14">
        <v>21</v>
      </c>
      <c r="C54" s="20">
        <v>0.73399999999999999</v>
      </c>
      <c r="D54" s="14">
        <v>3</v>
      </c>
      <c r="E54" s="14">
        <v>111</v>
      </c>
      <c r="F54">
        <v>0</v>
      </c>
      <c r="G54" s="32">
        <v>0</v>
      </c>
      <c r="H54" s="14">
        <v>44</v>
      </c>
      <c r="I54" s="14">
        <v>5</v>
      </c>
      <c r="J54" s="14">
        <v>3</v>
      </c>
      <c r="K54" s="21">
        <v>47</v>
      </c>
      <c r="L54" s="17">
        <v>43</v>
      </c>
      <c r="M54" s="33">
        <v>164</v>
      </c>
      <c r="N54" s="33">
        <v>169</v>
      </c>
      <c r="O54" s="18">
        <v>9.5</v>
      </c>
      <c r="P54" s="14">
        <v>1</v>
      </c>
      <c r="AC54" t="e">
        <f ca="1"/>
        <v>#NAME?</v>
      </c>
      <c r="AD54" t="e">
        <f ca="1"/>
        <v>#NAME?</v>
      </c>
      <c r="AE54" t="e">
        <f ca="1"/>
        <v>#NAME?</v>
      </c>
      <c r="AF54" t="e">
        <f ca="1"/>
        <v>#NAME?</v>
      </c>
      <c r="AG54" t="e">
        <f ca="1"/>
        <v>#NAME?</v>
      </c>
      <c r="AH54" t="e">
        <f ca="1"/>
        <v>#NAME?</v>
      </c>
      <c r="AI54" t="e">
        <f ca="1"/>
        <v>#NAME?</v>
      </c>
      <c r="AJ54" t="e">
        <f ca="1"/>
        <v>#NAME?</v>
      </c>
      <c r="AK54" t="e">
        <f ca="1"/>
        <v>#NAME?</v>
      </c>
      <c r="AL54" t="e">
        <f ca="1"/>
        <v>#NAME?</v>
      </c>
      <c r="AM54" t="e">
        <f ca="1"/>
        <v>#NAME?</v>
      </c>
      <c r="AN54" t="e">
        <f ca="1"/>
        <v>#NAME?</v>
      </c>
      <c r="AO54" t="e">
        <f ca="1"/>
        <v>#NAME?</v>
      </c>
      <c r="AP54" t="e">
        <f ca="1"/>
        <v>#NAME?</v>
      </c>
      <c r="AQ54" t="e">
        <f ca="1"/>
        <v>#NAME?</v>
      </c>
      <c r="AR54" s="138" t="e">
        <f ca="1"/>
        <v>#NAME?</v>
      </c>
      <c r="AS54" s="139" t="e">
        <f ca="1"/>
        <v>#NAME?</v>
      </c>
      <c r="AT54" s="140" t="e">
        <f t="shared" ca="1" si="1"/>
        <v>#NAME?</v>
      </c>
      <c r="AU54" t="e">
        <f t="shared" ca="1" si="2"/>
        <v>#NAME?</v>
      </c>
      <c r="AV54" t="e">
        <f t="shared" ca="1" si="3"/>
        <v>#NAME?</v>
      </c>
      <c r="AW54" s="138" t="e">
        <f t="shared" ca="1" si="4"/>
        <v>#NAME?</v>
      </c>
      <c r="AX54" s="140" t="e">
        <f t="shared" ca="1" si="5"/>
        <v>#NAME?</v>
      </c>
      <c r="AY54" s="138">
        <f t="shared" ca="1" si="6"/>
        <v>0</v>
      </c>
      <c r="AZ54" s="140" t="e">
        <f t="shared" ca="1" si="7"/>
        <v>#NAME?</v>
      </c>
      <c r="BA54">
        <f t="shared" ca="1" si="8"/>
        <v>0</v>
      </c>
      <c r="CF54" t="e">
        <f ca="1"/>
        <v>#NAME?</v>
      </c>
      <c r="CG54" t="e">
        <f ca="1"/>
        <v>#NAME?</v>
      </c>
      <c r="CH54" t="e">
        <f ca="1"/>
        <v>#NAME?</v>
      </c>
      <c r="CI54" t="e">
        <f t="shared" ca="1" si="13"/>
        <v>#NAME?</v>
      </c>
      <c r="CJ54" t="e">
        <f t="shared" ca="1" si="14"/>
        <v>#NAME?</v>
      </c>
      <c r="CK54" t="e">
        <f t="shared" ca="1" si="10"/>
        <v>#NAME?</v>
      </c>
      <c r="CL54" t="e">
        <f t="shared" ca="1" si="11"/>
        <v>#NAME?</v>
      </c>
      <c r="CM54" t="e">
        <f t="shared" ca="1" si="12"/>
        <v>#NAME?</v>
      </c>
    </row>
    <row r="55" spans="1:91" ht="15.5" x14ac:dyDescent="0.35">
      <c r="A55" s="31">
        <v>44</v>
      </c>
      <c r="B55" s="14">
        <v>4</v>
      </c>
      <c r="C55" s="20">
        <v>4.5900000000000003E-2</v>
      </c>
      <c r="D55" s="14">
        <v>6</v>
      </c>
      <c r="E55" s="14">
        <v>86</v>
      </c>
      <c r="F55">
        <v>0</v>
      </c>
      <c r="G55" s="32">
        <v>0</v>
      </c>
      <c r="H55" s="14">
        <v>29</v>
      </c>
      <c r="I55" s="14">
        <v>2</v>
      </c>
      <c r="J55" s="14">
        <v>2</v>
      </c>
      <c r="K55" s="21">
        <v>36</v>
      </c>
      <c r="L55" s="17">
        <v>21</v>
      </c>
      <c r="M55" s="33">
        <v>164</v>
      </c>
      <c r="N55" s="33">
        <v>168</v>
      </c>
      <c r="O55" s="18">
        <v>6.8</v>
      </c>
      <c r="P55" s="14">
        <v>1</v>
      </c>
      <c r="AC55" t="e">
        <f ca="1"/>
        <v>#NAME?</v>
      </c>
      <c r="AD55" t="e">
        <f ca="1"/>
        <v>#NAME?</v>
      </c>
      <c r="AE55" t="e">
        <f ca="1"/>
        <v>#NAME?</v>
      </c>
      <c r="AF55" t="e">
        <f ca="1"/>
        <v>#NAME?</v>
      </c>
      <c r="AG55" t="e">
        <f ca="1"/>
        <v>#NAME?</v>
      </c>
      <c r="AH55" t="e">
        <f ca="1"/>
        <v>#NAME?</v>
      </c>
      <c r="AI55" t="e">
        <f ca="1"/>
        <v>#NAME?</v>
      </c>
      <c r="AJ55" t="e">
        <f ca="1"/>
        <v>#NAME?</v>
      </c>
      <c r="AK55" t="e">
        <f ca="1"/>
        <v>#NAME?</v>
      </c>
      <c r="AL55" t="e">
        <f ca="1"/>
        <v>#NAME?</v>
      </c>
      <c r="AM55" t="e">
        <f ca="1"/>
        <v>#NAME?</v>
      </c>
      <c r="AN55" t="e">
        <f ca="1"/>
        <v>#NAME?</v>
      </c>
      <c r="AO55" t="e">
        <f ca="1"/>
        <v>#NAME?</v>
      </c>
      <c r="AP55" t="e">
        <f ca="1"/>
        <v>#NAME?</v>
      </c>
      <c r="AQ55" t="e">
        <f ca="1"/>
        <v>#NAME?</v>
      </c>
      <c r="AR55" s="138" t="e">
        <f ca="1"/>
        <v>#NAME?</v>
      </c>
      <c r="AS55" s="139" t="e">
        <f ca="1"/>
        <v>#NAME?</v>
      </c>
      <c r="AT55" s="140" t="e">
        <f t="shared" ca="1" si="1"/>
        <v>#NAME?</v>
      </c>
      <c r="AU55" t="e">
        <f t="shared" ca="1" si="2"/>
        <v>#NAME?</v>
      </c>
      <c r="AV55" t="e">
        <f t="shared" ca="1" si="3"/>
        <v>#NAME?</v>
      </c>
      <c r="AW55" s="138" t="e">
        <f t="shared" ca="1" si="4"/>
        <v>#NAME?</v>
      </c>
      <c r="AX55" s="140" t="e">
        <f t="shared" ca="1" si="5"/>
        <v>#NAME?</v>
      </c>
      <c r="AY55" s="138">
        <f t="shared" ca="1" si="6"/>
        <v>0</v>
      </c>
      <c r="AZ55" s="140" t="e">
        <f t="shared" ca="1" si="7"/>
        <v>#NAME?</v>
      </c>
      <c r="BA55">
        <f t="shared" ca="1" si="8"/>
        <v>0</v>
      </c>
      <c r="CF55" t="e">
        <f ca="1"/>
        <v>#NAME?</v>
      </c>
      <c r="CG55" t="e">
        <f ca="1"/>
        <v>#NAME?</v>
      </c>
      <c r="CH55" t="e">
        <f ca="1"/>
        <v>#NAME?</v>
      </c>
      <c r="CI55" t="e">
        <f t="shared" ca="1" si="13"/>
        <v>#NAME?</v>
      </c>
      <c r="CJ55" t="e">
        <f t="shared" ca="1" si="14"/>
        <v>#NAME?</v>
      </c>
      <c r="CK55" t="e">
        <f t="shared" ca="1" si="10"/>
        <v>#NAME?</v>
      </c>
      <c r="CL55" t="e">
        <f t="shared" ca="1" si="11"/>
        <v>#NAME?</v>
      </c>
      <c r="CM55" t="e">
        <f t="shared" ca="1" si="12"/>
        <v>#NAME?</v>
      </c>
    </row>
    <row r="56" spans="1:91" ht="15.5" x14ac:dyDescent="0.35">
      <c r="A56" s="31">
        <v>41</v>
      </c>
      <c r="B56" s="14">
        <v>12</v>
      </c>
      <c r="C56" s="20">
        <v>0.879</v>
      </c>
      <c r="D56" s="14">
        <v>2</v>
      </c>
      <c r="E56" s="14">
        <v>120</v>
      </c>
      <c r="F56">
        <v>0</v>
      </c>
      <c r="G56" s="32">
        <v>0</v>
      </c>
      <c r="H56" s="14">
        <v>39</v>
      </c>
      <c r="I56" s="14">
        <v>5</v>
      </c>
      <c r="J56" s="14">
        <v>3</v>
      </c>
      <c r="K56" s="21">
        <v>40</v>
      </c>
      <c r="L56" s="17">
        <v>14</v>
      </c>
      <c r="M56" s="33">
        <v>162</v>
      </c>
      <c r="N56" s="33">
        <v>167</v>
      </c>
      <c r="O56" s="18">
        <v>7.2</v>
      </c>
      <c r="P56" s="14">
        <v>0</v>
      </c>
      <c r="AC56" t="e">
        <f ca="1"/>
        <v>#NAME?</v>
      </c>
      <c r="AD56" t="e">
        <f ca="1"/>
        <v>#NAME?</v>
      </c>
      <c r="AE56" t="e">
        <f ca="1"/>
        <v>#NAME?</v>
      </c>
      <c r="AF56" t="e">
        <f ca="1"/>
        <v>#NAME?</v>
      </c>
      <c r="AG56" t="e">
        <f ca="1"/>
        <v>#NAME?</v>
      </c>
      <c r="AH56" t="e">
        <f ca="1"/>
        <v>#NAME?</v>
      </c>
      <c r="AI56" t="e">
        <f ca="1"/>
        <v>#NAME?</v>
      </c>
      <c r="AJ56" t="e">
        <f ca="1"/>
        <v>#NAME?</v>
      </c>
      <c r="AK56" t="e">
        <f ca="1"/>
        <v>#NAME?</v>
      </c>
      <c r="AL56" t="e">
        <f ca="1"/>
        <v>#NAME?</v>
      </c>
      <c r="AM56" t="e">
        <f ca="1"/>
        <v>#NAME?</v>
      </c>
      <c r="AN56" t="e">
        <f ca="1"/>
        <v>#NAME?</v>
      </c>
      <c r="AO56" t="e">
        <f ca="1"/>
        <v>#NAME?</v>
      </c>
      <c r="AP56" t="e">
        <f ca="1"/>
        <v>#NAME?</v>
      </c>
      <c r="AQ56" t="e">
        <f ca="1"/>
        <v>#NAME?</v>
      </c>
      <c r="AR56" s="138" t="e">
        <f ca="1"/>
        <v>#NAME?</v>
      </c>
      <c r="AS56" s="139" t="e">
        <f ca="1"/>
        <v>#NAME?</v>
      </c>
      <c r="AT56" s="140" t="e">
        <f t="shared" ca="1" si="1"/>
        <v>#NAME?</v>
      </c>
      <c r="AU56" t="e">
        <f t="shared" ca="1" si="2"/>
        <v>#NAME?</v>
      </c>
      <c r="AV56" t="e">
        <f t="shared" ca="1" si="3"/>
        <v>#NAME?</v>
      </c>
      <c r="AW56" s="138" t="e">
        <f t="shared" ca="1" si="4"/>
        <v>#NAME?</v>
      </c>
      <c r="AX56" s="140" t="e">
        <f t="shared" ca="1" si="5"/>
        <v>#NAME?</v>
      </c>
      <c r="AY56" s="138">
        <f t="shared" ca="1" si="6"/>
        <v>0</v>
      </c>
      <c r="AZ56" s="140" t="e">
        <f t="shared" ca="1" si="7"/>
        <v>#NAME?</v>
      </c>
      <c r="BA56">
        <f t="shared" ca="1" si="8"/>
        <v>0</v>
      </c>
      <c r="CF56" t="e">
        <f ca="1"/>
        <v>#NAME?</v>
      </c>
      <c r="CG56" t="e">
        <f ca="1"/>
        <v>#NAME?</v>
      </c>
      <c r="CH56" t="e">
        <f ca="1"/>
        <v>#NAME?</v>
      </c>
      <c r="CI56" t="e">
        <f t="shared" ca="1" si="13"/>
        <v>#NAME?</v>
      </c>
      <c r="CJ56" t="e">
        <f t="shared" ca="1" si="14"/>
        <v>#NAME?</v>
      </c>
      <c r="CK56" t="e">
        <f t="shared" ca="1" si="10"/>
        <v>#NAME?</v>
      </c>
      <c r="CL56" t="e">
        <f t="shared" ca="1" si="11"/>
        <v>#NAME?</v>
      </c>
      <c r="CM56" t="e">
        <f t="shared" ca="1" si="12"/>
        <v>#NAME?</v>
      </c>
    </row>
    <row r="57" spans="1:91" ht="15.5" x14ac:dyDescent="0.35">
      <c r="A57" s="31">
        <v>72</v>
      </c>
      <c r="B57" s="14">
        <v>4</v>
      </c>
      <c r="C57" s="20">
        <v>1.496</v>
      </c>
      <c r="D57" s="14">
        <v>2</v>
      </c>
      <c r="E57" s="14">
        <v>84</v>
      </c>
      <c r="F57">
        <v>0</v>
      </c>
      <c r="G57" s="32">
        <v>1</v>
      </c>
      <c r="H57" s="14">
        <v>36</v>
      </c>
      <c r="I57" s="14">
        <v>6</v>
      </c>
      <c r="J57" s="14">
        <v>3</v>
      </c>
      <c r="K57" s="21">
        <v>34</v>
      </c>
      <c r="L57" s="17">
        <v>77</v>
      </c>
      <c r="M57" s="33">
        <v>177</v>
      </c>
      <c r="N57" s="33">
        <v>184</v>
      </c>
      <c r="O57" s="18">
        <v>11.3</v>
      </c>
      <c r="P57" s="14">
        <v>1</v>
      </c>
      <c r="AC57" t="e">
        <f ca="1"/>
        <v>#NAME?</v>
      </c>
      <c r="AD57" t="e">
        <f ca="1"/>
        <v>#NAME?</v>
      </c>
      <c r="AE57" t="e">
        <f ca="1"/>
        <v>#NAME?</v>
      </c>
      <c r="AF57" t="e">
        <f ca="1"/>
        <v>#NAME?</v>
      </c>
      <c r="AG57" t="e">
        <f ca="1"/>
        <v>#NAME?</v>
      </c>
      <c r="AH57" t="e">
        <f ca="1"/>
        <v>#NAME?</v>
      </c>
      <c r="AI57" t="e">
        <f ca="1"/>
        <v>#NAME?</v>
      </c>
      <c r="AJ57" t="e">
        <f ca="1"/>
        <v>#NAME?</v>
      </c>
      <c r="AK57" t="e">
        <f ca="1"/>
        <v>#NAME?</v>
      </c>
      <c r="AL57" t="e">
        <f ca="1"/>
        <v>#NAME?</v>
      </c>
      <c r="AM57" t="e">
        <f ca="1"/>
        <v>#NAME?</v>
      </c>
      <c r="AN57" t="e">
        <f ca="1"/>
        <v>#NAME?</v>
      </c>
      <c r="AO57" t="e">
        <f ca="1"/>
        <v>#NAME?</v>
      </c>
      <c r="AP57" t="e">
        <f ca="1"/>
        <v>#NAME?</v>
      </c>
      <c r="AQ57" t="e">
        <f ca="1"/>
        <v>#NAME?</v>
      </c>
      <c r="AR57" s="138" t="e">
        <f ca="1"/>
        <v>#NAME?</v>
      </c>
      <c r="AS57" s="139" t="e">
        <f ca="1"/>
        <v>#NAME?</v>
      </c>
      <c r="AT57" s="140" t="e">
        <f t="shared" ca="1" si="1"/>
        <v>#NAME?</v>
      </c>
      <c r="AU57" t="e">
        <f t="shared" ca="1" si="2"/>
        <v>#NAME?</v>
      </c>
      <c r="AV57" t="e">
        <f t="shared" ca="1" si="3"/>
        <v>#NAME?</v>
      </c>
      <c r="AW57" s="138" t="e">
        <f t="shared" ca="1" si="4"/>
        <v>#NAME?</v>
      </c>
      <c r="AX57" s="140" t="e">
        <f t="shared" ca="1" si="5"/>
        <v>#NAME?</v>
      </c>
      <c r="AY57" s="138">
        <f t="shared" ca="1" si="6"/>
        <v>0</v>
      </c>
      <c r="AZ57" s="140" t="e">
        <f t="shared" ca="1" si="7"/>
        <v>#NAME?</v>
      </c>
      <c r="BA57">
        <f t="shared" ca="1" si="8"/>
        <v>0</v>
      </c>
      <c r="CF57" t="e">
        <f ca="1"/>
        <v>#NAME?</v>
      </c>
      <c r="CG57" t="e">
        <f ca="1"/>
        <v>#NAME?</v>
      </c>
      <c r="CH57" t="e">
        <f ca="1"/>
        <v>#NAME?</v>
      </c>
      <c r="CI57" t="e">
        <f t="shared" ca="1" si="13"/>
        <v>#NAME?</v>
      </c>
      <c r="CJ57" t="e">
        <f t="shared" ca="1" si="14"/>
        <v>#NAME?</v>
      </c>
      <c r="CK57" t="e">
        <f t="shared" ca="1" si="10"/>
        <v>#NAME?</v>
      </c>
      <c r="CL57" t="e">
        <f t="shared" ca="1" si="11"/>
        <v>#NAME?</v>
      </c>
      <c r="CM57" t="e">
        <f t="shared" ca="1" si="12"/>
        <v>#NAME?</v>
      </c>
    </row>
    <row r="58" spans="1:91" ht="15.5" x14ac:dyDescent="0.35">
      <c r="A58" s="31">
        <v>55</v>
      </c>
      <c r="B58" s="14">
        <v>14</v>
      </c>
      <c r="C58" s="20">
        <v>0.65500000000000003</v>
      </c>
      <c r="D58" s="14">
        <v>3</v>
      </c>
      <c r="E58" s="14">
        <v>108</v>
      </c>
      <c r="F58">
        <v>0</v>
      </c>
      <c r="G58" s="32">
        <v>0</v>
      </c>
      <c r="H58" s="14">
        <v>37</v>
      </c>
      <c r="I58" s="14">
        <v>9</v>
      </c>
      <c r="J58" s="14">
        <v>2</v>
      </c>
      <c r="K58" s="21">
        <v>40</v>
      </c>
      <c r="L58" s="17">
        <v>35</v>
      </c>
      <c r="M58" s="33">
        <v>163</v>
      </c>
      <c r="N58" s="33">
        <v>168</v>
      </c>
      <c r="O58" s="18">
        <v>9.4</v>
      </c>
      <c r="P58" s="14">
        <v>1</v>
      </c>
      <c r="AC58" t="e">
        <f ca="1"/>
        <v>#NAME?</v>
      </c>
      <c r="AD58" t="e">
        <f ca="1"/>
        <v>#NAME?</v>
      </c>
      <c r="AE58" t="e">
        <f ca="1"/>
        <v>#NAME?</v>
      </c>
      <c r="AF58" t="e">
        <f ca="1"/>
        <v>#NAME?</v>
      </c>
      <c r="AG58" t="e">
        <f ca="1"/>
        <v>#NAME?</v>
      </c>
      <c r="AH58" t="e">
        <f ca="1"/>
        <v>#NAME?</v>
      </c>
      <c r="AI58" t="e">
        <f ca="1"/>
        <v>#NAME?</v>
      </c>
      <c r="AJ58" t="e">
        <f ca="1"/>
        <v>#NAME?</v>
      </c>
      <c r="AK58" t="e">
        <f ca="1"/>
        <v>#NAME?</v>
      </c>
      <c r="AL58" t="e">
        <f ca="1"/>
        <v>#NAME?</v>
      </c>
      <c r="AM58" t="e">
        <f ca="1"/>
        <v>#NAME?</v>
      </c>
      <c r="AN58" t="e">
        <f ca="1"/>
        <v>#NAME?</v>
      </c>
      <c r="AO58" t="e">
        <f ca="1"/>
        <v>#NAME?</v>
      </c>
      <c r="AP58" t="e">
        <f ca="1"/>
        <v>#NAME?</v>
      </c>
      <c r="AQ58" t="e">
        <f ca="1"/>
        <v>#NAME?</v>
      </c>
      <c r="AR58" s="138" t="e">
        <f ca="1"/>
        <v>#NAME?</v>
      </c>
      <c r="AS58" s="139" t="e">
        <f ca="1"/>
        <v>#NAME?</v>
      </c>
      <c r="AT58" s="140" t="e">
        <f t="shared" ca="1" si="1"/>
        <v>#NAME?</v>
      </c>
      <c r="AU58" t="e">
        <f t="shared" ca="1" si="2"/>
        <v>#NAME?</v>
      </c>
      <c r="AV58" t="e">
        <f t="shared" ca="1" si="3"/>
        <v>#NAME?</v>
      </c>
      <c r="AW58" s="138" t="e">
        <f t="shared" ca="1" si="4"/>
        <v>#NAME?</v>
      </c>
      <c r="AX58" s="140" t="e">
        <f t="shared" ca="1" si="5"/>
        <v>#NAME?</v>
      </c>
      <c r="AY58" s="138">
        <f t="shared" ca="1" si="6"/>
        <v>0</v>
      </c>
      <c r="AZ58" s="140" t="e">
        <f t="shared" ca="1" si="7"/>
        <v>#NAME?</v>
      </c>
      <c r="BA58">
        <f t="shared" ca="1" si="8"/>
        <v>0</v>
      </c>
      <c r="CF58" t="e">
        <f ca="1"/>
        <v>#NAME?</v>
      </c>
      <c r="CG58" t="e">
        <f ca="1"/>
        <v>#NAME?</v>
      </c>
      <c r="CH58" t="e">
        <f ca="1"/>
        <v>#NAME?</v>
      </c>
      <c r="CI58" t="e">
        <f t="shared" ca="1" si="13"/>
        <v>#NAME?</v>
      </c>
      <c r="CJ58" t="e">
        <f t="shared" ca="1" si="14"/>
        <v>#NAME?</v>
      </c>
      <c r="CK58" t="e">
        <f t="shared" ca="1" si="10"/>
        <v>#NAME?</v>
      </c>
      <c r="CL58" t="e">
        <f t="shared" ca="1" si="11"/>
        <v>#NAME?</v>
      </c>
      <c r="CM58" t="e">
        <f t="shared" ca="1" si="12"/>
        <v>#NAME?</v>
      </c>
    </row>
    <row r="59" spans="1:91" ht="15.5" x14ac:dyDescent="0.35">
      <c r="A59" s="31">
        <v>48</v>
      </c>
      <c r="B59" s="14">
        <v>10</v>
      </c>
      <c r="C59" s="20">
        <v>1.6439999999999999</v>
      </c>
      <c r="D59" s="14">
        <v>3</v>
      </c>
      <c r="E59" s="14">
        <v>118</v>
      </c>
      <c r="F59">
        <v>1</v>
      </c>
      <c r="G59" s="32">
        <v>1</v>
      </c>
      <c r="H59" s="14">
        <v>34</v>
      </c>
      <c r="I59" s="14">
        <v>19</v>
      </c>
      <c r="J59" s="14">
        <v>1</v>
      </c>
      <c r="K59" s="21">
        <v>39</v>
      </c>
      <c r="L59" s="17">
        <v>22</v>
      </c>
      <c r="M59" s="33">
        <v>172</v>
      </c>
      <c r="N59" s="33">
        <v>180</v>
      </c>
      <c r="O59" s="18">
        <v>8.6</v>
      </c>
      <c r="P59" s="14">
        <v>0</v>
      </c>
      <c r="AC59" t="e">
        <f ca="1"/>
        <v>#NAME?</v>
      </c>
      <c r="AD59" t="e">
        <f ca="1"/>
        <v>#NAME?</v>
      </c>
      <c r="AE59" t="e">
        <f ca="1"/>
        <v>#NAME?</v>
      </c>
      <c r="AF59" t="e">
        <f ca="1"/>
        <v>#NAME?</v>
      </c>
      <c r="AG59" t="e">
        <f ca="1"/>
        <v>#NAME?</v>
      </c>
      <c r="AH59" t="e">
        <f ca="1"/>
        <v>#NAME?</v>
      </c>
      <c r="AI59" t="e">
        <f ca="1"/>
        <v>#NAME?</v>
      </c>
      <c r="AJ59" t="e">
        <f ca="1"/>
        <v>#NAME?</v>
      </c>
      <c r="AK59" t="e">
        <f ca="1"/>
        <v>#NAME?</v>
      </c>
      <c r="AL59" t="e">
        <f ca="1"/>
        <v>#NAME?</v>
      </c>
      <c r="AM59" t="e">
        <f ca="1"/>
        <v>#NAME?</v>
      </c>
      <c r="AN59" t="e">
        <f ca="1"/>
        <v>#NAME?</v>
      </c>
      <c r="AO59" t="e">
        <f ca="1"/>
        <v>#NAME?</v>
      </c>
      <c r="AP59" t="e">
        <f ca="1"/>
        <v>#NAME?</v>
      </c>
      <c r="AQ59" t="e">
        <f ca="1"/>
        <v>#NAME?</v>
      </c>
      <c r="AR59" s="138" t="e">
        <f ca="1"/>
        <v>#NAME?</v>
      </c>
      <c r="AS59" s="139" t="e">
        <f ca="1"/>
        <v>#NAME?</v>
      </c>
      <c r="AT59" s="140" t="e">
        <f t="shared" ca="1" si="1"/>
        <v>#NAME?</v>
      </c>
      <c r="AU59" t="e">
        <f t="shared" ca="1" si="2"/>
        <v>#NAME?</v>
      </c>
      <c r="AV59" t="e">
        <f t="shared" ca="1" si="3"/>
        <v>#NAME?</v>
      </c>
      <c r="AW59" s="138" t="e">
        <f t="shared" ca="1" si="4"/>
        <v>#NAME?</v>
      </c>
      <c r="AX59" s="140" t="e">
        <f t="shared" ca="1" si="5"/>
        <v>#NAME?</v>
      </c>
      <c r="AY59" s="138">
        <f t="shared" ca="1" si="6"/>
        <v>0</v>
      </c>
      <c r="AZ59" s="140" t="e">
        <f t="shared" ca="1" si="7"/>
        <v>#NAME?</v>
      </c>
      <c r="BA59">
        <f t="shared" ca="1" si="8"/>
        <v>0</v>
      </c>
      <c r="CF59" t="e">
        <f ca="1"/>
        <v>#NAME?</v>
      </c>
      <c r="CG59" t="e">
        <f ca="1"/>
        <v>#NAME?</v>
      </c>
      <c r="CH59" t="e">
        <f ca="1"/>
        <v>#NAME?</v>
      </c>
      <c r="CI59" t="e">
        <f t="shared" ca="1" si="13"/>
        <v>#NAME?</v>
      </c>
      <c r="CJ59" t="e">
        <f t="shared" ca="1" si="14"/>
        <v>#NAME?</v>
      </c>
      <c r="CK59" t="e">
        <f t="shared" ca="1" si="10"/>
        <v>#NAME?</v>
      </c>
      <c r="CL59" t="e">
        <f t="shared" ca="1" si="11"/>
        <v>#NAME?</v>
      </c>
      <c r="CM59" t="e">
        <f t="shared" ca="1" si="12"/>
        <v>#NAME?</v>
      </c>
    </row>
    <row r="60" spans="1:91" ht="15.5" x14ac:dyDescent="0.35">
      <c r="A60" s="31">
        <v>76</v>
      </c>
      <c r="B60" s="14">
        <v>5</v>
      </c>
      <c r="C60" s="20">
        <v>0.81899999999999995</v>
      </c>
      <c r="D60" s="14">
        <v>4</v>
      </c>
      <c r="E60" s="14">
        <v>92</v>
      </c>
      <c r="F60">
        <v>1</v>
      </c>
      <c r="G60" s="32">
        <v>1</v>
      </c>
      <c r="H60" s="14">
        <v>52</v>
      </c>
      <c r="I60" s="14">
        <v>18</v>
      </c>
      <c r="J60" s="14">
        <v>5</v>
      </c>
      <c r="K60" s="21">
        <v>34</v>
      </c>
      <c r="L60" s="17">
        <v>87</v>
      </c>
      <c r="M60" s="33">
        <v>178</v>
      </c>
      <c r="N60" s="33">
        <v>186</v>
      </c>
      <c r="O60" s="18">
        <v>17.100000000000001</v>
      </c>
      <c r="P60" s="14">
        <v>0</v>
      </c>
      <c r="AC60" t="e">
        <f ca="1"/>
        <v>#NAME?</v>
      </c>
      <c r="AD60" t="e">
        <f ca="1"/>
        <v>#NAME?</v>
      </c>
      <c r="AE60" t="e">
        <f ca="1"/>
        <v>#NAME?</v>
      </c>
      <c r="AF60" t="e">
        <f ca="1"/>
        <v>#NAME?</v>
      </c>
      <c r="AG60" t="e">
        <f ca="1"/>
        <v>#NAME?</v>
      </c>
      <c r="AH60" t="e">
        <f ca="1"/>
        <v>#NAME?</v>
      </c>
      <c r="AI60" t="e">
        <f ca="1"/>
        <v>#NAME?</v>
      </c>
      <c r="AJ60" t="e">
        <f ca="1"/>
        <v>#NAME?</v>
      </c>
      <c r="AK60" t="e">
        <f ca="1"/>
        <v>#NAME?</v>
      </c>
      <c r="AL60" t="e">
        <f ca="1"/>
        <v>#NAME?</v>
      </c>
      <c r="AM60" t="e">
        <f ca="1"/>
        <v>#NAME?</v>
      </c>
      <c r="AN60" t="e">
        <f ca="1"/>
        <v>#NAME?</v>
      </c>
      <c r="AO60" t="e">
        <f ca="1"/>
        <v>#NAME?</v>
      </c>
      <c r="AP60" t="e">
        <f ca="1"/>
        <v>#NAME?</v>
      </c>
      <c r="AQ60" t="e">
        <f ca="1"/>
        <v>#NAME?</v>
      </c>
      <c r="AR60" s="138" t="e">
        <f ca="1"/>
        <v>#NAME?</v>
      </c>
      <c r="AS60" s="139" t="e">
        <f ca="1"/>
        <v>#NAME?</v>
      </c>
      <c r="AT60" s="140" t="e">
        <f t="shared" ca="1" si="1"/>
        <v>#NAME?</v>
      </c>
      <c r="AU60" t="e">
        <f t="shared" ca="1" si="2"/>
        <v>#NAME?</v>
      </c>
      <c r="AV60" t="e">
        <f t="shared" ca="1" si="3"/>
        <v>#NAME?</v>
      </c>
      <c r="AW60" s="138" t="e">
        <f t="shared" ca="1" si="4"/>
        <v>#NAME?</v>
      </c>
      <c r="AX60" s="140" t="e">
        <f t="shared" ca="1" si="5"/>
        <v>#NAME?</v>
      </c>
      <c r="AY60" s="138">
        <f t="shared" ca="1" si="6"/>
        <v>0</v>
      </c>
      <c r="AZ60" s="140" t="e">
        <f t="shared" ca="1" si="7"/>
        <v>#NAME?</v>
      </c>
      <c r="BA60">
        <f t="shared" ca="1" si="8"/>
        <v>0</v>
      </c>
      <c r="CF60" t="e">
        <f ca="1"/>
        <v>#NAME?</v>
      </c>
      <c r="CG60" t="e">
        <f ca="1"/>
        <v>#NAME?</v>
      </c>
      <c r="CH60" t="e">
        <f ca="1"/>
        <v>#NAME?</v>
      </c>
      <c r="CI60" t="e">
        <f t="shared" ca="1" si="13"/>
        <v>#NAME?</v>
      </c>
      <c r="CJ60" t="e">
        <f t="shared" ca="1" si="14"/>
        <v>#NAME?</v>
      </c>
      <c r="CK60" t="e">
        <f t="shared" ca="1" si="10"/>
        <v>#NAME?</v>
      </c>
      <c r="CL60" t="e">
        <f t="shared" ca="1" si="11"/>
        <v>#NAME?</v>
      </c>
      <c r="CM60" t="e">
        <f t="shared" ca="1" si="12"/>
        <v>#NAME?</v>
      </c>
    </row>
    <row r="61" spans="1:91" ht="15.5" x14ac:dyDescent="0.35">
      <c r="A61" s="31">
        <v>58</v>
      </c>
      <c r="B61" s="14">
        <v>6</v>
      </c>
      <c r="C61" s="20">
        <v>1.623</v>
      </c>
      <c r="D61" s="14">
        <v>1</v>
      </c>
      <c r="E61" s="14">
        <v>88</v>
      </c>
      <c r="F61">
        <v>1</v>
      </c>
      <c r="G61" s="32">
        <v>1</v>
      </c>
      <c r="H61" s="14">
        <v>45</v>
      </c>
      <c r="I61" s="14">
        <v>10</v>
      </c>
      <c r="J61" s="14">
        <v>3</v>
      </c>
      <c r="K61" s="21">
        <v>38</v>
      </c>
      <c r="L61" s="17">
        <v>45</v>
      </c>
      <c r="M61" s="33">
        <v>179</v>
      </c>
      <c r="N61" s="33">
        <v>187</v>
      </c>
      <c r="O61" s="18">
        <v>15.4</v>
      </c>
      <c r="P61" s="14">
        <v>0</v>
      </c>
      <c r="AC61" t="e">
        <f ca="1"/>
        <v>#NAME?</v>
      </c>
      <c r="AD61" t="e">
        <f ca="1"/>
        <v>#NAME?</v>
      </c>
      <c r="AE61" t="e">
        <f ca="1"/>
        <v>#NAME?</v>
      </c>
      <c r="AF61" t="e">
        <f ca="1"/>
        <v>#NAME?</v>
      </c>
      <c r="AG61" t="e">
        <f ca="1"/>
        <v>#NAME?</v>
      </c>
      <c r="AH61" t="e">
        <f ca="1"/>
        <v>#NAME?</v>
      </c>
      <c r="AI61" t="e">
        <f ca="1"/>
        <v>#NAME?</v>
      </c>
      <c r="AJ61" t="e">
        <f ca="1"/>
        <v>#NAME?</v>
      </c>
      <c r="AK61" t="e">
        <f ca="1"/>
        <v>#NAME?</v>
      </c>
      <c r="AL61" t="e">
        <f ca="1"/>
        <v>#NAME?</v>
      </c>
      <c r="AM61" t="e">
        <f ca="1"/>
        <v>#NAME?</v>
      </c>
      <c r="AN61" t="e">
        <f ca="1"/>
        <v>#NAME?</v>
      </c>
      <c r="AO61" t="e">
        <f ca="1"/>
        <v>#NAME?</v>
      </c>
      <c r="AP61" t="e">
        <f ca="1"/>
        <v>#NAME?</v>
      </c>
      <c r="AQ61" t="e">
        <f ca="1"/>
        <v>#NAME?</v>
      </c>
      <c r="AR61" s="138" t="e">
        <f ca="1"/>
        <v>#NAME?</v>
      </c>
      <c r="AS61" s="139" t="e">
        <f ca="1"/>
        <v>#NAME?</v>
      </c>
      <c r="AT61" s="140" t="e">
        <f t="shared" ca="1" si="1"/>
        <v>#NAME?</v>
      </c>
      <c r="AU61" t="e">
        <f t="shared" ca="1" si="2"/>
        <v>#NAME?</v>
      </c>
      <c r="AV61" t="e">
        <f t="shared" ca="1" si="3"/>
        <v>#NAME?</v>
      </c>
      <c r="AW61" s="138" t="e">
        <f t="shared" ca="1" si="4"/>
        <v>#NAME?</v>
      </c>
      <c r="AX61" s="140" t="e">
        <f t="shared" ca="1" si="5"/>
        <v>#NAME?</v>
      </c>
      <c r="AY61" s="138">
        <f t="shared" ca="1" si="6"/>
        <v>0</v>
      </c>
      <c r="AZ61" s="140" t="e">
        <f t="shared" ca="1" si="7"/>
        <v>#NAME?</v>
      </c>
      <c r="BA61">
        <f t="shared" ca="1" si="8"/>
        <v>0</v>
      </c>
      <c r="CF61" t="e">
        <f ca="1"/>
        <v>#NAME?</v>
      </c>
      <c r="CG61" t="e">
        <f ca="1"/>
        <v>#NAME?</v>
      </c>
      <c r="CH61" t="e">
        <f ca="1"/>
        <v>#NAME?</v>
      </c>
      <c r="CI61" t="e">
        <f t="shared" ca="1" si="13"/>
        <v>#NAME?</v>
      </c>
      <c r="CJ61" t="e">
        <f t="shared" ca="1" si="14"/>
        <v>#NAME?</v>
      </c>
      <c r="CK61" t="e">
        <f t="shared" ca="1" si="10"/>
        <v>#NAME?</v>
      </c>
      <c r="CL61" t="e">
        <f t="shared" ca="1" si="11"/>
        <v>#NAME?</v>
      </c>
      <c r="CM61" t="e">
        <f t="shared" ca="1" si="12"/>
        <v>#NAME?</v>
      </c>
    </row>
    <row r="62" spans="1:91" ht="15.5" x14ac:dyDescent="0.35">
      <c r="A62" s="31">
        <v>51</v>
      </c>
      <c r="B62" s="14">
        <v>6</v>
      </c>
      <c r="C62" s="20">
        <v>1.0840000000000001</v>
      </c>
      <c r="D62" s="14">
        <v>2</v>
      </c>
      <c r="E62" s="14">
        <v>101</v>
      </c>
      <c r="F62">
        <v>0</v>
      </c>
      <c r="G62" s="32">
        <v>1</v>
      </c>
      <c r="H62" s="14">
        <v>53</v>
      </c>
      <c r="I62" s="14">
        <v>9</v>
      </c>
      <c r="J62" s="14">
        <v>4</v>
      </c>
      <c r="K62" s="21">
        <v>37</v>
      </c>
      <c r="L62" s="17">
        <v>33</v>
      </c>
      <c r="M62" s="33">
        <v>164</v>
      </c>
      <c r="N62" s="33">
        <v>170</v>
      </c>
      <c r="O62" s="18">
        <v>11</v>
      </c>
      <c r="P62" s="14">
        <v>0</v>
      </c>
      <c r="AC62" t="e">
        <f ca="1"/>
        <v>#NAME?</v>
      </c>
      <c r="AD62" t="e">
        <f ca="1"/>
        <v>#NAME?</v>
      </c>
      <c r="AE62" t="e">
        <f ca="1"/>
        <v>#NAME?</v>
      </c>
      <c r="AF62" t="e">
        <f ca="1"/>
        <v>#NAME?</v>
      </c>
      <c r="AG62" t="e">
        <f ca="1"/>
        <v>#NAME?</v>
      </c>
      <c r="AH62" t="e">
        <f ca="1"/>
        <v>#NAME?</v>
      </c>
      <c r="AI62" t="e">
        <f ca="1"/>
        <v>#NAME?</v>
      </c>
      <c r="AJ62" t="e">
        <f ca="1"/>
        <v>#NAME?</v>
      </c>
      <c r="AK62" t="e">
        <f ca="1"/>
        <v>#NAME?</v>
      </c>
      <c r="AL62" t="e">
        <f ca="1"/>
        <v>#NAME?</v>
      </c>
      <c r="AM62" t="e">
        <f ca="1"/>
        <v>#NAME?</v>
      </c>
      <c r="AN62" t="e">
        <f ca="1"/>
        <v>#NAME?</v>
      </c>
      <c r="AO62" t="e">
        <f ca="1"/>
        <v>#NAME?</v>
      </c>
      <c r="AP62" t="e">
        <f ca="1"/>
        <v>#NAME?</v>
      </c>
      <c r="AQ62" t="e">
        <f ca="1"/>
        <v>#NAME?</v>
      </c>
      <c r="AR62" s="138" t="e">
        <f ca="1"/>
        <v>#NAME?</v>
      </c>
      <c r="AS62" s="139" t="e">
        <f ca="1"/>
        <v>#NAME?</v>
      </c>
      <c r="AT62" s="140" t="e">
        <f t="shared" ca="1" si="1"/>
        <v>#NAME?</v>
      </c>
      <c r="AU62" t="e">
        <f t="shared" ca="1" si="2"/>
        <v>#NAME?</v>
      </c>
      <c r="AV62" t="e">
        <f t="shared" ca="1" si="3"/>
        <v>#NAME?</v>
      </c>
      <c r="AW62" s="138" t="e">
        <f t="shared" ca="1" si="4"/>
        <v>#NAME?</v>
      </c>
      <c r="AX62" s="140" t="e">
        <f t="shared" ca="1" si="5"/>
        <v>#NAME?</v>
      </c>
      <c r="AY62" s="138">
        <f t="shared" ca="1" si="6"/>
        <v>0</v>
      </c>
      <c r="AZ62" s="140" t="e">
        <f t="shared" ca="1" si="7"/>
        <v>#NAME?</v>
      </c>
      <c r="BA62">
        <f t="shared" ca="1" si="8"/>
        <v>0</v>
      </c>
      <c r="CF62" t="e">
        <f ca="1"/>
        <v>#NAME?</v>
      </c>
      <c r="CG62" t="e">
        <f ca="1"/>
        <v>#NAME?</v>
      </c>
      <c r="CH62" t="e">
        <f ca="1"/>
        <v>#NAME?</v>
      </c>
      <c r="CI62" t="e">
        <f t="shared" ca="1" si="13"/>
        <v>#NAME?</v>
      </c>
      <c r="CJ62" t="e">
        <f t="shared" ca="1" si="14"/>
        <v>#NAME?</v>
      </c>
      <c r="CK62" t="e">
        <f t="shared" ca="1" si="10"/>
        <v>#NAME?</v>
      </c>
      <c r="CL62" t="e">
        <f t="shared" ca="1" si="11"/>
        <v>#NAME?</v>
      </c>
      <c r="CM62" t="e">
        <f t="shared" ca="1" si="12"/>
        <v>#NAME?</v>
      </c>
    </row>
    <row r="63" spans="1:91" ht="15.5" x14ac:dyDescent="0.35">
      <c r="A63" s="31">
        <v>67</v>
      </c>
      <c r="B63" s="14">
        <v>13</v>
      </c>
      <c r="C63" s="20">
        <v>1.4610000000000001</v>
      </c>
      <c r="D63" s="14">
        <v>4</v>
      </c>
      <c r="E63" s="14">
        <v>91</v>
      </c>
      <c r="F63">
        <v>0</v>
      </c>
      <c r="G63" s="32">
        <v>0</v>
      </c>
      <c r="H63" s="14">
        <v>44</v>
      </c>
      <c r="I63" s="14">
        <v>10</v>
      </c>
      <c r="J63" s="14">
        <v>3</v>
      </c>
      <c r="K63" s="21">
        <v>40</v>
      </c>
      <c r="L63" s="17">
        <v>44</v>
      </c>
      <c r="M63" s="33">
        <v>181</v>
      </c>
      <c r="N63" s="33">
        <v>187</v>
      </c>
      <c r="O63" s="18">
        <v>15.6</v>
      </c>
      <c r="P63" s="14">
        <v>0</v>
      </c>
      <c r="AC63" t="e">
        <f ca="1"/>
        <v>#NAME?</v>
      </c>
      <c r="AD63" t="e">
        <f ca="1"/>
        <v>#NAME?</v>
      </c>
      <c r="AE63" t="e">
        <f ca="1"/>
        <v>#NAME?</v>
      </c>
      <c r="AF63" t="e">
        <f ca="1"/>
        <v>#NAME?</v>
      </c>
      <c r="AG63" t="e">
        <f ca="1"/>
        <v>#NAME?</v>
      </c>
      <c r="AH63" t="e">
        <f ca="1"/>
        <v>#NAME?</v>
      </c>
      <c r="AI63" t="e">
        <f ca="1"/>
        <v>#NAME?</v>
      </c>
      <c r="AJ63" t="e">
        <f ca="1"/>
        <v>#NAME?</v>
      </c>
      <c r="AK63" t="e">
        <f ca="1"/>
        <v>#NAME?</v>
      </c>
      <c r="AL63" t="e">
        <f ca="1"/>
        <v>#NAME?</v>
      </c>
      <c r="AM63" t="e">
        <f ca="1"/>
        <v>#NAME?</v>
      </c>
      <c r="AN63" t="e">
        <f ca="1"/>
        <v>#NAME?</v>
      </c>
      <c r="AO63" t="e">
        <f ca="1"/>
        <v>#NAME?</v>
      </c>
      <c r="AP63" t="e">
        <f ca="1"/>
        <v>#NAME?</v>
      </c>
      <c r="AQ63" t="e">
        <f ca="1"/>
        <v>#NAME?</v>
      </c>
      <c r="AR63" s="138" t="e">
        <f ca="1"/>
        <v>#NAME?</v>
      </c>
      <c r="AS63" s="139" t="e">
        <f ca="1"/>
        <v>#NAME?</v>
      </c>
      <c r="AT63" s="140" t="e">
        <f t="shared" ca="1" si="1"/>
        <v>#NAME?</v>
      </c>
      <c r="AU63" t="e">
        <f t="shared" ca="1" si="2"/>
        <v>#NAME?</v>
      </c>
      <c r="AV63" t="e">
        <f t="shared" ca="1" si="3"/>
        <v>#NAME?</v>
      </c>
      <c r="AW63" s="138" t="e">
        <f t="shared" ca="1" si="4"/>
        <v>#NAME?</v>
      </c>
      <c r="AX63" s="140" t="e">
        <f t="shared" ca="1" si="5"/>
        <v>#NAME?</v>
      </c>
      <c r="AY63" s="138">
        <f t="shared" ca="1" si="6"/>
        <v>0</v>
      </c>
      <c r="AZ63" s="140" t="e">
        <f t="shared" ca="1" si="7"/>
        <v>#NAME?</v>
      </c>
      <c r="BA63">
        <f t="shared" ca="1" si="8"/>
        <v>0</v>
      </c>
      <c r="CF63" t="e">
        <f ca="1"/>
        <v>#NAME?</v>
      </c>
      <c r="CG63" t="e">
        <f ca="1"/>
        <v>#NAME?</v>
      </c>
      <c r="CH63" t="e">
        <f ca="1"/>
        <v>#NAME?</v>
      </c>
      <c r="CI63" t="e">
        <f t="shared" ca="1" si="13"/>
        <v>#NAME?</v>
      </c>
      <c r="CJ63" t="e">
        <f t="shared" ca="1" si="14"/>
        <v>#NAME?</v>
      </c>
      <c r="CK63" t="e">
        <f t="shared" ca="1" si="10"/>
        <v>#NAME?</v>
      </c>
      <c r="CL63" t="e">
        <f t="shared" ca="1" si="11"/>
        <v>#NAME?</v>
      </c>
      <c r="CM63" t="e">
        <f t="shared" ca="1" si="12"/>
        <v>#NAME?</v>
      </c>
    </row>
    <row r="64" spans="1:91" ht="15.5" x14ac:dyDescent="0.35">
      <c r="A64" s="31">
        <v>50</v>
      </c>
      <c r="B64" s="14">
        <v>3</v>
      </c>
      <c r="C64" s="20">
        <v>0.53200000000000003</v>
      </c>
      <c r="D64" s="14">
        <v>2</v>
      </c>
      <c r="E64" s="14">
        <v>120</v>
      </c>
      <c r="F64">
        <v>0</v>
      </c>
      <c r="G64" s="32">
        <v>0</v>
      </c>
      <c r="H64" s="14">
        <v>46</v>
      </c>
      <c r="I64" s="14">
        <v>3</v>
      </c>
      <c r="J64" s="14">
        <v>4</v>
      </c>
      <c r="K64" s="21">
        <v>32</v>
      </c>
      <c r="L64" s="17">
        <v>26</v>
      </c>
      <c r="M64" s="33">
        <v>164</v>
      </c>
      <c r="N64" s="33">
        <v>172</v>
      </c>
      <c r="O64" s="18">
        <v>7.6</v>
      </c>
      <c r="P64" s="14">
        <v>0</v>
      </c>
      <c r="AC64" t="e">
        <f ca="1"/>
        <v>#NAME?</v>
      </c>
      <c r="AD64" t="e">
        <f ca="1"/>
        <v>#NAME?</v>
      </c>
      <c r="AE64" t="e">
        <f ca="1"/>
        <v>#NAME?</v>
      </c>
      <c r="AF64" t="e">
        <f ca="1"/>
        <v>#NAME?</v>
      </c>
      <c r="AG64" t="e">
        <f ca="1"/>
        <v>#NAME?</v>
      </c>
      <c r="AH64" t="e">
        <f ca="1"/>
        <v>#NAME?</v>
      </c>
      <c r="AI64" t="e">
        <f ca="1"/>
        <v>#NAME?</v>
      </c>
      <c r="AJ64" t="e">
        <f ca="1"/>
        <v>#NAME?</v>
      </c>
      <c r="AK64" t="e">
        <f ca="1"/>
        <v>#NAME?</v>
      </c>
      <c r="AL64" t="e">
        <f ca="1"/>
        <v>#NAME?</v>
      </c>
      <c r="AM64" t="e">
        <f ca="1"/>
        <v>#NAME?</v>
      </c>
      <c r="AN64" t="e">
        <f ca="1"/>
        <v>#NAME?</v>
      </c>
      <c r="AO64" t="e">
        <f ca="1"/>
        <v>#NAME?</v>
      </c>
      <c r="AP64" t="e">
        <f ca="1"/>
        <v>#NAME?</v>
      </c>
      <c r="AQ64" t="e">
        <f ca="1"/>
        <v>#NAME?</v>
      </c>
      <c r="AR64" s="138" t="e">
        <f ca="1"/>
        <v>#NAME?</v>
      </c>
      <c r="AS64" s="139" t="e">
        <f ca="1"/>
        <v>#NAME?</v>
      </c>
      <c r="AT64" s="140" t="e">
        <f t="shared" ca="1" si="1"/>
        <v>#NAME?</v>
      </c>
      <c r="AU64" t="e">
        <f t="shared" ca="1" si="2"/>
        <v>#NAME?</v>
      </c>
      <c r="AV64" t="e">
        <f t="shared" ca="1" si="3"/>
        <v>#NAME?</v>
      </c>
      <c r="AW64" s="138" t="e">
        <f t="shared" ca="1" si="4"/>
        <v>#NAME?</v>
      </c>
      <c r="AX64" s="140" t="e">
        <f t="shared" ca="1" si="5"/>
        <v>#NAME?</v>
      </c>
      <c r="AY64" s="138">
        <f t="shared" ca="1" si="6"/>
        <v>0</v>
      </c>
      <c r="AZ64" s="140" t="e">
        <f t="shared" ca="1" si="7"/>
        <v>#NAME?</v>
      </c>
      <c r="BA64">
        <f t="shared" ca="1" si="8"/>
        <v>0</v>
      </c>
      <c r="CF64" t="e">
        <f ca="1"/>
        <v>#NAME?</v>
      </c>
      <c r="CG64" t="e">
        <f ca="1"/>
        <v>#NAME?</v>
      </c>
      <c r="CH64" t="e">
        <f ca="1"/>
        <v>#NAME?</v>
      </c>
      <c r="CI64" t="e">
        <f t="shared" ca="1" si="13"/>
        <v>#NAME?</v>
      </c>
      <c r="CJ64" t="e">
        <f t="shared" ca="1" si="14"/>
        <v>#NAME?</v>
      </c>
      <c r="CK64" t="e">
        <f t="shared" ca="1" si="10"/>
        <v>#NAME?</v>
      </c>
      <c r="CL64" t="e">
        <f t="shared" ca="1" si="11"/>
        <v>#NAME?</v>
      </c>
      <c r="CM64" t="e">
        <f t="shared" ca="1" si="12"/>
        <v>#NAME?</v>
      </c>
    </row>
    <row r="65" spans="1:91" ht="15.5" x14ac:dyDescent="0.35">
      <c r="A65" s="31">
        <v>58</v>
      </c>
      <c r="B65" s="14">
        <v>2</v>
      </c>
      <c r="C65" s="20">
        <v>1.3360000000000001</v>
      </c>
      <c r="D65" s="14">
        <v>2</v>
      </c>
      <c r="E65" s="14">
        <v>98</v>
      </c>
      <c r="F65">
        <v>1</v>
      </c>
      <c r="G65" s="32">
        <v>1</v>
      </c>
      <c r="H65" s="14">
        <v>38</v>
      </c>
      <c r="I65" s="14">
        <v>9</v>
      </c>
      <c r="J65" s="14">
        <v>2</v>
      </c>
      <c r="K65" s="21">
        <v>47</v>
      </c>
      <c r="L65" s="17">
        <v>41</v>
      </c>
      <c r="M65" s="33">
        <v>177</v>
      </c>
      <c r="N65" s="33">
        <v>183</v>
      </c>
      <c r="O65" s="18">
        <v>11.4</v>
      </c>
      <c r="P65" s="14">
        <v>0</v>
      </c>
      <c r="AC65" t="e">
        <f ca="1"/>
        <v>#NAME?</v>
      </c>
      <c r="AD65" t="e">
        <f ca="1"/>
        <v>#NAME?</v>
      </c>
      <c r="AE65" t="e">
        <f ca="1"/>
        <v>#NAME?</v>
      </c>
      <c r="AF65" t="e">
        <f ca="1"/>
        <v>#NAME?</v>
      </c>
      <c r="AG65" t="e">
        <f ca="1"/>
        <v>#NAME?</v>
      </c>
      <c r="AH65" t="e">
        <f ca="1"/>
        <v>#NAME?</v>
      </c>
      <c r="AI65" t="e">
        <f ca="1"/>
        <v>#NAME?</v>
      </c>
      <c r="AJ65" t="e">
        <f ca="1"/>
        <v>#NAME?</v>
      </c>
      <c r="AK65" t="e">
        <f ca="1"/>
        <v>#NAME?</v>
      </c>
      <c r="AL65" t="e">
        <f ca="1"/>
        <v>#NAME?</v>
      </c>
      <c r="AM65" t="e">
        <f ca="1"/>
        <v>#NAME?</v>
      </c>
      <c r="AN65" t="e">
        <f ca="1"/>
        <v>#NAME?</v>
      </c>
      <c r="AO65" t="e">
        <f ca="1"/>
        <v>#NAME?</v>
      </c>
      <c r="AP65" t="e">
        <f ca="1"/>
        <v>#NAME?</v>
      </c>
      <c r="AQ65" t="e">
        <f ca="1"/>
        <v>#NAME?</v>
      </c>
      <c r="AR65" s="138" t="e">
        <f ca="1"/>
        <v>#NAME?</v>
      </c>
      <c r="AS65" s="139" t="e">
        <f ca="1"/>
        <v>#NAME?</v>
      </c>
      <c r="AT65" s="140" t="e">
        <f t="shared" ca="1" si="1"/>
        <v>#NAME?</v>
      </c>
      <c r="AU65" t="e">
        <f t="shared" ca="1" si="2"/>
        <v>#NAME?</v>
      </c>
      <c r="AV65" t="e">
        <f t="shared" ca="1" si="3"/>
        <v>#NAME?</v>
      </c>
      <c r="AW65" s="138" t="e">
        <f t="shared" ca="1" si="4"/>
        <v>#NAME?</v>
      </c>
      <c r="AX65" s="140" t="e">
        <f t="shared" ca="1" si="5"/>
        <v>#NAME?</v>
      </c>
      <c r="AY65" s="138">
        <f t="shared" ca="1" si="6"/>
        <v>0</v>
      </c>
      <c r="AZ65" s="140" t="e">
        <f t="shared" ca="1" si="7"/>
        <v>#NAME?</v>
      </c>
      <c r="BA65">
        <f t="shared" ca="1" si="8"/>
        <v>0</v>
      </c>
      <c r="CF65" t="e">
        <f ca="1"/>
        <v>#NAME?</v>
      </c>
      <c r="CG65" t="e">
        <f ca="1"/>
        <v>#NAME?</v>
      </c>
      <c r="CH65" t="e">
        <f ca="1"/>
        <v>#NAME?</v>
      </c>
      <c r="CI65" t="e">
        <f t="shared" ca="1" si="13"/>
        <v>#NAME?</v>
      </c>
      <c r="CJ65" t="e">
        <f t="shared" ca="1" si="14"/>
        <v>#NAME?</v>
      </c>
      <c r="CK65" t="e">
        <f t="shared" ca="1" si="10"/>
        <v>#NAME?</v>
      </c>
      <c r="CL65" t="e">
        <f t="shared" ca="1" si="11"/>
        <v>#NAME?</v>
      </c>
      <c r="CM65" t="e">
        <f t="shared" ca="1" si="12"/>
        <v>#NAME?</v>
      </c>
    </row>
    <row r="66" spans="1:91" ht="15.5" x14ac:dyDescent="0.35">
      <c r="A66" s="31">
        <v>89</v>
      </c>
      <c r="B66" s="14">
        <v>8</v>
      </c>
      <c r="C66" s="20">
        <v>1.018</v>
      </c>
      <c r="D66" s="14">
        <v>0</v>
      </c>
      <c r="E66" s="14">
        <v>98</v>
      </c>
      <c r="F66">
        <v>1</v>
      </c>
      <c r="G66" s="32">
        <v>1</v>
      </c>
      <c r="H66" s="14">
        <v>36</v>
      </c>
      <c r="I66" s="14">
        <v>12</v>
      </c>
      <c r="J66" s="14">
        <v>1</v>
      </c>
      <c r="K66" s="21">
        <v>40</v>
      </c>
      <c r="L66" s="17">
        <v>57</v>
      </c>
      <c r="M66" s="33">
        <v>184</v>
      </c>
      <c r="N66" s="33">
        <v>195</v>
      </c>
      <c r="O66" s="18">
        <v>23.5</v>
      </c>
      <c r="P66" s="14">
        <v>1</v>
      </c>
      <c r="AC66" t="e">
        <f ca="1"/>
        <v>#NAME?</v>
      </c>
      <c r="AD66" t="e">
        <f ca="1"/>
        <v>#NAME?</v>
      </c>
      <c r="AE66" t="e">
        <f ca="1"/>
        <v>#NAME?</v>
      </c>
      <c r="AF66" t="e">
        <f ca="1"/>
        <v>#NAME?</v>
      </c>
      <c r="AG66" t="e">
        <f ca="1"/>
        <v>#NAME?</v>
      </c>
      <c r="AH66" t="e">
        <f ca="1"/>
        <v>#NAME?</v>
      </c>
      <c r="AI66" t="e">
        <f ca="1"/>
        <v>#NAME?</v>
      </c>
      <c r="AJ66" t="e">
        <f ca="1"/>
        <v>#NAME?</v>
      </c>
      <c r="AK66" t="e">
        <f ca="1"/>
        <v>#NAME?</v>
      </c>
      <c r="AL66" t="e">
        <f ca="1"/>
        <v>#NAME?</v>
      </c>
      <c r="AM66" t="e">
        <f ca="1"/>
        <v>#NAME?</v>
      </c>
      <c r="AN66" t="e">
        <f ca="1"/>
        <v>#NAME?</v>
      </c>
      <c r="AO66" t="e">
        <f ca="1"/>
        <v>#NAME?</v>
      </c>
      <c r="AP66" t="e">
        <f ca="1"/>
        <v>#NAME?</v>
      </c>
      <c r="AQ66" t="e">
        <f ca="1"/>
        <v>#NAME?</v>
      </c>
      <c r="AR66" s="138" t="e">
        <f ca="1"/>
        <v>#NAME?</v>
      </c>
      <c r="AS66" s="139" t="e">
        <f ca="1"/>
        <v>#NAME?</v>
      </c>
      <c r="AT66" s="140" t="e">
        <f t="shared" ca="1" si="1"/>
        <v>#NAME?</v>
      </c>
      <c r="AU66" t="e">
        <f t="shared" ca="1" si="2"/>
        <v>#NAME?</v>
      </c>
      <c r="AV66" t="e">
        <f t="shared" ca="1" si="3"/>
        <v>#NAME?</v>
      </c>
      <c r="AW66" s="138" t="e">
        <f t="shared" ca="1" si="4"/>
        <v>#NAME?</v>
      </c>
      <c r="AX66" s="140" t="e">
        <f t="shared" ca="1" si="5"/>
        <v>#NAME?</v>
      </c>
      <c r="AY66" s="138">
        <f t="shared" ca="1" si="6"/>
        <v>0</v>
      </c>
      <c r="AZ66" s="140" t="e">
        <f t="shared" ca="1" si="7"/>
        <v>#NAME?</v>
      </c>
      <c r="BA66">
        <f t="shared" ca="1" si="8"/>
        <v>0</v>
      </c>
      <c r="CF66" t="e">
        <f ca="1"/>
        <v>#NAME?</v>
      </c>
      <c r="CG66" t="e">
        <f ca="1"/>
        <v>#NAME?</v>
      </c>
      <c r="CH66" t="e">
        <f ca="1"/>
        <v>#NAME?</v>
      </c>
      <c r="CI66" t="e">
        <f t="shared" ca="1" si="13"/>
        <v>#NAME?</v>
      </c>
      <c r="CJ66" t="e">
        <f t="shared" ca="1" si="14"/>
        <v>#NAME?</v>
      </c>
      <c r="CK66" t="e">
        <f t="shared" ca="1" si="10"/>
        <v>#NAME?</v>
      </c>
      <c r="CL66" t="e">
        <f t="shared" ca="1" si="11"/>
        <v>#NAME?</v>
      </c>
      <c r="CM66" t="e">
        <f t="shared" ca="1" si="12"/>
        <v>#NAME?</v>
      </c>
    </row>
    <row r="67" spans="1:91" ht="15.5" x14ac:dyDescent="0.35">
      <c r="A67" s="31">
        <v>76</v>
      </c>
      <c r="B67" s="14">
        <v>19</v>
      </c>
      <c r="C67" s="20">
        <v>4.2999999999999997E-2</v>
      </c>
      <c r="D67" s="14">
        <v>2</v>
      </c>
      <c r="E67" s="14">
        <v>98</v>
      </c>
      <c r="F67">
        <v>0</v>
      </c>
      <c r="G67" s="32">
        <v>1</v>
      </c>
      <c r="H67" s="14">
        <v>42</v>
      </c>
      <c r="I67" s="14">
        <v>3</v>
      </c>
      <c r="J67" s="14">
        <v>3</v>
      </c>
      <c r="K67" s="21">
        <v>43</v>
      </c>
      <c r="L67" s="17">
        <v>59</v>
      </c>
      <c r="M67" s="33">
        <v>160</v>
      </c>
      <c r="N67" s="33">
        <v>166</v>
      </c>
      <c r="O67" s="18">
        <v>12.4</v>
      </c>
      <c r="P67" s="14">
        <v>1</v>
      </c>
      <c r="AC67" t="e">
        <f ca="1"/>
        <v>#NAME?</v>
      </c>
      <c r="AD67" t="e">
        <f ca="1"/>
        <v>#NAME?</v>
      </c>
      <c r="AE67" t="e">
        <f ca="1"/>
        <v>#NAME?</v>
      </c>
      <c r="AF67" t="e">
        <f ca="1"/>
        <v>#NAME?</v>
      </c>
      <c r="AG67" t="e">
        <f ca="1"/>
        <v>#NAME?</v>
      </c>
      <c r="AH67" t="e">
        <f ca="1"/>
        <v>#NAME?</v>
      </c>
      <c r="AI67" t="e">
        <f ca="1"/>
        <v>#NAME?</v>
      </c>
      <c r="AJ67" t="e">
        <f ca="1"/>
        <v>#NAME?</v>
      </c>
      <c r="AK67" t="e">
        <f ca="1"/>
        <v>#NAME?</v>
      </c>
      <c r="AL67" t="e">
        <f ca="1"/>
        <v>#NAME?</v>
      </c>
      <c r="AM67" t="e">
        <f ca="1"/>
        <v>#NAME?</v>
      </c>
      <c r="AN67" t="e">
        <f ca="1"/>
        <v>#NAME?</v>
      </c>
      <c r="AO67" t="e">
        <f ca="1"/>
        <v>#NAME?</v>
      </c>
      <c r="AP67" t="e">
        <f ca="1"/>
        <v>#NAME?</v>
      </c>
      <c r="AQ67" t="e">
        <f ca="1"/>
        <v>#NAME?</v>
      </c>
      <c r="AR67" s="138" t="e">
        <f ca="1"/>
        <v>#NAME?</v>
      </c>
      <c r="AS67" s="139" t="e">
        <f ca="1"/>
        <v>#NAME?</v>
      </c>
      <c r="AT67" s="140" t="e">
        <f t="shared" ca="1" si="1"/>
        <v>#NAME?</v>
      </c>
      <c r="AU67" t="e">
        <f t="shared" ca="1" si="2"/>
        <v>#NAME?</v>
      </c>
      <c r="AV67" t="e">
        <f t="shared" ca="1" si="3"/>
        <v>#NAME?</v>
      </c>
      <c r="AW67" s="138" t="e">
        <f t="shared" ca="1" si="4"/>
        <v>#NAME?</v>
      </c>
      <c r="AX67" s="140" t="e">
        <f t="shared" ca="1" si="5"/>
        <v>#NAME?</v>
      </c>
      <c r="AY67" s="138">
        <f t="shared" ca="1" si="6"/>
        <v>0</v>
      </c>
      <c r="AZ67" s="140" t="e">
        <f t="shared" ca="1" si="7"/>
        <v>#NAME?</v>
      </c>
      <c r="BA67">
        <f t="shared" ca="1" si="8"/>
        <v>0</v>
      </c>
      <c r="CF67" t="e">
        <f ca="1"/>
        <v>#NAME?</v>
      </c>
      <c r="CG67" t="e">
        <f ca="1"/>
        <v>#NAME?</v>
      </c>
      <c r="CH67" t="e">
        <f ca="1"/>
        <v>#NAME?</v>
      </c>
      <c r="CI67" t="e">
        <f t="shared" ca="1" si="13"/>
        <v>#NAME?</v>
      </c>
      <c r="CJ67" t="e">
        <f t="shared" ca="1" si="14"/>
        <v>#NAME?</v>
      </c>
      <c r="CK67" t="e">
        <f t="shared" ca="1" si="10"/>
        <v>#NAME?</v>
      </c>
      <c r="CL67" t="e">
        <f t="shared" ca="1" si="11"/>
        <v>#NAME?</v>
      </c>
      <c r="CM67" t="e">
        <f t="shared" ca="1" si="12"/>
        <v>#NAME?</v>
      </c>
    </row>
    <row r="68" spans="1:91" ht="15.5" x14ac:dyDescent="0.35">
      <c r="A68" s="31">
        <v>71</v>
      </c>
      <c r="B68" s="14">
        <v>5</v>
      </c>
      <c r="C68" s="20">
        <v>1.28</v>
      </c>
      <c r="D68" s="14">
        <v>2</v>
      </c>
      <c r="E68" s="14">
        <v>96</v>
      </c>
      <c r="F68">
        <v>1</v>
      </c>
      <c r="G68" s="32">
        <v>1</v>
      </c>
      <c r="H68" s="14">
        <v>28</v>
      </c>
      <c r="I68" s="14">
        <v>9</v>
      </c>
      <c r="J68" s="14">
        <v>1</v>
      </c>
      <c r="K68" s="21">
        <v>37</v>
      </c>
      <c r="L68" s="17">
        <v>54</v>
      </c>
      <c r="M68" s="33">
        <v>180</v>
      </c>
      <c r="N68" s="33">
        <v>186</v>
      </c>
      <c r="O68" s="18">
        <v>13.4</v>
      </c>
      <c r="P68" s="14">
        <v>0</v>
      </c>
      <c r="AC68" t="e">
        <f ca="1"/>
        <v>#NAME?</v>
      </c>
      <c r="AD68" t="e">
        <f ca="1"/>
        <v>#NAME?</v>
      </c>
      <c r="AE68" t="e">
        <f ca="1"/>
        <v>#NAME?</v>
      </c>
      <c r="AF68" t="e">
        <f ca="1"/>
        <v>#NAME?</v>
      </c>
      <c r="AG68" t="e">
        <f ca="1"/>
        <v>#NAME?</v>
      </c>
      <c r="AH68" t="e">
        <f ca="1"/>
        <v>#NAME?</v>
      </c>
      <c r="AI68" t="e">
        <f ca="1"/>
        <v>#NAME?</v>
      </c>
      <c r="AJ68" t="e">
        <f ca="1"/>
        <v>#NAME?</v>
      </c>
      <c r="AK68" t="e">
        <f ca="1"/>
        <v>#NAME?</v>
      </c>
      <c r="AL68" t="e">
        <f ca="1"/>
        <v>#NAME?</v>
      </c>
      <c r="AM68" t="e">
        <f ca="1"/>
        <v>#NAME?</v>
      </c>
      <c r="AN68" t="e">
        <f ca="1"/>
        <v>#NAME?</v>
      </c>
      <c r="AO68" t="e">
        <f ca="1"/>
        <v>#NAME?</v>
      </c>
      <c r="AP68" t="e">
        <f ca="1"/>
        <v>#NAME?</v>
      </c>
      <c r="AQ68" t="e">
        <f ca="1"/>
        <v>#NAME?</v>
      </c>
      <c r="AR68" s="138" t="e">
        <f ca="1"/>
        <v>#NAME?</v>
      </c>
      <c r="AS68" s="139" t="e">
        <f ca="1"/>
        <v>#NAME?</v>
      </c>
      <c r="AT68" s="140" t="e">
        <f t="shared" ca="1" si="1"/>
        <v>#NAME?</v>
      </c>
      <c r="AU68" t="e">
        <f t="shared" ca="1" si="2"/>
        <v>#NAME?</v>
      </c>
      <c r="AV68" t="e">
        <f t="shared" ca="1" si="3"/>
        <v>#NAME?</v>
      </c>
      <c r="AW68" s="138" t="e">
        <f t="shared" ca="1" si="4"/>
        <v>#NAME?</v>
      </c>
      <c r="AX68" s="140" t="e">
        <f t="shared" ca="1" si="5"/>
        <v>#NAME?</v>
      </c>
      <c r="AY68" s="138">
        <f t="shared" ca="1" si="6"/>
        <v>0</v>
      </c>
      <c r="AZ68" s="140" t="e">
        <f t="shared" ca="1" si="7"/>
        <v>#NAME?</v>
      </c>
      <c r="BA68">
        <f t="shared" ca="1" si="8"/>
        <v>0</v>
      </c>
      <c r="CF68" t="e">
        <f ca="1"/>
        <v>#NAME?</v>
      </c>
      <c r="CG68" t="e">
        <f ca="1"/>
        <v>#NAME?</v>
      </c>
      <c r="CH68" t="e">
        <f ca="1"/>
        <v>#NAME?</v>
      </c>
      <c r="CI68" t="e">
        <f t="shared" ca="1" si="13"/>
        <v>#NAME?</v>
      </c>
      <c r="CJ68" t="e">
        <f t="shared" ca="1" si="14"/>
        <v>#NAME?</v>
      </c>
      <c r="CK68" t="e">
        <f t="shared" ca="1" si="10"/>
        <v>#NAME?</v>
      </c>
      <c r="CL68" t="e">
        <f t="shared" ca="1" si="11"/>
        <v>#NAME?</v>
      </c>
      <c r="CM68" t="e">
        <f t="shared" ca="1" si="12"/>
        <v>#NAME?</v>
      </c>
    </row>
    <row r="69" spans="1:91" ht="15.5" x14ac:dyDescent="0.35">
      <c r="A69" s="31">
        <v>63</v>
      </c>
      <c r="B69" s="14">
        <v>12</v>
      </c>
      <c r="C69" s="20">
        <v>0.61199999999999999</v>
      </c>
      <c r="D69" s="14">
        <v>3</v>
      </c>
      <c r="E69" s="14">
        <v>116</v>
      </c>
      <c r="F69">
        <v>0</v>
      </c>
      <c r="G69" s="32">
        <v>0</v>
      </c>
      <c r="H69" s="14">
        <v>35</v>
      </c>
      <c r="I69" s="14">
        <v>10</v>
      </c>
      <c r="J69" s="14">
        <v>2</v>
      </c>
      <c r="K69" s="21">
        <v>39</v>
      </c>
      <c r="L69" s="17">
        <v>42</v>
      </c>
      <c r="M69" s="33">
        <v>178</v>
      </c>
      <c r="N69" s="33">
        <v>185</v>
      </c>
      <c r="O69" s="18">
        <v>13.8</v>
      </c>
      <c r="P69" s="14">
        <v>1</v>
      </c>
      <c r="AC69" t="e">
        <f ca="1"/>
        <v>#NAME?</v>
      </c>
      <c r="AD69" t="e">
        <f ca="1"/>
        <v>#NAME?</v>
      </c>
      <c r="AE69" t="e">
        <f ca="1"/>
        <v>#NAME?</v>
      </c>
      <c r="AF69" t="e">
        <f ca="1"/>
        <v>#NAME?</v>
      </c>
      <c r="AG69" t="e">
        <f ca="1"/>
        <v>#NAME?</v>
      </c>
      <c r="AH69" t="e">
        <f ca="1"/>
        <v>#NAME?</v>
      </c>
      <c r="AI69" t="e">
        <f ca="1"/>
        <v>#NAME?</v>
      </c>
      <c r="AJ69" t="e">
        <f ca="1"/>
        <v>#NAME?</v>
      </c>
      <c r="AK69" t="e">
        <f ca="1"/>
        <v>#NAME?</v>
      </c>
      <c r="AL69" t="e">
        <f ca="1"/>
        <v>#NAME?</v>
      </c>
      <c r="AM69" t="e">
        <f ca="1"/>
        <v>#NAME?</v>
      </c>
      <c r="AN69" t="e">
        <f ca="1"/>
        <v>#NAME?</v>
      </c>
      <c r="AO69" t="e">
        <f ca="1"/>
        <v>#NAME?</v>
      </c>
      <c r="AP69" t="e">
        <f ca="1"/>
        <v>#NAME?</v>
      </c>
      <c r="AQ69" t="e">
        <f ca="1"/>
        <v>#NAME?</v>
      </c>
      <c r="AR69" s="138" t="e">
        <f ca="1"/>
        <v>#NAME?</v>
      </c>
      <c r="AS69" s="139" t="e">
        <f ca="1"/>
        <v>#NAME?</v>
      </c>
      <c r="AT69" s="140" t="e">
        <f t="shared" ca="1" si="1"/>
        <v>#NAME?</v>
      </c>
      <c r="AU69" t="e">
        <f t="shared" ca="1" si="2"/>
        <v>#NAME?</v>
      </c>
      <c r="AV69" t="e">
        <f t="shared" ca="1" si="3"/>
        <v>#NAME?</v>
      </c>
      <c r="AW69" s="138" t="e">
        <f t="shared" ca="1" si="4"/>
        <v>#NAME?</v>
      </c>
      <c r="AX69" s="140" t="e">
        <f t="shared" ca="1" si="5"/>
        <v>#NAME?</v>
      </c>
      <c r="AY69" s="138">
        <f t="shared" ca="1" si="6"/>
        <v>0</v>
      </c>
      <c r="AZ69" s="140" t="e">
        <f t="shared" ca="1" si="7"/>
        <v>#NAME?</v>
      </c>
      <c r="BA69">
        <f t="shared" ca="1" si="8"/>
        <v>0</v>
      </c>
      <c r="CF69" t="e">
        <f ca="1"/>
        <v>#NAME?</v>
      </c>
      <c r="CG69" t="e">
        <f ca="1"/>
        <v>#NAME?</v>
      </c>
      <c r="CH69" t="e">
        <f ca="1"/>
        <v>#NAME?</v>
      </c>
      <c r="CI69" t="e">
        <f t="shared" ca="1" si="13"/>
        <v>#NAME?</v>
      </c>
      <c r="CJ69" t="e">
        <f t="shared" ca="1" si="14"/>
        <v>#NAME?</v>
      </c>
      <c r="CK69" t="e">
        <f t="shared" ca="1" si="10"/>
        <v>#NAME?</v>
      </c>
      <c r="CL69" t="e">
        <f t="shared" ca="1" si="11"/>
        <v>#NAME?</v>
      </c>
      <c r="CM69" t="e">
        <f t="shared" ca="1" si="12"/>
        <v>#NAME?</v>
      </c>
    </row>
    <row r="70" spans="1:91" ht="15.5" x14ac:dyDescent="0.35">
      <c r="A70" s="31">
        <v>55</v>
      </c>
      <c r="B70" s="14">
        <v>3</v>
      </c>
      <c r="C70" s="20">
        <v>0.73899999999999999</v>
      </c>
      <c r="D70" s="14">
        <v>3</v>
      </c>
      <c r="E70" s="14">
        <v>114</v>
      </c>
      <c r="F70">
        <v>0</v>
      </c>
      <c r="G70" s="32">
        <v>1</v>
      </c>
      <c r="H70" s="14">
        <v>43</v>
      </c>
      <c r="I70" s="14">
        <v>11</v>
      </c>
      <c r="J70" s="14">
        <v>3</v>
      </c>
      <c r="K70" s="21">
        <v>28</v>
      </c>
      <c r="L70" s="17">
        <v>35</v>
      </c>
      <c r="M70" s="33">
        <v>170</v>
      </c>
      <c r="N70" s="33">
        <v>175</v>
      </c>
      <c r="O70" s="18">
        <v>11.6</v>
      </c>
      <c r="P70" s="14">
        <v>1</v>
      </c>
      <c r="AC70" t="e">
        <f ca="1"/>
        <v>#NAME?</v>
      </c>
      <c r="AD70" t="e">
        <f ca="1"/>
        <v>#NAME?</v>
      </c>
      <c r="AE70" t="e">
        <f ca="1"/>
        <v>#NAME?</v>
      </c>
      <c r="AF70" t="e">
        <f ca="1"/>
        <v>#NAME?</v>
      </c>
      <c r="AG70" t="e">
        <f ca="1"/>
        <v>#NAME?</v>
      </c>
      <c r="AH70" t="e">
        <f ca="1"/>
        <v>#NAME?</v>
      </c>
      <c r="AI70" t="e">
        <f ca="1"/>
        <v>#NAME?</v>
      </c>
      <c r="AJ70" t="e">
        <f ca="1"/>
        <v>#NAME?</v>
      </c>
      <c r="AK70" t="e">
        <f ca="1"/>
        <v>#NAME?</v>
      </c>
      <c r="AL70" t="e">
        <f ca="1"/>
        <v>#NAME?</v>
      </c>
      <c r="AM70" t="e">
        <f ca="1"/>
        <v>#NAME?</v>
      </c>
      <c r="AN70" t="e">
        <f ca="1"/>
        <v>#NAME?</v>
      </c>
      <c r="AO70" t="e">
        <f ca="1"/>
        <v>#NAME?</v>
      </c>
      <c r="AP70" t="e">
        <f ca="1"/>
        <v>#NAME?</v>
      </c>
      <c r="AQ70" t="e">
        <f ca="1"/>
        <v>#NAME?</v>
      </c>
      <c r="AR70" s="138" t="e">
        <f ca="1"/>
        <v>#NAME?</v>
      </c>
      <c r="AS70" s="139" t="e">
        <f ca="1"/>
        <v>#NAME?</v>
      </c>
      <c r="AT70" s="140" t="e">
        <f t="shared" ca="1" si="1"/>
        <v>#NAME?</v>
      </c>
      <c r="AU70" t="e">
        <f t="shared" ca="1" si="2"/>
        <v>#NAME?</v>
      </c>
      <c r="AV70" t="e">
        <f t="shared" ca="1" si="3"/>
        <v>#NAME?</v>
      </c>
      <c r="AW70" s="138" t="e">
        <f t="shared" ca="1" si="4"/>
        <v>#NAME?</v>
      </c>
      <c r="AX70" s="140" t="e">
        <f t="shared" ca="1" si="5"/>
        <v>#NAME?</v>
      </c>
      <c r="AY70" s="138">
        <f t="shared" ca="1" si="6"/>
        <v>0</v>
      </c>
      <c r="AZ70" s="140" t="e">
        <f t="shared" ca="1" si="7"/>
        <v>#NAME?</v>
      </c>
      <c r="BA70">
        <f t="shared" ca="1" si="8"/>
        <v>0</v>
      </c>
      <c r="CF70" t="e">
        <f ca="1"/>
        <v>#NAME?</v>
      </c>
      <c r="CG70" t="e">
        <f ca="1"/>
        <v>#NAME?</v>
      </c>
      <c r="CH70" t="e">
        <f ca="1"/>
        <v>#NAME?</v>
      </c>
      <c r="CI70" t="e">
        <f t="shared" ca="1" si="13"/>
        <v>#NAME?</v>
      </c>
      <c r="CJ70" t="e">
        <f t="shared" ca="1" si="14"/>
        <v>#NAME?</v>
      </c>
      <c r="CK70" t="e">
        <f t="shared" ca="1" si="10"/>
        <v>#NAME?</v>
      </c>
      <c r="CL70" t="e">
        <f t="shared" ca="1" si="11"/>
        <v>#NAME?</v>
      </c>
      <c r="CM70" t="e">
        <f t="shared" ca="1" si="12"/>
        <v>#NAME?</v>
      </c>
    </row>
    <row r="71" spans="1:91" ht="15.5" x14ac:dyDescent="0.35">
      <c r="A71" s="31">
        <v>56</v>
      </c>
      <c r="B71" s="14">
        <v>2</v>
      </c>
      <c r="C71" s="20">
        <v>1.1419999999999999</v>
      </c>
      <c r="D71" s="14">
        <v>2</v>
      </c>
      <c r="E71" s="14">
        <v>98</v>
      </c>
      <c r="F71">
        <v>0</v>
      </c>
      <c r="G71" s="32">
        <v>1</v>
      </c>
      <c r="H71" s="14">
        <v>35</v>
      </c>
      <c r="I71" s="14">
        <v>8</v>
      </c>
      <c r="J71" s="14">
        <v>2</v>
      </c>
      <c r="K71" s="21">
        <v>30</v>
      </c>
      <c r="L71" s="17">
        <v>37</v>
      </c>
      <c r="M71" s="33">
        <v>164</v>
      </c>
      <c r="N71" s="33">
        <v>170</v>
      </c>
      <c r="O71" s="18">
        <v>11.8</v>
      </c>
      <c r="P71" s="14">
        <v>1</v>
      </c>
      <c r="AC71" t="e">
        <f ca="1"/>
        <v>#NAME?</v>
      </c>
      <c r="AD71" t="e">
        <f ca="1"/>
        <v>#NAME?</v>
      </c>
      <c r="AE71" t="e">
        <f ca="1"/>
        <v>#NAME?</v>
      </c>
      <c r="AF71" t="e">
        <f ca="1"/>
        <v>#NAME?</v>
      </c>
      <c r="AG71" t="e">
        <f ca="1"/>
        <v>#NAME?</v>
      </c>
      <c r="AH71" t="e">
        <f ca="1"/>
        <v>#NAME?</v>
      </c>
      <c r="AI71" t="e">
        <f ca="1"/>
        <v>#NAME?</v>
      </c>
      <c r="AJ71" t="e">
        <f ca="1"/>
        <v>#NAME?</v>
      </c>
      <c r="AK71" t="e">
        <f ca="1"/>
        <v>#NAME?</v>
      </c>
      <c r="AL71" t="e">
        <f ca="1"/>
        <v>#NAME?</v>
      </c>
      <c r="AM71" t="e">
        <f ca="1"/>
        <v>#NAME?</v>
      </c>
      <c r="AN71" t="e">
        <f ca="1"/>
        <v>#NAME?</v>
      </c>
      <c r="AO71" t="e">
        <f ca="1"/>
        <v>#NAME?</v>
      </c>
      <c r="AP71" t="e">
        <f ca="1"/>
        <v>#NAME?</v>
      </c>
      <c r="AQ71" t="e">
        <f ca="1"/>
        <v>#NAME?</v>
      </c>
      <c r="AR71" s="138" t="e">
        <f ca="1"/>
        <v>#NAME?</v>
      </c>
      <c r="AS71" s="139" t="e">
        <f ca="1"/>
        <v>#NAME?</v>
      </c>
      <c r="AT71" s="140" t="e">
        <f t="shared" ref="AT71:AT134" ca="1" si="15">AR71+AS71</f>
        <v>#NAME?</v>
      </c>
      <c r="AU71" t="e">
        <f t="shared" ref="AU71:AU134" ca="1" si="16">IF(AT71=0,"",AR71/AT71)</f>
        <v>#NAME?</v>
      </c>
      <c r="AV71" t="e">
        <f t="shared" ref="AV71:AV134" ca="1" si="17">1/(1+EXP(-$BC$7-MMULT(AC71:AQ71,$BC$8:$BC$22)))</f>
        <v>#NAME?</v>
      </c>
      <c r="AW71" s="138" t="e">
        <f t="shared" ref="AW71:AW134" ca="1" si="18">AT71*AV71</f>
        <v>#NAME?</v>
      </c>
      <c r="AX71" s="140" t="e">
        <f t="shared" ref="AX71:AX134" ca="1" si="19">AT71-AW71</f>
        <v>#NAME?</v>
      </c>
      <c r="AY71" s="138">
        <f t="shared" ref="AY71:AY134" ca="1" si="20">IFERROR(AT71*(AU71*LN(AV71)+(1-AU71)*LN(1-AV71)),0)</f>
        <v>0</v>
      </c>
      <c r="AZ71" s="140" t="e">
        <f t="shared" ref="AZ71:AZ134" ca="1" si="21">100*IF(AV71&gt;=$CB$12,AR71/AT71,AS71/AT71)</f>
        <v>#NAME?</v>
      </c>
      <c r="BA71">
        <f t="shared" ref="BA71:BA134" ca="1" si="22">IFERROR((AR71-AW71)^2/AW71+(AS71-AX71)^2/AX71,0)</f>
        <v>0</v>
      </c>
      <c r="CF71" t="e">
        <f ca="1"/>
        <v>#NAME?</v>
      </c>
      <c r="CG71" t="e">
        <f ca="1"/>
        <v>#NAME?</v>
      </c>
      <c r="CH71" t="e">
        <f ca="1"/>
        <v>#NAME?</v>
      </c>
      <c r="CI71" t="e">
        <f t="shared" ca="1" si="13"/>
        <v>#NAME?</v>
      </c>
      <c r="CJ71" t="e">
        <f t="shared" ca="1" si="14"/>
        <v>#NAME?</v>
      </c>
      <c r="CK71" t="e">
        <f t="shared" ref="CK71:CK134" ca="1" si="23">1-CI71/CI$156</f>
        <v>#NAME?</v>
      </c>
      <c r="CL71" t="e">
        <f t="shared" ref="CL71:CL134" ca="1" si="24">1-CJ71/CJ$156</f>
        <v>#NAME?</v>
      </c>
      <c r="CM71" t="e">
        <f t="shared" ref="CM71:CM134" ca="1" si="25">(CK71-CK72)*CL71</f>
        <v>#NAME?</v>
      </c>
    </row>
    <row r="72" spans="1:91" ht="15.5" x14ac:dyDescent="0.35">
      <c r="A72" s="31">
        <v>57</v>
      </c>
      <c r="B72" s="14">
        <v>7</v>
      </c>
      <c r="C72" s="20">
        <v>1.476</v>
      </c>
      <c r="D72" s="14">
        <v>1</v>
      </c>
      <c r="E72" s="14">
        <v>91</v>
      </c>
      <c r="F72">
        <v>1</v>
      </c>
      <c r="G72" s="32">
        <v>0</v>
      </c>
      <c r="H72" s="14">
        <v>28</v>
      </c>
      <c r="I72" s="14">
        <v>8</v>
      </c>
      <c r="J72" s="14">
        <v>2</v>
      </c>
      <c r="K72" s="21">
        <v>47</v>
      </c>
      <c r="L72" s="17">
        <v>41</v>
      </c>
      <c r="M72" s="33">
        <v>174</v>
      </c>
      <c r="N72" s="33">
        <v>181</v>
      </c>
      <c r="O72" s="18">
        <v>12.4</v>
      </c>
      <c r="P72" s="14">
        <v>1</v>
      </c>
      <c r="AC72" t="e">
        <f ca="1"/>
        <v>#NAME?</v>
      </c>
      <c r="AD72" t="e">
        <f ca="1"/>
        <v>#NAME?</v>
      </c>
      <c r="AE72" t="e">
        <f ca="1"/>
        <v>#NAME?</v>
      </c>
      <c r="AF72" t="e">
        <f ca="1"/>
        <v>#NAME?</v>
      </c>
      <c r="AG72" t="e">
        <f ca="1"/>
        <v>#NAME?</v>
      </c>
      <c r="AH72" t="e">
        <f ca="1"/>
        <v>#NAME?</v>
      </c>
      <c r="AI72" t="e">
        <f ca="1"/>
        <v>#NAME?</v>
      </c>
      <c r="AJ72" t="e">
        <f ca="1"/>
        <v>#NAME?</v>
      </c>
      <c r="AK72" t="e">
        <f ca="1"/>
        <v>#NAME?</v>
      </c>
      <c r="AL72" t="e">
        <f ca="1"/>
        <v>#NAME?</v>
      </c>
      <c r="AM72" t="e">
        <f ca="1"/>
        <v>#NAME?</v>
      </c>
      <c r="AN72" t="e">
        <f ca="1"/>
        <v>#NAME?</v>
      </c>
      <c r="AO72" t="e">
        <f ca="1"/>
        <v>#NAME?</v>
      </c>
      <c r="AP72" t="e">
        <f ca="1"/>
        <v>#NAME?</v>
      </c>
      <c r="AQ72" t="e">
        <f ca="1"/>
        <v>#NAME?</v>
      </c>
      <c r="AR72" s="138" t="e">
        <f ca="1"/>
        <v>#NAME?</v>
      </c>
      <c r="AS72" s="139" t="e">
        <f ca="1"/>
        <v>#NAME?</v>
      </c>
      <c r="AT72" s="140" t="e">
        <f t="shared" ca="1" si="15"/>
        <v>#NAME?</v>
      </c>
      <c r="AU72" t="e">
        <f t="shared" ca="1" si="16"/>
        <v>#NAME?</v>
      </c>
      <c r="AV72" t="e">
        <f t="shared" ca="1" si="17"/>
        <v>#NAME?</v>
      </c>
      <c r="AW72" s="138" t="e">
        <f t="shared" ca="1" si="18"/>
        <v>#NAME?</v>
      </c>
      <c r="AX72" s="140" t="e">
        <f t="shared" ca="1" si="19"/>
        <v>#NAME?</v>
      </c>
      <c r="AY72" s="138">
        <f t="shared" ca="1" si="20"/>
        <v>0</v>
      </c>
      <c r="AZ72" s="140" t="e">
        <f t="shared" ca="1" si="21"/>
        <v>#NAME?</v>
      </c>
      <c r="BA72">
        <f t="shared" ca="1" si="22"/>
        <v>0</v>
      </c>
      <c r="CF72" t="e">
        <f ca="1"/>
        <v>#NAME?</v>
      </c>
      <c r="CG72" t="e">
        <f ca="1"/>
        <v>#NAME?</v>
      </c>
      <c r="CH72" t="e">
        <f ca="1"/>
        <v>#NAME?</v>
      </c>
      <c r="CI72" t="e">
        <f t="shared" ref="CI72:CI135" ca="1" si="26">CI71+CG72</f>
        <v>#NAME?</v>
      </c>
      <c r="CJ72" t="e">
        <f t="shared" ref="CJ72:CJ135" ca="1" si="27">CJ71+CH72</f>
        <v>#NAME?</v>
      </c>
      <c r="CK72" t="e">
        <f t="shared" ca="1" si="23"/>
        <v>#NAME?</v>
      </c>
      <c r="CL72" t="e">
        <f t="shared" ca="1" si="24"/>
        <v>#NAME?</v>
      </c>
      <c r="CM72" t="e">
        <f t="shared" ca="1" si="25"/>
        <v>#NAME?</v>
      </c>
    </row>
    <row r="73" spans="1:91" ht="15.5" x14ac:dyDescent="0.35">
      <c r="A73" s="31">
        <v>79</v>
      </c>
      <c r="B73" s="14">
        <v>2</v>
      </c>
      <c r="C73" s="20">
        <v>0.54600000000000004</v>
      </c>
      <c r="D73" s="14">
        <v>4</v>
      </c>
      <c r="E73" s="14">
        <v>129</v>
      </c>
      <c r="F73">
        <v>0</v>
      </c>
      <c r="G73" s="32">
        <v>0</v>
      </c>
      <c r="H73" s="14">
        <v>56</v>
      </c>
      <c r="I73" s="14">
        <v>3</v>
      </c>
      <c r="J73" s="14">
        <v>5</v>
      </c>
      <c r="K73" s="21">
        <v>33</v>
      </c>
      <c r="L73" s="17">
        <v>74</v>
      </c>
      <c r="M73" s="33">
        <v>163</v>
      </c>
      <c r="N73" s="33">
        <v>170</v>
      </c>
      <c r="O73" s="18">
        <v>8.1</v>
      </c>
      <c r="P73" s="14">
        <v>1</v>
      </c>
      <c r="AC73" t="e">
        <f ca="1"/>
        <v>#NAME?</v>
      </c>
      <c r="AD73" t="e">
        <f ca="1"/>
        <v>#NAME?</v>
      </c>
      <c r="AE73" t="e">
        <f ca="1"/>
        <v>#NAME?</v>
      </c>
      <c r="AF73" t="e">
        <f ca="1"/>
        <v>#NAME?</v>
      </c>
      <c r="AG73" t="e">
        <f ca="1"/>
        <v>#NAME?</v>
      </c>
      <c r="AH73" t="e">
        <f ca="1"/>
        <v>#NAME?</v>
      </c>
      <c r="AI73" t="e">
        <f ca="1"/>
        <v>#NAME?</v>
      </c>
      <c r="AJ73" t="e">
        <f ca="1"/>
        <v>#NAME?</v>
      </c>
      <c r="AK73" t="e">
        <f ca="1"/>
        <v>#NAME?</v>
      </c>
      <c r="AL73" t="e">
        <f ca="1"/>
        <v>#NAME?</v>
      </c>
      <c r="AM73" t="e">
        <f ca="1"/>
        <v>#NAME?</v>
      </c>
      <c r="AN73" t="e">
        <f ca="1"/>
        <v>#NAME?</v>
      </c>
      <c r="AO73" t="e">
        <f ca="1"/>
        <v>#NAME?</v>
      </c>
      <c r="AP73" t="e">
        <f ca="1"/>
        <v>#NAME?</v>
      </c>
      <c r="AQ73" t="e">
        <f ca="1"/>
        <v>#NAME?</v>
      </c>
      <c r="AR73" s="138" t="e">
        <f ca="1"/>
        <v>#NAME?</v>
      </c>
      <c r="AS73" s="139" t="e">
        <f ca="1"/>
        <v>#NAME?</v>
      </c>
      <c r="AT73" s="140" t="e">
        <f t="shared" ca="1" si="15"/>
        <v>#NAME?</v>
      </c>
      <c r="AU73" t="e">
        <f t="shared" ca="1" si="16"/>
        <v>#NAME?</v>
      </c>
      <c r="AV73" t="e">
        <f t="shared" ca="1" si="17"/>
        <v>#NAME?</v>
      </c>
      <c r="AW73" s="138" t="e">
        <f t="shared" ca="1" si="18"/>
        <v>#NAME?</v>
      </c>
      <c r="AX73" s="140" t="e">
        <f t="shared" ca="1" si="19"/>
        <v>#NAME?</v>
      </c>
      <c r="AY73" s="138">
        <f t="shared" ca="1" si="20"/>
        <v>0</v>
      </c>
      <c r="AZ73" s="140" t="e">
        <f t="shared" ca="1" si="21"/>
        <v>#NAME?</v>
      </c>
      <c r="BA73">
        <f t="shared" ca="1" si="22"/>
        <v>0</v>
      </c>
      <c r="CF73" t="e">
        <f ca="1"/>
        <v>#NAME?</v>
      </c>
      <c r="CG73" t="e">
        <f ca="1"/>
        <v>#NAME?</v>
      </c>
      <c r="CH73" t="e">
        <f ca="1"/>
        <v>#NAME?</v>
      </c>
      <c r="CI73" t="e">
        <f t="shared" ca="1" si="26"/>
        <v>#NAME?</v>
      </c>
      <c r="CJ73" t="e">
        <f t="shared" ca="1" si="27"/>
        <v>#NAME?</v>
      </c>
      <c r="CK73" t="e">
        <f t="shared" ca="1" si="23"/>
        <v>#NAME?</v>
      </c>
      <c r="CL73" t="e">
        <f t="shared" ca="1" si="24"/>
        <v>#NAME?</v>
      </c>
      <c r="CM73" t="e">
        <f t="shared" ca="1" si="25"/>
        <v>#NAME?</v>
      </c>
    </row>
    <row r="74" spans="1:91" ht="15.5" x14ac:dyDescent="0.35">
      <c r="A74" s="31">
        <v>53</v>
      </c>
      <c r="B74" s="14">
        <v>19</v>
      </c>
      <c r="C74" s="20">
        <v>1.2949999999999999</v>
      </c>
      <c r="D74" s="14">
        <v>1</v>
      </c>
      <c r="E74" s="14">
        <v>88</v>
      </c>
      <c r="F74">
        <v>1</v>
      </c>
      <c r="G74" s="32">
        <v>0</v>
      </c>
      <c r="H74" s="14">
        <v>40</v>
      </c>
      <c r="I74" s="14">
        <v>8</v>
      </c>
      <c r="J74" s="14">
        <v>3</v>
      </c>
      <c r="K74" s="21">
        <v>49</v>
      </c>
      <c r="L74" s="17">
        <v>31</v>
      </c>
      <c r="M74" s="33">
        <v>175</v>
      </c>
      <c r="N74" s="33">
        <v>182</v>
      </c>
      <c r="O74" s="18">
        <v>9.5</v>
      </c>
      <c r="P74" s="14">
        <v>1</v>
      </c>
      <c r="AC74" t="e">
        <f ca="1"/>
        <v>#NAME?</v>
      </c>
      <c r="AD74" t="e">
        <f ca="1"/>
        <v>#NAME?</v>
      </c>
      <c r="AE74" t="e">
        <f ca="1"/>
        <v>#NAME?</v>
      </c>
      <c r="AF74" t="e">
        <f ca="1"/>
        <v>#NAME?</v>
      </c>
      <c r="AG74" t="e">
        <f ca="1"/>
        <v>#NAME?</v>
      </c>
      <c r="AH74" t="e">
        <f ca="1"/>
        <v>#NAME?</v>
      </c>
      <c r="AI74" t="e">
        <f ca="1"/>
        <v>#NAME?</v>
      </c>
      <c r="AJ74" t="e">
        <f ca="1"/>
        <v>#NAME?</v>
      </c>
      <c r="AK74" t="e">
        <f ca="1"/>
        <v>#NAME?</v>
      </c>
      <c r="AL74" t="e">
        <f ca="1"/>
        <v>#NAME?</v>
      </c>
      <c r="AM74" t="e">
        <f ca="1"/>
        <v>#NAME?</v>
      </c>
      <c r="AN74" t="e">
        <f ca="1"/>
        <v>#NAME?</v>
      </c>
      <c r="AO74" t="e">
        <f ca="1"/>
        <v>#NAME?</v>
      </c>
      <c r="AP74" t="e">
        <f ca="1"/>
        <v>#NAME?</v>
      </c>
      <c r="AQ74" t="e">
        <f ca="1"/>
        <v>#NAME?</v>
      </c>
      <c r="AR74" s="138" t="e">
        <f ca="1"/>
        <v>#NAME?</v>
      </c>
      <c r="AS74" s="139" t="e">
        <f ca="1"/>
        <v>#NAME?</v>
      </c>
      <c r="AT74" s="140" t="e">
        <f t="shared" ca="1" si="15"/>
        <v>#NAME?</v>
      </c>
      <c r="AU74" t="e">
        <f t="shared" ca="1" si="16"/>
        <v>#NAME?</v>
      </c>
      <c r="AV74" t="e">
        <f t="shared" ca="1" si="17"/>
        <v>#NAME?</v>
      </c>
      <c r="AW74" s="138" t="e">
        <f t="shared" ca="1" si="18"/>
        <v>#NAME?</v>
      </c>
      <c r="AX74" s="140" t="e">
        <f t="shared" ca="1" si="19"/>
        <v>#NAME?</v>
      </c>
      <c r="AY74" s="138">
        <f t="shared" ca="1" si="20"/>
        <v>0</v>
      </c>
      <c r="AZ74" s="140" t="e">
        <f t="shared" ca="1" si="21"/>
        <v>#NAME?</v>
      </c>
      <c r="BA74">
        <f t="shared" ca="1" si="22"/>
        <v>0</v>
      </c>
      <c r="CF74" t="e">
        <f ca="1"/>
        <v>#NAME?</v>
      </c>
      <c r="CG74" t="e">
        <f ca="1"/>
        <v>#NAME?</v>
      </c>
      <c r="CH74" t="e">
        <f ca="1"/>
        <v>#NAME?</v>
      </c>
      <c r="CI74" t="e">
        <f t="shared" ca="1" si="26"/>
        <v>#NAME?</v>
      </c>
      <c r="CJ74" t="e">
        <f t="shared" ca="1" si="27"/>
        <v>#NAME?</v>
      </c>
      <c r="CK74" t="e">
        <f t="shared" ca="1" si="23"/>
        <v>#NAME?</v>
      </c>
      <c r="CL74" t="e">
        <f t="shared" ca="1" si="24"/>
        <v>#NAME?</v>
      </c>
      <c r="CM74" t="e">
        <f t="shared" ca="1" si="25"/>
        <v>#NAME?</v>
      </c>
    </row>
    <row r="75" spans="1:91" ht="15.5" x14ac:dyDescent="0.35">
      <c r="A75" s="31">
        <v>47</v>
      </c>
      <c r="B75" s="14">
        <v>10</v>
      </c>
      <c r="C75" s="20">
        <v>1.512</v>
      </c>
      <c r="D75" s="14">
        <v>0</v>
      </c>
      <c r="E75" s="14">
        <v>82</v>
      </c>
      <c r="F75">
        <v>1</v>
      </c>
      <c r="G75" s="32">
        <v>1</v>
      </c>
      <c r="H75" s="14">
        <v>31</v>
      </c>
      <c r="I75" s="14">
        <v>7</v>
      </c>
      <c r="J75" s="14">
        <v>2</v>
      </c>
      <c r="K75" s="21">
        <v>41</v>
      </c>
      <c r="L75" s="17">
        <v>22</v>
      </c>
      <c r="M75" s="33">
        <v>174</v>
      </c>
      <c r="N75" s="33">
        <v>180</v>
      </c>
      <c r="O75" s="18">
        <v>8.4</v>
      </c>
      <c r="P75" s="14">
        <v>0</v>
      </c>
      <c r="AC75" t="e">
        <f ca="1"/>
        <v>#NAME?</v>
      </c>
      <c r="AD75" t="e">
        <f ca="1"/>
        <v>#NAME?</v>
      </c>
      <c r="AE75" t="e">
        <f ca="1"/>
        <v>#NAME?</v>
      </c>
      <c r="AF75" t="e">
        <f ca="1"/>
        <v>#NAME?</v>
      </c>
      <c r="AG75" t="e">
        <f ca="1"/>
        <v>#NAME?</v>
      </c>
      <c r="AH75" t="e">
        <f ca="1"/>
        <v>#NAME?</v>
      </c>
      <c r="AI75" t="e">
        <f ca="1"/>
        <v>#NAME?</v>
      </c>
      <c r="AJ75" t="e">
        <f ca="1"/>
        <v>#NAME?</v>
      </c>
      <c r="AK75" t="e">
        <f ca="1"/>
        <v>#NAME?</v>
      </c>
      <c r="AL75" t="e">
        <f ca="1"/>
        <v>#NAME?</v>
      </c>
      <c r="AM75" t="e">
        <f ca="1"/>
        <v>#NAME?</v>
      </c>
      <c r="AN75" t="e">
        <f ca="1"/>
        <v>#NAME?</v>
      </c>
      <c r="AO75" t="e">
        <f ca="1"/>
        <v>#NAME?</v>
      </c>
      <c r="AP75" t="e">
        <f ca="1"/>
        <v>#NAME?</v>
      </c>
      <c r="AQ75" t="e">
        <f ca="1"/>
        <v>#NAME?</v>
      </c>
      <c r="AR75" s="138" t="e">
        <f ca="1"/>
        <v>#NAME?</v>
      </c>
      <c r="AS75" s="139" t="e">
        <f ca="1"/>
        <v>#NAME?</v>
      </c>
      <c r="AT75" s="140" t="e">
        <f t="shared" ca="1" si="15"/>
        <v>#NAME?</v>
      </c>
      <c r="AU75" t="e">
        <f t="shared" ca="1" si="16"/>
        <v>#NAME?</v>
      </c>
      <c r="AV75" t="e">
        <f t="shared" ca="1" si="17"/>
        <v>#NAME?</v>
      </c>
      <c r="AW75" s="138" t="e">
        <f t="shared" ca="1" si="18"/>
        <v>#NAME?</v>
      </c>
      <c r="AX75" s="140" t="e">
        <f t="shared" ca="1" si="19"/>
        <v>#NAME?</v>
      </c>
      <c r="AY75" s="138">
        <f t="shared" ca="1" si="20"/>
        <v>0</v>
      </c>
      <c r="AZ75" s="140" t="e">
        <f t="shared" ca="1" si="21"/>
        <v>#NAME?</v>
      </c>
      <c r="BA75">
        <f t="shared" ca="1" si="22"/>
        <v>0</v>
      </c>
      <c r="CF75" t="e">
        <f ca="1"/>
        <v>#NAME?</v>
      </c>
      <c r="CG75" t="e">
        <f ca="1"/>
        <v>#NAME?</v>
      </c>
      <c r="CH75" t="e">
        <f ca="1"/>
        <v>#NAME?</v>
      </c>
      <c r="CI75" t="e">
        <f t="shared" ca="1" si="26"/>
        <v>#NAME?</v>
      </c>
      <c r="CJ75" t="e">
        <f t="shared" ca="1" si="27"/>
        <v>#NAME?</v>
      </c>
      <c r="CK75" t="e">
        <f t="shared" ca="1" si="23"/>
        <v>#NAME?</v>
      </c>
      <c r="CL75" t="e">
        <f t="shared" ca="1" si="24"/>
        <v>#NAME?</v>
      </c>
      <c r="CM75" t="e">
        <f t="shared" ca="1" si="25"/>
        <v>#NAME?</v>
      </c>
    </row>
    <row r="76" spans="1:91" ht="15.5" x14ac:dyDescent="0.35">
      <c r="A76" s="31">
        <v>39</v>
      </c>
      <c r="B76" s="14">
        <v>9</v>
      </c>
      <c r="C76" s="20">
        <v>0.10299999999999999</v>
      </c>
      <c r="D76" s="14">
        <v>5</v>
      </c>
      <c r="E76" s="14">
        <v>135</v>
      </c>
      <c r="F76">
        <v>1</v>
      </c>
      <c r="G76" s="32">
        <v>0</v>
      </c>
      <c r="H76" s="14">
        <v>40</v>
      </c>
      <c r="I76" s="14">
        <v>20</v>
      </c>
      <c r="J76" s="14">
        <v>2</v>
      </c>
      <c r="K76" s="21">
        <v>47</v>
      </c>
      <c r="L76" s="17">
        <v>16</v>
      </c>
      <c r="M76" s="33">
        <v>170</v>
      </c>
      <c r="N76" s="33">
        <v>176</v>
      </c>
      <c r="O76" s="18">
        <v>9</v>
      </c>
      <c r="P76" s="14">
        <v>1</v>
      </c>
      <c r="AC76" t="e">
        <f ca="1"/>
        <v>#NAME?</v>
      </c>
      <c r="AD76" t="e">
        <f ca="1"/>
        <v>#NAME?</v>
      </c>
      <c r="AE76" t="e">
        <f ca="1"/>
        <v>#NAME?</v>
      </c>
      <c r="AF76" t="e">
        <f ca="1"/>
        <v>#NAME?</v>
      </c>
      <c r="AG76" t="e">
        <f ca="1"/>
        <v>#NAME?</v>
      </c>
      <c r="AH76" t="e">
        <f ca="1"/>
        <v>#NAME?</v>
      </c>
      <c r="AI76" t="e">
        <f ca="1"/>
        <v>#NAME?</v>
      </c>
      <c r="AJ76" t="e">
        <f ca="1"/>
        <v>#NAME?</v>
      </c>
      <c r="AK76" t="e">
        <f ca="1"/>
        <v>#NAME?</v>
      </c>
      <c r="AL76" t="e">
        <f ca="1"/>
        <v>#NAME?</v>
      </c>
      <c r="AM76" t="e">
        <f ca="1"/>
        <v>#NAME?</v>
      </c>
      <c r="AN76" t="e">
        <f ca="1"/>
        <v>#NAME?</v>
      </c>
      <c r="AO76" t="e">
        <f ca="1"/>
        <v>#NAME?</v>
      </c>
      <c r="AP76" t="e">
        <f ca="1"/>
        <v>#NAME?</v>
      </c>
      <c r="AQ76" t="e">
        <f ca="1"/>
        <v>#NAME?</v>
      </c>
      <c r="AR76" s="138" t="e">
        <f ca="1"/>
        <v>#NAME?</v>
      </c>
      <c r="AS76" s="139" t="e">
        <f ca="1"/>
        <v>#NAME?</v>
      </c>
      <c r="AT76" s="140" t="e">
        <f t="shared" ca="1" si="15"/>
        <v>#NAME?</v>
      </c>
      <c r="AU76" t="e">
        <f t="shared" ca="1" si="16"/>
        <v>#NAME?</v>
      </c>
      <c r="AV76" t="e">
        <f t="shared" ca="1" si="17"/>
        <v>#NAME?</v>
      </c>
      <c r="AW76" s="138" t="e">
        <f t="shared" ca="1" si="18"/>
        <v>#NAME?</v>
      </c>
      <c r="AX76" s="140" t="e">
        <f t="shared" ca="1" si="19"/>
        <v>#NAME?</v>
      </c>
      <c r="AY76" s="138">
        <f t="shared" ca="1" si="20"/>
        <v>0</v>
      </c>
      <c r="AZ76" s="140" t="e">
        <f t="shared" ca="1" si="21"/>
        <v>#NAME?</v>
      </c>
      <c r="BA76">
        <f t="shared" ca="1" si="22"/>
        <v>0</v>
      </c>
      <c r="CF76" t="e">
        <f ca="1"/>
        <v>#NAME?</v>
      </c>
      <c r="CG76" t="e">
        <f ca="1"/>
        <v>#NAME?</v>
      </c>
      <c r="CH76" t="e">
        <f ca="1"/>
        <v>#NAME?</v>
      </c>
      <c r="CI76" t="e">
        <f t="shared" ca="1" si="26"/>
        <v>#NAME?</v>
      </c>
      <c r="CJ76" t="e">
        <f t="shared" ca="1" si="27"/>
        <v>#NAME?</v>
      </c>
      <c r="CK76" t="e">
        <f t="shared" ca="1" si="23"/>
        <v>#NAME?</v>
      </c>
      <c r="CL76" t="e">
        <f t="shared" ca="1" si="24"/>
        <v>#NAME?</v>
      </c>
      <c r="CM76" t="e">
        <f t="shared" ca="1" si="25"/>
        <v>#NAME?</v>
      </c>
    </row>
    <row r="77" spans="1:91" ht="15.5" x14ac:dyDescent="0.35">
      <c r="A77" s="31">
        <v>75</v>
      </c>
      <c r="B77" s="14">
        <v>4</v>
      </c>
      <c r="C77" s="20">
        <v>0.185</v>
      </c>
      <c r="D77" s="14">
        <v>5</v>
      </c>
      <c r="E77" s="14">
        <v>133</v>
      </c>
      <c r="F77">
        <v>1</v>
      </c>
      <c r="G77" s="32">
        <v>0</v>
      </c>
      <c r="H77" s="14">
        <v>29</v>
      </c>
      <c r="I77" s="14">
        <v>15</v>
      </c>
      <c r="J77" s="14">
        <v>1</v>
      </c>
      <c r="K77" s="21">
        <v>32</v>
      </c>
      <c r="L77" s="17">
        <v>97</v>
      </c>
      <c r="M77" s="33">
        <v>178</v>
      </c>
      <c r="N77" s="33">
        <v>187</v>
      </c>
      <c r="O77" s="18">
        <v>15.5</v>
      </c>
      <c r="P77" s="14">
        <v>0</v>
      </c>
      <c r="AC77" t="e">
        <f ca="1"/>
        <v>#NAME?</v>
      </c>
      <c r="AD77" t="e">
        <f ca="1"/>
        <v>#NAME?</v>
      </c>
      <c r="AE77" t="e">
        <f ca="1"/>
        <v>#NAME?</v>
      </c>
      <c r="AF77" t="e">
        <f ca="1"/>
        <v>#NAME?</v>
      </c>
      <c r="AG77" t="e">
        <f ca="1"/>
        <v>#NAME?</v>
      </c>
      <c r="AH77" t="e">
        <f ca="1"/>
        <v>#NAME?</v>
      </c>
      <c r="AI77" t="e">
        <f ca="1"/>
        <v>#NAME?</v>
      </c>
      <c r="AJ77" t="e">
        <f ca="1"/>
        <v>#NAME?</v>
      </c>
      <c r="AK77" t="e">
        <f ca="1"/>
        <v>#NAME?</v>
      </c>
      <c r="AL77" t="e">
        <f ca="1"/>
        <v>#NAME?</v>
      </c>
      <c r="AM77" t="e">
        <f ca="1"/>
        <v>#NAME?</v>
      </c>
      <c r="AN77" t="e">
        <f ca="1"/>
        <v>#NAME?</v>
      </c>
      <c r="AO77" t="e">
        <f ca="1"/>
        <v>#NAME?</v>
      </c>
      <c r="AP77" t="e">
        <f ca="1"/>
        <v>#NAME?</v>
      </c>
      <c r="AQ77" t="e">
        <f ca="1"/>
        <v>#NAME?</v>
      </c>
      <c r="AR77" s="138" t="e">
        <f ca="1"/>
        <v>#NAME?</v>
      </c>
      <c r="AS77" s="139" t="e">
        <f ca="1"/>
        <v>#NAME?</v>
      </c>
      <c r="AT77" s="140" t="e">
        <f t="shared" ca="1" si="15"/>
        <v>#NAME?</v>
      </c>
      <c r="AU77" t="e">
        <f t="shared" ca="1" si="16"/>
        <v>#NAME?</v>
      </c>
      <c r="AV77" t="e">
        <f t="shared" ca="1" si="17"/>
        <v>#NAME?</v>
      </c>
      <c r="AW77" s="138" t="e">
        <f t="shared" ca="1" si="18"/>
        <v>#NAME?</v>
      </c>
      <c r="AX77" s="140" t="e">
        <f t="shared" ca="1" si="19"/>
        <v>#NAME?</v>
      </c>
      <c r="AY77" s="138">
        <f t="shared" ca="1" si="20"/>
        <v>0</v>
      </c>
      <c r="AZ77" s="140" t="e">
        <f t="shared" ca="1" si="21"/>
        <v>#NAME?</v>
      </c>
      <c r="BA77">
        <f t="shared" ca="1" si="22"/>
        <v>0</v>
      </c>
      <c r="CF77" t="e">
        <f ca="1"/>
        <v>#NAME?</v>
      </c>
      <c r="CG77" t="e">
        <f ca="1"/>
        <v>#NAME?</v>
      </c>
      <c r="CH77" t="e">
        <f ca="1"/>
        <v>#NAME?</v>
      </c>
      <c r="CI77" t="e">
        <f t="shared" ca="1" si="26"/>
        <v>#NAME?</v>
      </c>
      <c r="CJ77" t="e">
        <f t="shared" ca="1" si="27"/>
        <v>#NAME?</v>
      </c>
      <c r="CK77" t="e">
        <f t="shared" ca="1" si="23"/>
        <v>#NAME?</v>
      </c>
      <c r="CL77" t="e">
        <f t="shared" ca="1" si="24"/>
        <v>#NAME?</v>
      </c>
      <c r="CM77" t="e">
        <f t="shared" ca="1" si="25"/>
        <v>#NAME?</v>
      </c>
    </row>
    <row r="78" spans="1:91" ht="15.5" x14ac:dyDescent="0.35">
      <c r="A78" s="31">
        <v>51</v>
      </c>
      <c r="B78" s="14">
        <v>5</v>
      </c>
      <c r="C78" s="20">
        <v>0.63600000000000001</v>
      </c>
      <c r="D78" s="14">
        <v>3</v>
      </c>
      <c r="E78" s="14">
        <v>112</v>
      </c>
      <c r="F78">
        <v>1</v>
      </c>
      <c r="G78" s="32">
        <v>0</v>
      </c>
      <c r="H78" s="14">
        <v>32</v>
      </c>
      <c r="I78" s="14">
        <v>10</v>
      </c>
      <c r="J78" s="14">
        <v>2</v>
      </c>
      <c r="K78" s="21">
        <v>35</v>
      </c>
      <c r="L78" s="17">
        <v>26</v>
      </c>
      <c r="M78" s="33">
        <v>173</v>
      </c>
      <c r="N78" s="33">
        <v>180</v>
      </c>
      <c r="O78" s="18">
        <v>10.4</v>
      </c>
      <c r="P78" s="14">
        <v>1</v>
      </c>
      <c r="AC78" t="e">
        <f ca="1"/>
        <v>#NAME?</v>
      </c>
      <c r="AD78" t="e">
        <f ca="1"/>
        <v>#NAME?</v>
      </c>
      <c r="AE78" t="e">
        <f ca="1"/>
        <v>#NAME?</v>
      </c>
      <c r="AF78" t="e">
        <f ca="1"/>
        <v>#NAME?</v>
      </c>
      <c r="AG78" t="e">
        <f ca="1"/>
        <v>#NAME?</v>
      </c>
      <c r="AH78" t="e">
        <f ca="1"/>
        <v>#NAME?</v>
      </c>
      <c r="AI78" t="e">
        <f ca="1"/>
        <v>#NAME?</v>
      </c>
      <c r="AJ78" t="e">
        <f ca="1"/>
        <v>#NAME?</v>
      </c>
      <c r="AK78" t="e">
        <f ca="1"/>
        <v>#NAME?</v>
      </c>
      <c r="AL78" t="e">
        <f ca="1"/>
        <v>#NAME?</v>
      </c>
      <c r="AM78" t="e">
        <f ca="1"/>
        <v>#NAME?</v>
      </c>
      <c r="AN78" t="e">
        <f ca="1"/>
        <v>#NAME?</v>
      </c>
      <c r="AO78" t="e">
        <f ca="1"/>
        <v>#NAME?</v>
      </c>
      <c r="AP78" t="e">
        <f ca="1"/>
        <v>#NAME?</v>
      </c>
      <c r="AQ78" t="e">
        <f ca="1"/>
        <v>#NAME?</v>
      </c>
      <c r="AR78" s="138" t="e">
        <f ca="1"/>
        <v>#NAME?</v>
      </c>
      <c r="AS78" s="139" t="e">
        <f ca="1"/>
        <v>#NAME?</v>
      </c>
      <c r="AT78" s="140" t="e">
        <f t="shared" ca="1" si="15"/>
        <v>#NAME?</v>
      </c>
      <c r="AU78" t="e">
        <f t="shared" ca="1" si="16"/>
        <v>#NAME?</v>
      </c>
      <c r="AV78" t="e">
        <f t="shared" ca="1" si="17"/>
        <v>#NAME?</v>
      </c>
      <c r="AW78" s="138" t="e">
        <f t="shared" ca="1" si="18"/>
        <v>#NAME?</v>
      </c>
      <c r="AX78" s="140" t="e">
        <f t="shared" ca="1" si="19"/>
        <v>#NAME?</v>
      </c>
      <c r="AY78" s="138">
        <f t="shared" ca="1" si="20"/>
        <v>0</v>
      </c>
      <c r="AZ78" s="140" t="e">
        <f t="shared" ca="1" si="21"/>
        <v>#NAME?</v>
      </c>
      <c r="BA78">
        <f t="shared" ca="1" si="22"/>
        <v>0</v>
      </c>
      <c r="CF78" t="e">
        <f ca="1"/>
        <v>#NAME?</v>
      </c>
      <c r="CG78" t="e">
        <f ca="1"/>
        <v>#NAME?</v>
      </c>
      <c r="CH78" t="e">
        <f ca="1"/>
        <v>#NAME?</v>
      </c>
      <c r="CI78" t="e">
        <f t="shared" ca="1" si="26"/>
        <v>#NAME?</v>
      </c>
      <c r="CJ78" t="e">
        <f t="shared" ca="1" si="27"/>
        <v>#NAME?</v>
      </c>
      <c r="CK78" t="e">
        <f t="shared" ca="1" si="23"/>
        <v>#NAME?</v>
      </c>
      <c r="CL78" t="e">
        <f t="shared" ca="1" si="24"/>
        <v>#NAME?</v>
      </c>
      <c r="CM78" t="e">
        <f t="shared" ca="1" si="25"/>
        <v>#NAME?</v>
      </c>
    </row>
    <row r="79" spans="1:91" ht="15.5" x14ac:dyDescent="0.35">
      <c r="A79" s="31">
        <v>51</v>
      </c>
      <c r="B79" s="14">
        <v>7</v>
      </c>
      <c r="C79" s="20">
        <v>0.17199999999999999</v>
      </c>
      <c r="D79" s="14">
        <v>5</v>
      </c>
      <c r="E79" s="14">
        <v>168</v>
      </c>
      <c r="F79">
        <v>0</v>
      </c>
      <c r="G79" s="32">
        <v>1</v>
      </c>
      <c r="H79" s="14">
        <v>33</v>
      </c>
      <c r="I79" s="14">
        <v>11</v>
      </c>
      <c r="J79" s="14">
        <v>5</v>
      </c>
      <c r="K79" s="21">
        <v>36</v>
      </c>
      <c r="L79" s="17">
        <v>23</v>
      </c>
      <c r="M79" s="33">
        <v>176</v>
      </c>
      <c r="N79" s="33">
        <v>184</v>
      </c>
      <c r="O79" s="18">
        <v>12.7</v>
      </c>
      <c r="P79" s="14">
        <v>1</v>
      </c>
      <c r="AC79" t="e">
        <f ca="1"/>
        <v>#NAME?</v>
      </c>
      <c r="AD79" t="e">
        <f ca="1"/>
        <v>#NAME?</v>
      </c>
      <c r="AE79" t="e">
        <f ca="1"/>
        <v>#NAME?</v>
      </c>
      <c r="AF79" t="e">
        <f ca="1"/>
        <v>#NAME?</v>
      </c>
      <c r="AG79" t="e">
        <f ca="1"/>
        <v>#NAME?</v>
      </c>
      <c r="AH79" t="e">
        <f ca="1"/>
        <v>#NAME?</v>
      </c>
      <c r="AI79" t="e">
        <f ca="1"/>
        <v>#NAME?</v>
      </c>
      <c r="AJ79" t="e">
        <f ca="1"/>
        <v>#NAME?</v>
      </c>
      <c r="AK79" t="e">
        <f ca="1"/>
        <v>#NAME?</v>
      </c>
      <c r="AL79" t="e">
        <f ca="1"/>
        <v>#NAME?</v>
      </c>
      <c r="AM79" t="e">
        <f ca="1"/>
        <v>#NAME?</v>
      </c>
      <c r="AN79" t="e">
        <f ca="1"/>
        <v>#NAME?</v>
      </c>
      <c r="AO79" t="e">
        <f ca="1"/>
        <v>#NAME?</v>
      </c>
      <c r="AP79" t="e">
        <f ca="1"/>
        <v>#NAME?</v>
      </c>
      <c r="AQ79" t="e">
        <f ca="1"/>
        <v>#NAME?</v>
      </c>
      <c r="AR79" s="138" t="e">
        <f ca="1"/>
        <v>#NAME?</v>
      </c>
      <c r="AS79" s="139" t="e">
        <f ca="1"/>
        <v>#NAME?</v>
      </c>
      <c r="AT79" s="140" t="e">
        <f t="shared" ca="1" si="15"/>
        <v>#NAME?</v>
      </c>
      <c r="AU79" t="e">
        <f t="shared" ca="1" si="16"/>
        <v>#NAME?</v>
      </c>
      <c r="AV79" t="e">
        <f t="shared" ca="1" si="17"/>
        <v>#NAME?</v>
      </c>
      <c r="AW79" s="138" t="e">
        <f t="shared" ca="1" si="18"/>
        <v>#NAME?</v>
      </c>
      <c r="AX79" s="140" t="e">
        <f t="shared" ca="1" si="19"/>
        <v>#NAME?</v>
      </c>
      <c r="AY79" s="138">
        <f t="shared" ca="1" si="20"/>
        <v>0</v>
      </c>
      <c r="AZ79" s="140" t="e">
        <f t="shared" ca="1" si="21"/>
        <v>#NAME?</v>
      </c>
      <c r="BA79">
        <f t="shared" ca="1" si="22"/>
        <v>0</v>
      </c>
      <c r="CF79" t="e">
        <f ca="1"/>
        <v>#NAME?</v>
      </c>
      <c r="CG79" t="e">
        <f ca="1"/>
        <v>#NAME?</v>
      </c>
      <c r="CH79" t="e">
        <f ca="1"/>
        <v>#NAME?</v>
      </c>
      <c r="CI79" t="e">
        <f t="shared" ca="1" si="26"/>
        <v>#NAME?</v>
      </c>
      <c r="CJ79" t="e">
        <f t="shared" ca="1" si="27"/>
        <v>#NAME?</v>
      </c>
      <c r="CK79" t="e">
        <f t="shared" ca="1" si="23"/>
        <v>#NAME?</v>
      </c>
      <c r="CL79" t="e">
        <f t="shared" ca="1" si="24"/>
        <v>#NAME?</v>
      </c>
      <c r="CM79" t="e">
        <f t="shared" ca="1" si="25"/>
        <v>#NAME?</v>
      </c>
    </row>
    <row r="80" spans="1:91" ht="15.5" x14ac:dyDescent="0.35">
      <c r="A80" s="31">
        <v>74</v>
      </c>
      <c r="B80" s="14">
        <v>18</v>
      </c>
      <c r="C80" s="20">
        <v>4.3999999999999997E-2</v>
      </c>
      <c r="D80" s="14">
        <v>3</v>
      </c>
      <c r="E80" s="14">
        <v>78</v>
      </c>
      <c r="F80">
        <v>0</v>
      </c>
      <c r="G80" s="32">
        <v>1</v>
      </c>
      <c r="H80" s="14">
        <v>39</v>
      </c>
      <c r="I80" s="14">
        <v>7</v>
      </c>
      <c r="J80" s="14">
        <v>3</v>
      </c>
      <c r="K80" s="21">
        <v>45</v>
      </c>
      <c r="L80" s="17">
        <v>84</v>
      </c>
      <c r="M80" s="33">
        <v>179</v>
      </c>
      <c r="N80" s="33">
        <v>187</v>
      </c>
      <c r="O80" s="18">
        <v>14</v>
      </c>
      <c r="P80" s="14">
        <v>1</v>
      </c>
      <c r="AC80" t="e">
        <f ca="1"/>
        <v>#NAME?</v>
      </c>
      <c r="AD80" t="e">
        <f ca="1"/>
        <v>#NAME?</v>
      </c>
      <c r="AE80" t="e">
        <f ca="1"/>
        <v>#NAME?</v>
      </c>
      <c r="AF80" t="e">
        <f ca="1"/>
        <v>#NAME?</v>
      </c>
      <c r="AG80" t="e">
        <f ca="1"/>
        <v>#NAME?</v>
      </c>
      <c r="AH80" t="e">
        <f ca="1"/>
        <v>#NAME?</v>
      </c>
      <c r="AI80" t="e">
        <f ca="1"/>
        <v>#NAME?</v>
      </c>
      <c r="AJ80" t="e">
        <f ca="1"/>
        <v>#NAME?</v>
      </c>
      <c r="AK80" t="e">
        <f ca="1"/>
        <v>#NAME?</v>
      </c>
      <c r="AL80" t="e">
        <f ca="1"/>
        <v>#NAME?</v>
      </c>
      <c r="AM80" t="e">
        <f ca="1"/>
        <v>#NAME?</v>
      </c>
      <c r="AN80" t="e">
        <f ca="1"/>
        <v>#NAME?</v>
      </c>
      <c r="AO80" t="e">
        <f ca="1"/>
        <v>#NAME?</v>
      </c>
      <c r="AP80" t="e">
        <f ca="1"/>
        <v>#NAME?</v>
      </c>
      <c r="AQ80" t="e">
        <f ca="1"/>
        <v>#NAME?</v>
      </c>
      <c r="AR80" s="138" t="e">
        <f ca="1"/>
        <v>#NAME?</v>
      </c>
      <c r="AS80" s="139" t="e">
        <f ca="1"/>
        <v>#NAME?</v>
      </c>
      <c r="AT80" s="140" t="e">
        <f t="shared" ca="1" si="15"/>
        <v>#NAME?</v>
      </c>
      <c r="AU80" t="e">
        <f t="shared" ca="1" si="16"/>
        <v>#NAME?</v>
      </c>
      <c r="AV80" t="e">
        <f t="shared" ca="1" si="17"/>
        <v>#NAME?</v>
      </c>
      <c r="AW80" s="138" t="e">
        <f t="shared" ca="1" si="18"/>
        <v>#NAME?</v>
      </c>
      <c r="AX80" s="140" t="e">
        <f t="shared" ca="1" si="19"/>
        <v>#NAME?</v>
      </c>
      <c r="AY80" s="138">
        <f t="shared" ca="1" si="20"/>
        <v>0</v>
      </c>
      <c r="AZ80" s="140" t="e">
        <f t="shared" ca="1" si="21"/>
        <v>#NAME?</v>
      </c>
      <c r="BA80">
        <f t="shared" ca="1" si="22"/>
        <v>0</v>
      </c>
      <c r="CF80" t="e">
        <f ca="1"/>
        <v>#NAME?</v>
      </c>
      <c r="CG80" t="e">
        <f ca="1"/>
        <v>#NAME?</v>
      </c>
      <c r="CH80" t="e">
        <f ca="1"/>
        <v>#NAME?</v>
      </c>
      <c r="CI80" t="e">
        <f t="shared" ca="1" si="26"/>
        <v>#NAME?</v>
      </c>
      <c r="CJ80" t="e">
        <f t="shared" ca="1" si="27"/>
        <v>#NAME?</v>
      </c>
      <c r="CK80" t="e">
        <f t="shared" ca="1" si="23"/>
        <v>#NAME?</v>
      </c>
      <c r="CL80" t="e">
        <f t="shared" ca="1" si="24"/>
        <v>#NAME?</v>
      </c>
      <c r="CM80" t="e">
        <f t="shared" ca="1" si="25"/>
        <v>#NAME?</v>
      </c>
    </row>
    <row r="81" spans="1:91" ht="15.5" x14ac:dyDescent="0.35">
      <c r="A81" s="31">
        <v>50</v>
      </c>
      <c r="B81" s="14">
        <v>11</v>
      </c>
      <c r="C81" s="20">
        <v>1.5449999999999999</v>
      </c>
      <c r="D81" s="14">
        <v>3</v>
      </c>
      <c r="E81" s="14">
        <v>110</v>
      </c>
      <c r="F81">
        <v>1</v>
      </c>
      <c r="G81" s="32">
        <v>0</v>
      </c>
      <c r="H81" s="14">
        <v>41</v>
      </c>
      <c r="I81" s="14">
        <v>10</v>
      </c>
      <c r="J81" s="14">
        <v>3</v>
      </c>
      <c r="K81" s="21">
        <v>41</v>
      </c>
      <c r="L81" s="17">
        <v>28</v>
      </c>
      <c r="M81" s="33">
        <v>162</v>
      </c>
      <c r="N81" s="33">
        <v>169</v>
      </c>
      <c r="O81" s="18">
        <v>9.4</v>
      </c>
      <c r="P81" s="14">
        <v>1</v>
      </c>
      <c r="AC81" t="e">
        <f ca="1"/>
        <v>#NAME?</v>
      </c>
      <c r="AD81" t="e">
        <f ca="1"/>
        <v>#NAME?</v>
      </c>
      <c r="AE81" t="e">
        <f ca="1"/>
        <v>#NAME?</v>
      </c>
      <c r="AF81" t="e">
        <f ca="1"/>
        <v>#NAME?</v>
      </c>
      <c r="AG81" t="e">
        <f ca="1"/>
        <v>#NAME?</v>
      </c>
      <c r="AH81" t="e">
        <f ca="1"/>
        <v>#NAME?</v>
      </c>
      <c r="AI81" t="e">
        <f ca="1"/>
        <v>#NAME?</v>
      </c>
      <c r="AJ81" t="e">
        <f ca="1"/>
        <v>#NAME?</v>
      </c>
      <c r="AK81" t="e">
        <f ca="1"/>
        <v>#NAME?</v>
      </c>
      <c r="AL81" t="e">
        <f ca="1"/>
        <v>#NAME?</v>
      </c>
      <c r="AM81" t="e">
        <f ca="1"/>
        <v>#NAME?</v>
      </c>
      <c r="AN81" t="e">
        <f ca="1"/>
        <v>#NAME?</v>
      </c>
      <c r="AO81" t="e">
        <f ca="1"/>
        <v>#NAME?</v>
      </c>
      <c r="AP81" t="e">
        <f ca="1"/>
        <v>#NAME?</v>
      </c>
      <c r="AQ81" t="e">
        <f ca="1"/>
        <v>#NAME?</v>
      </c>
      <c r="AR81" s="138" t="e">
        <f ca="1"/>
        <v>#NAME?</v>
      </c>
      <c r="AS81" s="139" t="e">
        <f ca="1"/>
        <v>#NAME?</v>
      </c>
      <c r="AT81" s="140" t="e">
        <f t="shared" ca="1" si="15"/>
        <v>#NAME?</v>
      </c>
      <c r="AU81" t="e">
        <f t="shared" ca="1" si="16"/>
        <v>#NAME?</v>
      </c>
      <c r="AV81" t="e">
        <f t="shared" ca="1" si="17"/>
        <v>#NAME?</v>
      </c>
      <c r="AW81" s="138" t="e">
        <f t="shared" ca="1" si="18"/>
        <v>#NAME?</v>
      </c>
      <c r="AX81" s="140" t="e">
        <f t="shared" ca="1" si="19"/>
        <v>#NAME?</v>
      </c>
      <c r="AY81" s="138">
        <f t="shared" ca="1" si="20"/>
        <v>0</v>
      </c>
      <c r="AZ81" s="140" t="e">
        <f t="shared" ca="1" si="21"/>
        <v>#NAME?</v>
      </c>
      <c r="BA81">
        <f t="shared" ca="1" si="22"/>
        <v>0</v>
      </c>
      <c r="CF81" t="e">
        <f ca="1"/>
        <v>#NAME?</v>
      </c>
      <c r="CG81" t="e">
        <f ca="1"/>
        <v>#NAME?</v>
      </c>
      <c r="CH81" t="e">
        <f ca="1"/>
        <v>#NAME?</v>
      </c>
      <c r="CI81" t="e">
        <f t="shared" ca="1" si="26"/>
        <v>#NAME?</v>
      </c>
      <c r="CJ81" t="e">
        <f t="shared" ca="1" si="27"/>
        <v>#NAME?</v>
      </c>
      <c r="CK81" t="e">
        <f t="shared" ca="1" si="23"/>
        <v>#NAME?</v>
      </c>
      <c r="CL81" t="e">
        <f t="shared" ca="1" si="24"/>
        <v>#NAME?</v>
      </c>
      <c r="CM81" t="e">
        <f t="shared" ca="1" si="25"/>
        <v>#NAME?</v>
      </c>
    </row>
    <row r="82" spans="1:91" ht="15.5" x14ac:dyDescent="0.35">
      <c r="A82" s="31">
        <v>70</v>
      </c>
      <c r="B82" s="14">
        <v>5</v>
      </c>
      <c r="C82" s="20">
        <v>0.29099999999999998</v>
      </c>
      <c r="D82" s="14">
        <v>3</v>
      </c>
      <c r="E82" s="14">
        <v>132</v>
      </c>
      <c r="F82">
        <v>1</v>
      </c>
      <c r="G82" s="32">
        <v>1</v>
      </c>
      <c r="H82" s="14">
        <v>31</v>
      </c>
      <c r="I82" s="14">
        <v>6</v>
      </c>
      <c r="J82" s="14">
        <v>2</v>
      </c>
      <c r="K82" s="21">
        <v>35</v>
      </c>
      <c r="L82" s="17">
        <v>74</v>
      </c>
      <c r="M82" s="33">
        <v>168</v>
      </c>
      <c r="N82" s="33">
        <v>173</v>
      </c>
      <c r="O82" s="18">
        <v>14</v>
      </c>
      <c r="P82" s="14">
        <v>1</v>
      </c>
      <c r="AC82" t="e">
        <f ca="1"/>
        <v>#NAME?</v>
      </c>
      <c r="AD82" t="e">
        <f ca="1"/>
        <v>#NAME?</v>
      </c>
      <c r="AE82" t="e">
        <f ca="1"/>
        <v>#NAME?</v>
      </c>
      <c r="AF82" t="e">
        <f ca="1"/>
        <v>#NAME?</v>
      </c>
      <c r="AG82" t="e">
        <f ca="1"/>
        <v>#NAME?</v>
      </c>
      <c r="AH82" t="e">
        <f ca="1"/>
        <v>#NAME?</v>
      </c>
      <c r="AI82" t="e">
        <f ca="1"/>
        <v>#NAME?</v>
      </c>
      <c r="AJ82" t="e">
        <f ca="1"/>
        <v>#NAME?</v>
      </c>
      <c r="AK82" t="e">
        <f ca="1"/>
        <v>#NAME?</v>
      </c>
      <c r="AL82" t="e">
        <f ca="1"/>
        <v>#NAME?</v>
      </c>
      <c r="AM82" t="e">
        <f ca="1"/>
        <v>#NAME?</v>
      </c>
      <c r="AN82" t="e">
        <f ca="1"/>
        <v>#NAME?</v>
      </c>
      <c r="AO82" t="e">
        <f ca="1"/>
        <v>#NAME?</v>
      </c>
      <c r="AP82" t="e">
        <f ca="1"/>
        <v>#NAME?</v>
      </c>
      <c r="AQ82" t="e">
        <f ca="1"/>
        <v>#NAME?</v>
      </c>
      <c r="AR82" s="138" t="e">
        <f ca="1"/>
        <v>#NAME?</v>
      </c>
      <c r="AS82" s="139" t="e">
        <f ca="1"/>
        <v>#NAME?</v>
      </c>
      <c r="AT82" s="140" t="e">
        <f t="shared" ca="1" si="15"/>
        <v>#NAME?</v>
      </c>
      <c r="AU82" t="e">
        <f t="shared" ca="1" si="16"/>
        <v>#NAME?</v>
      </c>
      <c r="AV82" t="e">
        <f t="shared" ca="1" si="17"/>
        <v>#NAME?</v>
      </c>
      <c r="AW82" s="138" t="e">
        <f t="shared" ca="1" si="18"/>
        <v>#NAME?</v>
      </c>
      <c r="AX82" s="140" t="e">
        <f t="shared" ca="1" si="19"/>
        <v>#NAME?</v>
      </c>
      <c r="AY82" s="138">
        <f t="shared" ca="1" si="20"/>
        <v>0</v>
      </c>
      <c r="AZ82" s="140" t="e">
        <f t="shared" ca="1" si="21"/>
        <v>#NAME?</v>
      </c>
      <c r="BA82">
        <f t="shared" ca="1" si="22"/>
        <v>0</v>
      </c>
      <c r="CF82" t="e">
        <f ca="1"/>
        <v>#NAME?</v>
      </c>
      <c r="CG82" t="e">
        <f ca="1"/>
        <v>#NAME?</v>
      </c>
      <c r="CH82" t="e">
        <f ca="1"/>
        <v>#NAME?</v>
      </c>
      <c r="CI82" t="e">
        <f t="shared" ca="1" si="26"/>
        <v>#NAME?</v>
      </c>
      <c r="CJ82" t="e">
        <f t="shared" ca="1" si="27"/>
        <v>#NAME?</v>
      </c>
      <c r="CK82" t="e">
        <f t="shared" ca="1" si="23"/>
        <v>#NAME?</v>
      </c>
      <c r="CL82" t="e">
        <f t="shared" ca="1" si="24"/>
        <v>#NAME?</v>
      </c>
      <c r="CM82" t="e">
        <f t="shared" ca="1" si="25"/>
        <v>#NAME?</v>
      </c>
    </row>
    <row r="83" spans="1:91" ht="15.5" x14ac:dyDescent="0.35">
      <c r="A83" s="31">
        <v>66</v>
      </c>
      <c r="B83" s="14">
        <v>9</v>
      </c>
      <c r="C83" s="20">
        <v>9.1999999999999998E-2</v>
      </c>
      <c r="D83" s="14">
        <v>4</v>
      </c>
      <c r="E83" s="14">
        <v>137</v>
      </c>
      <c r="F83">
        <v>0</v>
      </c>
      <c r="G83" s="32">
        <v>0</v>
      </c>
      <c r="H83" s="14">
        <v>43</v>
      </c>
      <c r="I83" s="14">
        <v>12</v>
      </c>
      <c r="J83" s="14">
        <v>3</v>
      </c>
      <c r="K83" s="21">
        <v>36</v>
      </c>
      <c r="L83" s="17">
        <v>65</v>
      </c>
      <c r="M83" s="33">
        <v>165</v>
      </c>
      <c r="N83" s="33">
        <v>174</v>
      </c>
      <c r="O83" s="18">
        <v>15.9</v>
      </c>
      <c r="P83" s="14">
        <v>0</v>
      </c>
      <c r="AC83" t="e">
        <f ca="1"/>
        <v>#NAME?</v>
      </c>
      <c r="AD83" t="e">
        <f ca="1"/>
        <v>#NAME?</v>
      </c>
      <c r="AE83" t="e">
        <f ca="1"/>
        <v>#NAME?</v>
      </c>
      <c r="AF83" t="e">
        <f ca="1"/>
        <v>#NAME?</v>
      </c>
      <c r="AG83" t="e">
        <f ca="1"/>
        <v>#NAME?</v>
      </c>
      <c r="AH83" t="e">
        <f ca="1"/>
        <v>#NAME?</v>
      </c>
      <c r="AI83" t="e">
        <f ca="1"/>
        <v>#NAME?</v>
      </c>
      <c r="AJ83" t="e">
        <f ca="1"/>
        <v>#NAME?</v>
      </c>
      <c r="AK83" t="e">
        <f ca="1"/>
        <v>#NAME?</v>
      </c>
      <c r="AL83" t="e">
        <f ca="1"/>
        <v>#NAME?</v>
      </c>
      <c r="AM83" t="e">
        <f ca="1"/>
        <v>#NAME?</v>
      </c>
      <c r="AN83" t="e">
        <f ca="1"/>
        <v>#NAME?</v>
      </c>
      <c r="AO83" t="e">
        <f ca="1"/>
        <v>#NAME?</v>
      </c>
      <c r="AP83" t="e">
        <f ca="1"/>
        <v>#NAME?</v>
      </c>
      <c r="AQ83" t="e">
        <f ca="1"/>
        <v>#NAME?</v>
      </c>
      <c r="AR83" s="138" t="e">
        <f ca="1"/>
        <v>#NAME?</v>
      </c>
      <c r="AS83" s="139" t="e">
        <f ca="1"/>
        <v>#NAME?</v>
      </c>
      <c r="AT83" s="140" t="e">
        <f t="shared" ca="1" si="15"/>
        <v>#NAME?</v>
      </c>
      <c r="AU83" t="e">
        <f t="shared" ca="1" si="16"/>
        <v>#NAME?</v>
      </c>
      <c r="AV83" t="e">
        <f t="shared" ca="1" si="17"/>
        <v>#NAME?</v>
      </c>
      <c r="AW83" s="138" t="e">
        <f t="shared" ca="1" si="18"/>
        <v>#NAME?</v>
      </c>
      <c r="AX83" s="140" t="e">
        <f t="shared" ca="1" si="19"/>
        <v>#NAME?</v>
      </c>
      <c r="AY83" s="138">
        <f t="shared" ca="1" si="20"/>
        <v>0</v>
      </c>
      <c r="AZ83" s="140" t="e">
        <f t="shared" ca="1" si="21"/>
        <v>#NAME?</v>
      </c>
      <c r="BA83">
        <f t="shared" ca="1" si="22"/>
        <v>0</v>
      </c>
      <c r="CF83" t="e">
        <f ca="1"/>
        <v>#NAME?</v>
      </c>
      <c r="CG83" t="e">
        <f ca="1"/>
        <v>#NAME?</v>
      </c>
      <c r="CH83" t="e">
        <f ca="1"/>
        <v>#NAME?</v>
      </c>
      <c r="CI83" t="e">
        <f t="shared" ca="1" si="26"/>
        <v>#NAME?</v>
      </c>
      <c r="CJ83" t="e">
        <f t="shared" ca="1" si="27"/>
        <v>#NAME?</v>
      </c>
      <c r="CK83" t="e">
        <f t="shared" ca="1" si="23"/>
        <v>#NAME?</v>
      </c>
      <c r="CL83" t="e">
        <f t="shared" ca="1" si="24"/>
        <v>#NAME?</v>
      </c>
      <c r="CM83" t="e">
        <f t="shared" ca="1" si="25"/>
        <v>#NAME?</v>
      </c>
    </row>
    <row r="84" spans="1:91" ht="15.5" x14ac:dyDescent="0.35">
      <c r="A84" s="31">
        <v>43</v>
      </c>
      <c r="B84" s="14">
        <v>5</v>
      </c>
      <c r="C84" s="20">
        <v>0.48</v>
      </c>
      <c r="D84" s="14">
        <v>3</v>
      </c>
      <c r="E84" s="14">
        <v>127</v>
      </c>
      <c r="F84">
        <v>0</v>
      </c>
      <c r="G84" s="32">
        <v>0</v>
      </c>
      <c r="H84" s="14">
        <v>30</v>
      </c>
      <c r="I84" s="14">
        <v>4</v>
      </c>
      <c r="J84" s="14">
        <v>2</v>
      </c>
      <c r="K84" s="21">
        <v>35</v>
      </c>
      <c r="L84" s="17">
        <v>17</v>
      </c>
      <c r="M84" s="33">
        <v>170</v>
      </c>
      <c r="N84" s="33">
        <v>175</v>
      </c>
      <c r="O84" s="18">
        <v>7.5</v>
      </c>
      <c r="P84" s="14">
        <v>0</v>
      </c>
      <c r="AC84" t="e">
        <f ca="1"/>
        <v>#NAME?</v>
      </c>
      <c r="AD84" t="e">
        <f ca="1"/>
        <v>#NAME?</v>
      </c>
      <c r="AE84" t="e">
        <f ca="1"/>
        <v>#NAME?</v>
      </c>
      <c r="AF84" t="e">
        <f ca="1"/>
        <v>#NAME?</v>
      </c>
      <c r="AG84" t="e">
        <f ca="1"/>
        <v>#NAME?</v>
      </c>
      <c r="AH84" t="e">
        <f ca="1"/>
        <v>#NAME?</v>
      </c>
      <c r="AI84" t="e">
        <f ca="1"/>
        <v>#NAME?</v>
      </c>
      <c r="AJ84" t="e">
        <f ca="1"/>
        <v>#NAME?</v>
      </c>
      <c r="AK84" t="e">
        <f ca="1"/>
        <v>#NAME?</v>
      </c>
      <c r="AL84" t="e">
        <f ca="1"/>
        <v>#NAME?</v>
      </c>
      <c r="AM84" t="e">
        <f ca="1"/>
        <v>#NAME?</v>
      </c>
      <c r="AN84" t="e">
        <f ca="1"/>
        <v>#NAME?</v>
      </c>
      <c r="AO84" t="e">
        <f ca="1"/>
        <v>#NAME?</v>
      </c>
      <c r="AP84" t="e">
        <f ca="1"/>
        <v>#NAME?</v>
      </c>
      <c r="AQ84" t="e">
        <f ca="1"/>
        <v>#NAME?</v>
      </c>
      <c r="AR84" s="138" t="e">
        <f ca="1"/>
        <v>#NAME?</v>
      </c>
      <c r="AS84" s="139" t="e">
        <f ca="1"/>
        <v>#NAME?</v>
      </c>
      <c r="AT84" s="140" t="e">
        <f t="shared" ca="1" si="15"/>
        <v>#NAME?</v>
      </c>
      <c r="AU84" t="e">
        <f t="shared" ca="1" si="16"/>
        <v>#NAME?</v>
      </c>
      <c r="AV84" t="e">
        <f t="shared" ca="1" si="17"/>
        <v>#NAME?</v>
      </c>
      <c r="AW84" s="138" t="e">
        <f t="shared" ca="1" si="18"/>
        <v>#NAME?</v>
      </c>
      <c r="AX84" s="140" t="e">
        <f t="shared" ca="1" si="19"/>
        <v>#NAME?</v>
      </c>
      <c r="AY84" s="138">
        <f t="shared" ca="1" si="20"/>
        <v>0</v>
      </c>
      <c r="AZ84" s="140" t="e">
        <f t="shared" ca="1" si="21"/>
        <v>#NAME?</v>
      </c>
      <c r="BA84">
        <f t="shared" ca="1" si="22"/>
        <v>0</v>
      </c>
      <c r="CF84" t="e">
        <f ca="1"/>
        <v>#NAME?</v>
      </c>
      <c r="CG84" t="e">
        <f ca="1"/>
        <v>#NAME?</v>
      </c>
      <c r="CH84" t="e">
        <f ca="1"/>
        <v>#NAME?</v>
      </c>
      <c r="CI84" t="e">
        <f t="shared" ca="1" si="26"/>
        <v>#NAME?</v>
      </c>
      <c r="CJ84" t="e">
        <f t="shared" ca="1" si="27"/>
        <v>#NAME?</v>
      </c>
      <c r="CK84" t="e">
        <f t="shared" ca="1" si="23"/>
        <v>#NAME?</v>
      </c>
      <c r="CL84" t="e">
        <f t="shared" ca="1" si="24"/>
        <v>#NAME?</v>
      </c>
      <c r="CM84" t="e">
        <f t="shared" ca="1" si="25"/>
        <v>#NAME?</v>
      </c>
    </row>
    <row r="85" spans="1:91" ht="15.5" x14ac:dyDescent="0.35">
      <c r="A85" s="31">
        <v>49</v>
      </c>
      <c r="B85" s="14">
        <v>16</v>
      </c>
      <c r="C85" s="20">
        <v>0.98299999999999998</v>
      </c>
      <c r="D85" s="14">
        <v>4</v>
      </c>
      <c r="E85" s="14">
        <v>112</v>
      </c>
      <c r="F85">
        <v>0</v>
      </c>
      <c r="G85" s="32">
        <v>0</v>
      </c>
      <c r="H85" s="14">
        <v>39</v>
      </c>
      <c r="I85" s="14">
        <v>7</v>
      </c>
      <c r="J85" s="14">
        <v>3</v>
      </c>
      <c r="K85" s="21">
        <v>45</v>
      </c>
      <c r="L85" s="17">
        <v>23</v>
      </c>
      <c r="M85" s="33">
        <v>175</v>
      </c>
      <c r="N85" s="33">
        <v>180</v>
      </c>
      <c r="O85" s="18">
        <v>8.1</v>
      </c>
      <c r="P85" s="14">
        <v>1</v>
      </c>
      <c r="AC85" t="e">
        <f ca="1"/>
        <v>#NAME?</v>
      </c>
      <c r="AD85" t="e">
        <f ca="1"/>
        <v>#NAME?</v>
      </c>
      <c r="AE85" t="e">
        <f ca="1"/>
        <v>#NAME?</v>
      </c>
      <c r="AF85" t="e">
        <f ca="1"/>
        <v>#NAME?</v>
      </c>
      <c r="AG85" t="e">
        <f ca="1"/>
        <v>#NAME?</v>
      </c>
      <c r="AH85" t="e">
        <f ca="1"/>
        <v>#NAME?</v>
      </c>
      <c r="AI85" t="e">
        <f ca="1"/>
        <v>#NAME?</v>
      </c>
      <c r="AJ85" t="e">
        <f ca="1"/>
        <v>#NAME?</v>
      </c>
      <c r="AK85" t="e">
        <f ca="1"/>
        <v>#NAME?</v>
      </c>
      <c r="AL85" t="e">
        <f ca="1"/>
        <v>#NAME?</v>
      </c>
      <c r="AM85" t="e">
        <f ca="1"/>
        <v>#NAME?</v>
      </c>
      <c r="AN85" t="e">
        <f ca="1"/>
        <v>#NAME?</v>
      </c>
      <c r="AO85" t="e">
        <f ca="1"/>
        <v>#NAME?</v>
      </c>
      <c r="AP85" t="e">
        <f ca="1"/>
        <v>#NAME?</v>
      </c>
      <c r="AQ85" t="e">
        <f ca="1"/>
        <v>#NAME?</v>
      </c>
      <c r="AR85" s="138" t="e">
        <f ca="1"/>
        <v>#NAME?</v>
      </c>
      <c r="AS85" s="139" t="e">
        <f ca="1"/>
        <v>#NAME?</v>
      </c>
      <c r="AT85" s="140" t="e">
        <f t="shared" ca="1" si="15"/>
        <v>#NAME?</v>
      </c>
      <c r="AU85" t="e">
        <f t="shared" ca="1" si="16"/>
        <v>#NAME?</v>
      </c>
      <c r="AV85" t="e">
        <f t="shared" ca="1" si="17"/>
        <v>#NAME?</v>
      </c>
      <c r="AW85" s="138" t="e">
        <f t="shared" ca="1" si="18"/>
        <v>#NAME?</v>
      </c>
      <c r="AX85" s="140" t="e">
        <f t="shared" ca="1" si="19"/>
        <v>#NAME?</v>
      </c>
      <c r="AY85" s="138">
        <f t="shared" ca="1" si="20"/>
        <v>0</v>
      </c>
      <c r="AZ85" s="140" t="e">
        <f t="shared" ca="1" si="21"/>
        <v>#NAME?</v>
      </c>
      <c r="BA85">
        <f t="shared" ca="1" si="22"/>
        <v>0</v>
      </c>
      <c r="CF85" t="e">
        <f ca="1"/>
        <v>#NAME?</v>
      </c>
      <c r="CG85" t="e">
        <f ca="1"/>
        <v>#NAME?</v>
      </c>
      <c r="CH85" t="e">
        <f ca="1"/>
        <v>#NAME?</v>
      </c>
      <c r="CI85" t="e">
        <f t="shared" ca="1" si="26"/>
        <v>#NAME?</v>
      </c>
      <c r="CJ85" t="e">
        <f t="shared" ca="1" si="27"/>
        <v>#NAME?</v>
      </c>
      <c r="CK85" t="e">
        <f t="shared" ca="1" si="23"/>
        <v>#NAME?</v>
      </c>
      <c r="CL85" t="e">
        <f t="shared" ca="1" si="24"/>
        <v>#NAME?</v>
      </c>
      <c r="CM85" t="e">
        <f t="shared" ca="1" si="25"/>
        <v>#NAME?</v>
      </c>
    </row>
    <row r="86" spans="1:91" ht="15.5" x14ac:dyDescent="0.35">
      <c r="A86" s="31">
        <v>49</v>
      </c>
      <c r="B86" s="14">
        <v>3</v>
      </c>
      <c r="C86" s="20">
        <v>1.881</v>
      </c>
      <c r="D86" s="14">
        <v>1</v>
      </c>
      <c r="E86" s="14">
        <v>85</v>
      </c>
      <c r="F86">
        <v>0</v>
      </c>
      <c r="G86" s="32">
        <v>1</v>
      </c>
      <c r="H86" s="14">
        <v>46</v>
      </c>
      <c r="I86" s="14">
        <v>9</v>
      </c>
      <c r="J86" s="14">
        <v>3</v>
      </c>
      <c r="K86" s="21">
        <v>36</v>
      </c>
      <c r="L86" s="17">
        <v>17</v>
      </c>
      <c r="M86" s="33">
        <v>184</v>
      </c>
      <c r="N86" s="33">
        <v>194</v>
      </c>
      <c r="O86" s="18">
        <v>10.3</v>
      </c>
      <c r="P86" s="14">
        <v>0</v>
      </c>
      <c r="AC86" t="e">
        <f ca="1"/>
        <v>#NAME?</v>
      </c>
      <c r="AD86" t="e">
        <f ca="1"/>
        <v>#NAME?</v>
      </c>
      <c r="AE86" t="e">
        <f ca="1"/>
        <v>#NAME?</v>
      </c>
      <c r="AF86" t="e">
        <f ca="1"/>
        <v>#NAME?</v>
      </c>
      <c r="AG86" t="e">
        <f ca="1"/>
        <v>#NAME?</v>
      </c>
      <c r="AH86" t="e">
        <f ca="1"/>
        <v>#NAME?</v>
      </c>
      <c r="AI86" t="e">
        <f ca="1"/>
        <v>#NAME?</v>
      </c>
      <c r="AJ86" t="e">
        <f ca="1"/>
        <v>#NAME?</v>
      </c>
      <c r="AK86" t="e">
        <f ca="1"/>
        <v>#NAME?</v>
      </c>
      <c r="AL86" t="e">
        <f ca="1"/>
        <v>#NAME?</v>
      </c>
      <c r="AM86" t="e">
        <f ca="1"/>
        <v>#NAME?</v>
      </c>
      <c r="AN86" t="e">
        <f ca="1"/>
        <v>#NAME?</v>
      </c>
      <c r="AO86" t="e">
        <f ca="1"/>
        <v>#NAME?</v>
      </c>
      <c r="AP86" t="e">
        <f ca="1"/>
        <v>#NAME?</v>
      </c>
      <c r="AQ86" t="e">
        <f ca="1"/>
        <v>#NAME?</v>
      </c>
      <c r="AR86" s="138" t="e">
        <f ca="1"/>
        <v>#NAME?</v>
      </c>
      <c r="AS86" s="139" t="e">
        <f ca="1"/>
        <v>#NAME?</v>
      </c>
      <c r="AT86" s="140" t="e">
        <f t="shared" ca="1" si="15"/>
        <v>#NAME?</v>
      </c>
      <c r="AU86" t="e">
        <f t="shared" ca="1" si="16"/>
        <v>#NAME?</v>
      </c>
      <c r="AV86" t="e">
        <f t="shared" ca="1" si="17"/>
        <v>#NAME?</v>
      </c>
      <c r="AW86" s="138" t="e">
        <f t="shared" ca="1" si="18"/>
        <v>#NAME?</v>
      </c>
      <c r="AX86" s="140" t="e">
        <f t="shared" ca="1" si="19"/>
        <v>#NAME?</v>
      </c>
      <c r="AY86" s="138">
        <f t="shared" ca="1" si="20"/>
        <v>0</v>
      </c>
      <c r="AZ86" s="140" t="e">
        <f t="shared" ca="1" si="21"/>
        <v>#NAME?</v>
      </c>
      <c r="BA86">
        <f t="shared" ca="1" si="22"/>
        <v>0</v>
      </c>
      <c r="CF86" t="e">
        <f ca="1"/>
        <v>#NAME?</v>
      </c>
      <c r="CG86" t="e">
        <f ca="1"/>
        <v>#NAME?</v>
      </c>
      <c r="CH86" t="e">
        <f ca="1"/>
        <v>#NAME?</v>
      </c>
      <c r="CI86" t="e">
        <f t="shared" ca="1" si="26"/>
        <v>#NAME?</v>
      </c>
      <c r="CJ86" t="e">
        <f t="shared" ca="1" si="27"/>
        <v>#NAME?</v>
      </c>
      <c r="CK86" t="e">
        <f t="shared" ca="1" si="23"/>
        <v>#NAME?</v>
      </c>
      <c r="CL86" t="e">
        <f t="shared" ca="1" si="24"/>
        <v>#NAME?</v>
      </c>
      <c r="CM86" t="e">
        <f t="shared" ca="1" si="25"/>
        <v>#NAME?</v>
      </c>
    </row>
    <row r="87" spans="1:91" ht="15.5" x14ac:dyDescent="0.35">
      <c r="A87" s="31">
        <v>46</v>
      </c>
      <c r="B87" s="14">
        <v>3</v>
      </c>
      <c r="C87" s="20">
        <v>2.6259999999999999</v>
      </c>
      <c r="D87" s="14">
        <v>2</v>
      </c>
      <c r="E87" s="14">
        <v>74</v>
      </c>
      <c r="F87">
        <v>0</v>
      </c>
      <c r="G87" s="32">
        <v>0</v>
      </c>
      <c r="H87" s="14">
        <v>50</v>
      </c>
      <c r="I87" s="14">
        <v>4</v>
      </c>
      <c r="J87" s="14">
        <v>4</v>
      </c>
      <c r="K87" s="21">
        <v>50</v>
      </c>
      <c r="L87" s="17">
        <v>21</v>
      </c>
      <c r="M87" s="33">
        <v>176</v>
      </c>
      <c r="N87" s="33">
        <v>180</v>
      </c>
      <c r="O87" s="18">
        <v>7.7</v>
      </c>
      <c r="P87" s="14">
        <v>0</v>
      </c>
      <c r="AC87" t="e">
        <f ca="1"/>
        <v>#NAME?</v>
      </c>
      <c r="AD87" t="e">
        <f ca="1"/>
        <v>#NAME?</v>
      </c>
      <c r="AE87" t="e">
        <f ca="1"/>
        <v>#NAME?</v>
      </c>
      <c r="AF87" t="e">
        <f ca="1"/>
        <v>#NAME?</v>
      </c>
      <c r="AG87" t="e">
        <f ca="1"/>
        <v>#NAME?</v>
      </c>
      <c r="AH87" t="e">
        <f ca="1"/>
        <v>#NAME?</v>
      </c>
      <c r="AI87" t="e">
        <f ca="1"/>
        <v>#NAME?</v>
      </c>
      <c r="AJ87" t="e">
        <f ca="1"/>
        <v>#NAME?</v>
      </c>
      <c r="AK87" t="e">
        <f ca="1"/>
        <v>#NAME?</v>
      </c>
      <c r="AL87" t="e">
        <f ca="1"/>
        <v>#NAME?</v>
      </c>
      <c r="AM87" t="e">
        <f ca="1"/>
        <v>#NAME?</v>
      </c>
      <c r="AN87" t="e">
        <f ca="1"/>
        <v>#NAME?</v>
      </c>
      <c r="AO87" t="e">
        <f ca="1"/>
        <v>#NAME?</v>
      </c>
      <c r="AP87" t="e">
        <f ca="1"/>
        <v>#NAME?</v>
      </c>
      <c r="AQ87" t="e">
        <f ca="1"/>
        <v>#NAME?</v>
      </c>
      <c r="AR87" s="138" t="e">
        <f ca="1"/>
        <v>#NAME?</v>
      </c>
      <c r="AS87" s="139" t="e">
        <f ca="1"/>
        <v>#NAME?</v>
      </c>
      <c r="AT87" s="140" t="e">
        <f t="shared" ca="1" si="15"/>
        <v>#NAME?</v>
      </c>
      <c r="AU87" t="e">
        <f t="shared" ca="1" si="16"/>
        <v>#NAME?</v>
      </c>
      <c r="AV87" t="e">
        <f t="shared" ca="1" si="17"/>
        <v>#NAME?</v>
      </c>
      <c r="AW87" s="138" t="e">
        <f t="shared" ca="1" si="18"/>
        <v>#NAME?</v>
      </c>
      <c r="AX87" s="140" t="e">
        <f t="shared" ca="1" si="19"/>
        <v>#NAME?</v>
      </c>
      <c r="AY87" s="138">
        <f t="shared" ca="1" si="20"/>
        <v>0</v>
      </c>
      <c r="AZ87" s="140" t="e">
        <f t="shared" ca="1" si="21"/>
        <v>#NAME?</v>
      </c>
      <c r="BA87">
        <f t="shared" ca="1" si="22"/>
        <v>0</v>
      </c>
      <c r="CF87" t="e">
        <f ca="1"/>
        <v>#NAME?</v>
      </c>
      <c r="CG87" t="e">
        <f ca="1"/>
        <v>#NAME?</v>
      </c>
      <c r="CH87" t="e">
        <f ca="1"/>
        <v>#NAME?</v>
      </c>
      <c r="CI87" t="e">
        <f t="shared" ca="1" si="26"/>
        <v>#NAME?</v>
      </c>
      <c r="CJ87" t="e">
        <f t="shared" ca="1" si="27"/>
        <v>#NAME?</v>
      </c>
      <c r="CK87" t="e">
        <f t="shared" ca="1" si="23"/>
        <v>#NAME?</v>
      </c>
      <c r="CL87" t="e">
        <f t="shared" ca="1" si="24"/>
        <v>#NAME?</v>
      </c>
      <c r="CM87" t="e">
        <f t="shared" ca="1" si="25"/>
        <v>#NAME?</v>
      </c>
    </row>
    <row r="88" spans="1:91" ht="15.5" x14ac:dyDescent="0.35">
      <c r="A88" s="31">
        <v>53</v>
      </c>
      <c r="B88" s="14">
        <v>21</v>
      </c>
      <c r="C88" s="20">
        <v>0.56799999999999995</v>
      </c>
      <c r="D88" s="14">
        <v>3</v>
      </c>
      <c r="E88" s="14">
        <v>109</v>
      </c>
      <c r="F88">
        <v>0</v>
      </c>
      <c r="G88" s="32">
        <v>0</v>
      </c>
      <c r="H88" s="14">
        <v>44</v>
      </c>
      <c r="I88" s="14">
        <v>8</v>
      </c>
      <c r="J88" s="14">
        <v>3</v>
      </c>
      <c r="K88" s="21">
        <v>45</v>
      </c>
      <c r="L88" s="17">
        <v>34</v>
      </c>
      <c r="M88" s="33">
        <v>160</v>
      </c>
      <c r="N88" s="33">
        <v>167</v>
      </c>
      <c r="O88" s="18">
        <v>8.5</v>
      </c>
      <c r="P88" s="14">
        <v>0</v>
      </c>
      <c r="AC88" t="e">
        <f ca="1"/>
        <v>#NAME?</v>
      </c>
      <c r="AD88" t="e">
        <f ca="1"/>
        <v>#NAME?</v>
      </c>
      <c r="AE88" t="e">
        <f ca="1"/>
        <v>#NAME?</v>
      </c>
      <c r="AF88" t="e">
        <f ca="1"/>
        <v>#NAME?</v>
      </c>
      <c r="AG88" t="e">
        <f ca="1"/>
        <v>#NAME?</v>
      </c>
      <c r="AH88" t="e">
        <f ca="1"/>
        <v>#NAME?</v>
      </c>
      <c r="AI88" t="e">
        <f ca="1"/>
        <v>#NAME?</v>
      </c>
      <c r="AJ88" t="e">
        <f ca="1"/>
        <v>#NAME?</v>
      </c>
      <c r="AK88" t="e">
        <f ca="1"/>
        <v>#NAME?</v>
      </c>
      <c r="AL88" t="e">
        <f ca="1"/>
        <v>#NAME?</v>
      </c>
      <c r="AM88" t="e">
        <f ca="1"/>
        <v>#NAME?</v>
      </c>
      <c r="AN88" t="e">
        <f ca="1"/>
        <v>#NAME?</v>
      </c>
      <c r="AO88" t="e">
        <f ca="1"/>
        <v>#NAME?</v>
      </c>
      <c r="AP88" t="e">
        <f ca="1"/>
        <v>#NAME?</v>
      </c>
      <c r="AQ88" t="e">
        <f ca="1"/>
        <v>#NAME?</v>
      </c>
      <c r="AR88" s="138" t="e">
        <f ca="1"/>
        <v>#NAME?</v>
      </c>
      <c r="AS88" s="139" t="e">
        <f ca="1"/>
        <v>#NAME?</v>
      </c>
      <c r="AT88" s="140" t="e">
        <f t="shared" ca="1" si="15"/>
        <v>#NAME?</v>
      </c>
      <c r="AU88" t="e">
        <f t="shared" ca="1" si="16"/>
        <v>#NAME?</v>
      </c>
      <c r="AV88" t="e">
        <f t="shared" ca="1" si="17"/>
        <v>#NAME?</v>
      </c>
      <c r="AW88" s="138" t="e">
        <f t="shared" ca="1" si="18"/>
        <v>#NAME?</v>
      </c>
      <c r="AX88" s="140" t="e">
        <f t="shared" ca="1" si="19"/>
        <v>#NAME?</v>
      </c>
      <c r="AY88" s="138">
        <f t="shared" ca="1" si="20"/>
        <v>0</v>
      </c>
      <c r="AZ88" s="140" t="e">
        <f t="shared" ca="1" si="21"/>
        <v>#NAME?</v>
      </c>
      <c r="BA88">
        <f t="shared" ca="1" si="22"/>
        <v>0</v>
      </c>
      <c r="CF88" t="e">
        <f ca="1"/>
        <v>#NAME?</v>
      </c>
      <c r="CG88" t="e">
        <f ca="1"/>
        <v>#NAME?</v>
      </c>
      <c r="CH88" t="e">
        <f ca="1"/>
        <v>#NAME?</v>
      </c>
      <c r="CI88" t="e">
        <f t="shared" ca="1" si="26"/>
        <v>#NAME?</v>
      </c>
      <c r="CJ88" t="e">
        <f t="shared" ca="1" si="27"/>
        <v>#NAME?</v>
      </c>
      <c r="CK88" t="e">
        <f t="shared" ca="1" si="23"/>
        <v>#NAME?</v>
      </c>
      <c r="CL88" t="e">
        <f t="shared" ca="1" si="24"/>
        <v>#NAME?</v>
      </c>
      <c r="CM88" t="e">
        <f t="shared" ca="1" si="25"/>
        <v>#NAME?</v>
      </c>
    </row>
    <row r="89" spans="1:91" ht="15.5" x14ac:dyDescent="0.35">
      <c r="A89" s="31">
        <v>62</v>
      </c>
      <c r="B89" s="14">
        <v>8</v>
      </c>
      <c r="C89" s="20">
        <v>0.879</v>
      </c>
      <c r="D89" s="14">
        <v>3</v>
      </c>
      <c r="E89" s="14">
        <v>108</v>
      </c>
      <c r="F89">
        <v>1</v>
      </c>
      <c r="G89" s="32">
        <v>1</v>
      </c>
      <c r="H89" s="14">
        <v>31</v>
      </c>
      <c r="I89" s="14">
        <v>10</v>
      </c>
      <c r="J89" s="14">
        <v>2</v>
      </c>
      <c r="K89" s="21">
        <v>37</v>
      </c>
      <c r="L89" s="17">
        <v>50</v>
      </c>
      <c r="M89" s="33">
        <v>173</v>
      </c>
      <c r="N89" s="33">
        <v>180</v>
      </c>
      <c r="O89" s="18">
        <v>10.7</v>
      </c>
      <c r="P89" s="14">
        <v>0</v>
      </c>
      <c r="AC89" t="e">
        <f ca="1"/>
        <v>#NAME?</v>
      </c>
      <c r="AD89" t="e">
        <f ca="1"/>
        <v>#NAME?</v>
      </c>
      <c r="AE89" t="e">
        <f ca="1"/>
        <v>#NAME?</v>
      </c>
      <c r="AF89" t="e">
        <f ca="1"/>
        <v>#NAME?</v>
      </c>
      <c r="AG89" t="e">
        <f ca="1"/>
        <v>#NAME?</v>
      </c>
      <c r="AH89" t="e">
        <f ca="1"/>
        <v>#NAME?</v>
      </c>
      <c r="AI89" t="e">
        <f ca="1"/>
        <v>#NAME?</v>
      </c>
      <c r="AJ89" t="e">
        <f ca="1"/>
        <v>#NAME?</v>
      </c>
      <c r="AK89" t="e">
        <f ca="1"/>
        <v>#NAME?</v>
      </c>
      <c r="AL89" t="e">
        <f ca="1"/>
        <v>#NAME?</v>
      </c>
      <c r="AM89" t="e">
        <f ca="1"/>
        <v>#NAME?</v>
      </c>
      <c r="AN89" t="e">
        <f ca="1"/>
        <v>#NAME?</v>
      </c>
      <c r="AO89" t="e">
        <f ca="1"/>
        <v>#NAME?</v>
      </c>
      <c r="AP89" t="e">
        <f ca="1"/>
        <v>#NAME?</v>
      </c>
      <c r="AQ89" t="e">
        <f ca="1"/>
        <v>#NAME?</v>
      </c>
      <c r="AR89" s="138" t="e">
        <f ca="1"/>
        <v>#NAME?</v>
      </c>
      <c r="AS89" s="139" t="e">
        <f ca="1"/>
        <v>#NAME?</v>
      </c>
      <c r="AT89" s="140" t="e">
        <f t="shared" ca="1" si="15"/>
        <v>#NAME?</v>
      </c>
      <c r="AU89" t="e">
        <f t="shared" ca="1" si="16"/>
        <v>#NAME?</v>
      </c>
      <c r="AV89" t="e">
        <f t="shared" ca="1" si="17"/>
        <v>#NAME?</v>
      </c>
      <c r="AW89" s="138" t="e">
        <f t="shared" ca="1" si="18"/>
        <v>#NAME?</v>
      </c>
      <c r="AX89" s="140" t="e">
        <f t="shared" ca="1" si="19"/>
        <v>#NAME?</v>
      </c>
      <c r="AY89" s="138">
        <f t="shared" ca="1" si="20"/>
        <v>0</v>
      </c>
      <c r="AZ89" s="140" t="e">
        <f t="shared" ca="1" si="21"/>
        <v>#NAME?</v>
      </c>
      <c r="BA89">
        <f t="shared" ca="1" si="22"/>
        <v>0</v>
      </c>
      <c r="CF89" t="e">
        <f ca="1"/>
        <v>#NAME?</v>
      </c>
      <c r="CG89" t="e">
        <f ca="1"/>
        <v>#NAME?</v>
      </c>
      <c r="CH89" t="e">
        <f ca="1"/>
        <v>#NAME?</v>
      </c>
      <c r="CI89" t="e">
        <f t="shared" ca="1" si="26"/>
        <v>#NAME?</v>
      </c>
      <c r="CJ89" t="e">
        <f t="shared" ca="1" si="27"/>
        <v>#NAME?</v>
      </c>
      <c r="CK89" t="e">
        <f t="shared" ca="1" si="23"/>
        <v>#NAME?</v>
      </c>
      <c r="CL89" t="e">
        <f t="shared" ca="1" si="24"/>
        <v>#NAME?</v>
      </c>
      <c r="CM89" t="e">
        <f t="shared" ca="1" si="25"/>
        <v>#NAME?</v>
      </c>
    </row>
    <row r="90" spans="1:91" ht="15.5" x14ac:dyDescent="0.35">
      <c r="A90" s="31">
        <v>51</v>
      </c>
      <c r="B90" s="14">
        <v>4</v>
      </c>
      <c r="C90" s="20">
        <v>1.083</v>
      </c>
      <c r="D90" s="14">
        <v>2</v>
      </c>
      <c r="E90" s="14">
        <v>100</v>
      </c>
      <c r="F90">
        <v>0</v>
      </c>
      <c r="G90" s="32">
        <v>0</v>
      </c>
      <c r="H90" s="14">
        <v>53</v>
      </c>
      <c r="I90" s="14">
        <v>7</v>
      </c>
      <c r="J90" s="14">
        <v>4</v>
      </c>
      <c r="K90" s="21">
        <v>34</v>
      </c>
      <c r="L90" s="17">
        <v>28</v>
      </c>
      <c r="M90" s="33">
        <v>163</v>
      </c>
      <c r="N90" s="33">
        <v>167</v>
      </c>
      <c r="O90" s="18">
        <v>7.4</v>
      </c>
      <c r="P90" s="14">
        <v>0</v>
      </c>
      <c r="AC90" t="e">
        <f ca="1"/>
        <v>#NAME?</v>
      </c>
      <c r="AD90" t="e">
        <f ca="1"/>
        <v>#NAME?</v>
      </c>
      <c r="AE90" t="e">
        <f ca="1"/>
        <v>#NAME?</v>
      </c>
      <c r="AF90" t="e">
        <f ca="1"/>
        <v>#NAME?</v>
      </c>
      <c r="AG90" t="e">
        <f ca="1"/>
        <v>#NAME?</v>
      </c>
      <c r="AH90" t="e">
        <f ca="1"/>
        <v>#NAME?</v>
      </c>
      <c r="AI90" t="e">
        <f ca="1"/>
        <v>#NAME?</v>
      </c>
      <c r="AJ90" t="e">
        <f ca="1"/>
        <v>#NAME?</v>
      </c>
      <c r="AK90" t="e">
        <f ca="1"/>
        <v>#NAME?</v>
      </c>
      <c r="AL90" t="e">
        <f ca="1"/>
        <v>#NAME?</v>
      </c>
      <c r="AM90" t="e">
        <f ca="1"/>
        <v>#NAME?</v>
      </c>
      <c r="AN90" t="e">
        <f ca="1"/>
        <v>#NAME?</v>
      </c>
      <c r="AO90" t="e">
        <f ca="1"/>
        <v>#NAME?</v>
      </c>
      <c r="AP90" t="e">
        <f ca="1"/>
        <v>#NAME?</v>
      </c>
      <c r="AQ90" t="e">
        <f ca="1"/>
        <v>#NAME?</v>
      </c>
      <c r="AR90" s="138" t="e">
        <f ca="1"/>
        <v>#NAME?</v>
      </c>
      <c r="AS90" s="139" t="e">
        <f ca="1"/>
        <v>#NAME?</v>
      </c>
      <c r="AT90" s="140" t="e">
        <f t="shared" ca="1" si="15"/>
        <v>#NAME?</v>
      </c>
      <c r="AU90" t="e">
        <f t="shared" ca="1" si="16"/>
        <v>#NAME?</v>
      </c>
      <c r="AV90" t="e">
        <f t="shared" ca="1" si="17"/>
        <v>#NAME?</v>
      </c>
      <c r="AW90" s="138" t="e">
        <f t="shared" ca="1" si="18"/>
        <v>#NAME?</v>
      </c>
      <c r="AX90" s="140" t="e">
        <f t="shared" ca="1" si="19"/>
        <v>#NAME?</v>
      </c>
      <c r="AY90" s="138">
        <f t="shared" ca="1" si="20"/>
        <v>0</v>
      </c>
      <c r="AZ90" s="140" t="e">
        <f t="shared" ca="1" si="21"/>
        <v>#NAME?</v>
      </c>
      <c r="BA90">
        <f t="shared" ca="1" si="22"/>
        <v>0</v>
      </c>
      <c r="CF90" t="e">
        <f ca="1"/>
        <v>#NAME?</v>
      </c>
      <c r="CG90" t="e">
        <f ca="1"/>
        <v>#NAME?</v>
      </c>
      <c r="CH90" t="e">
        <f ca="1"/>
        <v>#NAME?</v>
      </c>
      <c r="CI90" t="e">
        <f t="shared" ca="1" si="26"/>
        <v>#NAME?</v>
      </c>
      <c r="CJ90" t="e">
        <f t="shared" ca="1" si="27"/>
        <v>#NAME?</v>
      </c>
      <c r="CK90" t="e">
        <f t="shared" ca="1" si="23"/>
        <v>#NAME?</v>
      </c>
      <c r="CL90" t="e">
        <f t="shared" ca="1" si="24"/>
        <v>#NAME?</v>
      </c>
      <c r="CM90" t="e">
        <f t="shared" ca="1" si="25"/>
        <v>#NAME?</v>
      </c>
    </row>
    <row r="91" spans="1:91" ht="15.5" x14ac:dyDescent="0.35">
      <c r="A91" s="31">
        <v>70</v>
      </c>
      <c r="B91" s="14">
        <v>6</v>
      </c>
      <c r="C91" s="20">
        <v>0.82799999999999996</v>
      </c>
      <c r="D91" s="14">
        <v>3</v>
      </c>
      <c r="E91" s="14">
        <v>105</v>
      </c>
      <c r="F91">
        <v>1</v>
      </c>
      <c r="G91" s="32">
        <v>1</v>
      </c>
      <c r="H91" s="14">
        <v>37</v>
      </c>
      <c r="I91" s="14">
        <v>15</v>
      </c>
      <c r="J91" s="14">
        <v>2</v>
      </c>
      <c r="K91" s="21">
        <v>37</v>
      </c>
      <c r="L91" s="17">
        <v>75</v>
      </c>
      <c r="M91" s="33">
        <v>168</v>
      </c>
      <c r="N91" s="33">
        <v>176</v>
      </c>
      <c r="O91" s="18">
        <v>14.8</v>
      </c>
      <c r="P91" s="14">
        <v>1</v>
      </c>
      <c r="AC91" t="e">
        <f ca="1"/>
        <v>#NAME?</v>
      </c>
      <c r="AD91" t="e">
        <f ca="1"/>
        <v>#NAME?</v>
      </c>
      <c r="AE91" t="e">
        <f ca="1"/>
        <v>#NAME?</v>
      </c>
      <c r="AF91" t="e">
        <f ca="1"/>
        <v>#NAME?</v>
      </c>
      <c r="AG91" t="e">
        <f ca="1"/>
        <v>#NAME?</v>
      </c>
      <c r="AH91" t="e">
        <f ca="1"/>
        <v>#NAME?</v>
      </c>
      <c r="AI91" t="e">
        <f ca="1"/>
        <v>#NAME?</v>
      </c>
      <c r="AJ91" t="e">
        <f ca="1"/>
        <v>#NAME?</v>
      </c>
      <c r="AK91" t="e">
        <f ca="1"/>
        <v>#NAME?</v>
      </c>
      <c r="AL91" t="e">
        <f ca="1"/>
        <v>#NAME?</v>
      </c>
      <c r="AM91" t="e">
        <f ca="1"/>
        <v>#NAME?</v>
      </c>
      <c r="AN91" t="e">
        <f ca="1"/>
        <v>#NAME?</v>
      </c>
      <c r="AO91" t="e">
        <f ca="1"/>
        <v>#NAME?</v>
      </c>
      <c r="AP91" t="e">
        <f ca="1"/>
        <v>#NAME?</v>
      </c>
      <c r="AQ91" t="e">
        <f ca="1"/>
        <v>#NAME?</v>
      </c>
      <c r="AR91" s="138" t="e">
        <f ca="1"/>
        <v>#NAME?</v>
      </c>
      <c r="AS91" s="139" t="e">
        <f ca="1"/>
        <v>#NAME?</v>
      </c>
      <c r="AT91" s="140" t="e">
        <f t="shared" ca="1" si="15"/>
        <v>#NAME?</v>
      </c>
      <c r="AU91" t="e">
        <f t="shared" ca="1" si="16"/>
        <v>#NAME?</v>
      </c>
      <c r="AV91" t="e">
        <f t="shared" ca="1" si="17"/>
        <v>#NAME?</v>
      </c>
      <c r="AW91" s="138" t="e">
        <f t="shared" ca="1" si="18"/>
        <v>#NAME?</v>
      </c>
      <c r="AX91" s="140" t="e">
        <f t="shared" ca="1" si="19"/>
        <v>#NAME?</v>
      </c>
      <c r="AY91" s="138">
        <f t="shared" ca="1" si="20"/>
        <v>0</v>
      </c>
      <c r="AZ91" s="140" t="e">
        <f t="shared" ca="1" si="21"/>
        <v>#NAME?</v>
      </c>
      <c r="BA91">
        <f t="shared" ca="1" si="22"/>
        <v>0</v>
      </c>
      <c r="CF91" t="e">
        <f ca="1"/>
        <v>#NAME?</v>
      </c>
      <c r="CG91" t="e">
        <f ca="1"/>
        <v>#NAME?</v>
      </c>
      <c r="CH91" t="e">
        <f ca="1"/>
        <v>#NAME?</v>
      </c>
      <c r="CI91" t="e">
        <f t="shared" ca="1" si="26"/>
        <v>#NAME?</v>
      </c>
      <c r="CJ91" t="e">
        <f t="shared" ca="1" si="27"/>
        <v>#NAME?</v>
      </c>
      <c r="CK91" t="e">
        <f t="shared" ca="1" si="23"/>
        <v>#NAME?</v>
      </c>
      <c r="CL91" t="e">
        <f t="shared" ca="1" si="24"/>
        <v>#NAME?</v>
      </c>
      <c r="CM91" t="e">
        <f t="shared" ca="1" si="25"/>
        <v>#NAME?</v>
      </c>
    </row>
    <row r="92" spans="1:91" ht="15.5" x14ac:dyDescent="0.35">
      <c r="A92" s="31">
        <v>56</v>
      </c>
      <c r="B92" s="14">
        <v>24</v>
      </c>
      <c r="C92" s="20">
        <v>1.56</v>
      </c>
      <c r="D92" s="14">
        <v>5</v>
      </c>
      <c r="E92" s="14">
        <v>87</v>
      </c>
      <c r="F92">
        <v>0</v>
      </c>
      <c r="G92" s="32">
        <v>0</v>
      </c>
      <c r="H92" s="14">
        <v>46</v>
      </c>
      <c r="I92" s="14">
        <v>1</v>
      </c>
      <c r="J92" s="14">
        <v>4</v>
      </c>
      <c r="K92" s="21">
        <v>45</v>
      </c>
      <c r="L92" s="17">
        <v>37</v>
      </c>
      <c r="M92" s="33">
        <v>162</v>
      </c>
      <c r="N92" s="33">
        <v>166</v>
      </c>
      <c r="O92" s="18">
        <v>7.3</v>
      </c>
      <c r="P92" s="14">
        <v>1</v>
      </c>
      <c r="AC92" t="e">
        <f ca="1"/>
        <v>#NAME?</v>
      </c>
      <c r="AD92" t="e">
        <f ca="1"/>
        <v>#NAME?</v>
      </c>
      <c r="AE92" t="e">
        <f ca="1"/>
        <v>#NAME?</v>
      </c>
      <c r="AF92" t="e">
        <f ca="1"/>
        <v>#NAME?</v>
      </c>
      <c r="AG92" t="e">
        <f ca="1"/>
        <v>#NAME?</v>
      </c>
      <c r="AH92" t="e">
        <f ca="1"/>
        <v>#NAME?</v>
      </c>
      <c r="AI92" t="e">
        <f ca="1"/>
        <v>#NAME?</v>
      </c>
      <c r="AJ92" t="e">
        <f ca="1"/>
        <v>#NAME?</v>
      </c>
      <c r="AK92" t="e">
        <f ca="1"/>
        <v>#NAME?</v>
      </c>
      <c r="AL92" t="e">
        <f ca="1"/>
        <v>#NAME?</v>
      </c>
      <c r="AM92" t="e">
        <f ca="1"/>
        <v>#NAME?</v>
      </c>
      <c r="AN92" t="e">
        <f ca="1"/>
        <v>#NAME?</v>
      </c>
      <c r="AO92" t="e">
        <f ca="1"/>
        <v>#NAME?</v>
      </c>
      <c r="AP92" t="e">
        <f ca="1"/>
        <v>#NAME?</v>
      </c>
      <c r="AQ92" t="e">
        <f ca="1"/>
        <v>#NAME?</v>
      </c>
      <c r="AR92" s="138" t="e">
        <f ca="1"/>
        <v>#NAME?</v>
      </c>
      <c r="AS92" s="139" t="e">
        <f ca="1"/>
        <v>#NAME?</v>
      </c>
      <c r="AT92" s="140" t="e">
        <f t="shared" ca="1" si="15"/>
        <v>#NAME?</v>
      </c>
      <c r="AU92" t="e">
        <f t="shared" ca="1" si="16"/>
        <v>#NAME?</v>
      </c>
      <c r="AV92" t="e">
        <f t="shared" ca="1" si="17"/>
        <v>#NAME?</v>
      </c>
      <c r="AW92" s="138" t="e">
        <f t="shared" ca="1" si="18"/>
        <v>#NAME?</v>
      </c>
      <c r="AX92" s="140" t="e">
        <f t="shared" ca="1" si="19"/>
        <v>#NAME?</v>
      </c>
      <c r="AY92" s="138">
        <f t="shared" ca="1" si="20"/>
        <v>0</v>
      </c>
      <c r="AZ92" s="140" t="e">
        <f t="shared" ca="1" si="21"/>
        <v>#NAME?</v>
      </c>
      <c r="BA92">
        <f t="shared" ca="1" si="22"/>
        <v>0</v>
      </c>
      <c r="CF92" t="e">
        <f ca="1"/>
        <v>#NAME?</v>
      </c>
      <c r="CG92" t="e">
        <f ca="1"/>
        <v>#NAME?</v>
      </c>
      <c r="CH92" t="e">
        <f ca="1"/>
        <v>#NAME?</v>
      </c>
      <c r="CI92" t="e">
        <f t="shared" ca="1" si="26"/>
        <v>#NAME?</v>
      </c>
      <c r="CJ92" t="e">
        <f t="shared" ca="1" si="27"/>
        <v>#NAME?</v>
      </c>
      <c r="CK92" t="e">
        <f t="shared" ca="1" si="23"/>
        <v>#NAME?</v>
      </c>
      <c r="CL92" t="e">
        <f t="shared" ca="1" si="24"/>
        <v>#NAME?</v>
      </c>
      <c r="CM92" t="e">
        <f t="shared" ca="1" si="25"/>
        <v>#NAME?</v>
      </c>
    </row>
    <row r="93" spans="1:91" ht="15.5" x14ac:dyDescent="0.35">
      <c r="A93" s="31">
        <v>42</v>
      </c>
      <c r="B93" s="14">
        <v>1</v>
      </c>
      <c r="C93" s="20">
        <v>1.4279999999999999</v>
      </c>
      <c r="D93" s="14">
        <v>4</v>
      </c>
      <c r="E93" s="14">
        <v>84</v>
      </c>
      <c r="F93">
        <v>0</v>
      </c>
      <c r="G93" s="32">
        <v>0</v>
      </c>
      <c r="H93" s="14">
        <v>45</v>
      </c>
      <c r="I93" s="14">
        <v>5</v>
      </c>
      <c r="J93" s="14">
        <v>4</v>
      </c>
      <c r="K93" s="21">
        <v>24</v>
      </c>
      <c r="L93" s="17">
        <v>14</v>
      </c>
      <c r="M93" s="33">
        <v>160</v>
      </c>
      <c r="N93" s="33">
        <v>165</v>
      </c>
      <c r="O93" s="18">
        <v>7.6</v>
      </c>
      <c r="P93" s="14">
        <v>1</v>
      </c>
      <c r="AC93" t="e">
        <f ca="1"/>
        <v>#NAME?</v>
      </c>
      <c r="AD93" t="e">
        <f ca="1"/>
        <v>#NAME?</v>
      </c>
      <c r="AE93" t="e">
        <f ca="1"/>
        <v>#NAME?</v>
      </c>
      <c r="AF93" t="e">
        <f ca="1"/>
        <v>#NAME?</v>
      </c>
      <c r="AG93" t="e">
        <f ca="1"/>
        <v>#NAME?</v>
      </c>
      <c r="AH93" t="e">
        <f ca="1"/>
        <v>#NAME?</v>
      </c>
      <c r="AI93" t="e">
        <f ca="1"/>
        <v>#NAME?</v>
      </c>
      <c r="AJ93" t="e">
        <f ca="1"/>
        <v>#NAME?</v>
      </c>
      <c r="AK93" t="e">
        <f ca="1"/>
        <v>#NAME?</v>
      </c>
      <c r="AL93" t="e">
        <f ca="1"/>
        <v>#NAME?</v>
      </c>
      <c r="AM93" t="e">
        <f ca="1"/>
        <v>#NAME?</v>
      </c>
      <c r="AN93" t="e">
        <f ca="1"/>
        <v>#NAME?</v>
      </c>
      <c r="AO93" t="e">
        <f ca="1"/>
        <v>#NAME?</v>
      </c>
      <c r="AP93" t="e">
        <f ca="1"/>
        <v>#NAME?</v>
      </c>
      <c r="AQ93" t="e">
        <f ca="1"/>
        <v>#NAME?</v>
      </c>
      <c r="AR93" s="138" t="e">
        <f ca="1"/>
        <v>#NAME?</v>
      </c>
      <c r="AS93" s="139" t="e">
        <f ca="1"/>
        <v>#NAME?</v>
      </c>
      <c r="AT93" s="140" t="e">
        <f t="shared" ca="1" si="15"/>
        <v>#NAME?</v>
      </c>
      <c r="AU93" t="e">
        <f t="shared" ca="1" si="16"/>
        <v>#NAME?</v>
      </c>
      <c r="AV93" t="e">
        <f t="shared" ca="1" si="17"/>
        <v>#NAME?</v>
      </c>
      <c r="AW93" s="138" t="e">
        <f t="shared" ca="1" si="18"/>
        <v>#NAME?</v>
      </c>
      <c r="AX93" s="140" t="e">
        <f t="shared" ca="1" si="19"/>
        <v>#NAME?</v>
      </c>
      <c r="AY93" s="138">
        <f t="shared" ca="1" si="20"/>
        <v>0</v>
      </c>
      <c r="AZ93" s="140" t="e">
        <f t="shared" ca="1" si="21"/>
        <v>#NAME?</v>
      </c>
      <c r="BA93">
        <f t="shared" ca="1" si="22"/>
        <v>0</v>
      </c>
      <c r="CF93" t="e">
        <f ca="1"/>
        <v>#NAME?</v>
      </c>
      <c r="CG93" t="e">
        <f ca="1"/>
        <v>#NAME?</v>
      </c>
      <c r="CH93" t="e">
        <f ca="1"/>
        <v>#NAME?</v>
      </c>
      <c r="CI93" t="e">
        <f t="shared" ca="1" si="26"/>
        <v>#NAME?</v>
      </c>
      <c r="CJ93" t="e">
        <f t="shared" ca="1" si="27"/>
        <v>#NAME?</v>
      </c>
      <c r="CK93" t="e">
        <f t="shared" ca="1" si="23"/>
        <v>#NAME?</v>
      </c>
      <c r="CL93" t="e">
        <f t="shared" ca="1" si="24"/>
        <v>#NAME?</v>
      </c>
      <c r="CM93" t="e">
        <f t="shared" ca="1" si="25"/>
        <v>#NAME?</v>
      </c>
    </row>
    <row r="94" spans="1:91" ht="15.5" x14ac:dyDescent="0.35">
      <c r="A94" s="31">
        <v>56</v>
      </c>
      <c r="B94" s="14">
        <v>3</v>
      </c>
      <c r="C94" s="20">
        <v>1.4039999999999999</v>
      </c>
      <c r="D94" s="14">
        <v>1</v>
      </c>
      <c r="E94" s="14">
        <v>87</v>
      </c>
      <c r="F94">
        <v>0</v>
      </c>
      <c r="G94" s="32">
        <v>0</v>
      </c>
      <c r="H94" s="14">
        <v>34</v>
      </c>
      <c r="I94" s="14">
        <v>8</v>
      </c>
      <c r="J94" s="14">
        <v>2</v>
      </c>
      <c r="K94" s="21">
        <v>32</v>
      </c>
      <c r="L94" s="17">
        <v>38</v>
      </c>
      <c r="M94" s="33">
        <v>174</v>
      </c>
      <c r="N94" s="33">
        <v>181</v>
      </c>
      <c r="O94" s="18">
        <v>9</v>
      </c>
      <c r="P94" s="14">
        <v>1</v>
      </c>
      <c r="AC94" t="e">
        <f ca="1"/>
        <v>#NAME?</v>
      </c>
      <c r="AD94" t="e">
        <f ca="1"/>
        <v>#NAME?</v>
      </c>
      <c r="AE94" t="e">
        <f ca="1"/>
        <v>#NAME?</v>
      </c>
      <c r="AF94" t="e">
        <f ca="1"/>
        <v>#NAME?</v>
      </c>
      <c r="AG94" t="e">
        <f ca="1"/>
        <v>#NAME?</v>
      </c>
      <c r="AH94" t="e">
        <f ca="1"/>
        <v>#NAME?</v>
      </c>
      <c r="AI94" t="e">
        <f ca="1"/>
        <v>#NAME?</v>
      </c>
      <c r="AJ94" t="e">
        <f ca="1"/>
        <v>#NAME?</v>
      </c>
      <c r="AK94" t="e">
        <f ca="1"/>
        <v>#NAME?</v>
      </c>
      <c r="AL94" t="e">
        <f ca="1"/>
        <v>#NAME?</v>
      </c>
      <c r="AM94" t="e">
        <f ca="1"/>
        <v>#NAME?</v>
      </c>
      <c r="AN94" t="e">
        <f ca="1"/>
        <v>#NAME?</v>
      </c>
      <c r="AO94" t="e">
        <f ca="1"/>
        <v>#NAME?</v>
      </c>
      <c r="AP94" t="e">
        <f ca="1"/>
        <v>#NAME?</v>
      </c>
      <c r="AQ94" t="e">
        <f ca="1"/>
        <v>#NAME?</v>
      </c>
      <c r="AR94" s="138" t="e">
        <f ca="1"/>
        <v>#NAME?</v>
      </c>
      <c r="AS94" s="139" t="e">
        <f ca="1"/>
        <v>#NAME?</v>
      </c>
      <c r="AT94" s="140" t="e">
        <f t="shared" ca="1" si="15"/>
        <v>#NAME?</v>
      </c>
      <c r="AU94" t="e">
        <f t="shared" ca="1" si="16"/>
        <v>#NAME?</v>
      </c>
      <c r="AV94" t="e">
        <f t="shared" ca="1" si="17"/>
        <v>#NAME?</v>
      </c>
      <c r="AW94" s="138" t="e">
        <f t="shared" ca="1" si="18"/>
        <v>#NAME?</v>
      </c>
      <c r="AX94" s="140" t="e">
        <f t="shared" ca="1" si="19"/>
        <v>#NAME?</v>
      </c>
      <c r="AY94" s="138">
        <f t="shared" ca="1" si="20"/>
        <v>0</v>
      </c>
      <c r="AZ94" s="140" t="e">
        <f t="shared" ca="1" si="21"/>
        <v>#NAME?</v>
      </c>
      <c r="BA94">
        <f t="shared" ca="1" si="22"/>
        <v>0</v>
      </c>
      <c r="CF94" t="e">
        <f ca="1"/>
        <v>#NAME?</v>
      </c>
      <c r="CG94" t="e">
        <f ca="1"/>
        <v>#NAME?</v>
      </c>
      <c r="CH94" t="e">
        <f ca="1"/>
        <v>#NAME?</v>
      </c>
      <c r="CI94" t="e">
        <f t="shared" ca="1" si="26"/>
        <v>#NAME?</v>
      </c>
      <c r="CJ94" t="e">
        <f t="shared" ca="1" si="27"/>
        <v>#NAME?</v>
      </c>
      <c r="CK94" t="e">
        <f t="shared" ca="1" si="23"/>
        <v>#NAME?</v>
      </c>
      <c r="CL94" t="e">
        <f t="shared" ca="1" si="24"/>
        <v>#NAME?</v>
      </c>
      <c r="CM94" t="e">
        <f t="shared" ca="1" si="25"/>
        <v>#NAME?</v>
      </c>
    </row>
    <row r="95" spans="1:91" ht="15.5" x14ac:dyDescent="0.35">
      <c r="A95" s="31">
        <v>60</v>
      </c>
      <c r="B95" s="14">
        <v>5</v>
      </c>
      <c r="C95" s="20">
        <v>1.0720000000000001</v>
      </c>
      <c r="D95" s="14">
        <v>2</v>
      </c>
      <c r="E95" s="14">
        <v>101</v>
      </c>
      <c r="F95">
        <v>1</v>
      </c>
      <c r="G95" s="32">
        <v>1</v>
      </c>
      <c r="H95" s="14">
        <v>38</v>
      </c>
      <c r="I95" s="14">
        <v>13</v>
      </c>
      <c r="J95" s="14">
        <v>2</v>
      </c>
      <c r="K95" s="21">
        <v>36</v>
      </c>
      <c r="L95" s="17">
        <v>49</v>
      </c>
      <c r="M95" s="33">
        <v>175</v>
      </c>
      <c r="N95" s="33">
        <v>183</v>
      </c>
      <c r="O95" s="18">
        <v>12.9</v>
      </c>
      <c r="P95" s="14">
        <v>1</v>
      </c>
      <c r="AC95" t="e">
        <f ca="1"/>
        <v>#NAME?</v>
      </c>
      <c r="AD95" t="e">
        <f ca="1"/>
        <v>#NAME?</v>
      </c>
      <c r="AE95" t="e">
        <f ca="1"/>
        <v>#NAME?</v>
      </c>
      <c r="AF95" t="e">
        <f ca="1"/>
        <v>#NAME?</v>
      </c>
      <c r="AG95" t="e">
        <f ca="1"/>
        <v>#NAME?</v>
      </c>
      <c r="AH95" t="e">
        <f ca="1"/>
        <v>#NAME?</v>
      </c>
      <c r="AI95" t="e">
        <f ca="1"/>
        <v>#NAME?</v>
      </c>
      <c r="AJ95" t="e">
        <f ca="1"/>
        <v>#NAME?</v>
      </c>
      <c r="AK95" t="e">
        <f ca="1"/>
        <v>#NAME?</v>
      </c>
      <c r="AL95" t="e">
        <f ca="1"/>
        <v>#NAME?</v>
      </c>
      <c r="AM95" t="e">
        <f ca="1"/>
        <v>#NAME?</v>
      </c>
      <c r="AN95" t="e">
        <f ca="1"/>
        <v>#NAME?</v>
      </c>
      <c r="AO95" t="e">
        <f ca="1"/>
        <v>#NAME?</v>
      </c>
      <c r="AP95" t="e">
        <f ca="1"/>
        <v>#NAME?</v>
      </c>
      <c r="AQ95" t="e">
        <f ca="1"/>
        <v>#NAME?</v>
      </c>
      <c r="AR95" s="138" t="e">
        <f ca="1"/>
        <v>#NAME?</v>
      </c>
      <c r="AS95" s="139" t="e">
        <f ca="1"/>
        <v>#NAME?</v>
      </c>
      <c r="AT95" s="140" t="e">
        <f t="shared" ca="1" si="15"/>
        <v>#NAME?</v>
      </c>
      <c r="AU95" t="e">
        <f t="shared" ca="1" si="16"/>
        <v>#NAME?</v>
      </c>
      <c r="AV95" t="e">
        <f t="shared" ca="1" si="17"/>
        <v>#NAME?</v>
      </c>
      <c r="AW95" s="138" t="e">
        <f t="shared" ca="1" si="18"/>
        <v>#NAME?</v>
      </c>
      <c r="AX95" s="140" t="e">
        <f t="shared" ca="1" si="19"/>
        <v>#NAME?</v>
      </c>
      <c r="AY95" s="138">
        <f t="shared" ca="1" si="20"/>
        <v>0</v>
      </c>
      <c r="AZ95" s="140" t="e">
        <f t="shared" ca="1" si="21"/>
        <v>#NAME?</v>
      </c>
      <c r="BA95">
        <f t="shared" ca="1" si="22"/>
        <v>0</v>
      </c>
      <c r="CF95" t="e">
        <f ca="1"/>
        <v>#NAME?</v>
      </c>
      <c r="CG95" t="e">
        <f ca="1"/>
        <v>#NAME?</v>
      </c>
      <c r="CH95" t="e">
        <f ca="1"/>
        <v>#NAME?</v>
      </c>
      <c r="CI95" t="e">
        <f t="shared" ca="1" si="26"/>
        <v>#NAME?</v>
      </c>
      <c r="CJ95" t="e">
        <f t="shared" ca="1" si="27"/>
        <v>#NAME?</v>
      </c>
      <c r="CK95" t="e">
        <f t="shared" ca="1" si="23"/>
        <v>#NAME?</v>
      </c>
      <c r="CL95" t="e">
        <f t="shared" ca="1" si="24"/>
        <v>#NAME?</v>
      </c>
      <c r="CM95" t="e">
        <f t="shared" ca="1" si="25"/>
        <v>#NAME?</v>
      </c>
    </row>
    <row r="96" spans="1:91" ht="15.5" x14ac:dyDescent="0.35">
      <c r="A96" s="31">
        <v>48</v>
      </c>
      <c r="B96" s="14">
        <v>12</v>
      </c>
      <c r="C96" s="20">
        <v>0.183</v>
      </c>
      <c r="D96" s="14">
        <v>4</v>
      </c>
      <c r="E96" s="14">
        <v>130</v>
      </c>
      <c r="F96">
        <v>0</v>
      </c>
      <c r="G96" s="32">
        <v>0</v>
      </c>
      <c r="H96" s="14">
        <v>37</v>
      </c>
      <c r="I96" s="14">
        <v>11</v>
      </c>
      <c r="J96" s="14">
        <v>2</v>
      </c>
      <c r="K96" s="21">
        <v>38</v>
      </c>
      <c r="L96" s="17">
        <v>22</v>
      </c>
      <c r="M96" s="33">
        <v>171</v>
      </c>
      <c r="N96" s="33">
        <v>178</v>
      </c>
      <c r="O96" s="18">
        <v>9</v>
      </c>
      <c r="P96" s="14">
        <v>1</v>
      </c>
      <c r="AC96" t="e">
        <f ca="1"/>
        <v>#NAME?</v>
      </c>
      <c r="AD96" t="e">
        <f ca="1"/>
        <v>#NAME?</v>
      </c>
      <c r="AE96" t="e">
        <f ca="1"/>
        <v>#NAME?</v>
      </c>
      <c r="AF96" t="e">
        <f ca="1"/>
        <v>#NAME?</v>
      </c>
      <c r="AG96" t="e">
        <f ca="1"/>
        <v>#NAME?</v>
      </c>
      <c r="AH96" t="e">
        <f ca="1"/>
        <v>#NAME?</v>
      </c>
      <c r="AI96" t="e">
        <f ca="1"/>
        <v>#NAME?</v>
      </c>
      <c r="AJ96" t="e">
        <f ca="1"/>
        <v>#NAME?</v>
      </c>
      <c r="AK96" t="e">
        <f ca="1"/>
        <v>#NAME?</v>
      </c>
      <c r="AL96" t="e">
        <f ca="1"/>
        <v>#NAME?</v>
      </c>
      <c r="AM96" t="e">
        <f ca="1"/>
        <v>#NAME?</v>
      </c>
      <c r="AN96" t="e">
        <f ca="1"/>
        <v>#NAME?</v>
      </c>
      <c r="AO96" t="e">
        <f ca="1"/>
        <v>#NAME?</v>
      </c>
      <c r="AP96" t="e">
        <f ca="1"/>
        <v>#NAME?</v>
      </c>
      <c r="AQ96" t="e">
        <f ca="1"/>
        <v>#NAME?</v>
      </c>
      <c r="AR96" s="138" t="e">
        <f ca="1"/>
        <v>#NAME?</v>
      </c>
      <c r="AS96" s="139" t="e">
        <f ca="1"/>
        <v>#NAME?</v>
      </c>
      <c r="AT96" s="140" t="e">
        <f t="shared" ca="1" si="15"/>
        <v>#NAME?</v>
      </c>
      <c r="AU96" t="e">
        <f t="shared" ca="1" si="16"/>
        <v>#NAME?</v>
      </c>
      <c r="AV96" t="e">
        <f t="shared" ca="1" si="17"/>
        <v>#NAME?</v>
      </c>
      <c r="AW96" s="138" t="e">
        <f t="shared" ca="1" si="18"/>
        <v>#NAME?</v>
      </c>
      <c r="AX96" s="140" t="e">
        <f t="shared" ca="1" si="19"/>
        <v>#NAME?</v>
      </c>
      <c r="AY96" s="138">
        <f t="shared" ca="1" si="20"/>
        <v>0</v>
      </c>
      <c r="AZ96" s="140" t="e">
        <f t="shared" ca="1" si="21"/>
        <v>#NAME?</v>
      </c>
      <c r="BA96">
        <f t="shared" ca="1" si="22"/>
        <v>0</v>
      </c>
      <c r="CF96" t="e">
        <f ca="1"/>
        <v>#NAME?</v>
      </c>
      <c r="CG96" t="e">
        <f ca="1"/>
        <v>#NAME?</v>
      </c>
      <c r="CH96" t="e">
        <f ca="1"/>
        <v>#NAME?</v>
      </c>
      <c r="CI96" t="e">
        <f t="shared" ca="1" si="26"/>
        <v>#NAME?</v>
      </c>
      <c r="CJ96" t="e">
        <f t="shared" ca="1" si="27"/>
        <v>#NAME?</v>
      </c>
      <c r="CK96" t="e">
        <f t="shared" ca="1" si="23"/>
        <v>#NAME?</v>
      </c>
      <c r="CL96" t="e">
        <f t="shared" ca="1" si="24"/>
        <v>#NAME?</v>
      </c>
      <c r="CM96" t="e">
        <f t="shared" ca="1" si="25"/>
        <v>#NAME?</v>
      </c>
    </row>
    <row r="97" spans="1:91" ht="15.5" x14ac:dyDescent="0.35">
      <c r="A97" s="31">
        <v>88</v>
      </c>
      <c r="B97" s="14">
        <v>12</v>
      </c>
      <c r="C97" s="20">
        <v>1.6</v>
      </c>
      <c r="D97" s="14">
        <v>0</v>
      </c>
      <c r="E97" s="14">
        <v>72</v>
      </c>
      <c r="F97">
        <v>1</v>
      </c>
      <c r="G97" s="32">
        <v>1</v>
      </c>
      <c r="H97" s="14">
        <v>39</v>
      </c>
      <c r="I97" s="14">
        <v>18</v>
      </c>
      <c r="J97" s="14">
        <v>1</v>
      </c>
      <c r="K97" s="21">
        <v>41</v>
      </c>
      <c r="L97" s="17">
        <v>29</v>
      </c>
      <c r="M97" s="33">
        <v>175</v>
      </c>
      <c r="N97" s="33">
        <v>185</v>
      </c>
      <c r="O97" s="18">
        <v>18.2</v>
      </c>
      <c r="P97" s="14">
        <v>1</v>
      </c>
      <c r="AC97" t="e">
        <f ca="1"/>
        <v>#NAME?</v>
      </c>
      <c r="AD97" t="e">
        <f ca="1"/>
        <v>#NAME?</v>
      </c>
      <c r="AE97" t="e">
        <f ca="1"/>
        <v>#NAME?</v>
      </c>
      <c r="AF97" t="e">
        <f ca="1"/>
        <v>#NAME?</v>
      </c>
      <c r="AG97" t="e">
        <f ca="1"/>
        <v>#NAME?</v>
      </c>
      <c r="AH97" t="e">
        <f ca="1"/>
        <v>#NAME?</v>
      </c>
      <c r="AI97" t="e">
        <f ca="1"/>
        <v>#NAME?</v>
      </c>
      <c r="AJ97" t="e">
        <f ca="1"/>
        <v>#NAME?</v>
      </c>
      <c r="AK97" t="e">
        <f ca="1"/>
        <v>#NAME?</v>
      </c>
      <c r="AL97" t="e">
        <f ca="1"/>
        <v>#NAME?</v>
      </c>
      <c r="AM97" t="e">
        <f ca="1"/>
        <v>#NAME?</v>
      </c>
      <c r="AN97" t="e">
        <f ca="1"/>
        <v>#NAME?</v>
      </c>
      <c r="AO97" t="e">
        <f ca="1"/>
        <v>#NAME?</v>
      </c>
      <c r="AP97" t="e">
        <f ca="1"/>
        <v>#NAME?</v>
      </c>
      <c r="AQ97" t="e">
        <f ca="1"/>
        <v>#NAME?</v>
      </c>
      <c r="AR97" s="138" t="e">
        <f ca="1"/>
        <v>#NAME?</v>
      </c>
      <c r="AS97" s="139" t="e">
        <f ca="1"/>
        <v>#NAME?</v>
      </c>
      <c r="AT97" s="140" t="e">
        <f t="shared" ca="1" si="15"/>
        <v>#NAME?</v>
      </c>
      <c r="AU97" t="e">
        <f t="shared" ca="1" si="16"/>
        <v>#NAME?</v>
      </c>
      <c r="AV97" t="e">
        <f t="shared" ca="1" si="17"/>
        <v>#NAME?</v>
      </c>
      <c r="AW97" s="138" t="e">
        <f t="shared" ca="1" si="18"/>
        <v>#NAME?</v>
      </c>
      <c r="AX97" s="140" t="e">
        <f t="shared" ca="1" si="19"/>
        <v>#NAME?</v>
      </c>
      <c r="AY97" s="138">
        <f t="shared" ca="1" si="20"/>
        <v>0</v>
      </c>
      <c r="AZ97" s="140" t="e">
        <f t="shared" ca="1" si="21"/>
        <v>#NAME?</v>
      </c>
      <c r="BA97">
        <f t="shared" ca="1" si="22"/>
        <v>0</v>
      </c>
      <c r="CF97" t="e">
        <f ca="1"/>
        <v>#NAME?</v>
      </c>
      <c r="CG97" t="e">
        <f ca="1"/>
        <v>#NAME?</v>
      </c>
      <c r="CH97" t="e">
        <f ca="1"/>
        <v>#NAME?</v>
      </c>
      <c r="CI97" t="e">
        <f t="shared" ca="1" si="26"/>
        <v>#NAME?</v>
      </c>
      <c r="CJ97" t="e">
        <f t="shared" ca="1" si="27"/>
        <v>#NAME?</v>
      </c>
      <c r="CK97" t="e">
        <f t="shared" ca="1" si="23"/>
        <v>#NAME?</v>
      </c>
      <c r="CL97" t="e">
        <f t="shared" ca="1" si="24"/>
        <v>#NAME?</v>
      </c>
      <c r="CM97" t="e">
        <f t="shared" ca="1" si="25"/>
        <v>#NAME?</v>
      </c>
    </row>
    <row r="98" spans="1:91" ht="15.5" x14ac:dyDescent="0.35">
      <c r="A98" s="31">
        <v>75</v>
      </c>
      <c r="B98" s="14">
        <v>5</v>
      </c>
      <c r="C98" s="20">
        <v>0.61199999999999999</v>
      </c>
      <c r="D98" s="14">
        <v>5</v>
      </c>
      <c r="E98" s="14">
        <v>129</v>
      </c>
      <c r="F98">
        <v>1</v>
      </c>
      <c r="G98" s="32">
        <v>1</v>
      </c>
      <c r="H98" s="14">
        <v>42</v>
      </c>
      <c r="I98" s="14">
        <v>15</v>
      </c>
      <c r="J98" s="14">
        <v>4</v>
      </c>
      <c r="K98" s="21">
        <v>36</v>
      </c>
      <c r="L98" s="17">
        <v>55</v>
      </c>
      <c r="M98" s="33">
        <v>186</v>
      </c>
      <c r="N98" s="33">
        <v>193</v>
      </c>
      <c r="O98" s="18">
        <v>14.4</v>
      </c>
      <c r="P98" s="14">
        <v>0</v>
      </c>
      <c r="AC98" t="e">
        <f ca="1"/>
        <v>#NAME?</v>
      </c>
      <c r="AD98" t="e">
        <f ca="1"/>
        <v>#NAME?</v>
      </c>
      <c r="AE98" t="e">
        <f ca="1"/>
        <v>#NAME?</v>
      </c>
      <c r="AF98" t="e">
        <f ca="1"/>
        <v>#NAME?</v>
      </c>
      <c r="AG98" t="e">
        <f ca="1"/>
        <v>#NAME?</v>
      </c>
      <c r="AH98" t="e">
        <f ca="1"/>
        <v>#NAME?</v>
      </c>
      <c r="AI98" t="e">
        <f ca="1"/>
        <v>#NAME?</v>
      </c>
      <c r="AJ98" t="e">
        <f ca="1"/>
        <v>#NAME?</v>
      </c>
      <c r="AK98" t="e">
        <f ca="1"/>
        <v>#NAME?</v>
      </c>
      <c r="AL98" t="e">
        <f ca="1"/>
        <v>#NAME?</v>
      </c>
      <c r="AM98" t="e">
        <f ca="1"/>
        <v>#NAME?</v>
      </c>
      <c r="AN98" t="e">
        <f ca="1"/>
        <v>#NAME?</v>
      </c>
      <c r="AO98" t="e">
        <f ca="1"/>
        <v>#NAME?</v>
      </c>
      <c r="AP98" t="e">
        <f ca="1"/>
        <v>#NAME?</v>
      </c>
      <c r="AQ98" t="e">
        <f ca="1"/>
        <v>#NAME?</v>
      </c>
      <c r="AR98" s="138" t="e">
        <f ca="1"/>
        <v>#NAME?</v>
      </c>
      <c r="AS98" s="139" t="e">
        <f ca="1"/>
        <v>#NAME?</v>
      </c>
      <c r="AT98" s="140" t="e">
        <f t="shared" ca="1" si="15"/>
        <v>#NAME?</v>
      </c>
      <c r="AU98" t="e">
        <f t="shared" ca="1" si="16"/>
        <v>#NAME?</v>
      </c>
      <c r="AV98" t="e">
        <f t="shared" ca="1" si="17"/>
        <v>#NAME?</v>
      </c>
      <c r="AW98" s="138" t="e">
        <f t="shared" ca="1" si="18"/>
        <v>#NAME?</v>
      </c>
      <c r="AX98" s="140" t="e">
        <f t="shared" ca="1" si="19"/>
        <v>#NAME?</v>
      </c>
      <c r="AY98" s="138">
        <f t="shared" ca="1" si="20"/>
        <v>0</v>
      </c>
      <c r="AZ98" s="140" t="e">
        <f t="shared" ca="1" si="21"/>
        <v>#NAME?</v>
      </c>
      <c r="BA98">
        <f t="shared" ca="1" si="22"/>
        <v>0</v>
      </c>
      <c r="CF98" t="e">
        <f ca="1"/>
        <v>#NAME?</v>
      </c>
      <c r="CG98" t="e">
        <f ca="1"/>
        <v>#NAME?</v>
      </c>
      <c r="CH98" t="e">
        <f ca="1"/>
        <v>#NAME?</v>
      </c>
      <c r="CI98" t="e">
        <f t="shared" ca="1" si="26"/>
        <v>#NAME?</v>
      </c>
      <c r="CJ98" t="e">
        <f t="shared" ca="1" si="27"/>
        <v>#NAME?</v>
      </c>
      <c r="CK98" t="e">
        <f t="shared" ca="1" si="23"/>
        <v>#NAME?</v>
      </c>
      <c r="CL98" t="e">
        <f t="shared" ca="1" si="24"/>
        <v>#NAME?</v>
      </c>
      <c r="CM98" t="e">
        <f t="shared" ca="1" si="25"/>
        <v>#NAME?</v>
      </c>
    </row>
    <row r="99" spans="1:91" ht="15.5" x14ac:dyDescent="0.35">
      <c r="A99" s="31">
        <v>56</v>
      </c>
      <c r="B99" s="14">
        <v>3</v>
      </c>
      <c r="C99" s="20">
        <v>0.496</v>
      </c>
      <c r="D99" s="14">
        <v>3</v>
      </c>
      <c r="E99" s="14">
        <v>100</v>
      </c>
      <c r="F99">
        <v>0</v>
      </c>
      <c r="G99" s="32">
        <v>0</v>
      </c>
      <c r="H99" s="14">
        <v>54</v>
      </c>
      <c r="I99" s="14">
        <v>8</v>
      </c>
      <c r="J99" s="14">
        <v>4</v>
      </c>
      <c r="K99" s="21">
        <v>31</v>
      </c>
      <c r="L99" s="17">
        <v>37</v>
      </c>
      <c r="M99" s="33">
        <v>172</v>
      </c>
      <c r="N99" s="33">
        <v>179</v>
      </c>
      <c r="O99" s="18">
        <v>8.8000000000000007</v>
      </c>
      <c r="P99" s="14">
        <v>0</v>
      </c>
      <c r="AC99" t="e">
        <f ca="1"/>
        <v>#NAME?</v>
      </c>
      <c r="AD99" t="e">
        <f ca="1"/>
        <v>#NAME?</v>
      </c>
      <c r="AE99" t="e">
        <f ca="1"/>
        <v>#NAME?</v>
      </c>
      <c r="AF99" t="e">
        <f ca="1"/>
        <v>#NAME?</v>
      </c>
      <c r="AG99" t="e">
        <f ca="1"/>
        <v>#NAME?</v>
      </c>
      <c r="AH99" t="e">
        <f ca="1"/>
        <v>#NAME?</v>
      </c>
      <c r="AI99" t="e">
        <f ca="1"/>
        <v>#NAME?</v>
      </c>
      <c r="AJ99" t="e">
        <f ca="1"/>
        <v>#NAME?</v>
      </c>
      <c r="AK99" t="e">
        <f ca="1"/>
        <v>#NAME?</v>
      </c>
      <c r="AL99" t="e">
        <f ca="1"/>
        <v>#NAME?</v>
      </c>
      <c r="AM99" t="e">
        <f ca="1"/>
        <v>#NAME?</v>
      </c>
      <c r="AN99" t="e">
        <f ca="1"/>
        <v>#NAME?</v>
      </c>
      <c r="AO99" t="e">
        <f ca="1"/>
        <v>#NAME?</v>
      </c>
      <c r="AP99" t="e">
        <f ca="1"/>
        <v>#NAME?</v>
      </c>
      <c r="AQ99" t="e">
        <f ca="1"/>
        <v>#NAME?</v>
      </c>
      <c r="AR99" s="138" t="e">
        <f ca="1"/>
        <v>#NAME?</v>
      </c>
      <c r="AS99" s="139" t="e">
        <f ca="1"/>
        <v>#NAME?</v>
      </c>
      <c r="AT99" s="140" t="e">
        <f t="shared" ca="1" si="15"/>
        <v>#NAME?</v>
      </c>
      <c r="AU99" t="e">
        <f t="shared" ca="1" si="16"/>
        <v>#NAME?</v>
      </c>
      <c r="AV99" t="e">
        <f t="shared" ca="1" si="17"/>
        <v>#NAME?</v>
      </c>
      <c r="AW99" s="138" t="e">
        <f t="shared" ca="1" si="18"/>
        <v>#NAME?</v>
      </c>
      <c r="AX99" s="140" t="e">
        <f t="shared" ca="1" si="19"/>
        <v>#NAME?</v>
      </c>
      <c r="AY99" s="138">
        <f t="shared" ca="1" si="20"/>
        <v>0</v>
      </c>
      <c r="AZ99" s="140" t="e">
        <f t="shared" ca="1" si="21"/>
        <v>#NAME?</v>
      </c>
      <c r="BA99">
        <f t="shared" ca="1" si="22"/>
        <v>0</v>
      </c>
      <c r="CF99" t="e">
        <f ca="1"/>
        <v>#NAME?</v>
      </c>
      <c r="CG99" t="e">
        <f ca="1"/>
        <v>#NAME?</v>
      </c>
      <c r="CH99" t="e">
        <f ca="1"/>
        <v>#NAME?</v>
      </c>
      <c r="CI99" t="e">
        <f t="shared" ca="1" si="26"/>
        <v>#NAME?</v>
      </c>
      <c r="CJ99" t="e">
        <f t="shared" ca="1" si="27"/>
        <v>#NAME?</v>
      </c>
      <c r="CK99" t="e">
        <f t="shared" ca="1" si="23"/>
        <v>#NAME?</v>
      </c>
      <c r="CL99" t="e">
        <f t="shared" ca="1" si="24"/>
        <v>#NAME?</v>
      </c>
      <c r="CM99" t="e">
        <f t="shared" ca="1" si="25"/>
        <v>#NAME?</v>
      </c>
    </row>
    <row r="100" spans="1:91" ht="15.5" x14ac:dyDescent="0.35">
      <c r="A100" s="31">
        <v>60</v>
      </c>
      <c r="B100" s="14">
        <v>17</v>
      </c>
      <c r="C100" s="20">
        <v>1.8</v>
      </c>
      <c r="D100" s="14">
        <v>2</v>
      </c>
      <c r="E100" s="14">
        <v>86</v>
      </c>
      <c r="F100">
        <v>0</v>
      </c>
      <c r="G100" s="32">
        <v>1</v>
      </c>
      <c r="H100" s="14">
        <v>39</v>
      </c>
      <c r="I100" s="14">
        <v>9</v>
      </c>
      <c r="J100" s="14">
        <v>3</v>
      </c>
      <c r="K100" s="21">
        <v>44</v>
      </c>
      <c r="L100" s="17">
        <v>40</v>
      </c>
      <c r="M100" s="33">
        <v>165</v>
      </c>
      <c r="N100" s="33">
        <v>171</v>
      </c>
      <c r="O100" s="18">
        <v>12.5</v>
      </c>
      <c r="P100" s="14">
        <v>1</v>
      </c>
      <c r="AC100" t="e">
        <f ca="1"/>
        <v>#NAME?</v>
      </c>
      <c r="AD100" t="e">
        <f ca="1"/>
        <v>#NAME?</v>
      </c>
      <c r="AE100" t="e">
        <f ca="1"/>
        <v>#NAME?</v>
      </c>
      <c r="AF100" t="e">
        <f ca="1"/>
        <v>#NAME?</v>
      </c>
      <c r="AG100" t="e">
        <f ca="1"/>
        <v>#NAME?</v>
      </c>
      <c r="AH100" t="e">
        <f ca="1"/>
        <v>#NAME?</v>
      </c>
      <c r="AI100" t="e">
        <f ca="1"/>
        <v>#NAME?</v>
      </c>
      <c r="AJ100" t="e">
        <f ca="1"/>
        <v>#NAME?</v>
      </c>
      <c r="AK100" t="e">
        <f ca="1"/>
        <v>#NAME?</v>
      </c>
      <c r="AL100" t="e">
        <f ca="1"/>
        <v>#NAME?</v>
      </c>
      <c r="AM100" t="e">
        <f ca="1"/>
        <v>#NAME?</v>
      </c>
      <c r="AN100" t="e">
        <f ca="1"/>
        <v>#NAME?</v>
      </c>
      <c r="AO100" t="e">
        <f ca="1"/>
        <v>#NAME?</v>
      </c>
      <c r="AP100" t="e">
        <f ca="1"/>
        <v>#NAME?</v>
      </c>
      <c r="AQ100" t="e">
        <f ca="1"/>
        <v>#NAME?</v>
      </c>
      <c r="AR100" s="138" t="e">
        <f ca="1"/>
        <v>#NAME?</v>
      </c>
      <c r="AS100" s="139" t="e">
        <f ca="1"/>
        <v>#NAME?</v>
      </c>
      <c r="AT100" s="140" t="e">
        <f t="shared" ca="1" si="15"/>
        <v>#NAME?</v>
      </c>
      <c r="AU100" t="e">
        <f t="shared" ca="1" si="16"/>
        <v>#NAME?</v>
      </c>
      <c r="AV100" t="e">
        <f t="shared" ca="1" si="17"/>
        <v>#NAME?</v>
      </c>
      <c r="AW100" s="138" t="e">
        <f t="shared" ca="1" si="18"/>
        <v>#NAME?</v>
      </c>
      <c r="AX100" s="140" t="e">
        <f t="shared" ca="1" si="19"/>
        <v>#NAME?</v>
      </c>
      <c r="AY100" s="138">
        <f t="shared" ca="1" si="20"/>
        <v>0</v>
      </c>
      <c r="AZ100" s="140" t="e">
        <f t="shared" ca="1" si="21"/>
        <v>#NAME?</v>
      </c>
      <c r="BA100">
        <f t="shared" ca="1" si="22"/>
        <v>0</v>
      </c>
      <c r="CF100" t="e">
        <f ca="1"/>
        <v>#NAME?</v>
      </c>
      <c r="CG100" t="e">
        <f ca="1"/>
        <v>#NAME?</v>
      </c>
      <c r="CH100" t="e">
        <f ca="1"/>
        <v>#NAME?</v>
      </c>
      <c r="CI100" t="e">
        <f t="shared" ca="1" si="26"/>
        <v>#NAME?</v>
      </c>
      <c r="CJ100" t="e">
        <f t="shared" ca="1" si="27"/>
        <v>#NAME?</v>
      </c>
      <c r="CK100" t="e">
        <f t="shared" ca="1" si="23"/>
        <v>#NAME?</v>
      </c>
      <c r="CL100" t="e">
        <f t="shared" ca="1" si="24"/>
        <v>#NAME?</v>
      </c>
      <c r="CM100" t="e">
        <f t="shared" ca="1" si="25"/>
        <v>#NAME?</v>
      </c>
    </row>
    <row r="101" spans="1:91" ht="15.5" x14ac:dyDescent="0.35">
      <c r="A101" s="31">
        <v>58</v>
      </c>
      <c r="B101" s="14">
        <v>6</v>
      </c>
      <c r="C101" s="20">
        <v>0.40300000000000002</v>
      </c>
      <c r="D101" s="14">
        <v>2</v>
      </c>
      <c r="E101" s="14">
        <v>98</v>
      </c>
      <c r="F101">
        <v>1</v>
      </c>
      <c r="G101" s="32">
        <v>1</v>
      </c>
      <c r="H101" s="14">
        <v>35</v>
      </c>
      <c r="I101" s="14">
        <v>16</v>
      </c>
      <c r="J101" s="14">
        <v>1</v>
      </c>
      <c r="K101" s="21">
        <v>36</v>
      </c>
      <c r="L101" s="17">
        <v>45</v>
      </c>
      <c r="M101" s="33">
        <v>174</v>
      </c>
      <c r="N101" s="33">
        <v>180</v>
      </c>
      <c r="O101" s="18">
        <v>13.3</v>
      </c>
      <c r="P101" s="14">
        <v>0</v>
      </c>
      <c r="AC101" t="e">
        <f ca="1"/>
        <v>#NAME?</v>
      </c>
      <c r="AD101" t="e">
        <f ca="1"/>
        <v>#NAME?</v>
      </c>
      <c r="AE101" t="e">
        <f ca="1"/>
        <v>#NAME?</v>
      </c>
      <c r="AF101" t="e">
        <f ca="1"/>
        <v>#NAME?</v>
      </c>
      <c r="AG101" t="e">
        <f ca="1"/>
        <v>#NAME?</v>
      </c>
      <c r="AH101" t="e">
        <f ca="1"/>
        <v>#NAME?</v>
      </c>
      <c r="AI101" t="e">
        <f ca="1"/>
        <v>#NAME?</v>
      </c>
      <c r="AJ101" t="e">
        <f ca="1"/>
        <v>#NAME?</v>
      </c>
      <c r="AK101" t="e">
        <f ca="1"/>
        <v>#NAME?</v>
      </c>
      <c r="AL101" t="e">
        <f ca="1"/>
        <v>#NAME?</v>
      </c>
      <c r="AM101" t="e">
        <f ca="1"/>
        <v>#NAME?</v>
      </c>
      <c r="AN101" t="e">
        <f ca="1"/>
        <v>#NAME?</v>
      </c>
      <c r="AO101" t="e">
        <f ca="1"/>
        <v>#NAME?</v>
      </c>
      <c r="AP101" t="e">
        <f ca="1"/>
        <v>#NAME?</v>
      </c>
      <c r="AQ101" t="e">
        <f ca="1"/>
        <v>#NAME?</v>
      </c>
      <c r="AR101" s="138" t="e">
        <f ca="1"/>
        <v>#NAME?</v>
      </c>
      <c r="AS101" s="139" t="e">
        <f ca="1"/>
        <v>#NAME?</v>
      </c>
      <c r="AT101" s="140" t="e">
        <f t="shared" ca="1" si="15"/>
        <v>#NAME?</v>
      </c>
      <c r="AU101" t="e">
        <f t="shared" ca="1" si="16"/>
        <v>#NAME?</v>
      </c>
      <c r="AV101" t="e">
        <f t="shared" ca="1" si="17"/>
        <v>#NAME?</v>
      </c>
      <c r="AW101" s="138" t="e">
        <f t="shared" ca="1" si="18"/>
        <v>#NAME?</v>
      </c>
      <c r="AX101" s="140" t="e">
        <f t="shared" ca="1" si="19"/>
        <v>#NAME?</v>
      </c>
      <c r="AY101" s="138">
        <f t="shared" ca="1" si="20"/>
        <v>0</v>
      </c>
      <c r="AZ101" s="140" t="e">
        <f t="shared" ca="1" si="21"/>
        <v>#NAME?</v>
      </c>
      <c r="BA101">
        <f t="shared" ca="1" si="22"/>
        <v>0</v>
      </c>
      <c r="CF101" t="e">
        <f ca="1"/>
        <v>#NAME?</v>
      </c>
      <c r="CG101" t="e">
        <f ca="1"/>
        <v>#NAME?</v>
      </c>
      <c r="CH101" t="e">
        <f ca="1"/>
        <v>#NAME?</v>
      </c>
      <c r="CI101" t="e">
        <f t="shared" ca="1" si="26"/>
        <v>#NAME?</v>
      </c>
      <c r="CJ101" t="e">
        <f t="shared" ca="1" si="27"/>
        <v>#NAME?</v>
      </c>
      <c r="CK101" t="e">
        <f t="shared" ca="1" si="23"/>
        <v>#NAME?</v>
      </c>
      <c r="CL101" t="e">
        <f t="shared" ca="1" si="24"/>
        <v>#NAME?</v>
      </c>
      <c r="CM101" t="e">
        <f t="shared" ca="1" si="25"/>
        <v>#NAME?</v>
      </c>
    </row>
    <row r="102" spans="1:91" ht="15.5" x14ac:dyDescent="0.35">
      <c r="A102" s="31">
        <v>67</v>
      </c>
      <c r="B102" s="14">
        <v>10</v>
      </c>
      <c r="C102" s="20">
        <v>0.85599999999999998</v>
      </c>
      <c r="D102" s="14">
        <v>3</v>
      </c>
      <c r="E102" s="14">
        <v>112</v>
      </c>
      <c r="F102">
        <v>0</v>
      </c>
      <c r="G102" s="32">
        <v>0</v>
      </c>
      <c r="H102" s="14">
        <v>33</v>
      </c>
      <c r="I102" s="14">
        <v>1</v>
      </c>
      <c r="J102" s="14">
        <v>3</v>
      </c>
      <c r="K102" s="21">
        <v>38</v>
      </c>
      <c r="L102" s="17">
        <v>43</v>
      </c>
      <c r="M102" s="33">
        <v>178</v>
      </c>
      <c r="N102" s="33">
        <v>188</v>
      </c>
      <c r="O102" s="18">
        <v>12.5</v>
      </c>
      <c r="P102" s="14">
        <v>1</v>
      </c>
      <c r="AC102" t="e">
        <f ca="1"/>
        <v>#NAME?</v>
      </c>
      <c r="AD102" t="e">
        <f ca="1"/>
        <v>#NAME?</v>
      </c>
      <c r="AE102" t="e">
        <f ca="1"/>
        <v>#NAME?</v>
      </c>
      <c r="AF102" t="e">
        <f ca="1"/>
        <v>#NAME?</v>
      </c>
      <c r="AG102" t="e">
        <f ca="1"/>
        <v>#NAME?</v>
      </c>
      <c r="AH102" t="e">
        <f ca="1"/>
        <v>#NAME?</v>
      </c>
      <c r="AI102" t="e">
        <f ca="1"/>
        <v>#NAME?</v>
      </c>
      <c r="AJ102" t="e">
        <f ca="1"/>
        <v>#NAME?</v>
      </c>
      <c r="AK102" t="e">
        <f ca="1"/>
        <v>#NAME?</v>
      </c>
      <c r="AL102" t="e">
        <f ca="1"/>
        <v>#NAME?</v>
      </c>
      <c r="AM102" t="e">
        <f ca="1"/>
        <v>#NAME?</v>
      </c>
      <c r="AN102" t="e">
        <f ca="1"/>
        <v>#NAME?</v>
      </c>
      <c r="AO102" t="e">
        <f ca="1"/>
        <v>#NAME?</v>
      </c>
      <c r="AP102" t="e">
        <f ca="1"/>
        <v>#NAME?</v>
      </c>
      <c r="AQ102" t="e">
        <f ca="1"/>
        <v>#NAME?</v>
      </c>
      <c r="AR102" s="138" t="e">
        <f ca="1"/>
        <v>#NAME?</v>
      </c>
      <c r="AS102" s="139" t="e">
        <f ca="1"/>
        <v>#NAME?</v>
      </c>
      <c r="AT102" s="140" t="e">
        <f t="shared" ca="1" si="15"/>
        <v>#NAME?</v>
      </c>
      <c r="AU102" t="e">
        <f t="shared" ca="1" si="16"/>
        <v>#NAME?</v>
      </c>
      <c r="AV102" t="e">
        <f t="shared" ca="1" si="17"/>
        <v>#NAME?</v>
      </c>
      <c r="AW102" s="138" t="e">
        <f t="shared" ca="1" si="18"/>
        <v>#NAME?</v>
      </c>
      <c r="AX102" s="140" t="e">
        <f t="shared" ca="1" si="19"/>
        <v>#NAME?</v>
      </c>
      <c r="AY102" s="138">
        <f t="shared" ca="1" si="20"/>
        <v>0</v>
      </c>
      <c r="AZ102" s="140" t="e">
        <f t="shared" ca="1" si="21"/>
        <v>#NAME?</v>
      </c>
      <c r="BA102">
        <f t="shared" ca="1" si="22"/>
        <v>0</v>
      </c>
      <c r="CF102" t="e">
        <f ca="1"/>
        <v>#NAME?</v>
      </c>
      <c r="CG102" t="e">
        <f ca="1"/>
        <v>#NAME?</v>
      </c>
      <c r="CH102" t="e">
        <f ca="1"/>
        <v>#NAME?</v>
      </c>
      <c r="CI102" t="e">
        <f t="shared" ca="1" si="26"/>
        <v>#NAME?</v>
      </c>
      <c r="CJ102" t="e">
        <f t="shared" ca="1" si="27"/>
        <v>#NAME?</v>
      </c>
      <c r="CK102" t="e">
        <f t="shared" ca="1" si="23"/>
        <v>#NAME?</v>
      </c>
      <c r="CL102" t="e">
        <f t="shared" ca="1" si="24"/>
        <v>#NAME?</v>
      </c>
      <c r="CM102" t="e">
        <f t="shared" ca="1" si="25"/>
        <v>#NAME?</v>
      </c>
    </row>
    <row r="103" spans="1:91" ht="15.5" x14ac:dyDescent="0.35">
      <c r="A103" s="31">
        <v>73</v>
      </c>
      <c r="B103" s="14">
        <v>15</v>
      </c>
      <c r="C103" s="20">
        <v>1.8360000000000001</v>
      </c>
      <c r="D103" s="14">
        <v>0</v>
      </c>
      <c r="E103" s="14">
        <v>85</v>
      </c>
      <c r="F103">
        <v>1</v>
      </c>
      <c r="G103" s="32">
        <v>1</v>
      </c>
      <c r="H103" s="14">
        <v>36</v>
      </c>
      <c r="I103" s="14">
        <v>7</v>
      </c>
      <c r="J103" s="14">
        <v>2</v>
      </c>
      <c r="K103" s="21">
        <v>42</v>
      </c>
      <c r="L103" s="17">
        <v>83</v>
      </c>
      <c r="M103" s="33">
        <v>179</v>
      </c>
      <c r="N103" s="33">
        <v>187</v>
      </c>
      <c r="O103" s="18">
        <v>13.2</v>
      </c>
      <c r="P103" s="14">
        <v>0</v>
      </c>
      <c r="AC103" t="e">
        <f ca="1"/>
        <v>#NAME?</v>
      </c>
      <c r="AD103" t="e">
        <f ca="1"/>
        <v>#NAME?</v>
      </c>
      <c r="AE103" t="e">
        <f ca="1"/>
        <v>#NAME?</v>
      </c>
      <c r="AF103" t="e">
        <f ca="1"/>
        <v>#NAME?</v>
      </c>
      <c r="AG103" t="e">
        <f ca="1"/>
        <v>#NAME?</v>
      </c>
      <c r="AH103" t="e">
        <f ca="1"/>
        <v>#NAME?</v>
      </c>
      <c r="AI103" t="e">
        <f ca="1"/>
        <v>#NAME?</v>
      </c>
      <c r="AJ103" t="e">
        <f ca="1"/>
        <v>#NAME?</v>
      </c>
      <c r="AK103" t="e">
        <f ca="1"/>
        <v>#NAME?</v>
      </c>
      <c r="AL103" t="e">
        <f ca="1"/>
        <v>#NAME?</v>
      </c>
      <c r="AM103" t="e">
        <f ca="1"/>
        <v>#NAME?</v>
      </c>
      <c r="AN103" t="e">
        <f ca="1"/>
        <v>#NAME?</v>
      </c>
      <c r="AO103" t="e">
        <f ca="1"/>
        <v>#NAME?</v>
      </c>
      <c r="AP103" t="e">
        <f ca="1"/>
        <v>#NAME?</v>
      </c>
      <c r="AQ103" t="e">
        <f ca="1"/>
        <v>#NAME?</v>
      </c>
      <c r="AR103" s="138" t="e">
        <f ca="1"/>
        <v>#NAME?</v>
      </c>
      <c r="AS103" s="139" t="e">
        <f ca="1"/>
        <v>#NAME?</v>
      </c>
      <c r="AT103" s="140" t="e">
        <f t="shared" ca="1" si="15"/>
        <v>#NAME?</v>
      </c>
      <c r="AU103" t="e">
        <f t="shared" ca="1" si="16"/>
        <v>#NAME?</v>
      </c>
      <c r="AV103" t="e">
        <f t="shared" ca="1" si="17"/>
        <v>#NAME?</v>
      </c>
      <c r="AW103" s="138" t="e">
        <f t="shared" ca="1" si="18"/>
        <v>#NAME?</v>
      </c>
      <c r="AX103" s="140" t="e">
        <f t="shared" ca="1" si="19"/>
        <v>#NAME?</v>
      </c>
      <c r="AY103" s="138">
        <f t="shared" ca="1" si="20"/>
        <v>0</v>
      </c>
      <c r="AZ103" s="140" t="e">
        <f t="shared" ca="1" si="21"/>
        <v>#NAME?</v>
      </c>
      <c r="BA103">
        <f t="shared" ca="1" si="22"/>
        <v>0</v>
      </c>
      <c r="CF103" t="e">
        <f ca="1"/>
        <v>#NAME?</v>
      </c>
      <c r="CG103" t="e">
        <f ca="1"/>
        <v>#NAME?</v>
      </c>
      <c r="CH103" t="e">
        <f ca="1"/>
        <v>#NAME?</v>
      </c>
      <c r="CI103" t="e">
        <f t="shared" ca="1" si="26"/>
        <v>#NAME?</v>
      </c>
      <c r="CJ103" t="e">
        <f t="shared" ca="1" si="27"/>
        <v>#NAME?</v>
      </c>
      <c r="CK103" t="e">
        <f t="shared" ca="1" si="23"/>
        <v>#NAME?</v>
      </c>
      <c r="CL103" t="e">
        <f t="shared" ca="1" si="24"/>
        <v>#NAME?</v>
      </c>
      <c r="CM103" t="e">
        <f t="shared" ca="1" si="25"/>
        <v>#NAME?</v>
      </c>
    </row>
    <row r="104" spans="1:91" ht="15.5" x14ac:dyDescent="0.35">
      <c r="A104" s="31">
        <v>70</v>
      </c>
      <c r="B104" s="14">
        <v>20</v>
      </c>
      <c r="C104" s="20">
        <v>0.40799999999999997</v>
      </c>
      <c r="D104" s="14">
        <v>2</v>
      </c>
      <c r="E104" s="14">
        <v>96</v>
      </c>
      <c r="F104">
        <v>0</v>
      </c>
      <c r="G104" s="32">
        <v>0</v>
      </c>
      <c r="H104" s="14">
        <v>42</v>
      </c>
      <c r="I104" s="14">
        <v>7</v>
      </c>
      <c r="J104" s="14">
        <v>6</v>
      </c>
      <c r="K104" s="21">
        <v>47</v>
      </c>
      <c r="L104" s="17">
        <v>49</v>
      </c>
      <c r="M104" s="33">
        <v>161</v>
      </c>
      <c r="N104" s="33">
        <v>168</v>
      </c>
      <c r="O104" s="18">
        <v>11.1</v>
      </c>
      <c r="P104" s="14">
        <v>0</v>
      </c>
      <c r="AC104" t="e">
        <f ca="1"/>
        <v>#NAME?</v>
      </c>
      <c r="AD104" t="e">
        <f ca="1"/>
        <v>#NAME?</v>
      </c>
      <c r="AE104" t="e">
        <f ca="1"/>
        <v>#NAME?</v>
      </c>
      <c r="AF104" t="e">
        <f ca="1"/>
        <v>#NAME?</v>
      </c>
      <c r="AG104" t="e">
        <f ca="1"/>
        <v>#NAME?</v>
      </c>
      <c r="AH104" t="e">
        <f ca="1"/>
        <v>#NAME?</v>
      </c>
      <c r="AI104" t="e">
        <f ca="1"/>
        <v>#NAME?</v>
      </c>
      <c r="AJ104" t="e">
        <f ca="1"/>
        <v>#NAME?</v>
      </c>
      <c r="AK104" t="e">
        <f ca="1"/>
        <v>#NAME?</v>
      </c>
      <c r="AL104" t="e">
        <f ca="1"/>
        <v>#NAME?</v>
      </c>
      <c r="AM104" t="e">
        <f ca="1"/>
        <v>#NAME?</v>
      </c>
      <c r="AN104" t="e">
        <f ca="1"/>
        <v>#NAME?</v>
      </c>
      <c r="AO104" t="e">
        <f ca="1"/>
        <v>#NAME?</v>
      </c>
      <c r="AP104" t="e">
        <f ca="1"/>
        <v>#NAME?</v>
      </c>
      <c r="AQ104" t="e">
        <f ca="1"/>
        <v>#NAME?</v>
      </c>
      <c r="AR104" s="138" t="e">
        <f ca="1"/>
        <v>#NAME?</v>
      </c>
      <c r="AS104" s="139" t="e">
        <f ca="1"/>
        <v>#NAME?</v>
      </c>
      <c r="AT104" s="140" t="e">
        <f t="shared" ca="1" si="15"/>
        <v>#NAME?</v>
      </c>
      <c r="AU104" t="e">
        <f t="shared" ca="1" si="16"/>
        <v>#NAME?</v>
      </c>
      <c r="AV104" t="e">
        <f t="shared" ca="1" si="17"/>
        <v>#NAME?</v>
      </c>
      <c r="AW104" s="138" t="e">
        <f t="shared" ca="1" si="18"/>
        <v>#NAME?</v>
      </c>
      <c r="AX104" s="140" t="e">
        <f t="shared" ca="1" si="19"/>
        <v>#NAME?</v>
      </c>
      <c r="AY104" s="138">
        <f t="shared" ca="1" si="20"/>
        <v>0</v>
      </c>
      <c r="AZ104" s="140" t="e">
        <f t="shared" ca="1" si="21"/>
        <v>#NAME?</v>
      </c>
      <c r="BA104">
        <f t="shared" ca="1" si="22"/>
        <v>0</v>
      </c>
      <c r="CF104" t="e">
        <f ca="1"/>
        <v>#NAME?</v>
      </c>
      <c r="CG104" t="e">
        <f ca="1"/>
        <v>#NAME?</v>
      </c>
      <c r="CH104" t="e">
        <f ca="1"/>
        <v>#NAME?</v>
      </c>
      <c r="CI104" t="e">
        <f t="shared" ca="1" si="26"/>
        <v>#NAME?</v>
      </c>
      <c r="CJ104" t="e">
        <f t="shared" ca="1" si="27"/>
        <v>#NAME?</v>
      </c>
      <c r="CK104" t="e">
        <f t="shared" ca="1" si="23"/>
        <v>#NAME?</v>
      </c>
      <c r="CL104" t="e">
        <f t="shared" ca="1" si="24"/>
        <v>#NAME?</v>
      </c>
      <c r="CM104" t="e">
        <f t="shared" ca="1" si="25"/>
        <v>#NAME?</v>
      </c>
    </row>
    <row r="105" spans="1:91" ht="15.5" x14ac:dyDescent="0.35">
      <c r="A105" s="31">
        <v>49</v>
      </c>
      <c r="B105" s="14">
        <v>4</v>
      </c>
      <c r="C105" s="20">
        <v>0.124</v>
      </c>
      <c r="D105" s="14">
        <v>3</v>
      </c>
      <c r="E105" s="14">
        <v>150</v>
      </c>
      <c r="F105">
        <v>1</v>
      </c>
      <c r="G105" s="32">
        <v>0</v>
      </c>
      <c r="H105" s="14">
        <v>29</v>
      </c>
      <c r="I105" s="14">
        <v>10</v>
      </c>
      <c r="J105" s="14">
        <v>1</v>
      </c>
      <c r="K105" s="21">
        <v>32</v>
      </c>
      <c r="L105" s="17">
        <v>24</v>
      </c>
      <c r="M105" s="33">
        <v>168</v>
      </c>
      <c r="N105" s="33">
        <v>175</v>
      </c>
      <c r="O105" s="18">
        <v>8.3000000000000007</v>
      </c>
      <c r="P105" s="14">
        <v>0</v>
      </c>
      <c r="AC105" t="e">
        <f ca="1"/>
        <v>#NAME?</v>
      </c>
      <c r="AD105" t="e">
        <f ca="1"/>
        <v>#NAME?</v>
      </c>
      <c r="AE105" t="e">
        <f ca="1"/>
        <v>#NAME?</v>
      </c>
      <c r="AF105" t="e">
        <f ca="1"/>
        <v>#NAME?</v>
      </c>
      <c r="AG105" t="e">
        <f ca="1"/>
        <v>#NAME?</v>
      </c>
      <c r="AH105" t="e">
        <f ca="1"/>
        <v>#NAME?</v>
      </c>
      <c r="AI105" t="e">
        <f ca="1"/>
        <v>#NAME?</v>
      </c>
      <c r="AJ105" t="e">
        <f ca="1"/>
        <v>#NAME?</v>
      </c>
      <c r="AK105" t="e">
        <f ca="1"/>
        <v>#NAME?</v>
      </c>
      <c r="AL105" t="e">
        <f ca="1"/>
        <v>#NAME?</v>
      </c>
      <c r="AM105" t="e">
        <f ca="1"/>
        <v>#NAME?</v>
      </c>
      <c r="AN105" t="e">
        <f ca="1"/>
        <v>#NAME?</v>
      </c>
      <c r="AO105" t="e">
        <f ca="1"/>
        <v>#NAME?</v>
      </c>
      <c r="AP105" t="e">
        <f ca="1"/>
        <v>#NAME?</v>
      </c>
      <c r="AQ105" t="e">
        <f ca="1"/>
        <v>#NAME?</v>
      </c>
      <c r="AR105" s="138" t="e">
        <f ca="1"/>
        <v>#NAME?</v>
      </c>
      <c r="AS105" s="139" t="e">
        <f ca="1"/>
        <v>#NAME?</v>
      </c>
      <c r="AT105" s="140" t="e">
        <f t="shared" ca="1" si="15"/>
        <v>#NAME?</v>
      </c>
      <c r="AU105" t="e">
        <f t="shared" ca="1" si="16"/>
        <v>#NAME?</v>
      </c>
      <c r="AV105" t="e">
        <f t="shared" ca="1" si="17"/>
        <v>#NAME?</v>
      </c>
      <c r="AW105" s="138" t="e">
        <f t="shared" ca="1" si="18"/>
        <v>#NAME?</v>
      </c>
      <c r="AX105" s="140" t="e">
        <f t="shared" ca="1" si="19"/>
        <v>#NAME?</v>
      </c>
      <c r="AY105" s="138">
        <f t="shared" ca="1" si="20"/>
        <v>0</v>
      </c>
      <c r="AZ105" s="140" t="e">
        <f t="shared" ca="1" si="21"/>
        <v>#NAME?</v>
      </c>
      <c r="BA105">
        <f t="shared" ca="1" si="22"/>
        <v>0</v>
      </c>
      <c r="CF105" t="e">
        <f ca="1"/>
        <v>#NAME?</v>
      </c>
      <c r="CG105" t="e">
        <f ca="1"/>
        <v>#NAME?</v>
      </c>
      <c r="CH105" t="e">
        <f ca="1"/>
        <v>#NAME?</v>
      </c>
      <c r="CI105" t="e">
        <f t="shared" ca="1" si="26"/>
        <v>#NAME?</v>
      </c>
      <c r="CJ105" t="e">
        <f t="shared" ca="1" si="27"/>
        <v>#NAME?</v>
      </c>
      <c r="CK105" t="e">
        <f t="shared" ca="1" si="23"/>
        <v>#NAME?</v>
      </c>
      <c r="CL105" t="e">
        <f t="shared" ca="1" si="24"/>
        <v>#NAME?</v>
      </c>
      <c r="CM105" t="e">
        <f t="shared" ca="1" si="25"/>
        <v>#NAME?</v>
      </c>
    </row>
    <row r="106" spans="1:91" ht="15.5" x14ac:dyDescent="0.35">
      <c r="A106" s="31">
        <v>55</v>
      </c>
      <c r="B106" s="14">
        <v>11</v>
      </c>
      <c r="C106" s="20">
        <v>8.5000000000000006E-2</v>
      </c>
      <c r="D106" s="14">
        <v>7</v>
      </c>
      <c r="E106" s="14">
        <v>107</v>
      </c>
      <c r="F106">
        <v>0</v>
      </c>
      <c r="G106" s="32">
        <v>0</v>
      </c>
      <c r="H106" s="14">
        <v>38</v>
      </c>
      <c r="I106" s="14">
        <v>4</v>
      </c>
      <c r="J106" s="14">
        <v>5</v>
      </c>
      <c r="K106" s="21">
        <v>32</v>
      </c>
      <c r="L106" s="17">
        <v>35</v>
      </c>
      <c r="M106" s="33">
        <v>162</v>
      </c>
      <c r="N106" s="33">
        <v>169</v>
      </c>
      <c r="O106" s="18">
        <v>9.3000000000000007</v>
      </c>
      <c r="P106" s="14">
        <v>1</v>
      </c>
      <c r="AC106" t="e">
        <f ca="1"/>
        <v>#NAME?</v>
      </c>
      <c r="AD106" t="e">
        <f ca="1"/>
        <v>#NAME?</v>
      </c>
      <c r="AE106" t="e">
        <f ca="1"/>
        <v>#NAME?</v>
      </c>
      <c r="AF106" t="e">
        <f ca="1"/>
        <v>#NAME?</v>
      </c>
      <c r="AG106" t="e">
        <f ca="1"/>
        <v>#NAME?</v>
      </c>
      <c r="AH106" t="e">
        <f ca="1"/>
        <v>#NAME?</v>
      </c>
      <c r="AI106" t="e">
        <f ca="1"/>
        <v>#NAME?</v>
      </c>
      <c r="AJ106" t="e">
        <f ca="1"/>
        <v>#NAME?</v>
      </c>
      <c r="AK106" t="e">
        <f ca="1"/>
        <v>#NAME?</v>
      </c>
      <c r="AL106" t="e">
        <f ca="1"/>
        <v>#NAME?</v>
      </c>
      <c r="AM106" t="e">
        <f ca="1"/>
        <v>#NAME?</v>
      </c>
      <c r="AN106" t="e">
        <f ca="1"/>
        <v>#NAME?</v>
      </c>
      <c r="AO106" t="e">
        <f ca="1"/>
        <v>#NAME?</v>
      </c>
      <c r="AP106" t="e">
        <f ca="1"/>
        <v>#NAME?</v>
      </c>
      <c r="AQ106" t="e">
        <f ca="1"/>
        <v>#NAME?</v>
      </c>
      <c r="AR106" s="138" t="e">
        <f ca="1"/>
        <v>#NAME?</v>
      </c>
      <c r="AS106" s="139" t="e">
        <f ca="1"/>
        <v>#NAME?</v>
      </c>
      <c r="AT106" s="140" t="e">
        <f t="shared" ca="1" si="15"/>
        <v>#NAME?</v>
      </c>
      <c r="AU106" t="e">
        <f t="shared" ca="1" si="16"/>
        <v>#NAME?</v>
      </c>
      <c r="AV106" t="e">
        <f t="shared" ca="1" si="17"/>
        <v>#NAME?</v>
      </c>
      <c r="AW106" s="138" t="e">
        <f t="shared" ca="1" si="18"/>
        <v>#NAME?</v>
      </c>
      <c r="AX106" s="140" t="e">
        <f t="shared" ca="1" si="19"/>
        <v>#NAME?</v>
      </c>
      <c r="AY106" s="138">
        <f t="shared" ca="1" si="20"/>
        <v>0</v>
      </c>
      <c r="AZ106" s="140" t="e">
        <f t="shared" ca="1" si="21"/>
        <v>#NAME?</v>
      </c>
      <c r="BA106">
        <f t="shared" ca="1" si="22"/>
        <v>0</v>
      </c>
      <c r="CF106" t="e">
        <f ca="1"/>
        <v>#NAME?</v>
      </c>
      <c r="CG106" t="e">
        <f ca="1"/>
        <v>#NAME?</v>
      </c>
      <c r="CH106" t="e">
        <f ca="1"/>
        <v>#NAME?</v>
      </c>
      <c r="CI106" t="e">
        <f t="shared" ca="1" si="26"/>
        <v>#NAME?</v>
      </c>
      <c r="CJ106" t="e">
        <f t="shared" ca="1" si="27"/>
        <v>#NAME?</v>
      </c>
      <c r="CK106" t="e">
        <f t="shared" ca="1" si="23"/>
        <v>#NAME?</v>
      </c>
      <c r="CL106" t="e">
        <f t="shared" ca="1" si="24"/>
        <v>#NAME?</v>
      </c>
      <c r="CM106" t="e">
        <f t="shared" ca="1" si="25"/>
        <v>#NAME?</v>
      </c>
    </row>
    <row r="107" spans="1:91" ht="15.5" x14ac:dyDescent="0.35">
      <c r="A107" s="31">
        <v>49</v>
      </c>
      <c r="B107" s="14">
        <v>13</v>
      </c>
      <c r="C107" s="20">
        <v>0.85199999999999998</v>
      </c>
      <c r="D107" s="14">
        <v>3</v>
      </c>
      <c r="E107" s="14">
        <v>108</v>
      </c>
      <c r="F107">
        <v>0</v>
      </c>
      <c r="G107" s="32">
        <v>0</v>
      </c>
      <c r="H107" s="14">
        <v>37</v>
      </c>
      <c r="I107" s="14">
        <v>9</v>
      </c>
      <c r="J107" s="14">
        <v>4</v>
      </c>
      <c r="K107" s="21">
        <v>41</v>
      </c>
      <c r="L107" s="17">
        <v>25</v>
      </c>
      <c r="M107" s="33">
        <v>162</v>
      </c>
      <c r="N107" s="33">
        <v>168</v>
      </c>
      <c r="O107" s="18">
        <v>8.1999999999999993</v>
      </c>
      <c r="P107" s="14">
        <v>1</v>
      </c>
      <c r="AC107" t="e">
        <f ca="1"/>
        <v>#NAME?</v>
      </c>
      <c r="AD107" t="e">
        <f ca="1"/>
        <v>#NAME?</v>
      </c>
      <c r="AE107" t="e">
        <f ca="1"/>
        <v>#NAME?</v>
      </c>
      <c r="AF107" t="e">
        <f ca="1"/>
        <v>#NAME?</v>
      </c>
      <c r="AG107" t="e">
        <f ca="1"/>
        <v>#NAME?</v>
      </c>
      <c r="AH107" t="e">
        <f ca="1"/>
        <v>#NAME?</v>
      </c>
      <c r="AI107" t="e">
        <f ca="1"/>
        <v>#NAME?</v>
      </c>
      <c r="AJ107" t="e">
        <f ca="1"/>
        <v>#NAME?</v>
      </c>
      <c r="AK107" t="e">
        <f ca="1"/>
        <v>#NAME?</v>
      </c>
      <c r="AL107" t="e">
        <f ca="1"/>
        <v>#NAME?</v>
      </c>
      <c r="AM107" t="e">
        <f ca="1"/>
        <v>#NAME?</v>
      </c>
      <c r="AN107" t="e">
        <f ca="1"/>
        <v>#NAME?</v>
      </c>
      <c r="AO107" t="e">
        <f ca="1"/>
        <v>#NAME?</v>
      </c>
      <c r="AP107" t="e">
        <f ca="1"/>
        <v>#NAME?</v>
      </c>
      <c r="AQ107" t="e">
        <f ca="1"/>
        <v>#NAME?</v>
      </c>
      <c r="AR107" s="138" t="e">
        <f ca="1"/>
        <v>#NAME?</v>
      </c>
      <c r="AS107" s="139" t="e">
        <f ca="1"/>
        <v>#NAME?</v>
      </c>
      <c r="AT107" s="140" t="e">
        <f t="shared" ca="1" si="15"/>
        <v>#NAME?</v>
      </c>
      <c r="AU107" t="e">
        <f t="shared" ca="1" si="16"/>
        <v>#NAME?</v>
      </c>
      <c r="AV107" t="e">
        <f t="shared" ca="1" si="17"/>
        <v>#NAME?</v>
      </c>
      <c r="AW107" s="138" t="e">
        <f t="shared" ca="1" si="18"/>
        <v>#NAME?</v>
      </c>
      <c r="AX107" s="140" t="e">
        <f t="shared" ca="1" si="19"/>
        <v>#NAME?</v>
      </c>
      <c r="AY107" s="138">
        <f t="shared" ca="1" si="20"/>
        <v>0</v>
      </c>
      <c r="AZ107" s="140" t="e">
        <f t="shared" ca="1" si="21"/>
        <v>#NAME?</v>
      </c>
      <c r="BA107">
        <f t="shared" ca="1" si="22"/>
        <v>0</v>
      </c>
      <c r="CF107" t="e">
        <f ca="1"/>
        <v>#NAME?</v>
      </c>
      <c r="CG107" t="e">
        <f ca="1"/>
        <v>#NAME?</v>
      </c>
      <c r="CH107" t="e">
        <f ca="1"/>
        <v>#NAME?</v>
      </c>
      <c r="CI107" t="e">
        <f t="shared" ca="1" si="26"/>
        <v>#NAME?</v>
      </c>
      <c r="CJ107" t="e">
        <f t="shared" ca="1" si="27"/>
        <v>#NAME?</v>
      </c>
      <c r="CK107" t="e">
        <f t="shared" ca="1" si="23"/>
        <v>#NAME?</v>
      </c>
      <c r="CL107" t="e">
        <f t="shared" ca="1" si="24"/>
        <v>#NAME?</v>
      </c>
      <c r="CM107" t="e">
        <f t="shared" ca="1" si="25"/>
        <v>#NAME?</v>
      </c>
    </row>
    <row r="108" spans="1:91" ht="15.5" x14ac:dyDescent="0.35">
      <c r="A108" s="31">
        <v>74</v>
      </c>
      <c r="B108" s="14">
        <v>6</v>
      </c>
      <c r="C108" s="20">
        <v>1.927</v>
      </c>
      <c r="D108" s="14">
        <v>2</v>
      </c>
      <c r="E108" s="14">
        <v>78</v>
      </c>
      <c r="F108">
        <v>0</v>
      </c>
      <c r="G108" s="32">
        <v>1</v>
      </c>
      <c r="H108" s="14">
        <v>29</v>
      </c>
      <c r="I108" s="14">
        <v>7</v>
      </c>
      <c r="J108" s="14">
        <v>2</v>
      </c>
      <c r="K108" s="21">
        <v>38</v>
      </c>
      <c r="L108" s="17">
        <v>58</v>
      </c>
      <c r="M108" s="33">
        <v>164</v>
      </c>
      <c r="N108" s="33">
        <v>171</v>
      </c>
      <c r="O108" s="18">
        <v>14.8</v>
      </c>
      <c r="P108" s="14">
        <v>1</v>
      </c>
      <c r="AC108" t="e">
        <f ca="1"/>
        <v>#NAME?</v>
      </c>
      <c r="AD108" t="e">
        <f ca="1"/>
        <v>#NAME?</v>
      </c>
      <c r="AE108" t="e">
        <f ca="1"/>
        <v>#NAME?</v>
      </c>
      <c r="AF108" t="e">
        <f ca="1"/>
        <v>#NAME?</v>
      </c>
      <c r="AG108" t="e">
        <f ca="1"/>
        <v>#NAME?</v>
      </c>
      <c r="AH108" t="e">
        <f ca="1"/>
        <v>#NAME?</v>
      </c>
      <c r="AI108" t="e">
        <f ca="1"/>
        <v>#NAME?</v>
      </c>
      <c r="AJ108" t="e">
        <f ca="1"/>
        <v>#NAME?</v>
      </c>
      <c r="AK108" t="e">
        <f ca="1"/>
        <v>#NAME?</v>
      </c>
      <c r="AL108" t="e">
        <f ca="1"/>
        <v>#NAME?</v>
      </c>
      <c r="AM108" t="e">
        <f ca="1"/>
        <v>#NAME?</v>
      </c>
      <c r="AN108" t="e">
        <f ca="1"/>
        <v>#NAME?</v>
      </c>
      <c r="AO108" t="e">
        <f ca="1"/>
        <v>#NAME?</v>
      </c>
      <c r="AP108" t="e">
        <f ca="1"/>
        <v>#NAME?</v>
      </c>
      <c r="AQ108" t="e">
        <f ca="1"/>
        <v>#NAME?</v>
      </c>
      <c r="AR108" s="138" t="e">
        <f ca="1"/>
        <v>#NAME?</v>
      </c>
      <c r="AS108" s="139" t="e">
        <f ca="1"/>
        <v>#NAME?</v>
      </c>
      <c r="AT108" s="140" t="e">
        <f t="shared" ca="1" si="15"/>
        <v>#NAME?</v>
      </c>
      <c r="AU108" t="e">
        <f t="shared" ca="1" si="16"/>
        <v>#NAME?</v>
      </c>
      <c r="AV108" t="e">
        <f t="shared" ca="1" si="17"/>
        <v>#NAME?</v>
      </c>
      <c r="AW108" s="138" t="e">
        <f t="shared" ca="1" si="18"/>
        <v>#NAME?</v>
      </c>
      <c r="AX108" s="140" t="e">
        <f t="shared" ca="1" si="19"/>
        <v>#NAME?</v>
      </c>
      <c r="AY108" s="138">
        <f t="shared" ca="1" si="20"/>
        <v>0</v>
      </c>
      <c r="AZ108" s="140" t="e">
        <f t="shared" ca="1" si="21"/>
        <v>#NAME?</v>
      </c>
      <c r="BA108">
        <f t="shared" ca="1" si="22"/>
        <v>0</v>
      </c>
      <c r="CF108" t="e">
        <f ca="1"/>
        <v>#NAME?</v>
      </c>
      <c r="CG108" t="e">
        <f ca="1"/>
        <v>#NAME?</v>
      </c>
      <c r="CH108" t="e">
        <f ca="1"/>
        <v>#NAME?</v>
      </c>
      <c r="CI108" t="e">
        <f t="shared" ca="1" si="26"/>
        <v>#NAME?</v>
      </c>
      <c r="CJ108" t="e">
        <f t="shared" ca="1" si="27"/>
        <v>#NAME?</v>
      </c>
      <c r="CK108" t="e">
        <f t="shared" ca="1" si="23"/>
        <v>#NAME?</v>
      </c>
      <c r="CL108" t="e">
        <f t="shared" ca="1" si="24"/>
        <v>#NAME?</v>
      </c>
      <c r="CM108" t="e">
        <f t="shared" ca="1" si="25"/>
        <v>#NAME?</v>
      </c>
    </row>
    <row r="109" spans="1:91" ht="15.5" x14ac:dyDescent="0.35">
      <c r="A109" s="31">
        <v>53</v>
      </c>
      <c r="B109" s="14">
        <v>4</v>
      </c>
      <c r="C109" s="20">
        <v>1.018</v>
      </c>
      <c r="D109" s="14">
        <v>1</v>
      </c>
      <c r="E109" s="14">
        <v>86</v>
      </c>
      <c r="F109">
        <v>0</v>
      </c>
      <c r="G109" s="32">
        <v>1</v>
      </c>
      <c r="H109" s="14">
        <v>36</v>
      </c>
      <c r="I109" s="14">
        <v>10</v>
      </c>
      <c r="J109" s="14">
        <v>4</v>
      </c>
      <c r="K109" s="21">
        <v>35</v>
      </c>
      <c r="L109" s="17">
        <v>31</v>
      </c>
      <c r="M109" s="33">
        <v>176</v>
      </c>
      <c r="N109" s="33">
        <v>182</v>
      </c>
      <c r="O109" s="18">
        <v>10.7</v>
      </c>
      <c r="P109" s="14">
        <v>0</v>
      </c>
      <c r="AC109" t="e">
        <f ca="1"/>
        <v>#NAME?</v>
      </c>
      <c r="AD109" t="e">
        <f ca="1"/>
        <v>#NAME?</v>
      </c>
      <c r="AE109" t="e">
        <f ca="1"/>
        <v>#NAME?</v>
      </c>
      <c r="AF109" t="e">
        <f ca="1"/>
        <v>#NAME?</v>
      </c>
      <c r="AG109" t="e">
        <f ca="1"/>
        <v>#NAME?</v>
      </c>
      <c r="AH109" t="e">
        <f ca="1"/>
        <v>#NAME?</v>
      </c>
      <c r="AI109" t="e">
        <f ca="1"/>
        <v>#NAME?</v>
      </c>
      <c r="AJ109" t="e">
        <f ca="1"/>
        <v>#NAME?</v>
      </c>
      <c r="AK109" t="e">
        <f ca="1"/>
        <v>#NAME?</v>
      </c>
      <c r="AL109" t="e">
        <f ca="1"/>
        <v>#NAME?</v>
      </c>
      <c r="AM109" t="e">
        <f ca="1"/>
        <v>#NAME?</v>
      </c>
      <c r="AN109" t="e">
        <f ca="1"/>
        <v>#NAME?</v>
      </c>
      <c r="AO109" t="e">
        <f ca="1"/>
        <v>#NAME?</v>
      </c>
      <c r="AP109" t="e">
        <f ca="1"/>
        <v>#NAME?</v>
      </c>
      <c r="AQ109" t="e">
        <f ca="1"/>
        <v>#NAME?</v>
      </c>
      <c r="AR109" s="138" t="e">
        <f ca="1"/>
        <v>#NAME?</v>
      </c>
      <c r="AS109" s="139" t="e">
        <f ca="1"/>
        <v>#NAME?</v>
      </c>
      <c r="AT109" s="140" t="e">
        <f t="shared" ca="1" si="15"/>
        <v>#NAME?</v>
      </c>
      <c r="AU109" t="e">
        <f t="shared" ca="1" si="16"/>
        <v>#NAME?</v>
      </c>
      <c r="AV109" t="e">
        <f t="shared" ca="1" si="17"/>
        <v>#NAME?</v>
      </c>
      <c r="AW109" s="138" t="e">
        <f t="shared" ca="1" si="18"/>
        <v>#NAME?</v>
      </c>
      <c r="AX109" s="140" t="e">
        <f t="shared" ca="1" si="19"/>
        <v>#NAME?</v>
      </c>
      <c r="AY109" s="138">
        <f t="shared" ca="1" si="20"/>
        <v>0</v>
      </c>
      <c r="AZ109" s="140" t="e">
        <f t="shared" ca="1" si="21"/>
        <v>#NAME?</v>
      </c>
      <c r="BA109">
        <f t="shared" ca="1" si="22"/>
        <v>0</v>
      </c>
      <c r="CF109" t="e">
        <f ca="1"/>
        <v>#NAME?</v>
      </c>
      <c r="CG109" t="e">
        <f ca="1"/>
        <v>#NAME?</v>
      </c>
      <c r="CH109" t="e">
        <f ca="1"/>
        <v>#NAME?</v>
      </c>
      <c r="CI109" t="e">
        <f t="shared" ca="1" si="26"/>
        <v>#NAME?</v>
      </c>
      <c r="CJ109" t="e">
        <f t="shared" ca="1" si="27"/>
        <v>#NAME?</v>
      </c>
      <c r="CK109" t="e">
        <f t="shared" ca="1" si="23"/>
        <v>#NAME?</v>
      </c>
      <c r="CL109" t="e">
        <f t="shared" ca="1" si="24"/>
        <v>#NAME?</v>
      </c>
      <c r="CM109" t="e">
        <f t="shared" ca="1" si="25"/>
        <v>#NAME?</v>
      </c>
    </row>
    <row r="110" spans="1:91" ht="15.5" x14ac:dyDescent="0.35">
      <c r="A110" s="31">
        <v>58</v>
      </c>
      <c r="B110" s="14">
        <v>13</v>
      </c>
      <c r="C110" s="20">
        <v>0.86399999999999999</v>
      </c>
      <c r="D110" s="14">
        <v>4</v>
      </c>
      <c r="E110" s="14">
        <v>133</v>
      </c>
      <c r="F110">
        <v>0</v>
      </c>
      <c r="G110" s="32">
        <v>0</v>
      </c>
      <c r="H110" s="14">
        <v>61</v>
      </c>
      <c r="I110" s="14">
        <v>8</v>
      </c>
      <c r="J110" s="14">
        <v>5</v>
      </c>
      <c r="K110" s="21">
        <v>44</v>
      </c>
      <c r="L110" s="17">
        <v>39</v>
      </c>
      <c r="M110" s="33">
        <v>162</v>
      </c>
      <c r="N110" s="33">
        <v>168</v>
      </c>
      <c r="O110" s="18">
        <v>8.8000000000000007</v>
      </c>
      <c r="P110" s="14">
        <v>1</v>
      </c>
      <c r="AC110" t="e">
        <f ca="1"/>
        <v>#NAME?</v>
      </c>
      <c r="AD110" t="e">
        <f ca="1"/>
        <v>#NAME?</v>
      </c>
      <c r="AE110" t="e">
        <f ca="1"/>
        <v>#NAME?</v>
      </c>
      <c r="AF110" t="e">
        <f ca="1"/>
        <v>#NAME?</v>
      </c>
      <c r="AG110" t="e">
        <f ca="1"/>
        <v>#NAME?</v>
      </c>
      <c r="AH110" t="e">
        <f ca="1"/>
        <v>#NAME?</v>
      </c>
      <c r="AI110" t="e">
        <f ca="1"/>
        <v>#NAME?</v>
      </c>
      <c r="AJ110" t="e">
        <f ca="1"/>
        <v>#NAME?</v>
      </c>
      <c r="AK110" t="e">
        <f ca="1"/>
        <v>#NAME?</v>
      </c>
      <c r="AL110" t="e">
        <f ca="1"/>
        <v>#NAME?</v>
      </c>
      <c r="AM110" t="e">
        <f ca="1"/>
        <v>#NAME?</v>
      </c>
      <c r="AN110" t="e">
        <f ca="1"/>
        <v>#NAME?</v>
      </c>
      <c r="AO110" t="e">
        <f ca="1"/>
        <v>#NAME?</v>
      </c>
      <c r="AP110" t="e">
        <f ca="1"/>
        <v>#NAME?</v>
      </c>
      <c r="AQ110" t="e">
        <f ca="1"/>
        <v>#NAME?</v>
      </c>
      <c r="AR110" s="138" t="e">
        <f ca="1"/>
        <v>#NAME?</v>
      </c>
      <c r="AS110" s="139" t="e">
        <f ca="1"/>
        <v>#NAME?</v>
      </c>
      <c r="AT110" s="140" t="e">
        <f t="shared" ca="1" si="15"/>
        <v>#NAME?</v>
      </c>
      <c r="AU110" t="e">
        <f t="shared" ca="1" si="16"/>
        <v>#NAME?</v>
      </c>
      <c r="AV110" t="e">
        <f t="shared" ca="1" si="17"/>
        <v>#NAME?</v>
      </c>
      <c r="AW110" s="138" t="e">
        <f t="shared" ca="1" si="18"/>
        <v>#NAME?</v>
      </c>
      <c r="AX110" s="140" t="e">
        <f t="shared" ca="1" si="19"/>
        <v>#NAME?</v>
      </c>
      <c r="AY110" s="138">
        <f t="shared" ca="1" si="20"/>
        <v>0</v>
      </c>
      <c r="AZ110" s="140" t="e">
        <f t="shared" ca="1" si="21"/>
        <v>#NAME?</v>
      </c>
      <c r="BA110">
        <f t="shared" ca="1" si="22"/>
        <v>0</v>
      </c>
      <c r="CF110" t="e">
        <f ca="1"/>
        <v>#NAME?</v>
      </c>
      <c r="CG110" t="e">
        <f ca="1"/>
        <v>#NAME?</v>
      </c>
      <c r="CH110" t="e">
        <f ca="1"/>
        <v>#NAME?</v>
      </c>
      <c r="CI110" t="e">
        <f t="shared" ca="1" si="26"/>
        <v>#NAME?</v>
      </c>
      <c r="CJ110" t="e">
        <f t="shared" ca="1" si="27"/>
        <v>#NAME?</v>
      </c>
      <c r="CK110" t="e">
        <f t="shared" ca="1" si="23"/>
        <v>#NAME?</v>
      </c>
      <c r="CL110" t="e">
        <f t="shared" ca="1" si="24"/>
        <v>#NAME?</v>
      </c>
      <c r="CM110" t="e">
        <f t="shared" ca="1" si="25"/>
        <v>#NAME?</v>
      </c>
    </row>
    <row r="111" spans="1:91" ht="15.5" x14ac:dyDescent="0.35">
      <c r="A111" s="31">
        <v>54</v>
      </c>
      <c r="B111" s="14">
        <v>2</v>
      </c>
      <c r="C111" s="20">
        <v>0.626</v>
      </c>
      <c r="D111" s="14">
        <v>2</v>
      </c>
      <c r="E111" s="14">
        <v>107</v>
      </c>
      <c r="F111">
        <v>0</v>
      </c>
      <c r="G111" s="32">
        <v>0</v>
      </c>
      <c r="H111" s="14">
        <v>38</v>
      </c>
      <c r="I111" s="14">
        <v>8</v>
      </c>
      <c r="J111" s="14">
        <v>3</v>
      </c>
      <c r="K111" s="21">
        <v>28</v>
      </c>
      <c r="L111" s="17">
        <v>26</v>
      </c>
      <c r="M111" s="33">
        <v>185</v>
      </c>
      <c r="N111" s="33">
        <v>193</v>
      </c>
      <c r="O111" s="18">
        <v>9.6999999999999993</v>
      </c>
      <c r="P111" s="14">
        <v>1</v>
      </c>
      <c r="AC111" t="e">
        <f ca="1"/>
        <v>#NAME?</v>
      </c>
      <c r="AD111" t="e">
        <f ca="1"/>
        <v>#NAME?</v>
      </c>
      <c r="AE111" t="e">
        <f ca="1"/>
        <v>#NAME?</v>
      </c>
      <c r="AF111" t="e">
        <f ca="1"/>
        <v>#NAME?</v>
      </c>
      <c r="AG111" t="e">
        <f ca="1"/>
        <v>#NAME?</v>
      </c>
      <c r="AH111" t="e">
        <f ca="1"/>
        <v>#NAME?</v>
      </c>
      <c r="AI111" t="e">
        <f ca="1"/>
        <v>#NAME?</v>
      </c>
      <c r="AJ111" t="e">
        <f ca="1"/>
        <v>#NAME?</v>
      </c>
      <c r="AK111" t="e">
        <f ca="1"/>
        <v>#NAME?</v>
      </c>
      <c r="AL111" t="e">
        <f ca="1"/>
        <v>#NAME?</v>
      </c>
      <c r="AM111" t="e">
        <f ca="1"/>
        <v>#NAME?</v>
      </c>
      <c r="AN111" t="e">
        <f ca="1"/>
        <v>#NAME?</v>
      </c>
      <c r="AO111" t="e">
        <f ca="1"/>
        <v>#NAME?</v>
      </c>
      <c r="AP111" t="e">
        <f ca="1"/>
        <v>#NAME?</v>
      </c>
      <c r="AQ111" t="e">
        <f ca="1"/>
        <v>#NAME?</v>
      </c>
      <c r="AR111" s="138" t="e">
        <f ca="1"/>
        <v>#NAME?</v>
      </c>
      <c r="AS111" s="139" t="e">
        <f ca="1"/>
        <v>#NAME?</v>
      </c>
      <c r="AT111" s="140" t="e">
        <f t="shared" ca="1" si="15"/>
        <v>#NAME?</v>
      </c>
      <c r="AU111" t="e">
        <f t="shared" ca="1" si="16"/>
        <v>#NAME?</v>
      </c>
      <c r="AV111" t="e">
        <f t="shared" ca="1" si="17"/>
        <v>#NAME?</v>
      </c>
      <c r="AW111" s="138" t="e">
        <f t="shared" ca="1" si="18"/>
        <v>#NAME?</v>
      </c>
      <c r="AX111" s="140" t="e">
        <f t="shared" ca="1" si="19"/>
        <v>#NAME?</v>
      </c>
      <c r="AY111" s="138">
        <f t="shared" ca="1" si="20"/>
        <v>0</v>
      </c>
      <c r="AZ111" s="140" t="e">
        <f t="shared" ca="1" si="21"/>
        <v>#NAME?</v>
      </c>
      <c r="BA111">
        <f t="shared" ca="1" si="22"/>
        <v>0</v>
      </c>
      <c r="CF111" t="e">
        <f ca="1"/>
        <v>#NAME?</v>
      </c>
      <c r="CG111" t="e">
        <f ca="1"/>
        <v>#NAME?</v>
      </c>
      <c r="CH111" t="e">
        <f ca="1"/>
        <v>#NAME?</v>
      </c>
      <c r="CI111" t="e">
        <f t="shared" ca="1" si="26"/>
        <v>#NAME?</v>
      </c>
      <c r="CJ111" t="e">
        <f t="shared" ca="1" si="27"/>
        <v>#NAME?</v>
      </c>
      <c r="CK111" t="e">
        <f t="shared" ca="1" si="23"/>
        <v>#NAME?</v>
      </c>
      <c r="CL111" t="e">
        <f t="shared" ca="1" si="24"/>
        <v>#NAME?</v>
      </c>
      <c r="CM111" t="e">
        <f t="shared" ca="1" si="25"/>
        <v>#NAME?</v>
      </c>
    </row>
    <row r="112" spans="1:91" ht="15.5" x14ac:dyDescent="0.35">
      <c r="A112" s="31">
        <v>55</v>
      </c>
      <c r="B112" s="14">
        <v>4</v>
      </c>
      <c r="C112" s="20">
        <v>1.3839999999999999</v>
      </c>
      <c r="D112" s="14">
        <v>2</v>
      </c>
      <c r="E112" s="14">
        <v>100</v>
      </c>
      <c r="F112">
        <v>1</v>
      </c>
      <c r="G112" s="32">
        <v>0</v>
      </c>
      <c r="H112" s="14">
        <v>27</v>
      </c>
      <c r="I112" s="14">
        <v>10</v>
      </c>
      <c r="J112" s="14">
        <v>1</v>
      </c>
      <c r="K112" s="21">
        <v>34</v>
      </c>
      <c r="L112" s="17">
        <v>94</v>
      </c>
      <c r="M112" s="33">
        <v>182</v>
      </c>
      <c r="N112" s="33">
        <v>192</v>
      </c>
      <c r="O112" s="18">
        <v>9.6999999999999993</v>
      </c>
      <c r="P112" s="14">
        <v>1</v>
      </c>
      <c r="AC112" t="e">
        <f ca="1"/>
        <v>#NAME?</v>
      </c>
      <c r="AD112" t="e">
        <f ca="1"/>
        <v>#NAME?</v>
      </c>
      <c r="AE112" t="e">
        <f ca="1"/>
        <v>#NAME?</v>
      </c>
      <c r="AF112" t="e">
        <f ca="1"/>
        <v>#NAME?</v>
      </c>
      <c r="AG112" t="e">
        <f ca="1"/>
        <v>#NAME?</v>
      </c>
      <c r="AH112" t="e">
        <f ca="1"/>
        <v>#NAME?</v>
      </c>
      <c r="AI112" t="e">
        <f ca="1"/>
        <v>#NAME?</v>
      </c>
      <c r="AJ112" t="e">
        <f ca="1"/>
        <v>#NAME?</v>
      </c>
      <c r="AK112" t="e">
        <f ca="1"/>
        <v>#NAME?</v>
      </c>
      <c r="AL112" t="e">
        <f ca="1"/>
        <v>#NAME?</v>
      </c>
      <c r="AM112" t="e">
        <f ca="1"/>
        <v>#NAME?</v>
      </c>
      <c r="AN112" t="e">
        <f ca="1"/>
        <v>#NAME?</v>
      </c>
      <c r="AO112" t="e">
        <f ca="1"/>
        <v>#NAME?</v>
      </c>
      <c r="AP112" t="e">
        <f ca="1"/>
        <v>#NAME?</v>
      </c>
      <c r="AQ112" t="e">
        <f ca="1"/>
        <v>#NAME?</v>
      </c>
      <c r="AR112" s="138" t="e">
        <f ca="1"/>
        <v>#NAME?</v>
      </c>
      <c r="AS112" s="139" t="e">
        <f ca="1"/>
        <v>#NAME?</v>
      </c>
      <c r="AT112" s="140" t="e">
        <f t="shared" ca="1" si="15"/>
        <v>#NAME?</v>
      </c>
      <c r="AU112" t="e">
        <f t="shared" ca="1" si="16"/>
        <v>#NAME?</v>
      </c>
      <c r="AV112" t="e">
        <f t="shared" ca="1" si="17"/>
        <v>#NAME?</v>
      </c>
      <c r="AW112" s="138" t="e">
        <f t="shared" ca="1" si="18"/>
        <v>#NAME?</v>
      </c>
      <c r="AX112" s="140" t="e">
        <f t="shared" ca="1" si="19"/>
        <v>#NAME?</v>
      </c>
      <c r="AY112" s="138">
        <f t="shared" ca="1" si="20"/>
        <v>0</v>
      </c>
      <c r="AZ112" s="140" t="e">
        <f t="shared" ca="1" si="21"/>
        <v>#NAME?</v>
      </c>
      <c r="BA112">
        <f t="shared" ca="1" si="22"/>
        <v>0</v>
      </c>
      <c r="CF112" t="e">
        <f ca="1"/>
        <v>#NAME?</v>
      </c>
      <c r="CG112" t="e">
        <f ca="1"/>
        <v>#NAME?</v>
      </c>
      <c r="CH112" t="e">
        <f ca="1"/>
        <v>#NAME?</v>
      </c>
      <c r="CI112" t="e">
        <f t="shared" ca="1" si="26"/>
        <v>#NAME?</v>
      </c>
      <c r="CJ112" t="e">
        <f t="shared" ca="1" si="27"/>
        <v>#NAME?</v>
      </c>
      <c r="CK112" t="e">
        <f t="shared" ca="1" si="23"/>
        <v>#NAME?</v>
      </c>
      <c r="CL112" t="e">
        <f t="shared" ca="1" si="24"/>
        <v>#NAME?</v>
      </c>
      <c r="CM112" t="e">
        <f t="shared" ca="1" si="25"/>
        <v>#NAME?</v>
      </c>
    </row>
    <row r="113" spans="1:91" ht="15.5" x14ac:dyDescent="0.35">
      <c r="A113" s="31">
        <v>65</v>
      </c>
      <c r="B113" s="14">
        <v>3</v>
      </c>
      <c r="C113" s="20">
        <v>0.59</v>
      </c>
      <c r="D113" s="14">
        <v>3</v>
      </c>
      <c r="E113" s="14">
        <v>108</v>
      </c>
      <c r="F113">
        <v>0</v>
      </c>
      <c r="G113" s="32">
        <v>1</v>
      </c>
      <c r="H113" s="14">
        <v>32</v>
      </c>
      <c r="I113" s="14">
        <v>10</v>
      </c>
      <c r="J113" s="14">
        <v>2</v>
      </c>
      <c r="K113" s="21">
        <v>29</v>
      </c>
      <c r="L113" s="17">
        <v>54</v>
      </c>
      <c r="M113" s="33">
        <v>173</v>
      </c>
      <c r="N113" s="33">
        <v>181</v>
      </c>
      <c r="O113" s="18">
        <v>10.5</v>
      </c>
      <c r="P113" s="14">
        <v>1</v>
      </c>
      <c r="AC113" t="e">
        <f ca="1"/>
        <v>#NAME?</v>
      </c>
      <c r="AD113" t="e">
        <f ca="1"/>
        <v>#NAME?</v>
      </c>
      <c r="AE113" t="e">
        <f ca="1"/>
        <v>#NAME?</v>
      </c>
      <c r="AF113" t="e">
        <f ca="1"/>
        <v>#NAME?</v>
      </c>
      <c r="AG113" t="e">
        <f ca="1"/>
        <v>#NAME?</v>
      </c>
      <c r="AH113" t="e">
        <f ca="1"/>
        <v>#NAME?</v>
      </c>
      <c r="AI113" t="e">
        <f ca="1"/>
        <v>#NAME?</v>
      </c>
      <c r="AJ113" t="e">
        <f ca="1"/>
        <v>#NAME?</v>
      </c>
      <c r="AK113" t="e">
        <f ca="1"/>
        <v>#NAME?</v>
      </c>
      <c r="AL113" t="e">
        <f ca="1"/>
        <v>#NAME?</v>
      </c>
      <c r="AM113" t="e">
        <f ca="1"/>
        <v>#NAME?</v>
      </c>
      <c r="AN113" t="e">
        <f ca="1"/>
        <v>#NAME?</v>
      </c>
      <c r="AO113" t="e">
        <f ca="1"/>
        <v>#NAME?</v>
      </c>
      <c r="AP113" t="e">
        <f ca="1"/>
        <v>#NAME?</v>
      </c>
      <c r="AQ113" t="e">
        <f ca="1"/>
        <v>#NAME?</v>
      </c>
      <c r="AR113" s="138" t="e">
        <f ca="1"/>
        <v>#NAME?</v>
      </c>
      <c r="AS113" s="139" t="e">
        <f ca="1"/>
        <v>#NAME?</v>
      </c>
      <c r="AT113" s="140" t="e">
        <f t="shared" ca="1" si="15"/>
        <v>#NAME?</v>
      </c>
      <c r="AU113" t="e">
        <f t="shared" ca="1" si="16"/>
        <v>#NAME?</v>
      </c>
      <c r="AV113" t="e">
        <f t="shared" ca="1" si="17"/>
        <v>#NAME?</v>
      </c>
      <c r="AW113" s="138" t="e">
        <f t="shared" ca="1" si="18"/>
        <v>#NAME?</v>
      </c>
      <c r="AX113" s="140" t="e">
        <f t="shared" ca="1" si="19"/>
        <v>#NAME?</v>
      </c>
      <c r="AY113" s="138">
        <f t="shared" ca="1" si="20"/>
        <v>0</v>
      </c>
      <c r="AZ113" s="140" t="e">
        <f t="shared" ca="1" si="21"/>
        <v>#NAME?</v>
      </c>
      <c r="BA113">
        <f t="shared" ca="1" si="22"/>
        <v>0</v>
      </c>
      <c r="CF113" t="e">
        <f ca="1"/>
        <v>#NAME?</v>
      </c>
      <c r="CG113" t="e">
        <f ca="1"/>
        <v>#NAME?</v>
      </c>
      <c r="CH113" t="e">
        <f ca="1"/>
        <v>#NAME?</v>
      </c>
      <c r="CI113" t="e">
        <f t="shared" ca="1" si="26"/>
        <v>#NAME?</v>
      </c>
      <c r="CJ113" t="e">
        <f t="shared" ca="1" si="27"/>
        <v>#NAME?</v>
      </c>
      <c r="CK113" t="e">
        <f t="shared" ca="1" si="23"/>
        <v>#NAME?</v>
      </c>
      <c r="CL113" t="e">
        <f t="shared" ca="1" si="24"/>
        <v>#NAME?</v>
      </c>
      <c r="CM113" t="e">
        <f t="shared" ca="1" si="25"/>
        <v>#NAME?</v>
      </c>
    </row>
    <row r="114" spans="1:91" ht="15.5" x14ac:dyDescent="0.35">
      <c r="A114" s="31">
        <v>39</v>
      </c>
      <c r="B114" s="14">
        <v>7</v>
      </c>
      <c r="C114" s="20">
        <v>7.1999999999999995E-2</v>
      </c>
      <c r="D114" s="14">
        <v>7</v>
      </c>
      <c r="E114" s="14">
        <v>155</v>
      </c>
      <c r="F114">
        <v>1</v>
      </c>
      <c r="G114" s="32">
        <v>1</v>
      </c>
      <c r="H114" s="14">
        <v>44</v>
      </c>
      <c r="I114" s="14">
        <v>16</v>
      </c>
      <c r="J114" s="14">
        <v>2</v>
      </c>
      <c r="K114" s="21">
        <v>35</v>
      </c>
      <c r="L114" s="17">
        <v>8</v>
      </c>
      <c r="M114" s="33">
        <v>164</v>
      </c>
      <c r="N114" s="33">
        <v>170</v>
      </c>
      <c r="O114" s="18">
        <v>8.9</v>
      </c>
      <c r="P114" s="14">
        <v>1</v>
      </c>
      <c r="AC114" t="e">
        <f ca="1"/>
        <v>#NAME?</v>
      </c>
      <c r="AD114" t="e">
        <f ca="1"/>
        <v>#NAME?</v>
      </c>
      <c r="AE114" t="e">
        <f ca="1"/>
        <v>#NAME?</v>
      </c>
      <c r="AF114" t="e">
        <f ca="1"/>
        <v>#NAME?</v>
      </c>
      <c r="AG114" t="e">
        <f ca="1"/>
        <v>#NAME?</v>
      </c>
      <c r="AH114" t="e">
        <f ca="1"/>
        <v>#NAME?</v>
      </c>
      <c r="AI114" t="e">
        <f ca="1"/>
        <v>#NAME?</v>
      </c>
      <c r="AJ114" t="e">
        <f ca="1"/>
        <v>#NAME?</v>
      </c>
      <c r="AK114" t="e">
        <f ca="1"/>
        <v>#NAME?</v>
      </c>
      <c r="AL114" t="e">
        <f ca="1"/>
        <v>#NAME?</v>
      </c>
      <c r="AM114" t="e">
        <f ca="1"/>
        <v>#NAME?</v>
      </c>
      <c r="AN114" t="e">
        <f ca="1"/>
        <v>#NAME?</v>
      </c>
      <c r="AO114" t="e">
        <f ca="1"/>
        <v>#NAME?</v>
      </c>
      <c r="AP114" t="e">
        <f ca="1"/>
        <v>#NAME?</v>
      </c>
      <c r="AQ114" t="e">
        <f ca="1"/>
        <v>#NAME?</v>
      </c>
      <c r="AR114" s="138" t="e">
        <f ca="1"/>
        <v>#NAME?</v>
      </c>
      <c r="AS114" s="139" t="e">
        <f ca="1"/>
        <v>#NAME?</v>
      </c>
      <c r="AT114" s="140" t="e">
        <f t="shared" ca="1" si="15"/>
        <v>#NAME?</v>
      </c>
      <c r="AU114" t="e">
        <f t="shared" ca="1" si="16"/>
        <v>#NAME?</v>
      </c>
      <c r="AV114" t="e">
        <f t="shared" ca="1" si="17"/>
        <v>#NAME?</v>
      </c>
      <c r="AW114" s="138" t="e">
        <f t="shared" ca="1" si="18"/>
        <v>#NAME?</v>
      </c>
      <c r="AX114" s="140" t="e">
        <f t="shared" ca="1" si="19"/>
        <v>#NAME?</v>
      </c>
      <c r="AY114" s="138">
        <f t="shared" ca="1" si="20"/>
        <v>0</v>
      </c>
      <c r="AZ114" s="140" t="e">
        <f t="shared" ca="1" si="21"/>
        <v>#NAME?</v>
      </c>
      <c r="BA114">
        <f t="shared" ca="1" si="22"/>
        <v>0</v>
      </c>
      <c r="CF114" t="e">
        <f ca="1"/>
        <v>#NAME?</v>
      </c>
      <c r="CG114" t="e">
        <f ca="1"/>
        <v>#NAME?</v>
      </c>
      <c r="CH114" t="e">
        <f ca="1"/>
        <v>#NAME?</v>
      </c>
      <c r="CI114" t="e">
        <f t="shared" ca="1" si="26"/>
        <v>#NAME?</v>
      </c>
      <c r="CJ114" t="e">
        <f t="shared" ca="1" si="27"/>
        <v>#NAME?</v>
      </c>
      <c r="CK114" t="e">
        <f t="shared" ca="1" si="23"/>
        <v>#NAME?</v>
      </c>
      <c r="CL114" t="e">
        <f t="shared" ca="1" si="24"/>
        <v>#NAME?</v>
      </c>
      <c r="CM114" t="e">
        <f t="shared" ca="1" si="25"/>
        <v>#NAME?</v>
      </c>
    </row>
    <row r="115" spans="1:91" ht="15.5" x14ac:dyDescent="0.35">
      <c r="A115" s="31">
        <v>42</v>
      </c>
      <c r="B115" s="14">
        <v>4</v>
      </c>
      <c r="C115" s="20">
        <v>1.2829999999999999</v>
      </c>
      <c r="D115" s="14">
        <v>4</v>
      </c>
      <c r="E115" s="14">
        <v>90</v>
      </c>
      <c r="F115">
        <v>0</v>
      </c>
      <c r="G115" s="32">
        <v>0</v>
      </c>
      <c r="H115" s="14">
        <v>37</v>
      </c>
      <c r="I115" s="14">
        <v>6</v>
      </c>
      <c r="J115" s="14">
        <v>3</v>
      </c>
      <c r="K115" s="21">
        <v>36</v>
      </c>
      <c r="L115" s="17">
        <v>17</v>
      </c>
      <c r="M115" s="33">
        <v>170</v>
      </c>
      <c r="N115" s="33">
        <v>175</v>
      </c>
      <c r="O115" s="18">
        <v>7.9</v>
      </c>
      <c r="P115" s="14">
        <v>1</v>
      </c>
      <c r="AC115" t="e">
        <f ca="1"/>
        <v>#NAME?</v>
      </c>
      <c r="AD115" t="e">
        <f ca="1"/>
        <v>#NAME?</v>
      </c>
      <c r="AE115" t="e">
        <f ca="1"/>
        <v>#NAME?</v>
      </c>
      <c r="AF115" t="e">
        <f ca="1"/>
        <v>#NAME?</v>
      </c>
      <c r="AG115" t="e">
        <f ca="1"/>
        <v>#NAME?</v>
      </c>
      <c r="AH115" t="e">
        <f ca="1"/>
        <v>#NAME?</v>
      </c>
      <c r="AI115" t="e">
        <f ca="1"/>
        <v>#NAME?</v>
      </c>
      <c r="AJ115" t="e">
        <f ca="1"/>
        <v>#NAME?</v>
      </c>
      <c r="AK115" t="e">
        <f ca="1"/>
        <v>#NAME?</v>
      </c>
      <c r="AL115" t="e">
        <f ca="1"/>
        <v>#NAME?</v>
      </c>
      <c r="AM115" t="e">
        <f ca="1"/>
        <v>#NAME?</v>
      </c>
      <c r="AN115" t="e">
        <f ca="1"/>
        <v>#NAME?</v>
      </c>
      <c r="AO115" t="e">
        <f ca="1"/>
        <v>#NAME?</v>
      </c>
      <c r="AP115" t="e">
        <f ca="1"/>
        <v>#NAME?</v>
      </c>
      <c r="AQ115" t="e">
        <f ca="1"/>
        <v>#NAME?</v>
      </c>
      <c r="AR115" s="138" t="e">
        <f ca="1"/>
        <v>#NAME?</v>
      </c>
      <c r="AS115" s="139" t="e">
        <f ca="1"/>
        <v>#NAME?</v>
      </c>
      <c r="AT115" s="140" t="e">
        <f t="shared" ca="1" si="15"/>
        <v>#NAME?</v>
      </c>
      <c r="AU115" t="e">
        <f t="shared" ca="1" si="16"/>
        <v>#NAME?</v>
      </c>
      <c r="AV115" t="e">
        <f t="shared" ca="1" si="17"/>
        <v>#NAME?</v>
      </c>
      <c r="AW115" s="138" t="e">
        <f t="shared" ca="1" si="18"/>
        <v>#NAME?</v>
      </c>
      <c r="AX115" s="140" t="e">
        <f t="shared" ca="1" si="19"/>
        <v>#NAME?</v>
      </c>
      <c r="AY115" s="138">
        <f t="shared" ca="1" si="20"/>
        <v>0</v>
      </c>
      <c r="AZ115" s="140" t="e">
        <f t="shared" ca="1" si="21"/>
        <v>#NAME?</v>
      </c>
      <c r="BA115">
        <f t="shared" ca="1" si="22"/>
        <v>0</v>
      </c>
      <c r="CF115" t="e">
        <f ca="1"/>
        <v>#NAME?</v>
      </c>
      <c r="CG115" t="e">
        <f ca="1"/>
        <v>#NAME?</v>
      </c>
      <c r="CH115" t="e">
        <f ca="1"/>
        <v>#NAME?</v>
      </c>
      <c r="CI115" t="e">
        <f t="shared" ca="1" si="26"/>
        <v>#NAME?</v>
      </c>
      <c r="CJ115" t="e">
        <f t="shared" ca="1" si="27"/>
        <v>#NAME?</v>
      </c>
      <c r="CK115" t="e">
        <f t="shared" ca="1" si="23"/>
        <v>#NAME?</v>
      </c>
      <c r="CL115" t="e">
        <f t="shared" ca="1" si="24"/>
        <v>#NAME?</v>
      </c>
      <c r="CM115" t="e">
        <f t="shared" ca="1" si="25"/>
        <v>#NAME?</v>
      </c>
    </row>
    <row r="116" spans="1:91" ht="15.5" x14ac:dyDescent="0.35">
      <c r="A116" s="31">
        <v>89</v>
      </c>
      <c r="B116" s="14">
        <v>6</v>
      </c>
      <c r="C116" s="20">
        <v>7.4999999999999997E-2</v>
      </c>
      <c r="D116" s="14">
        <v>0</v>
      </c>
      <c r="E116" s="14">
        <v>137</v>
      </c>
      <c r="F116">
        <v>1</v>
      </c>
      <c r="G116" s="32">
        <v>1</v>
      </c>
      <c r="H116" s="14">
        <v>37</v>
      </c>
      <c r="I116" s="14">
        <v>13</v>
      </c>
      <c r="J116" s="14">
        <v>1</v>
      </c>
      <c r="K116" s="21">
        <v>36</v>
      </c>
      <c r="L116" s="17">
        <v>27</v>
      </c>
      <c r="M116" s="33">
        <v>184</v>
      </c>
      <c r="N116" s="33">
        <v>196</v>
      </c>
      <c r="O116" s="18">
        <v>21</v>
      </c>
      <c r="P116" s="14">
        <v>1</v>
      </c>
      <c r="AC116" t="e">
        <f ca="1"/>
        <v>#NAME?</v>
      </c>
      <c r="AD116" t="e">
        <f ca="1"/>
        <v>#NAME?</v>
      </c>
      <c r="AE116" t="e">
        <f ca="1"/>
        <v>#NAME?</v>
      </c>
      <c r="AF116" t="e">
        <f ca="1"/>
        <v>#NAME?</v>
      </c>
      <c r="AG116" t="e">
        <f ca="1"/>
        <v>#NAME?</v>
      </c>
      <c r="AH116" t="e">
        <f ca="1"/>
        <v>#NAME?</v>
      </c>
      <c r="AI116" t="e">
        <f ca="1"/>
        <v>#NAME?</v>
      </c>
      <c r="AJ116" t="e">
        <f ca="1"/>
        <v>#NAME?</v>
      </c>
      <c r="AK116" t="e">
        <f ca="1"/>
        <v>#NAME?</v>
      </c>
      <c r="AL116" t="e">
        <f ca="1"/>
        <v>#NAME?</v>
      </c>
      <c r="AM116" t="e">
        <f ca="1"/>
        <v>#NAME?</v>
      </c>
      <c r="AN116" t="e">
        <f ca="1"/>
        <v>#NAME?</v>
      </c>
      <c r="AO116" t="e">
        <f ca="1"/>
        <v>#NAME?</v>
      </c>
      <c r="AP116" t="e">
        <f ca="1"/>
        <v>#NAME?</v>
      </c>
      <c r="AQ116" t="e">
        <f ca="1"/>
        <v>#NAME?</v>
      </c>
      <c r="AR116" s="138" t="e">
        <f ca="1"/>
        <v>#NAME?</v>
      </c>
      <c r="AS116" s="139" t="e">
        <f ca="1"/>
        <v>#NAME?</v>
      </c>
      <c r="AT116" s="140" t="e">
        <f t="shared" ca="1" si="15"/>
        <v>#NAME?</v>
      </c>
      <c r="AU116" t="e">
        <f t="shared" ca="1" si="16"/>
        <v>#NAME?</v>
      </c>
      <c r="AV116" t="e">
        <f t="shared" ca="1" si="17"/>
        <v>#NAME?</v>
      </c>
      <c r="AW116" s="138" t="e">
        <f t="shared" ca="1" si="18"/>
        <v>#NAME?</v>
      </c>
      <c r="AX116" s="140" t="e">
        <f t="shared" ca="1" si="19"/>
        <v>#NAME?</v>
      </c>
      <c r="AY116" s="138">
        <f t="shared" ca="1" si="20"/>
        <v>0</v>
      </c>
      <c r="AZ116" s="140" t="e">
        <f t="shared" ca="1" si="21"/>
        <v>#NAME?</v>
      </c>
      <c r="BA116">
        <f t="shared" ca="1" si="22"/>
        <v>0</v>
      </c>
      <c r="CF116" t="e">
        <f ca="1"/>
        <v>#NAME?</v>
      </c>
      <c r="CG116" t="e">
        <f ca="1"/>
        <v>#NAME?</v>
      </c>
      <c r="CH116" t="e">
        <f ca="1"/>
        <v>#NAME?</v>
      </c>
      <c r="CI116" t="e">
        <f t="shared" ca="1" si="26"/>
        <v>#NAME?</v>
      </c>
      <c r="CJ116" t="e">
        <f t="shared" ca="1" si="27"/>
        <v>#NAME?</v>
      </c>
      <c r="CK116" t="e">
        <f t="shared" ca="1" si="23"/>
        <v>#NAME?</v>
      </c>
      <c r="CL116" t="e">
        <f t="shared" ca="1" si="24"/>
        <v>#NAME?</v>
      </c>
      <c r="CM116" t="e">
        <f t="shared" ca="1" si="25"/>
        <v>#NAME?</v>
      </c>
    </row>
    <row r="117" spans="1:91" ht="15.5" x14ac:dyDescent="0.35">
      <c r="A117" s="31">
        <v>65</v>
      </c>
      <c r="B117" s="14">
        <v>6</v>
      </c>
      <c r="C117" s="20">
        <v>0.89900000000000002</v>
      </c>
      <c r="D117" s="14">
        <v>1</v>
      </c>
      <c r="E117" s="14">
        <v>140</v>
      </c>
      <c r="F117">
        <v>0</v>
      </c>
      <c r="G117" s="32">
        <v>1</v>
      </c>
      <c r="H117" s="14">
        <v>60</v>
      </c>
      <c r="I117" s="14">
        <v>9</v>
      </c>
      <c r="J117" s="14">
        <v>5</v>
      </c>
      <c r="K117" s="21">
        <v>35</v>
      </c>
      <c r="L117" s="17">
        <v>62</v>
      </c>
      <c r="M117" s="33">
        <v>169</v>
      </c>
      <c r="N117" s="33">
        <v>174</v>
      </c>
      <c r="O117" s="18">
        <v>12.7</v>
      </c>
      <c r="P117" s="14">
        <v>0</v>
      </c>
      <c r="AC117" t="e">
        <f ca="1"/>
        <v>#NAME?</v>
      </c>
      <c r="AD117" t="e">
        <f ca="1"/>
        <v>#NAME?</v>
      </c>
      <c r="AE117" t="e">
        <f ca="1"/>
        <v>#NAME?</v>
      </c>
      <c r="AF117" t="e">
        <f ca="1"/>
        <v>#NAME?</v>
      </c>
      <c r="AG117" t="e">
        <f ca="1"/>
        <v>#NAME?</v>
      </c>
      <c r="AH117" t="e">
        <f ca="1"/>
        <v>#NAME?</v>
      </c>
      <c r="AI117" t="e">
        <f ca="1"/>
        <v>#NAME?</v>
      </c>
      <c r="AJ117" t="e">
        <f ca="1"/>
        <v>#NAME?</v>
      </c>
      <c r="AK117" t="e">
        <f ca="1"/>
        <v>#NAME?</v>
      </c>
      <c r="AL117" t="e">
        <f ca="1"/>
        <v>#NAME?</v>
      </c>
      <c r="AM117" t="e">
        <f ca="1"/>
        <v>#NAME?</v>
      </c>
      <c r="AN117" t="e">
        <f ca="1"/>
        <v>#NAME?</v>
      </c>
      <c r="AO117" t="e">
        <f ca="1"/>
        <v>#NAME?</v>
      </c>
      <c r="AP117" t="e">
        <f ca="1"/>
        <v>#NAME?</v>
      </c>
      <c r="AQ117" t="e">
        <f ca="1"/>
        <v>#NAME?</v>
      </c>
      <c r="AR117" s="138" t="e">
        <f ca="1"/>
        <v>#NAME?</v>
      </c>
      <c r="AS117" s="139" t="e">
        <f ca="1"/>
        <v>#NAME?</v>
      </c>
      <c r="AT117" s="140" t="e">
        <f t="shared" ca="1" si="15"/>
        <v>#NAME?</v>
      </c>
      <c r="AU117" t="e">
        <f t="shared" ca="1" si="16"/>
        <v>#NAME?</v>
      </c>
      <c r="AV117" t="e">
        <f t="shared" ca="1" si="17"/>
        <v>#NAME?</v>
      </c>
      <c r="AW117" s="138" t="e">
        <f t="shared" ca="1" si="18"/>
        <v>#NAME?</v>
      </c>
      <c r="AX117" s="140" t="e">
        <f t="shared" ca="1" si="19"/>
        <v>#NAME?</v>
      </c>
      <c r="AY117" s="138">
        <f t="shared" ca="1" si="20"/>
        <v>0</v>
      </c>
      <c r="AZ117" s="140" t="e">
        <f t="shared" ca="1" si="21"/>
        <v>#NAME?</v>
      </c>
      <c r="BA117">
        <f t="shared" ca="1" si="22"/>
        <v>0</v>
      </c>
      <c r="CF117" t="e">
        <f ca="1"/>
        <v>#NAME?</v>
      </c>
      <c r="CG117" t="e">
        <f ca="1"/>
        <v>#NAME?</v>
      </c>
      <c r="CH117" t="e">
        <f ca="1"/>
        <v>#NAME?</v>
      </c>
      <c r="CI117" t="e">
        <f t="shared" ca="1" si="26"/>
        <v>#NAME?</v>
      </c>
      <c r="CJ117" t="e">
        <f t="shared" ca="1" si="27"/>
        <v>#NAME?</v>
      </c>
      <c r="CK117" t="e">
        <f t="shared" ca="1" si="23"/>
        <v>#NAME?</v>
      </c>
      <c r="CL117" t="e">
        <f t="shared" ca="1" si="24"/>
        <v>#NAME?</v>
      </c>
      <c r="CM117" t="e">
        <f t="shared" ca="1" si="25"/>
        <v>#NAME?</v>
      </c>
    </row>
    <row r="118" spans="1:91" ht="15.5" x14ac:dyDescent="0.35">
      <c r="A118" s="31">
        <v>49</v>
      </c>
      <c r="B118" s="14">
        <v>10</v>
      </c>
      <c r="C118" s="20">
        <v>1.248</v>
      </c>
      <c r="D118" s="14">
        <v>2</v>
      </c>
      <c r="E118" s="14">
        <v>98</v>
      </c>
      <c r="F118">
        <v>0</v>
      </c>
      <c r="G118" s="32">
        <v>0</v>
      </c>
      <c r="H118" s="14">
        <v>53</v>
      </c>
      <c r="I118" s="14">
        <v>12</v>
      </c>
      <c r="J118" s="14">
        <v>4</v>
      </c>
      <c r="K118" s="21">
        <v>42</v>
      </c>
      <c r="L118" s="17">
        <v>25</v>
      </c>
      <c r="M118" s="33">
        <v>175</v>
      </c>
      <c r="N118" s="33">
        <v>182</v>
      </c>
      <c r="O118" s="18">
        <v>9.4</v>
      </c>
      <c r="P118" s="14">
        <v>0</v>
      </c>
      <c r="AC118" t="e">
        <f ca="1"/>
        <v>#NAME?</v>
      </c>
      <c r="AD118" t="e">
        <f ca="1"/>
        <v>#NAME?</v>
      </c>
      <c r="AE118" t="e">
        <f ca="1"/>
        <v>#NAME?</v>
      </c>
      <c r="AF118" t="e">
        <f ca="1"/>
        <v>#NAME?</v>
      </c>
      <c r="AG118" t="e">
        <f ca="1"/>
        <v>#NAME?</v>
      </c>
      <c r="AH118" t="e">
        <f ca="1"/>
        <v>#NAME?</v>
      </c>
      <c r="AI118" t="e">
        <f ca="1"/>
        <v>#NAME?</v>
      </c>
      <c r="AJ118" t="e">
        <f ca="1"/>
        <v>#NAME?</v>
      </c>
      <c r="AK118" t="e">
        <f ca="1"/>
        <v>#NAME?</v>
      </c>
      <c r="AL118" t="e">
        <f ca="1"/>
        <v>#NAME?</v>
      </c>
      <c r="AM118" t="e">
        <f ca="1"/>
        <v>#NAME?</v>
      </c>
      <c r="AN118" t="e">
        <f ca="1"/>
        <v>#NAME?</v>
      </c>
      <c r="AO118" t="e">
        <f ca="1"/>
        <v>#NAME?</v>
      </c>
      <c r="AP118" t="e">
        <f ca="1"/>
        <v>#NAME?</v>
      </c>
      <c r="AQ118" t="e">
        <f ca="1"/>
        <v>#NAME?</v>
      </c>
      <c r="AR118" s="138" t="e">
        <f ca="1"/>
        <v>#NAME?</v>
      </c>
      <c r="AS118" s="139" t="e">
        <f ca="1"/>
        <v>#NAME?</v>
      </c>
      <c r="AT118" s="140" t="e">
        <f t="shared" ca="1" si="15"/>
        <v>#NAME?</v>
      </c>
      <c r="AU118" t="e">
        <f t="shared" ca="1" si="16"/>
        <v>#NAME?</v>
      </c>
      <c r="AV118" t="e">
        <f t="shared" ca="1" si="17"/>
        <v>#NAME?</v>
      </c>
      <c r="AW118" s="138" t="e">
        <f t="shared" ca="1" si="18"/>
        <v>#NAME?</v>
      </c>
      <c r="AX118" s="140" t="e">
        <f t="shared" ca="1" si="19"/>
        <v>#NAME?</v>
      </c>
      <c r="AY118" s="138">
        <f t="shared" ca="1" si="20"/>
        <v>0</v>
      </c>
      <c r="AZ118" s="140" t="e">
        <f t="shared" ca="1" si="21"/>
        <v>#NAME?</v>
      </c>
      <c r="BA118">
        <f t="shared" ca="1" si="22"/>
        <v>0</v>
      </c>
      <c r="CF118" t="e">
        <f ca="1"/>
        <v>#NAME?</v>
      </c>
      <c r="CG118" t="e">
        <f ca="1"/>
        <v>#NAME?</v>
      </c>
      <c r="CH118" t="e">
        <f ca="1"/>
        <v>#NAME?</v>
      </c>
      <c r="CI118" t="e">
        <f t="shared" ca="1" si="26"/>
        <v>#NAME?</v>
      </c>
      <c r="CJ118" t="e">
        <f t="shared" ca="1" si="27"/>
        <v>#NAME?</v>
      </c>
      <c r="CK118" t="e">
        <f t="shared" ca="1" si="23"/>
        <v>#NAME?</v>
      </c>
      <c r="CL118" t="e">
        <f t="shared" ca="1" si="24"/>
        <v>#NAME?</v>
      </c>
      <c r="CM118" t="e">
        <f t="shared" ca="1" si="25"/>
        <v>#NAME?</v>
      </c>
    </row>
    <row r="119" spans="1:91" ht="15.5" x14ac:dyDescent="0.35">
      <c r="A119" s="31">
        <v>51</v>
      </c>
      <c r="B119" s="14">
        <v>18</v>
      </c>
      <c r="C119" s="20">
        <v>0.23100000000000001</v>
      </c>
      <c r="D119" s="14">
        <v>5</v>
      </c>
      <c r="E119" s="14">
        <v>111</v>
      </c>
      <c r="F119">
        <v>1</v>
      </c>
      <c r="G119" s="32">
        <v>0</v>
      </c>
      <c r="H119" s="14">
        <v>41</v>
      </c>
      <c r="I119" s="14">
        <v>7</v>
      </c>
      <c r="J119" s="14">
        <v>3</v>
      </c>
      <c r="K119" s="21">
        <v>49</v>
      </c>
      <c r="L119" s="17">
        <v>29</v>
      </c>
      <c r="M119" s="33">
        <v>162</v>
      </c>
      <c r="N119" s="33">
        <v>165</v>
      </c>
      <c r="O119" s="18">
        <v>7.5</v>
      </c>
      <c r="P119" s="14">
        <v>1</v>
      </c>
      <c r="AC119" t="e">
        <f ca="1"/>
        <v>#NAME?</v>
      </c>
      <c r="AD119" t="e">
        <f ca="1"/>
        <v>#NAME?</v>
      </c>
      <c r="AE119" t="e">
        <f ca="1"/>
        <v>#NAME?</v>
      </c>
      <c r="AF119" t="e">
        <f ca="1"/>
        <v>#NAME?</v>
      </c>
      <c r="AG119" t="e">
        <f ca="1"/>
        <v>#NAME?</v>
      </c>
      <c r="AH119" t="e">
        <f ca="1"/>
        <v>#NAME?</v>
      </c>
      <c r="AI119" t="e">
        <f ca="1"/>
        <v>#NAME?</v>
      </c>
      <c r="AJ119" t="e">
        <f ca="1"/>
        <v>#NAME?</v>
      </c>
      <c r="AK119" t="e">
        <f ca="1"/>
        <v>#NAME?</v>
      </c>
      <c r="AL119" t="e">
        <f ca="1"/>
        <v>#NAME?</v>
      </c>
      <c r="AM119" t="e">
        <f ca="1"/>
        <v>#NAME?</v>
      </c>
      <c r="AN119" t="e">
        <f ca="1"/>
        <v>#NAME?</v>
      </c>
      <c r="AO119" t="e">
        <f ca="1"/>
        <v>#NAME?</v>
      </c>
      <c r="AP119" t="e">
        <f ca="1"/>
        <v>#NAME?</v>
      </c>
      <c r="AQ119" t="e">
        <f ca="1"/>
        <v>#NAME?</v>
      </c>
      <c r="AR119" s="138" t="e">
        <f ca="1"/>
        <v>#NAME?</v>
      </c>
      <c r="AS119" s="139" t="e">
        <f ca="1"/>
        <v>#NAME?</v>
      </c>
      <c r="AT119" s="140" t="e">
        <f t="shared" ca="1" si="15"/>
        <v>#NAME?</v>
      </c>
      <c r="AU119" t="e">
        <f t="shared" ca="1" si="16"/>
        <v>#NAME?</v>
      </c>
      <c r="AV119" t="e">
        <f t="shared" ca="1" si="17"/>
        <v>#NAME?</v>
      </c>
      <c r="AW119" s="138" t="e">
        <f t="shared" ca="1" si="18"/>
        <v>#NAME?</v>
      </c>
      <c r="AX119" s="140" t="e">
        <f t="shared" ca="1" si="19"/>
        <v>#NAME?</v>
      </c>
      <c r="AY119" s="138">
        <f t="shared" ca="1" si="20"/>
        <v>0</v>
      </c>
      <c r="AZ119" s="140" t="e">
        <f t="shared" ca="1" si="21"/>
        <v>#NAME?</v>
      </c>
      <c r="BA119">
        <f t="shared" ca="1" si="22"/>
        <v>0</v>
      </c>
      <c r="CF119" t="e">
        <f ca="1"/>
        <v>#NAME?</v>
      </c>
      <c r="CG119" t="e">
        <f ca="1"/>
        <v>#NAME?</v>
      </c>
      <c r="CH119" t="e">
        <f ca="1"/>
        <v>#NAME?</v>
      </c>
      <c r="CI119" t="e">
        <f t="shared" ca="1" si="26"/>
        <v>#NAME?</v>
      </c>
      <c r="CJ119" t="e">
        <f t="shared" ca="1" si="27"/>
        <v>#NAME?</v>
      </c>
      <c r="CK119" t="e">
        <f t="shared" ca="1" si="23"/>
        <v>#NAME?</v>
      </c>
      <c r="CL119" t="e">
        <f t="shared" ca="1" si="24"/>
        <v>#NAME?</v>
      </c>
      <c r="CM119" t="e">
        <f t="shared" ca="1" si="25"/>
        <v>#NAME?</v>
      </c>
    </row>
    <row r="120" spans="1:91" ht="15.5" x14ac:dyDescent="0.35">
      <c r="A120" s="31">
        <v>53</v>
      </c>
      <c r="B120" s="14">
        <v>7</v>
      </c>
      <c r="C120" s="20">
        <v>1.512</v>
      </c>
      <c r="D120" s="14">
        <v>2</v>
      </c>
      <c r="E120" s="14">
        <v>101</v>
      </c>
      <c r="F120">
        <v>0</v>
      </c>
      <c r="G120" s="32">
        <v>0</v>
      </c>
      <c r="H120" s="14">
        <v>39</v>
      </c>
      <c r="I120" s="14">
        <v>13</v>
      </c>
      <c r="J120" s="14">
        <v>2</v>
      </c>
      <c r="K120" s="21">
        <v>36</v>
      </c>
      <c r="L120" s="17">
        <v>32</v>
      </c>
      <c r="M120" s="33">
        <v>172</v>
      </c>
      <c r="N120" s="33">
        <v>179</v>
      </c>
      <c r="O120" s="18">
        <v>11.8</v>
      </c>
      <c r="P120" s="14">
        <v>1</v>
      </c>
      <c r="AC120" t="e">
        <f ca="1"/>
        <v>#NAME?</v>
      </c>
      <c r="AD120" t="e">
        <f ca="1"/>
        <v>#NAME?</v>
      </c>
      <c r="AE120" t="e">
        <f ca="1"/>
        <v>#NAME?</v>
      </c>
      <c r="AF120" t="e">
        <f ca="1"/>
        <v>#NAME?</v>
      </c>
      <c r="AG120" t="e">
        <f ca="1"/>
        <v>#NAME?</v>
      </c>
      <c r="AH120" t="e">
        <f ca="1"/>
        <v>#NAME?</v>
      </c>
      <c r="AI120" t="e">
        <f ca="1"/>
        <v>#NAME?</v>
      </c>
      <c r="AJ120" t="e">
        <f ca="1"/>
        <v>#NAME?</v>
      </c>
      <c r="AK120" t="e">
        <f ca="1"/>
        <v>#NAME?</v>
      </c>
      <c r="AL120" t="e">
        <f ca="1"/>
        <v>#NAME?</v>
      </c>
      <c r="AM120" t="e">
        <f ca="1"/>
        <v>#NAME?</v>
      </c>
      <c r="AN120" t="e">
        <f ca="1"/>
        <v>#NAME?</v>
      </c>
      <c r="AO120" t="e">
        <f ca="1"/>
        <v>#NAME?</v>
      </c>
      <c r="AP120" t="e">
        <f ca="1"/>
        <v>#NAME?</v>
      </c>
      <c r="AQ120" t="e">
        <f ca="1"/>
        <v>#NAME?</v>
      </c>
      <c r="AR120" s="138" t="e">
        <f ca="1"/>
        <v>#NAME?</v>
      </c>
      <c r="AS120" s="139" t="e">
        <f ca="1"/>
        <v>#NAME?</v>
      </c>
      <c r="AT120" s="140" t="e">
        <f t="shared" ca="1" si="15"/>
        <v>#NAME?</v>
      </c>
      <c r="AU120" t="e">
        <f t="shared" ca="1" si="16"/>
        <v>#NAME?</v>
      </c>
      <c r="AV120" t="e">
        <f t="shared" ca="1" si="17"/>
        <v>#NAME?</v>
      </c>
      <c r="AW120" s="138" t="e">
        <f t="shared" ca="1" si="18"/>
        <v>#NAME?</v>
      </c>
      <c r="AX120" s="140" t="e">
        <f t="shared" ca="1" si="19"/>
        <v>#NAME?</v>
      </c>
      <c r="AY120" s="138">
        <f t="shared" ca="1" si="20"/>
        <v>0</v>
      </c>
      <c r="AZ120" s="140" t="e">
        <f t="shared" ca="1" si="21"/>
        <v>#NAME?</v>
      </c>
      <c r="BA120">
        <f t="shared" ca="1" si="22"/>
        <v>0</v>
      </c>
      <c r="CF120" t="e">
        <f ca="1"/>
        <v>#NAME?</v>
      </c>
      <c r="CG120" t="e">
        <f ca="1"/>
        <v>#NAME?</v>
      </c>
      <c r="CH120" t="e">
        <f ca="1"/>
        <v>#NAME?</v>
      </c>
      <c r="CI120" t="e">
        <f t="shared" ca="1" si="26"/>
        <v>#NAME?</v>
      </c>
      <c r="CJ120" t="e">
        <f t="shared" ca="1" si="27"/>
        <v>#NAME?</v>
      </c>
      <c r="CK120" t="e">
        <f t="shared" ca="1" si="23"/>
        <v>#NAME?</v>
      </c>
      <c r="CL120" t="e">
        <f t="shared" ca="1" si="24"/>
        <v>#NAME?</v>
      </c>
      <c r="CM120" t="e">
        <f t="shared" ca="1" si="25"/>
        <v>#NAME?</v>
      </c>
    </row>
    <row r="121" spans="1:91" ht="15.5" x14ac:dyDescent="0.35">
      <c r="A121" s="31">
        <v>96</v>
      </c>
      <c r="B121" s="14">
        <v>1</v>
      </c>
      <c r="C121" s="20">
        <v>0.83099999999999996</v>
      </c>
      <c r="D121" s="14">
        <v>3</v>
      </c>
      <c r="E121" s="14">
        <v>109</v>
      </c>
      <c r="F121">
        <v>0</v>
      </c>
      <c r="G121" s="32">
        <v>0</v>
      </c>
      <c r="H121" s="14">
        <v>44</v>
      </c>
      <c r="I121" s="14">
        <v>10</v>
      </c>
      <c r="J121" s="14">
        <v>4</v>
      </c>
      <c r="K121" s="21">
        <v>24</v>
      </c>
      <c r="L121" s="17">
        <v>65</v>
      </c>
      <c r="M121" s="33">
        <v>162</v>
      </c>
      <c r="N121" s="33">
        <v>168</v>
      </c>
      <c r="O121" s="18">
        <v>11.4</v>
      </c>
      <c r="P121" s="14">
        <v>1</v>
      </c>
      <c r="AC121" t="e">
        <f ca="1"/>
        <v>#NAME?</v>
      </c>
      <c r="AD121" t="e">
        <f ca="1"/>
        <v>#NAME?</v>
      </c>
      <c r="AE121" t="e">
        <f ca="1"/>
        <v>#NAME?</v>
      </c>
      <c r="AF121" t="e">
        <f ca="1"/>
        <v>#NAME?</v>
      </c>
      <c r="AG121" t="e">
        <f ca="1"/>
        <v>#NAME?</v>
      </c>
      <c r="AH121" t="e">
        <f ca="1"/>
        <v>#NAME?</v>
      </c>
      <c r="AI121" t="e">
        <f ca="1"/>
        <v>#NAME?</v>
      </c>
      <c r="AJ121" t="e">
        <f ca="1"/>
        <v>#NAME?</v>
      </c>
      <c r="AK121" t="e">
        <f ca="1"/>
        <v>#NAME?</v>
      </c>
      <c r="AL121" t="e">
        <f ca="1"/>
        <v>#NAME?</v>
      </c>
      <c r="AM121" t="e">
        <f ca="1"/>
        <v>#NAME?</v>
      </c>
      <c r="AN121" t="e">
        <f ca="1"/>
        <v>#NAME?</v>
      </c>
      <c r="AO121" t="e">
        <f ca="1"/>
        <v>#NAME?</v>
      </c>
      <c r="AP121" t="e">
        <f ca="1"/>
        <v>#NAME?</v>
      </c>
      <c r="AQ121" t="e">
        <f ca="1"/>
        <v>#NAME?</v>
      </c>
      <c r="AR121" s="138" t="e">
        <f ca="1"/>
        <v>#NAME?</v>
      </c>
      <c r="AS121" s="139" t="e">
        <f ca="1"/>
        <v>#NAME?</v>
      </c>
      <c r="AT121" s="140" t="e">
        <f t="shared" ca="1" si="15"/>
        <v>#NAME?</v>
      </c>
      <c r="AU121" t="e">
        <f t="shared" ca="1" si="16"/>
        <v>#NAME?</v>
      </c>
      <c r="AV121" t="e">
        <f t="shared" ca="1" si="17"/>
        <v>#NAME?</v>
      </c>
      <c r="AW121" s="138" t="e">
        <f t="shared" ca="1" si="18"/>
        <v>#NAME?</v>
      </c>
      <c r="AX121" s="140" t="e">
        <f t="shared" ca="1" si="19"/>
        <v>#NAME?</v>
      </c>
      <c r="AY121" s="138">
        <f t="shared" ca="1" si="20"/>
        <v>0</v>
      </c>
      <c r="AZ121" s="140" t="e">
        <f t="shared" ca="1" si="21"/>
        <v>#NAME?</v>
      </c>
      <c r="BA121">
        <f t="shared" ca="1" si="22"/>
        <v>0</v>
      </c>
      <c r="CF121" t="e">
        <f ca="1"/>
        <v>#NAME?</v>
      </c>
      <c r="CG121" t="e">
        <f ca="1"/>
        <v>#NAME?</v>
      </c>
      <c r="CH121" t="e">
        <f ca="1"/>
        <v>#NAME?</v>
      </c>
      <c r="CI121" t="e">
        <f t="shared" ca="1" si="26"/>
        <v>#NAME?</v>
      </c>
      <c r="CJ121" t="e">
        <f t="shared" ca="1" si="27"/>
        <v>#NAME?</v>
      </c>
      <c r="CK121" t="e">
        <f t="shared" ca="1" si="23"/>
        <v>#NAME?</v>
      </c>
      <c r="CL121" t="e">
        <f t="shared" ca="1" si="24"/>
        <v>#NAME?</v>
      </c>
      <c r="CM121" t="e">
        <f t="shared" ca="1" si="25"/>
        <v>#NAME?</v>
      </c>
    </row>
    <row r="122" spans="1:91" ht="15.5" x14ac:dyDescent="0.35">
      <c r="A122" s="31">
        <v>56</v>
      </c>
      <c r="B122" s="14">
        <v>4</v>
      </c>
      <c r="C122" s="20">
        <v>0.123</v>
      </c>
      <c r="D122" s="14">
        <v>3</v>
      </c>
      <c r="E122" s="14">
        <v>132</v>
      </c>
      <c r="F122">
        <v>0</v>
      </c>
      <c r="G122" s="32">
        <v>0</v>
      </c>
      <c r="H122" s="14">
        <v>45</v>
      </c>
      <c r="I122" s="14">
        <v>6</v>
      </c>
      <c r="J122" s="14">
        <v>3</v>
      </c>
      <c r="K122" s="21">
        <v>31</v>
      </c>
      <c r="L122" s="17">
        <v>36</v>
      </c>
      <c r="M122" s="33">
        <v>161</v>
      </c>
      <c r="N122" s="33">
        <v>167</v>
      </c>
      <c r="O122" s="18">
        <v>7.2</v>
      </c>
      <c r="P122" s="14">
        <v>0</v>
      </c>
      <c r="AC122" t="e">
        <f ca="1"/>
        <v>#NAME?</v>
      </c>
      <c r="AD122" t="e">
        <f ca="1"/>
        <v>#NAME?</v>
      </c>
      <c r="AE122" t="e">
        <f ca="1"/>
        <v>#NAME?</v>
      </c>
      <c r="AF122" t="e">
        <f ca="1"/>
        <v>#NAME?</v>
      </c>
      <c r="AG122" t="e">
        <f ca="1"/>
        <v>#NAME?</v>
      </c>
      <c r="AH122" t="e">
        <f ca="1"/>
        <v>#NAME?</v>
      </c>
      <c r="AI122" t="e">
        <f ca="1"/>
        <v>#NAME?</v>
      </c>
      <c r="AJ122" t="e">
        <f ca="1"/>
        <v>#NAME?</v>
      </c>
      <c r="AK122" t="e">
        <f ca="1"/>
        <v>#NAME?</v>
      </c>
      <c r="AL122" t="e">
        <f ca="1"/>
        <v>#NAME?</v>
      </c>
      <c r="AM122" t="e">
        <f ca="1"/>
        <v>#NAME?</v>
      </c>
      <c r="AN122" t="e">
        <f ca="1"/>
        <v>#NAME?</v>
      </c>
      <c r="AO122" t="e">
        <f ca="1"/>
        <v>#NAME?</v>
      </c>
      <c r="AP122" t="e">
        <f ca="1"/>
        <v>#NAME?</v>
      </c>
      <c r="AQ122" t="e">
        <f ca="1"/>
        <v>#NAME?</v>
      </c>
      <c r="AR122" s="138" t="e">
        <f ca="1"/>
        <v>#NAME?</v>
      </c>
      <c r="AS122" s="139" t="e">
        <f ca="1"/>
        <v>#NAME?</v>
      </c>
      <c r="AT122" s="140" t="e">
        <f t="shared" ca="1" si="15"/>
        <v>#NAME?</v>
      </c>
      <c r="AU122" t="e">
        <f t="shared" ca="1" si="16"/>
        <v>#NAME?</v>
      </c>
      <c r="AV122" t="e">
        <f t="shared" ca="1" si="17"/>
        <v>#NAME?</v>
      </c>
      <c r="AW122" s="138" t="e">
        <f t="shared" ca="1" si="18"/>
        <v>#NAME?</v>
      </c>
      <c r="AX122" s="140" t="e">
        <f t="shared" ca="1" si="19"/>
        <v>#NAME?</v>
      </c>
      <c r="AY122" s="138">
        <f t="shared" ca="1" si="20"/>
        <v>0</v>
      </c>
      <c r="AZ122" s="140" t="e">
        <f t="shared" ca="1" si="21"/>
        <v>#NAME?</v>
      </c>
      <c r="BA122">
        <f t="shared" ca="1" si="22"/>
        <v>0</v>
      </c>
      <c r="CF122" t="e">
        <f ca="1"/>
        <v>#NAME?</v>
      </c>
      <c r="CG122" t="e">
        <f ca="1"/>
        <v>#NAME?</v>
      </c>
      <c r="CH122" t="e">
        <f ca="1"/>
        <v>#NAME?</v>
      </c>
      <c r="CI122" t="e">
        <f t="shared" ca="1" si="26"/>
        <v>#NAME?</v>
      </c>
      <c r="CJ122" t="e">
        <f t="shared" ca="1" si="27"/>
        <v>#NAME?</v>
      </c>
      <c r="CK122" t="e">
        <f t="shared" ca="1" si="23"/>
        <v>#NAME?</v>
      </c>
      <c r="CL122" t="e">
        <f t="shared" ca="1" si="24"/>
        <v>#NAME?</v>
      </c>
      <c r="CM122" t="e">
        <f t="shared" ca="1" si="25"/>
        <v>#NAME?</v>
      </c>
    </row>
    <row r="123" spans="1:91" ht="15.5" x14ac:dyDescent="0.35">
      <c r="A123" s="31">
        <v>79</v>
      </c>
      <c r="B123" s="14">
        <v>7</v>
      </c>
      <c r="C123" s="20">
        <v>0.13100000000000001</v>
      </c>
      <c r="D123" s="14">
        <v>4</v>
      </c>
      <c r="E123" s="14">
        <v>137</v>
      </c>
      <c r="F123">
        <v>1</v>
      </c>
      <c r="G123" s="32">
        <v>1</v>
      </c>
      <c r="H123" s="14">
        <v>38</v>
      </c>
      <c r="I123" s="14">
        <v>15</v>
      </c>
      <c r="J123" s="14">
        <v>5</v>
      </c>
      <c r="K123" s="21">
        <v>39</v>
      </c>
      <c r="L123" s="17">
        <v>39</v>
      </c>
      <c r="M123" s="33">
        <v>175</v>
      </c>
      <c r="N123" s="33">
        <v>185</v>
      </c>
      <c r="O123" s="18">
        <v>20.399999999999999</v>
      </c>
      <c r="P123" s="14">
        <v>0</v>
      </c>
      <c r="AC123" t="e">
        <f ca="1"/>
        <v>#NAME?</v>
      </c>
      <c r="AD123" t="e">
        <f ca="1"/>
        <v>#NAME?</v>
      </c>
      <c r="AE123" t="e">
        <f ca="1"/>
        <v>#NAME?</v>
      </c>
      <c r="AF123" t="e">
        <f ca="1"/>
        <v>#NAME?</v>
      </c>
      <c r="AG123" t="e">
        <f ca="1"/>
        <v>#NAME?</v>
      </c>
      <c r="AH123" t="e">
        <f ca="1"/>
        <v>#NAME?</v>
      </c>
      <c r="AI123" t="e">
        <f ca="1"/>
        <v>#NAME?</v>
      </c>
      <c r="AJ123" t="e">
        <f ca="1"/>
        <v>#NAME?</v>
      </c>
      <c r="AK123" t="e">
        <f ca="1"/>
        <v>#NAME?</v>
      </c>
      <c r="AL123" t="e">
        <f ca="1"/>
        <v>#NAME?</v>
      </c>
      <c r="AM123" t="e">
        <f ca="1"/>
        <v>#NAME?</v>
      </c>
      <c r="AN123" t="e">
        <f ca="1"/>
        <v>#NAME?</v>
      </c>
      <c r="AO123" t="e">
        <f ca="1"/>
        <v>#NAME?</v>
      </c>
      <c r="AP123" t="e">
        <f ca="1"/>
        <v>#NAME?</v>
      </c>
      <c r="AQ123" t="e">
        <f ca="1"/>
        <v>#NAME?</v>
      </c>
      <c r="AR123" s="138" t="e">
        <f ca="1"/>
        <v>#NAME?</v>
      </c>
      <c r="AS123" s="139" t="e">
        <f ca="1"/>
        <v>#NAME?</v>
      </c>
      <c r="AT123" s="140" t="e">
        <f t="shared" ca="1" si="15"/>
        <v>#NAME?</v>
      </c>
      <c r="AU123" t="e">
        <f t="shared" ca="1" si="16"/>
        <v>#NAME?</v>
      </c>
      <c r="AV123" t="e">
        <f t="shared" ca="1" si="17"/>
        <v>#NAME?</v>
      </c>
      <c r="AW123" s="138" t="e">
        <f t="shared" ca="1" si="18"/>
        <v>#NAME?</v>
      </c>
      <c r="AX123" s="140" t="e">
        <f t="shared" ca="1" si="19"/>
        <v>#NAME?</v>
      </c>
      <c r="AY123" s="138">
        <f t="shared" ca="1" si="20"/>
        <v>0</v>
      </c>
      <c r="AZ123" s="140" t="e">
        <f t="shared" ca="1" si="21"/>
        <v>#NAME?</v>
      </c>
      <c r="BA123">
        <f t="shared" ca="1" si="22"/>
        <v>0</v>
      </c>
      <c r="CF123" t="e">
        <f ca="1"/>
        <v>#NAME?</v>
      </c>
      <c r="CG123" t="e">
        <f ca="1"/>
        <v>#NAME?</v>
      </c>
      <c r="CH123" t="e">
        <f ca="1"/>
        <v>#NAME?</v>
      </c>
      <c r="CI123" t="e">
        <f t="shared" ca="1" si="26"/>
        <v>#NAME?</v>
      </c>
      <c r="CJ123" t="e">
        <f t="shared" ca="1" si="27"/>
        <v>#NAME?</v>
      </c>
      <c r="CK123" t="e">
        <f t="shared" ca="1" si="23"/>
        <v>#NAME?</v>
      </c>
      <c r="CL123" t="e">
        <f t="shared" ca="1" si="24"/>
        <v>#NAME?</v>
      </c>
      <c r="CM123" t="e">
        <f t="shared" ca="1" si="25"/>
        <v>#NAME?</v>
      </c>
    </row>
    <row r="124" spans="1:91" ht="15.5" x14ac:dyDescent="0.35">
      <c r="A124" s="31">
        <v>64</v>
      </c>
      <c r="B124" s="14">
        <v>5</v>
      </c>
      <c r="C124" s="20">
        <v>1.5389999999999999</v>
      </c>
      <c r="D124" s="14">
        <v>4</v>
      </c>
      <c r="E124" s="14">
        <v>72</v>
      </c>
      <c r="F124">
        <v>1</v>
      </c>
      <c r="G124" s="32">
        <v>1</v>
      </c>
      <c r="H124" s="14">
        <v>36</v>
      </c>
      <c r="I124" s="14">
        <v>8</v>
      </c>
      <c r="J124" s="14">
        <v>2</v>
      </c>
      <c r="K124" s="21">
        <v>35</v>
      </c>
      <c r="L124" s="17">
        <v>50</v>
      </c>
      <c r="M124" s="33">
        <v>175</v>
      </c>
      <c r="N124" s="33">
        <v>183</v>
      </c>
      <c r="O124" s="18">
        <v>9.8000000000000007</v>
      </c>
      <c r="P124" s="14">
        <v>1</v>
      </c>
      <c r="AC124" t="e">
        <f ca="1"/>
        <v>#NAME?</v>
      </c>
      <c r="AD124" t="e">
        <f ca="1"/>
        <v>#NAME?</v>
      </c>
      <c r="AE124" t="e">
        <f ca="1"/>
        <v>#NAME?</v>
      </c>
      <c r="AF124" t="e">
        <f ca="1"/>
        <v>#NAME?</v>
      </c>
      <c r="AG124" t="e">
        <f ca="1"/>
        <v>#NAME?</v>
      </c>
      <c r="AH124" t="e">
        <f ca="1"/>
        <v>#NAME?</v>
      </c>
      <c r="AI124" t="e">
        <f ca="1"/>
        <v>#NAME?</v>
      </c>
      <c r="AJ124" t="e">
        <f ca="1"/>
        <v>#NAME?</v>
      </c>
      <c r="AK124" t="e">
        <f ca="1"/>
        <v>#NAME?</v>
      </c>
      <c r="AL124" t="e">
        <f ca="1"/>
        <v>#NAME?</v>
      </c>
      <c r="AM124" t="e">
        <f ca="1"/>
        <v>#NAME?</v>
      </c>
      <c r="AN124" t="e">
        <f ca="1"/>
        <v>#NAME?</v>
      </c>
      <c r="AO124" t="e">
        <f ca="1"/>
        <v>#NAME?</v>
      </c>
      <c r="AP124" t="e">
        <f ca="1"/>
        <v>#NAME?</v>
      </c>
      <c r="AQ124" t="e">
        <f ca="1"/>
        <v>#NAME?</v>
      </c>
      <c r="AR124" s="138" t="e">
        <f ca="1"/>
        <v>#NAME?</v>
      </c>
      <c r="AS124" s="139" t="e">
        <f ca="1"/>
        <v>#NAME?</v>
      </c>
      <c r="AT124" s="140" t="e">
        <f t="shared" ca="1" si="15"/>
        <v>#NAME?</v>
      </c>
      <c r="AU124" t="e">
        <f t="shared" ca="1" si="16"/>
        <v>#NAME?</v>
      </c>
      <c r="AV124" t="e">
        <f t="shared" ca="1" si="17"/>
        <v>#NAME?</v>
      </c>
      <c r="AW124" s="138" t="e">
        <f t="shared" ca="1" si="18"/>
        <v>#NAME?</v>
      </c>
      <c r="AX124" s="140" t="e">
        <f t="shared" ca="1" si="19"/>
        <v>#NAME?</v>
      </c>
      <c r="AY124" s="138">
        <f t="shared" ca="1" si="20"/>
        <v>0</v>
      </c>
      <c r="AZ124" s="140" t="e">
        <f t="shared" ca="1" si="21"/>
        <v>#NAME?</v>
      </c>
      <c r="BA124">
        <f t="shared" ca="1" si="22"/>
        <v>0</v>
      </c>
      <c r="CF124" t="e">
        <f ca="1"/>
        <v>#NAME?</v>
      </c>
      <c r="CG124" t="e">
        <f ca="1"/>
        <v>#NAME?</v>
      </c>
      <c r="CH124" t="e">
        <f ca="1"/>
        <v>#NAME?</v>
      </c>
      <c r="CI124" t="e">
        <f t="shared" ca="1" si="26"/>
        <v>#NAME?</v>
      </c>
      <c r="CJ124" t="e">
        <f t="shared" ca="1" si="27"/>
        <v>#NAME?</v>
      </c>
      <c r="CK124" t="e">
        <f t="shared" ca="1" si="23"/>
        <v>#NAME?</v>
      </c>
      <c r="CL124" t="e">
        <f t="shared" ca="1" si="24"/>
        <v>#NAME?</v>
      </c>
      <c r="CM124" t="e">
        <f t="shared" ca="1" si="25"/>
        <v>#NAME?</v>
      </c>
    </row>
    <row r="125" spans="1:91" ht="15.5" x14ac:dyDescent="0.35">
      <c r="A125" s="31">
        <v>67</v>
      </c>
      <c r="B125" s="14">
        <v>9</v>
      </c>
      <c r="C125" s="20">
        <v>0.63700000000000001</v>
      </c>
      <c r="D125" s="14">
        <v>4</v>
      </c>
      <c r="E125" s="14">
        <v>76</v>
      </c>
      <c r="F125">
        <v>1</v>
      </c>
      <c r="G125" s="32">
        <v>1</v>
      </c>
      <c r="H125" s="14">
        <v>30</v>
      </c>
      <c r="I125" s="14">
        <v>12</v>
      </c>
      <c r="J125" s="14">
        <v>1</v>
      </c>
      <c r="K125" s="21">
        <v>37</v>
      </c>
      <c r="L125" s="17">
        <v>49</v>
      </c>
      <c r="M125" s="33">
        <v>181</v>
      </c>
      <c r="N125" s="33">
        <v>190</v>
      </c>
      <c r="O125" s="18">
        <v>16.2</v>
      </c>
      <c r="P125" s="14">
        <v>0</v>
      </c>
      <c r="AC125" t="e">
        <f ca="1"/>
        <v>#NAME?</v>
      </c>
      <c r="AD125" t="e">
        <f ca="1"/>
        <v>#NAME?</v>
      </c>
      <c r="AE125" t="e">
        <f ca="1"/>
        <v>#NAME?</v>
      </c>
      <c r="AF125" t="e">
        <f ca="1"/>
        <v>#NAME?</v>
      </c>
      <c r="AG125" t="e">
        <f ca="1"/>
        <v>#NAME?</v>
      </c>
      <c r="AH125" t="e">
        <f ca="1"/>
        <v>#NAME?</v>
      </c>
      <c r="AI125" t="e">
        <f ca="1"/>
        <v>#NAME?</v>
      </c>
      <c r="AJ125" t="e">
        <f ca="1"/>
        <v>#NAME?</v>
      </c>
      <c r="AK125" t="e">
        <f ca="1"/>
        <v>#NAME?</v>
      </c>
      <c r="AL125" t="e">
        <f ca="1"/>
        <v>#NAME?</v>
      </c>
      <c r="AM125" t="e">
        <f ca="1"/>
        <v>#NAME?</v>
      </c>
      <c r="AN125" t="e">
        <f ca="1"/>
        <v>#NAME?</v>
      </c>
      <c r="AO125" t="e">
        <f ca="1"/>
        <v>#NAME?</v>
      </c>
      <c r="AP125" t="e">
        <f ca="1"/>
        <v>#NAME?</v>
      </c>
      <c r="AQ125" t="e">
        <f ca="1"/>
        <v>#NAME?</v>
      </c>
      <c r="AR125" s="138" t="e">
        <f ca="1"/>
        <v>#NAME?</v>
      </c>
      <c r="AS125" s="139" t="e">
        <f ca="1"/>
        <v>#NAME?</v>
      </c>
      <c r="AT125" s="140" t="e">
        <f t="shared" ca="1" si="15"/>
        <v>#NAME?</v>
      </c>
      <c r="AU125" t="e">
        <f t="shared" ca="1" si="16"/>
        <v>#NAME?</v>
      </c>
      <c r="AV125" t="e">
        <f t="shared" ca="1" si="17"/>
        <v>#NAME?</v>
      </c>
      <c r="AW125" s="138" t="e">
        <f t="shared" ca="1" si="18"/>
        <v>#NAME?</v>
      </c>
      <c r="AX125" s="140" t="e">
        <f t="shared" ca="1" si="19"/>
        <v>#NAME?</v>
      </c>
      <c r="AY125" s="138">
        <f t="shared" ca="1" si="20"/>
        <v>0</v>
      </c>
      <c r="AZ125" s="140" t="e">
        <f t="shared" ca="1" si="21"/>
        <v>#NAME?</v>
      </c>
      <c r="BA125">
        <f t="shared" ca="1" si="22"/>
        <v>0</v>
      </c>
      <c r="CF125" t="e">
        <f ca="1"/>
        <v>#NAME?</v>
      </c>
      <c r="CG125" t="e">
        <f ca="1"/>
        <v>#NAME?</v>
      </c>
      <c r="CH125" t="e">
        <f ca="1"/>
        <v>#NAME?</v>
      </c>
      <c r="CI125" t="e">
        <f t="shared" ca="1" si="26"/>
        <v>#NAME?</v>
      </c>
      <c r="CJ125" t="e">
        <f t="shared" ca="1" si="27"/>
        <v>#NAME?</v>
      </c>
      <c r="CK125" t="e">
        <f t="shared" ca="1" si="23"/>
        <v>#NAME?</v>
      </c>
      <c r="CL125" t="e">
        <f t="shared" ca="1" si="24"/>
        <v>#NAME?</v>
      </c>
      <c r="CM125" t="e">
        <f t="shared" ca="1" si="25"/>
        <v>#NAME?</v>
      </c>
    </row>
    <row r="126" spans="1:91" ht="15.5" x14ac:dyDescent="0.35">
      <c r="A126" s="31">
        <v>65</v>
      </c>
      <c r="B126" s="14">
        <v>9</v>
      </c>
      <c r="C126" s="20">
        <v>0.27500000000000002</v>
      </c>
      <c r="D126" s="14">
        <v>1</v>
      </c>
      <c r="E126" s="14">
        <v>124</v>
      </c>
      <c r="F126">
        <v>1</v>
      </c>
      <c r="G126" s="32">
        <v>1</v>
      </c>
      <c r="H126" s="14">
        <v>34</v>
      </c>
      <c r="I126" s="14">
        <v>11</v>
      </c>
      <c r="J126" s="14">
        <v>2</v>
      </c>
      <c r="K126" s="21">
        <v>40</v>
      </c>
      <c r="L126" s="17">
        <v>59</v>
      </c>
      <c r="M126" s="33">
        <v>169</v>
      </c>
      <c r="N126" s="33">
        <v>174</v>
      </c>
      <c r="O126" s="18">
        <v>11.4</v>
      </c>
      <c r="P126" s="14">
        <v>0</v>
      </c>
      <c r="AC126" t="e">
        <f ca="1"/>
        <v>#NAME?</v>
      </c>
      <c r="AD126" t="e">
        <f ca="1"/>
        <v>#NAME?</v>
      </c>
      <c r="AE126" t="e">
        <f ca="1"/>
        <v>#NAME?</v>
      </c>
      <c r="AF126" t="e">
        <f ca="1"/>
        <v>#NAME?</v>
      </c>
      <c r="AG126" t="e">
        <f ca="1"/>
        <v>#NAME?</v>
      </c>
      <c r="AH126" t="e">
        <f ca="1"/>
        <v>#NAME?</v>
      </c>
      <c r="AI126" t="e">
        <f ca="1"/>
        <v>#NAME?</v>
      </c>
      <c r="AJ126" t="e">
        <f ca="1"/>
        <v>#NAME?</v>
      </c>
      <c r="AK126" t="e">
        <f ca="1"/>
        <v>#NAME?</v>
      </c>
      <c r="AL126" t="e">
        <f ca="1"/>
        <v>#NAME?</v>
      </c>
      <c r="AM126" t="e">
        <f ca="1"/>
        <v>#NAME?</v>
      </c>
      <c r="AN126" t="e">
        <f ca="1"/>
        <v>#NAME?</v>
      </c>
      <c r="AO126" t="e">
        <f ca="1"/>
        <v>#NAME?</v>
      </c>
      <c r="AP126" t="e">
        <f ca="1"/>
        <v>#NAME?</v>
      </c>
      <c r="AQ126" t="e">
        <f ca="1"/>
        <v>#NAME?</v>
      </c>
      <c r="AR126" s="138" t="e">
        <f ca="1"/>
        <v>#NAME?</v>
      </c>
      <c r="AS126" s="139" t="e">
        <f ca="1"/>
        <v>#NAME?</v>
      </c>
      <c r="AT126" s="140" t="e">
        <f t="shared" ca="1" si="15"/>
        <v>#NAME?</v>
      </c>
      <c r="AU126" t="e">
        <f t="shared" ca="1" si="16"/>
        <v>#NAME?</v>
      </c>
      <c r="AV126" t="e">
        <f t="shared" ca="1" si="17"/>
        <v>#NAME?</v>
      </c>
      <c r="AW126" s="138" t="e">
        <f t="shared" ca="1" si="18"/>
        <v>#NAME?</v>
      </c>
      <c r="AX126" s="140" t="e">
        <f t="shared" ca="1" si="19"/>
        <v>#NAME?</v>
      </c>
      <c r="AY126" s="138">
        <f t="shared" ca="1" si="20"/>
        <v>0</v>
      </c>
      <c r="AZ126" s="140" t="e">
        <f t="shared" ca="1" si="21"/>
        <v>#NAME?</v>
      </c>
      <c r="BA126">
        <f t="shared" ca="1" si="22"/>
        <v>0</v>
      </c>
      <c r="CF126" t="e">
        <f ca="1"/>
        <v>#NAME?</v>
      </c>
      <c r="CG126" t="e">
        <f ca="1"/>
        <v>#NAME?</v>
      </c>
      <c r="CH126" t="e">
        <f ca="1"/>
        <v>#NAME?</v>
      </c>
      <c r="CI126" t="e">
        <f t="shared" ca="1" si="26"/>
        <v>#NAME?</v>
      </c>
      <c r="CJ126" t="e">
        <f t="shared" ca="1" si="27"/>
        <v>#NAME?</v>
      </c>
      <c r="CK126" t="e">
        <f t="shared" ca="1" si="23"/>
        <v>#NAME?</v>
      </c>
      <c r="CL126" t="e">
        <f t="shared" ca="1" si="24"/>
        <v>#NAME?</v>
      </c>
      <c r="CM126" t="e">
        <f t="shared" ca="1" si="25"/>
        <v>#NAME?</v>
      </c>
    </row>
    <row r="127" spans="1:91" ht="15.5" x14ac:dyDescent="0.35">
      <c r="A127" s="31">
        <v>89</v>
      </c>
      <c r="B127" s="14">
        <v>6</v>
      </c>
      <c r="C127" s="20">
        <v>0.71099999999999997</v>
      </c>
      <c r="D127" s="14">
        <v>4</v>
      </c>
      <c r="E127" s="14">
        <v>99</v>
      </c>
      <c r="F127">
        <v>1</v>
      </c>
      <c r="G127" s="32">
        <v>1</v>
      </c>
      <c r="H127" s="14">
        <v>47</v>
      </c>
      <c r="I127" s="14">
        <v>13</v>
      </c>
      <c r="J127" s="14">
        <v>3</v>
      </c>
      <c r="K127" s="21">
        <v>37</v>
      </c>
      <c r="L127" s="17">
        <v>89</v>
      </c>
      <c r="M127" s="33">
        <v>183</v>
      </c>
      <c r="N127" s="33">
        <v>193</v>
      </c>
      <c r="O127" s="18">
        <v>18.3</v>
      </c>
      <c r="P127" s="14">
        <v>0</v>
      </c>
      <c r="AC127" t="e">
        <f ca="1"/>
        <v>#NAME?</v>
      </c>
      <c r="AD127" t="e">
        <f ca="1"/>
        <v>#NAME?</v>
      </c>
      <c r="AE127" t="e">
        <f ca="1"/>
        <v>#NAME?</v>
      </c>
      <c r="AF127" t="e">
        <f ca="1"/>
        <v>#NAME?</v>
      </c>
      <c r="AG127" t="e">
        <f ca="1"/>
        <v>#NAME?</v>
      </c>
      <c r="AH127" t="e">
        <f ca="1"/>
        <v>#NAME?</v>
      </c>
      <c r="AI127" t="e">
        <f ca="1"/>
        <v>#NAME?</v>
      </c>
      <c r="AJ127" t="e">
        <f ca="1"/>
        <v>#NAME?</v>
      </c>
      <c r="AK127" t="e">
        <f ca="1"/>
        <v>#NAME?</v>
      </c>
      <c r="AL127" t="e">
        <f ca="1"/>
        <v>#NAME?</v>
      </c>
      <c r="AM127" t="e">
        <f ca="1"/>
        <v>#NAME?</v>
      </c>
      <c r="AN127" t="e">
        <f ca="1"/>
        <v>#NAME?</v>
      </c>
      <c r="AO127" t="e">
        <f ca="1"/>
        <v>#NAME?</v>
      </c>
      <c r="AP127" t="e">
        <f ca="1"/>
        <v>#NAME?</v>
      </c>
      <c r="AQ127" t="e">
        <f ca="1"/>
        <v>#NAME?</v>
      </c>
      <c r="AR127" s="138" t="e">
        <f ca="1"/>
        <v>#NAME?</v>
      </c>
      <c r="AS127" s="139" t="e">
        <f ca="1"/>
        <v>#NAME?</v>
      </c>
      <c r="AT127" s="140" t="e">
        <f t="shared" ca="1" si="15"/>
        <v>#NAME?</v>
      </c>
      <c r="AU127" t="e">
        <f t="shared" ca="1" si="16"/>
        <v>#NAME?</v>
      </c>
      <c r="AV127" t="e">
        <f t="shared" ca="1" si="17"/>
        <v>#NAME?</v>
      </c>
      <c r="AW127" s="138" t="e">
        <f t="shared" ca="1" si="18"/>
        <v>#NAME?</v>
      </c>
      <c r="AX127" s="140" t="e">
        <f t="shared" ca="1" si="19"/>
        <v>#NAME?</v>
      </c>
      <c r="AY127" s="138">
        <f t="shared" ca="1" si="20"/>
        <v>0</v>
      </c>
      <c r="AZ127" s="140" t="e">
        <f t="shared" ca="1" si="21"/>
        <v>#NAME?</v>
      </c>
      <c r="BA127">
        <f t="shared" ca="1" si="22"/>
        <v>0</v>
      </c>
      <c r="CF127" t="e">
        <f ca="1"/>
        <v>#NAME?</v>
      </c>
      <c r="CG127" t="e">
        <f ca="1"/>
        <v>#NAME?</v>
      </c>
      <c r="CH127" t="e">
        <f ca="1"/>
        <v>#NAME?</v>
      </c>
      <c r="CI127" t="e">
        <f t="shared" ca="1" si="26"/>
        <v>#NAME?</v>
      </c>
      <c r="CJ127" t="e">
        <f t="shared" ca="1" si="27"/>
        <v>#NAME?</v>
      </c>
      <c r="CK127" t="e">
        <f t="shared" ca="1" si="23"/>
        <v>#NAME?</v>
      </c>
      <c r="CL127" t="e">
        <f t="shared" ca="1" si="24"/>
        <v>#NAME?</v>
      </c>
      <c r="CM127" t="e">
        <f t="shared" ca="1" si="25"/>
        <v>#NAME?</v>
      </c>
    </row>
    <row r="128" spans="1:91" ht="15.5" x14ac:dyDescent="0.35">
      <c r="A128" s="31">
        <v>53</v>
      </c>
      <c r="B128" s="14">
        <v>10</v>
      </c>
      <c r="C128" s="20">
        <v>1.2</v>
      </c>
      <c r="D128" s="14">
        <v>2</v>
      </c>
      <c r="E128" s="14">
        <v>90</v>
      </c>
      <c r="F128">
        <v>1</v>
      </c>
      <c r="G128" s="32">
        <v>1</v>
      </c>
      <c r="H128" s="14">
        <v>33</v>
      </c>
      <c r="I128" s="14">
        <v>8</v>
      </c>
      <c r="J128" s="14">
        <v>2</v>
      </c>
      <c r="K128" s="21">
        <v>39</v>
      </c>
      <c r="L128" s="17">
        <v>109</v>
      </c>
      <c r="M128" s="33">
        <v>172</v>
      </c>
      <c r="N128" s="33">
        <v>179</v>
      </c>
      <c r="O128" s="18">
        <v>8.6999999999999993</v>
      </c>
      <c r="P128" s="14">
        <v>1</v>
      </c>
      <c r="AC128" t="e">
        <f ca="1"/>
        <v>#NAME?</v>
      </c>
      <c r="AD128" t="e">
        <f ca="1"/>
        <v>#NAME?</v>
      </c>
      <c r="AE128" t="e">
        <f ca="1"/>
        <v>#NAME?</v>
      </c>
      <c r="AF128" t="e">
        <f ca="1"/>
        <v>#NAME?</v>
      </c>
      <c r="AG128" t="e">
        <f ca="1"/>
        <v>#NAME?</v>
      </c>
      <c r="AH128" t="e">
        <f ca="1"/>
        <v>#NAME?</v>
      </c>
      <c r="AI128" t="e">
        <f ca="1"/>
        <v>#NAME?</v>
      </c>
      <c r="AJ128" t="e">
        <f ca="1"/>
        <v>#NAME?</v>
      </c>
      <c r="AK128" t="e">
        <f ca="1"/>
        <v>#NAME?</v>
      </c>
      <c r="AL128" t="e">
        <f ca="1"/>
        <v>#NAME?</v>
      </c>
      <c r="AM128" t="e">
        <f ca="1"/>
        <v>#NAME?</v>
      </c>
      <c r="AN128" t="e">
        <f ca="1"/>
        <v>#NAME?</v>
      </c>
      <c r="AO128" t="e">
        <f ca="1"/>
        <v>#NAME?</v>
      </c>
      <c r="AP128" t="e">
        <f ca="1"/>
        <v>#NAME?</v>
      </c>
      <c r="AQ128" t="e">
        <f ca="1"/>
        <v>#NAME?</v>
      </c>
      <c r="AR128" s="138" t="e">
        <f ca="1"/>
        <v>#NAME?</v>
      </c>
      <c r="AS128" s="139" t="e">
        <f ca="1"/>
        <v>#NAME?</v>
      </c>
      <c r="AT128" s="140" t="e">
        <f t="shared" ca="1" si="15"/>
        <v>#NAME?</v>
      </c>
      <c r="AU128" t="e">
        <f t="shared" ca="1" si="16"/>
        <v>#NAME?</v>
      </c>
      <c r="AV128" t="e">
        <f t="shared" ca="1" si="17"/>
        <v>#NAME?</v>
      </c>
      <c r="AW128" s="138" t="e">
        <f t="shared" ca="1" si="18"/>
        <v>#NAME?</v>
      </c>
      <c r="AX128" s="140" t="e">
        <f t="shared" ca="1" si="19"/>
        <v>#NAME?</v>
      </c>
      <c r="AY128" s="138">
        <f t="shared" ca="1" si="20"/>
        <v>0</v>
      </c>
      <c r="AZ128" s="140" t="e">
        <f t="shared" ca="1" si="21"/>
        <v>#NAME?</v>
      </c>
      <c r="BA128">
        <f t="shared" ca="1" si="22"/>
        <v>0</v>
      </c>
      <c r="CF128" t="e">
        <f ca="1"/>
        <v>#NAME?</v>
      </c>
      <c r="CG128" t="e">
        <f ca="1"/>
        <v>#NAME?</v>
      </c>
      <c r="CH128" t="e">
        <f ca="1"/>
        <v>#NAME?</v>
      </c>
      <c r="CI128" t="e">
        <f t="shared" ca="1" si="26"/>
        <v>#NAME?</v>
      </c>
      <c r="CJ128" t="e">
        <f t="shared" ca="1" si="27"/>
        <v>#NAME?</v>
      </c>
      <c r="CK128" t="e">
        <f t="shared" ca="1" si="23"/>
        <v>#NAME?</v>
      </c>
      <c r="CL128" t="e">
        <f t="shared" ca="1" si="24"/>
        <v>#NAME?</v>
      </c>
      <c r="CM128" t="e">
        <f t="shared" ca="1" si="25"/>
        <v>#NAME?</v>
      </c>
    </row>
    <row r="129" spans="1:91" ht="15.5" x14ac:dyDescent="0.35">
      <c r="A129" s="31">
        <v>44</v>
      </c>
      <c r="B129" s="14">
        <v>14</v>
      </c>
      <c r="C129" s="20">
        <v>1.2270000000000001</v>
      </c>
      <c r="D129" s="14">
        <v>5</v>
      </c>
      <c r="E129" s="14">
        <v>98</v>
      </c>
      <c r="F129">
        <v>0</v>
      </c>
      <c r="G129" s="32">
        <v>0</v>
      </c>
      <c r="H129" s="14">
        <v>37</v>
      </c>
      <c r="I129" s="14">
        <v>10</v>
      </c>
      <c r="J129" s="14">
        <v>4</v>
      </c>
      <c r="K129" s="21">
        <v>41</v>
      </c>
      <c r="L129" s="17">
        <v>20</v>
      </c>
      <c r="M129" s="33">
        <v>173</v>
      </c>
      <c r="N129" s="33">
        <v>180</v>
      </c>
      <c r="O129" s="18">
        <v>9.1</v>
      </c>
      <c r="P129" s="14">
        <v>1</v>
      </c>
      <c r="AC129" t="e">
        <f ca="1"/>
        <v>#NAME?</v>
      </c>
      <c r="AD129" t="e">
        <f ca="1"/>
        <v>#NAME?</v>
      </c>
      <c r="AE129" t="e">
        <f ca="1"/>
        <v>#NAME?</v>
      </c>
      <c r="AF129" t="e">
        <f ca="1"/>
        <v>#NAME?</v>
      </c>
      <c r="AG129" t="e">
        <f ca="1"/>
        <v>#NAME?</v>
      </c>
      <c r="AH129" t="e">
        <f ca="1"/>
        <v>#NAME?</v>
      </c>
      <c r="AI129" t="e">
        <f ca="1"/>
        <v>#NAME?</v>
      </c>
      <c r="AJ129" t="e">
        <f ca="1"/>
        <v>#NAME?</v>
      </c>
      <c r="AK129" t="e">
        <f ca="1"/>
        <v>#NAME?</v>
      </c>
      <c r="AL129" t="e">
        <f ca="1"/>
        <v>#NAME?</v>
      </c>
      <c r="AM129" t="e">
        <f ca="1"/>
        <v>#NAME?</v>
      </c>
      <c r="AN129" t="e">
        <f ca="1"/>
        <v>#NAME?</v>
      </c>
      <c r="AO129" t="e">
        <f ca="1"/>
        <v>#NAME?</v>
      </c>
      <c r="AP129" t="e">
        <f ca="1"/>
        <v>#NAME?</v>
      </c>
      <c r="AQ129" t="e">
        <f ca="1"/>
        <v>#NAME?</v>
      </c>
      <c r="AR129" s="138" t="e">
        <f ca="1"/>
        <v>#NAME?</v>
      </c>
      <c r="AS129" s="139" t="e">
        <f ca="1"/>
        <v>#NAME?</v>
      </c>
      <c r="AT129" s="140" t="e">
        <f t="shared" ca="1" si="15"/>
        <v>#NAME?</v>
      </c>
      <c r="AU129" t="e">
        <f t="shared" ca="1" si="16"/>
        <v>#NAME?</v>
      </c>
      <c r="AV129" t="e">
        <f t="shared" ca="1" si="17"/>
        <v>#NAME?</v>
      </c>
      <c r="AW129" s="138" t="e">
        <f t="shared" ca="1" si="18"/>
        <v>#NAME?</v>
      </c>
      <c r="AX129" s="140" t="e">
        <f t="shared" ca="1" si="19"/>
        <v>#NAME?</v>
      </c>
      <c r="AY129" s="138">
        <f t="shared" ca="1" si="20"/>
        <v>0</v>
      </c>
      <c r="AZ129" s="140" t="e">
        <f t="shared" ca="1" si="21"/>
        <v>#NAME?</v>
      </c>
      <c r="BA129">
        <f t="shared" ca="1" si="22"/>
        <v>0</v>
      </c>
      <c r="CF129" t="e">
        <f ca="1"/>
        <v>#NAME?</v>
      </c>
      <c r="CG129" t="e">
        <f ca="1"/>
        <v>#NAME?</v>
      </c>
      <c r="CH129" t="e">
        <f ca="1"/>
        <v>#NAME?</v>
      </c>
      <c r="CI129" t="e">
        <f t="shared" ca="1" si="26"/>
        <v>#NAME?</v>
      </c>
      <c r="CJ129" t="e">
        <f t="shared" ca="1" si="27"/>
        <v>#NAME?</v>
      </c>
      <c r="CK129" t="e">
        <f t="shared" ca="1" si="23"/>
        <v>#NAME?</v>
      </c>
      <c r="CL129" t="e">
        <f t="shared" ca="1" si="24"/>
        <v>#NAME?</v>
      </c>
      <c r="CM129" t="e">
        <f t="shared" ca="1" si="25"/>
        <v>#NAME?</v>
      </c>
    </row>
    <row r="130" spans="1:91" ht="15.5" x14ac:dyDescent="0.35">
      <c r="A130" s="31">
        <v>46</v>
      </c>
      <c r="B130" s="14">
        <v>7</v>
      </c>
      <c r="C130" s="20">
        <v>1.9630000000000001</v>
      </c>
      <c r="D130" s="14">
        <v>4</v>
      </c>
      <c r="E130" s="14">
        <v>85</v>
      </c>
      <c r="F130">
        <v>0</v>
      </c>
      <c r="G130" s="32">
        <v>0</v>
      </c>
      <c r="H130" s="14">
        <v>28</v>
      </c>
      <c r="I130" s="14">
        <v>10</v>
      </c>
      <c r="J130" s="14">
        <v>1</v>
      </c>
      <c r="K130" s="21">
        <v>39</v>
      </c>
      <c r="L130" s="17">
        <v>22</v>
      </c>
      <c r="M130" s="33">
        <v>176</v>
      </c>
      <c r="N130" s="33">
        <v>181</v>
      </c>
      <c r="O130" s="18">
        <v>9.6999999999999993</v>
      </c>
      <c r="P130" s="14">
        <v>1</v>
      </c>
      <c r="AC130" t="e">
        <f ca="1"/>
        <v>#NAME?</v>
      </c>
      <c r="AD130" t="e">
        <f ca="1"/>
        <v>#NAME?</v>
      </c>
      <c r="AE130" t="e">
        <f ca="1"/>
        <v>#NAME?</v>
      </c>
      <c r="AF130" t="e">
        <f ca="1"/>
        <v>#NAME?</v>
      </c>
      <c r="AG130" t="e">
        <f ca="1"/>
        <v>#NAME?</v>
      </c>
      <c r="AH130" t="e">
        <f ca="1"/>
        <v>#NAME?</v>
      </c>
      <c r="AI130" t="e">
        <f ca="1"/>
        <v>#NAME?</v>
      </c>
      <c r="AJ130" t="e">
        <f ca="1"/>
        <v>#NAME?</v>
      </c>
      <c r="AK130" t="e">
        <f ca="1"/>
        <v>#NAME?</v>
      </c>
      <c r="AL130" t="e">
        <f ca="1"/>
        <v>#NAME?</v>
      </c>
      <c r="AM130" t="e">
        <f ca="1"/>
        <v>#NAME?</v>
      </c>
      <c r="AN130" t="e">
        <f ca="1"/>
        <v>#NAME?</v>
      </c>
      <c r="AO130" t="e">
        <f ca="1"/>
        <v>#NAME?</v>
      </c>
      <c r="AP130" t="e">
        <f ca="1"/>
        <v>#NAME?</v>
      </c>
      <c r="AQ130" t="e">
        <f ca="1"/>
        <v>#NAME?</v>
      </c>
      <c r="AR130" s="138" t="e">
        <f ca="1"/>
        <v>#NAME?</v>
      </c>
      <c r="AS130" s="139" t="e">
        <f ca="1"/>
        <v>#NAME?</v>
      </c>
      <c r="AT130" s="140" t="e">
        <f t="shared" ca="1" si="15"/>
        <v>#NAME?</v>
      </c>
      <c r="AU130" t="e">
        <f t="shared" ca="1" si="16"/>
        <v>#NAME?</v>
      </c>
      <c r="AV130" t="e">
        <f t="shared" ca="1" si="17"/>
        <v>#NAME?</v>
      </c>
      <c r="AW130" s="138" t="e">
        <f t="shared" ca="1" si="18"/>
        <v>#NAME?</v>
      </c>
      <c r="AX130" s="140" t="e">
        <f t="shared" ca="1" si="19"/>
        <v>#NAME?</v>
      </c>
      <c r="AY130" s="138">
        <f t="shared" ca="1" si="20"/>
        <v>0</v>
      </c>
      <c r="AZ130" s="140" t="e">
        <f t="shared" ca="1" si="21"/>
        <v>#NAME?</v>
      </c>
      <c r="BA130">
        <f t="shared" ca="1" si="22"/>
        <v>0</v>
      </c>
      <c r="CF130" t="e">
        <f ca="1"/>
        <v>#NAME?</v>
      </c>
      <c r="CG130" t="e">
        <f ca="1"/>
        <v>#NAME?</v>
      </c>
      <c r="CH130" t="e">
        <f ca="1"/>
        <v>#NAME?</v>
      </c>
      <c r="CI130" t="e">
        <f t="shared" ca="1" si="26"/>
        <v>#NAME?</v>
      </c>
      <c r="CJ130" t="e">
        <f t="shared" ca="1" si="27"/>
        <v>#NAME?</v>
      </c>
      <c r="CK130" t="e">
        <f t="shared" ca="1" si="23"/>
        <v>#NAME?</v>
      </c>
      <c r="CL130" t="e">
        <f t="shared" ca="1" si="24"/>
        <v>#NAME?</v>
      </c>
      <c r="CM130" t="e">
        <f t="shared" ca="1" si="25"/>
        <v>#NAME?</v>
      </c>
    </row>
    <row r="131" spans="1:91" ht="15.5" x14ac:dyDescent="0.35">
      <c r="A131" s="31">
        <v>58</v>
      </c>
      <c r="B131" s="14">
        <v>17</v>
      </c>
      <c r="C131" s="20">
        <v>0.496</v>
      </c>
      <c r="D131" s="14">
        <v>2</v>
      </c>
      <c r="E131" s="14">
        <v>136</v>
      </c>
      <c r="F131">
        <v>0</v>
      </c>
      <c r="G131" s="32">
        <v>0</v>
      </c>
      <c r="H131" s="14">
        <v>42</v>
      </c>
      <c r="I131" s="14">
        <v>5</v>
      </c>
      <c r="J131" s="14">
        <v>3</v>
      </c>
      <c r="K131" s="21">
        <v>43</v>
      </c>
      <c r="L131" s="17">
        <v>39</v>
      </c>
      <c r="M131" s="33">
        <v>161</v>
      </c>
      <c r="N131" s="33">
        <v>165</v>
      </c>
      <c r="O131" s="18">
        <v>6.6</v>
      </c>
      <c r="P131" s="14">
        <v>0</v>
      </c>
      <c r="AC131" t="e">
        <f ca="1"/>
        <v>#NAME?</v>
      </c>
      <c r="AD131" t="e">
        <f ca="1"/>
        <v>#NAME?</v>
      </c>
      <c r="AE131" t="e">
        <f ca="1"/>
        <v>#NAME?</v>
      </c>
      <c r="AF131" t="e">
        <f ca="1"/>
        <v>#NAME?</v>
      </c>
      <c r="AG131" t="e">
        <f ca="1"/>
        <v>#NAME?</v>
      </c>
      <c r="AH131" t="e">
        <f ca="1"/>
        <v>#NAME?</v>
      </c>
      <c r="AI131" t="e">
        <f ca="1"/>
        <v>#NAME?</v>
      </c>
      <c r="AJ131" t="e">
        <f ca="1"/>
        <v>#NAME?</v>
      </c>
      <c r="AK131" t="e">
        <f ca="1"/>
        <v>#NAME?</v>
      </c>
      <c r="AL131" t="e">
        <f ca="1"/>
        <v>#NAME?</v>
      </c>
      <c r="AM131" t="e">
        <f ca="1"/>
        <v>#NAME?</v>
      </c>
      <c r="AN131" t="e">
        <f ca="1"/>
        <v>#NAME?</v>
      </c>
      <c r="AO131" t="e">
        <f ca="1"/>
        <v>#NAME?</v>
      </c>
      <c r="AP131" t="e">
        <f ca="1"/>
        <v>#NAME?</v>
      </c>
      <c r="AQ131" t="e">
        <f ca="1"/>
        <v>#NAME?</v>
      </c>
      <c r="AR131" s="138" t="e">
        <f ca="1"/>
        <v>#NAME?</v>
      </c>
      <c r="AS131" s="139" t="e">
        <f ca="1"/>
        <v>#NAME?</v>
      </c>
      <c r="AT131" s="140" t="e">
        <f t="shared" ca="1" si="15"/>
        <v>#NAME?</v>
      </c>
      <c r="AU131" t="e">
        <f t="shared" ca="1" si="16"/>
        <v>#NAME?</v>
      </c>
      <c r="AV131" t="e">
        <f t="shared" ca="1" si="17"/>
        <v>#NAME?</v>
      </c>
      <c r="AW131" s="138" t="e">
        <f t="shared" ca="1" si="18"/>
        <v>#NAME?</v>
      </c>
      <c r="AX131" s="140" t="e">
        <f t="shared" ca="1" si="19"/>
        <v>#NAME?</v>
      </c>
      <c r="AY131" s="138">
        <f t="shared" ca="1" si="20"/>
        <v>0</v>
      </c>
      <c r="AZ131" s="140" t="e">
        <f t="shared" ca="1" si="21"/>
        <v>#NAME?</v>
      </c>
      <c r="BA131">
        <f t="shared" ca="1" si="22"/>
        <v>0</v>
      </c>
      <c r="CF131" t="e">
        <f ca="1"/>
        <v>#NAME?</v>
      </c>
      <c r="CG131" t="e">
        <f ca="1"/>
        <v>#NAME?</v>
      </c>
      <c r="CH131" t="e">
        <f ca="1"/>
        <v>#NAME?</v>
      </c>
      <c r="CI131" t="e">
        <f t="shared" ca="1" si="26"/>
        <v>#NAME?</v>
      </c>
      <c r="CJ131" t="e">
        <f t="shared" ca="1" si="27"/>
        <v>#NAME?</v>
      </c>
      <c r="CK131" t="e">
        <f t="shared" ca="1" si="23"/>
        <v>#NAME?</v>
      </c>
      <c r="CL131" t="e">
        <f t="shared" ca="1" si="24"/>
        <v>#NAME?</v>
      </c>
      <c r="CM131" t="e">
        <f t="shared" ca="1" si="25"/>
        <v>#NAME?</v>
      </c>
    </row>
    <row r="132" spans="1:91" ht="15.5" x14ac:dyDescent="0.35">
      <c r="A132" s="31">
        <v>62</v>
      </c>
      <c r="B132" s="14">
        <v>23</v>
      </c>
      <c r="C132" s="20">
        <v>0.42399999999999999</v>
      </c>
      <c r="D132" s="14">
        <v>2</v>
      </c>
      <c r="E132" s="14">
        <v>75</v>
      </c>
      <c r="F132">
        <v>1</v>
      </c>
      <c r="G132" s="32">
        <v>0</v>
      </c>
      <c r="H132" s="14">
        <v>49</v>
      </c>
      <c r="I132" s="14">
        <v>12</v>
      </c>
      <c r="J132" s="14">
        <v>3</v>
      </c>
      <c r="K132" s="21">
        <v>48</v>
      </c>
      <c r="L132" s="17">
        <v>43</v>
      </c>
      <c r="M132" s="33">
        <v>157</v>
      </c>
      <c r="N132" s="33">
        <v>162</v>
      </c>
      <c r="O132" s="18">
        <v>9.1</v>
      </c>
      <c r="P132" s="14">
        <v>0</v>
      </c>
      <c r="AC132" t="e">
        <f ca="1"/>
        <v>#NAME?</v>
      </c>
      <c r="AD132" t="e">
        <f ca="1"/>
        <v>#NAME?</v>
      </c>
      <c r="AE132" t="e">
        <f ca="1"/>
        <v>#NAME?</v>
      </c>
      <c r="AF132" t="e">
        <f ca="1"/>
        <v>#NAME?</v>
      </c>
      <c r="AG132" t="e">
        <f ca="1"/>
        <v>#NAME?</v>
      </c>
      <c r="AH132" t="e">
        <f ca="1"/>
        <v>#NAME?</v>
      </c>
      <c r="AI132" t="e">
        <f ca="1"/>
        <v>#NAME?</v>
      </c>
      <c r="AJ132" t="e">
        <f ca="1"/>
        <v>#NAME?</v>
      </c>
      <c r="AK132" t="e">
        <f ca="1"/>
        <v>#NAME?</v>
      </c>
      <c r="AL132" t="e">
        <f ca="1"/>
        <v>#NAME?</v>
      </c>
      <c r="AM132" t="e">
        <f ca="1"/>
        <v>#NAME?</v>
      </c>
      <c r="AN132" t="e">
        <f ca="1"/>
        <v>#NAME?</v>
      </c>
      <c r="AO132" t="e">
        <f ca="1"/>
        <v>#NAME?</v>
      </c>
      <c r="AP132" t="e">
        <f ca="1"/>
        <v>#NAME?</v>
      </c>
      <c r="AQ132" t="e">
        <f ca="1"/>
        <v>#NAME?</v>
      </c>
      <c r="AR132" s="138" t="e">
        <f ca="1"/>
        <v>#NAME?</v>
      </c>
      <c r="AS132" s="139" t="e">
        <f ca="1"/>
        <v>#NAME?</v>
      </c>
      <c r="AT132" s="140" t="e">
        <f t="shared" ca="1" si="15"/>
        <v>#NAME?</v>
      </c>
      <c r="AU132" t="e">
        <f t="shared" ca="1" si="16"/>
        <v>#NAME?</v>
      </c>
      <c r="AV132" t="e">
        <f t="shared" ca="1" si="17"/>
        <v>#NAME?</v>
      </c>
      <c r="AW132" s="138" t="e">
        <f t="shared" ca="1" si="18"/>
        <v>#NAME?</v>
      </c>
      <c r="AX132" s="140" t="e">
        <f t="shared" ca="1" si="19"/>
        <v>#NAME?</v>
      </c>
      <c r="AY132" s="138">
        <f t="shared" ca="1" si="20"/>
        <v>0</v>
      </c>
      <c r="AZ132" s="140" t="e">
        <f t="shared" ca="1" si="21"/>
        <v>#NAME?</v>
      </c>
      <c r="BA132">
        <f t="shared" ca="1" si="22"/>
        <v>0</v>
      </c>
      <c r="CF132" t="e">
        <f ca="1"/>
        <v>#NAME?</v>
      </c>
      <c r="CG132" t="e">
        <f ca="1"/>
        <v>#NAME?</v>
      </c>
      <c r="CH132" t="e">
        <f ca="1"/>
        <v>#NAME?</v>
      </c>
      <c r="CI132" t="e">
        <f t="shared" ca="1" si="26"/>
        <v>#NAME?</v>
      </c>
      <c r="CJ132" t="e">
        <f t="shared" ca="1" si="27"/>
        <v>#NAME?</v>
      </c>
      <c r="CK132" t="e">
        <f t="shared" ca="1" si="23"/>
        <v>#NAME?</v>
      </c>
      <c r="CL132" t="e">
        <f t="shared" ca="1" si="24"/>
        <v>#NAME?</v>
      </c>
      <c r="CM132" t="e">
        <f t="shared" ca="1" si="25"/>
        <v>#NAME?</v>
      </c>
    </row>
    <row r="133" spans="1:91" ht="15.5" x14ac:dyDescent="0.35">
      <c r="A133" s="31">
        <v>62</v>
      </c>
      <c r="B133" s="14">
        <v>11</v>
      </c>
      <c r="C133" s="20">
        <v>1.1519999999999999</v>
      </c>
      <c r="D133" s="14">
        <v>2</v>
      </c>
      <c r="E133" s="14">
        <v>96</v>
      </c>
      <c r="F133">
        <v>0</v>
      </c>
      <c r="G133" s="32">
        <v>1</v>
      </c>
      <c r="H133" s="14">
        <v>42</v>
      </c>
      <c r="I133" s="14">
        <v>8</v>
      </c>
      <c r="J133" s="14">
        <v>3</v>
      </c>
      <c r="K133" s="21">
        <v>42</v>
      </c>
      <c r="L133" s="17">
        <v>49</v>
      </c>
      <c r="M133" s="33">
        <v>171</v>
      </c>
      <c r="N133" s="33">
        <v>178</v>
      </c>
      <c r="O133" s="18">
        <v>9.6999999999999993</v>
      </c>
      <c r="P133" s="14">
        <v>1</v>
      </c>
      <c r="AC133" t="e">
        <f ca="1"/>
        <v>#NAME?</v>
      </c>
      <c r="AD133" t="e">
        <f ca="1"/>
        <v>#NAME?</v>
      </c>
      <c r="AE133" t="e">
        <f ca="1"/>
        <v>#NAME?</v>
      </c>
      <c r="AF133" t="e">
        <f ca="1"/>
        <v>#NAME?</v>
      </c>
      <c r="AG133" t="e">
        <f ca="1"/>
        <v>#NAME?</v>
      </c>
      <c r="AH133" t="e">
        <f ca="1"/>
        <v>#NAME?</v>
      </c>
      <c r="AI133" t="e">
        <f ca="1"/>
        <v>#NAME?</v>
      </c>
      <c r="AJ133" t="e">
        <f ca="1"/>
        <v>#NAME?</v>
      </c>
      <c r="AK133" t="e">
        <f ca="1"/>
        <v>#NAME?</v>
      </c>
      <c r="AL133" t="e">
        <f ca="1"/>
        <v>#NAME?</v>
      </c>
      <c r="AM133" t="e">
        <f ca="1"/>
        <v>#NAME?</v>
      </c>
      <c r="AN133" t="e">
        <f ca="1"/>
        <v>#NAME?</v>
      </c>
      <c r="AO133" t="e">
        <f ca="1"/>
        <v>#NAME?</v>
      </c>
      <c r="AP133" t="e">
        <f ca="1"/>
        <v>#NAME?</v>
      </c>
      <c r="AQ133" t="e">
        <f ca="1"/>
        <v>#NAME?</v>
      </c>
      <c r="AR133" s="138" t="e">
        <f ca="1"/>
        <v>#NAME?</v>
      </c>
      <c r="AS133" s="139" t="e">
        <f ca="1"/>
        <v>#NAME?</v>
      </c>
      <c r="AT133" s="140" t="e">
        <f t="shared" ca="1" si="15"/>
        <v>#NAME?</v>
      </c>
      <c r="AU133" t="e">
        <f t="shared" ca="1" si="16"/>
        <v>#NAME?</v>
      </c>
      <c r="AV133" t="e">
        <f t="shared" ca="1" si="17"/>
        <v>#NAME?</v>
      </c>
      <c r="AW133" s="138" t="e">
        <f t="shared" ca="1" si="18"/>
        <v>#NAME?</v>
      </c>
      <c r="AX133" s="140" t="e">
        <f t="shared" ca="1" si="19"/>
        <v>#NAME?</v>
      </c>
      <c r="AY133" s="138">
        <f t="shared" ca="1" si="20"/>
        <v>0</v>
      </c>
      <c r="AZ133" s="140" t="e">
        <f t="shared" ca="1" si="21"/>
        <v>#NAME?</v>
      </c>
      <c r="BA133">
        <f t="shared" ca="1" si="22"/>
        <v>0</v>
      </c>
      <c r="CF133" t="e">
        <f ca="1"/>
        <v>#NAME?</v>
      </c>
      <c r="CG133" t="e">
        <f ca="1"/>
        <v>#NAME?</v>
      </c>
      <c r="CH133" t="e">
        <f ca="1"/>
        <v>#NAME?</v>
      </c>
      <c r="CI133" t="e">
        <f t="shared" ca="1" si="26"/>
        <v>#NAME?</v>
      </c>
      <c r="CJ133" t="e">
        <f t="shared" ca="1" si="27"/>
        <v>#NAME?</v>
      </c>
      <c r="CK133" t="e">
        <f t="shared" ca="1" si="23"/>
        <v>#NAME?</v>
      </c>
      <c r="CL133" t="e">
        <f t="shared" ca="1" si="24"/>
        <v>#NAME?</v>
      </c>
      <c r="CM133" t="e">
        <f t="shared" ca="1" si="25"/>
        <v>#NAME?</v>
      </c>
    </row>
    <row r="134" spans="1:91" ht="15.5" x14ac:dyDescent="0.35">
      <c r="A134" s="31">
        <v>46</v>
      </c>
      <c r="B134" s="14">
        <v>17</v>
      </c>
      <c r="C134" s="20">
        <v>1.4810000000000001</v>
      </c>
      <c r="D134" s="14">
        <v>3</v>
      </c>
      <c r="E134" s="14">
        <v>97</v>
      </c>
      <c r="F134">
        <v>0</v>
      </c>
      <c r="G134" s="32">
        <v>0</v>
      </c>
      <c r="H134" s="14">
        <v>40</v>
      </c>
      <c r="I134" s="14">
        <v>1</v>
      </c>
      <c r="J134" s="14">
        <v>6</v>
      </c>
      <c r="K134" s="21">
        <v>47</v>
      </c>
      <c r="L134" s="17">
        <v>24</v>
      </c>
      <c r="M134" s="33">
        <v>160</v>
      </c>
      <c r="N134" s="33">
        <v>165</v>
      </c>
      <c r="O134" s="18">
        <v>7.8</v>
      </c>
      <c r="P134" s="14">
        <v>0</v>
      </c>
      <c r="AC134" t="e">
        <f ca="1"/>
        <v>#NAME?</v>
      </c>
      <c r="AD134" t="e">
        <f ca="1"/>
        <v>#NAME?</v>
      </c>
      <c r="AE134" t="e">
        <f ca="1"/>
        <v>#NAME?</v>
      </c>
      <c r="AF134" t="e">
        <f ca="1"/>
        <v>#NAME?</v>
      </c>
      <c r="AG134" t="e">
        <f ca="1"/>
        <v>#NAME?</v>
      </c>
      <c r="AH134" t="e">
        <f ca="1"/>
        <v>#NAME?</v>
      </c>
      <c r="AI134" t="e">
        <f ca="1"/>
        <v>#NAME?</v>
      </c>
      <c r="AJ134" t="e">
        <f ca="1"/>
        <v>#NAME?</v>
      </c>
      <c r="AK134" t="e">
        <f ca="1"/>
        <v>#NAME?</v>
      </c>
      <c r="AL134" t="e">
        <f ca="1"/>
        <v>#NAME?</v>
      </c>
      <c r="AM134" t="e">
        <f ca="1"/>
        <v>#NAME?</v>
      </c>
      <c r="AN134" t="e">
        <f ca="1"/>
        <v>#NAME?</v>
      </c>
      <c r="AO134" t="e">
        <f ca="1"/>
        <v>#NAME?</v>
      </c>
      <c r="AP134" t="e">
        <f ca="1"/>
        <v>#NAME?</v>
      </c>
      <c r="AQ134" t="e">
        <f ca="1"/>
        <v>#NAME?</v>
      </c>
      <c r="AR134" s="138" t="e">
        <f ca="1"/>
        <v>#NAME?</v>
      </c>
      <c r="AS134" s="139" t="e">
        <f ca="1"/>
        <v>#NAME?</v>
      </c>
      <c r="AT134" s="140" t="e">
        <f t="shared" ca="1" si="15"/>
        <v>#NAME?</v>
      </c>
      <c r="AU134" t="e">
        <f t="shared" ca="1" si="16"/>
        <v>#NAME?</v>
      </c>
      <c r="AV134" t="e">
        <f t="shared" ca="1" si="17"/>
        <v>#NAME?</v>
      </c>
      <c r="AW134" s="138" t="e">
        <f t="shared" ca="1" si="18"/>
        <v>#NAME?</v>
      </c>
      <c r="AX134" s="140" t="e">
        <f t="shared" ca="1" si="19"/>
        <v>#NAME?</v>
      </c>
      <c r="AY134" s="138">
        <f t="shared" ca="1" si="20"/>
        <v>0</v>
      </c>
      <c r="AZ134" s="140" t="e">
        <f t="shared" ca="1" si="21"/>
        <v>#NAME?</v>
      </c>
      <c r="BA134">
        <f t="shared" ca="1" si="22"/>
        <v>0</v>
      </c>
      <c r="CF134" t="e">
        <f ca="1"/>
        <v>#NAME?</v>
      </c>
      <c r="CG134" t="e">
        <f ca="1"/>
        <v>#NAME?</v>
      </c>
      <c r="CH134" t="e">
        <f ca="1"/>
        <v>#NAME?</v>
      </c>
      <c r="CI134" t="e">
        <f t="shared" ca="1" si="26"/>
        <v>#NAME?</v>
      </c>
      <c r="CJ134" t="e">
        <f t="shared" ca="1" si="27"/>
        <v>#NAME?</v>
      </c>
      <c r="CK134" t="e">
        <f t="shared" ca="1" si="23"/>
        <v>#NAME?</v>
      </c>
      <c r="CL134" t="e">
        <f t="shared" ca="1" si="24"/>
        <v>#NAME?</v>
      </c>
      <c r="CM134" t="e">
        <f t="shared" ca="1" si="25"/>
        <v>#NAME?</v>
      </c>
    </row>
    <row r="135" spans="1:91" ht="15.5" x14ac:dyDescent="0.35">
      <c r="A135" s="31">
        <v>66</v>
      </c>
      <c r="B135" s="14">
        <v>7</v>
      </c>
      <c r="C135" s="20">
        <v>2.2850000000000001</v>
      </c>
      <c r="D135" s="14">
        <v>3</v>
      </c>
      <c r="E135" s="14">
        <v>124</v>
      </c>
      <c r="F135">
        <v>0</v>
      </c>
      <c r="G135" s="32">
        <v>1</v>
      </c>
      <c r="H135" s="14">
        <v>32</v>
      </c>
      <c r="I135" s="14">
        <v>9</v>
      </c>
      <c r="J135" s="14">
        <v>2</v>
      </c>
      <c r="K135" s="21">
        <v>32</v>
      </c>
      <c r="L135" s="17">
        <v>62</v>
      </c>
      <c r="M135" s="33">
        <v>171</v>
      </c>
      <c r="N135" s="33">
        <v>177</v>
      </c>
      <c r="O135" s="18">
        <v>13.9</v>
      </c>
      <c r="P135" s="14">
        <v>1</v>
      </c>
      <c r="AC135" t="e">
        <f ca="1"/>
        <v>#NAME?</v>
      </c>
      <c r="AD135" t="e">
        <f ca="1"/>
        <v>#NAME?</v>
      </c>
      <c r="AE135" t="e">
        <f ca="1"/>
        <v>#NAME?</v>
      </c>
      <c r="AF135" t="e">
        <f ca="1"/>
        <v>#NAME?</v>
      </c>
      <c r="AG135" t="e">
        <f ca="1"/>
        <v>#NAME?</v>
      </c>
      <c r="AH135" t="e">
        <f ca="1"/>
        <v>#NAME?</v>
      </c>
      <c r="AI135" t="e">
        <f ca="1"/>
        <v>#NAME?</v>
      </c>
      <c r="AJ135" t="e">
        <f ca="1"/>
        <v>#NAME?</v>
      </c>
      <c r="AK135" t="e">
        <f ca="1"/>
        <v>#NAME?</v>
      </c>
      <c r="AL135" t="e">
        <f ca="1"/>
        <v>#NAME?</v>
      </c>
      <c r="AM135" t="e">
        <f ca="1"/>
        <v>#NAME?</v>
      </c>
      <c r="AN135" t="e">
        <f ca="1"/>
        <v>#NAME?</v>
      </c>
      <c r="AO135" t="e">
        <f ca="1"/>
        <v>#NAME?</v>
      </c>
      <c r="AP135" t="e">
        <f ca="1"/>
        <v>#NAME?</v>
      </c>
      <c r="AQ135" t="e">
        <f ca="1"/>
        <v>#NAME?</v>
      </c>
      <c r="AR135" s="138" t="e">
        <f ca="1"/>
        <v>#NAME?</v>
      </c>
      <c r="AS135" s="139" t="e">
        <f ca="1"/>
        <v>#NAME?</v>
      </c>
      <c r="AT135" s="140" t="e">
        <f t="shared" ref="AT135:AT155" ca="1" si="28">AR135+AS135</f>
        <v>#NAME?</v>
      </c>
      <c r="AU135" t="e">
        <f t="shared" ref="AU135:AU155" ca="1" si="29">IF(AT135=0,"",AR135/AT135)</f>
        <v>#NAME?</v>
      </c>
      <c r="AV135" t="e">
        <f t="shared" ref="AV135:AV155" ca="1" si="30">1/(1+EXP(-$BC$7-MMULT(AC135:AQ135,$BC$8:$BC$22)))</f>
        <v>#NAME?</v>
      </c>
      <c r="AW135" s="138" t="e">
        <f t="shared" ref="AW135:AW155" ca="1" si="31">AT135*AV135</f>
        <v>#NAME?</v>
      </c>
      <c r="AX135" s="140" t="e">
        <f t="shared" ref="AX135:AX155" ca="1" si="32">AT135-AW135</f>
        <v>#NAME?</v>
      </c>
      <c r="AY135" s="138">
        <f t="shared" ref="AY135:AY155" ca="1" si="33">IFERROR(AT135*(AU135*LN(AV135)+(1-AU135)*LN(1-AV135)),0)</f>
        <v>0</v>
      </c>
      <c r="AZ135" s="140" t="e">
        <f t="shared" ref="AZ135:AZ155" ca="1" si="34">100*IF(AV135&gt;=$CB$12,AR135/AT135,AS135/AT135)</f>
        <v>#NAME?</v>
      </c>
      <c r="BA135">
        <f t="shared" ref="BA135:BA155" ca="1" si="35">IFERROR((AR135-AW135)^2/AW135+(AS135-AX135)^2/AX135,0)</f>
        <v>0</v>
      </c>
      <c r="CF135" t="e">
        <f ca="1"/>
        <v>#NAME?</v>
      </c>
      <c r="CG135" t="e">
        <f ca="1"/>
        <v>#NAME?</v>
      </c>
      <c r="CH135" t="e">
        <f ca="1"/>
        <v>#NAME?</v>
      </c>
      <c r="CI135" t="e">
        <f t="shared" ca="1" si="26"/>
        <v>#NAME?</v>
      </c>
      <c r="CJ135" t="e">
        <f t="shared" ca="1" si="27"/>
        <v>#NAME?</v>
      </c>
      <c r="CK135" t="e">
        <f t="shared" ref="CK135:CK156" ca="1" si="36">1-CI135/CI$156</f>
        <v>#NAME?</v>
      </c>
      <c r="CL135" t="e">
        <f t="shared" ref="CL135:CL156" ca="1" si="37">1-CJ135/CJ$156</f>
        <v>#NAME?</v>
      </c>
      <c r="CM135" t="e">
        <f t="shared" ref="CM135:CM156" ca="1" si="38">(CK135-CK136)*CL135</f>
        <v>#NAME?</v>
      </c>
    </row>
    <row r="136" spans="1:91" ht="15.5" x14ac:dyDescent="0.35">
      <c r="A136" s="31">
        <v>56</v>
      </c>
      <c r="B136" s="14">
        <v>11</v>
      </c>
      <c r="C136" s="20">
        <v>0.29199999999999998</v>
      </c>
      <c r="D136" s="14">
        <v>3</v>
      </c>
      <c r="E136" s="14">
        <v>111</v>
      </c>
      <c r="F136">
        <v>0</v>
      </c>
      <c r="G136" s="32">
        <v>0</v>
      </c>
      <c r="H136" s="14">
        <v>34</v>
      </c>
      <c r="I136" s="14">
        <v>9</v>
      </c>
      <c r="J136" s="14">
        <v>2</v>
      </c>
      <c r="K136" s="21">
        <v>38</v>
      </c>
      <c r="L136" s="17">
        <v>30</v>
      </c>
      <c r="M136" s="33">
        <v>179</v>
      </c>
      <c r="N136" s="33">
        <v>186</v>
      </c>
      <c r="O136" s="18">
        <v>10.3</v>
      </c>
      <c r="P136" s="14">
        <v>1</v>
      </c>
      <c r="AC136" t="e">
        <f ca="1"/>
        <v>#NAME?</v>
      </c>
      <c r="AD136" t="e">
        <f ca="1"/>
        <v>#NAME?</v>
      </c>
      <c r="AE136" t="e">
        <f ca="1"/>
        <v>#NAME?</v>
      </c>
      <c r="AF136" t="e">
        <f ca="1"/>
        <v>#NAME?</v>
      </c>
      <c r="AG136" t="e">
        <f ca="1"/>
        <v>#NAME?</v>
      </c>
      <c r="AH136" t="e">
        <f ca="1"/>
        <v>#NAME?</v>
      </c>
      <c r="AI136" t="e">
        <f ca="1"/>
        <v>#NAME?</v>
      </c>
      <c r="AJ136" t="e">
        <f ca="1"/>
        <v>#NAME?</v>
      </c>
      <c r="AK136" t="e">
        <f ca="1"/>
        <v>#NAME?</v>
      </c>
      <c r="AL136" t="e">
        <f ca="1"/>
        <v>#NAME?</v>
      </c>
      <c r="AM136" t="e">
        <f ca="1"/>
        <v>#NAME?</v>
      </c>
      <c r="AN136" t="e">
        <f ca="1"/>
        <v>#NAME?</v>
      </c>
      <c r="AO136" t="e">
        <f ca="1"/>
        <v>#NAME?</v>
      </c>
      <c r="AP136" t="e">
        <f ca="1"/>
        <v>#NAME?</v>
      </c>
      <c r="AQ136" t="e">
        <f ca="1"/>
        <v>#NAME?</v>
      </c>
      <c r="AR136" s="138" t="e">
        <f ca="1"/>
        <v>#NAME?</v>
      </c>
      <c r="AS136" s="139" t="e">
        <f ca="1"/>
        <v>#NAME?</v>
      </c>
      <c r="AT136" s="140" t="e">
        <f t="shared" ca="1" si="28"/>
        <v>#NAME?</v>
      </c>
      <c r="AU136" t="e">
        <f t="shared" ca="1" si="29"/>
        <v>#NAME?</v>
      </c>
      <c r="AV136" t="e">
        <f t="shared" ca="1" si="30"/>
        <v>#NAME?</v>
      </c>
      <c r="AW136" s="138" t="e">
        <f t="shared" ca="1" si="31"/>
        <v>#NAME?</v>
      </c>
      <c r="AX136" s="140" t="e">
        <f t="shared" ca="1" si="32"/>
        <v>#NAME?</v>
      </c>
      <c r="AY136" s="138">
        <f t="shared" ca="1" si="33"/>
        <v>0</v>
      </c>
      <c r="AZ136" s="140" t="e">
        <f t="shared" ca="1" si="34"/>
        <v>#NAME?</v>
      </c>
      <c r="BA136">
        <f t="shared" ca="1" si="35"/>
        <v>0</v>
      </c>
      <c r="CF136" t="e">
        <f ca="1"/>
        <v>#NAME?</v>
      </c>
      <c r="CG136" t="e">
        <f ca="1"/>
        <v>#NAME?</v>
      </c>
      <c r="CH136" t="e">
        <f ca="1"/>
        <v>#NAME?</v>
      </c>
      <c r="CI136" t="e">
        <f t="shared" ref="CI136:CI156" ca="1" si="39">CI135+CG136</f>
        <v>#NAME?</v>
      </c>
      <c r="CJ136" t="e">
        <f t="shared" ref="CJ136:CJ156" ca="1" si="40">CJ135+CH136</f>
        <v>#NAME?</v>
      </c>
      <c r="CK136" t="e">
        <f t="shared" ca="1" si="36"/>
        <v>#NAME?</v>
      </c>
      <c r="CL136" t="e">
        <f t="shared" ca="1" si="37"/>
        <v>#NAME?</v>
      </c>
      <c r="CM136" t="e">
        <f t="shared" ca="1" si="38"/>
        <v>#NAME?</v>
      </c>
    </row>
    <row r="137" spans="1:91" ht="15.5" x14ac:dyDescent="0.35">
      <c r="A137" s="31">
        <v>82</v>
      </c>
      <c r="B137" s="14">
        <v>15</v>
      </c>
      <c r="C137" s="20">
        <v>0.88800000000000001</v>
      </c>
      <c r="D137" s="14">
        <v>5</v>
      </c>
      <c r="E137" s="14">
        <v>147</v>
      </c>
      <c r="F137">
        <v>1</v>
      </c>
      <c r="G137" s="32">
        <v>1</v>
      </c>
      <c r="H137" s="14">
        <v>40</v>
      </c>
      <c r="I137" s="14">
        <v>7</v>
      </c>
      <c r="J137" s="14">
        <v>3</v>
      </c>
      <c r="K137" s="21">
        <v>42</v>
      </c>
      <c r="L137" s="17">
        <v>61</v>
      </c>
      <c r="M137" s="33">
        <v>156</v>
      </c>
      <c r="N137" s="33">
        <v>163</v>
      </c>
      <c r="O137" s="18">
        <v>11.7</v>
      </c>
      <c r="P137" s="14">
        <v>1</v>
      </c>
      <c r="AC137" t="e">
        <f ca="1"/>
        <v>#NAME?</v>
      </c>
      <c r="AD137" t="e">
        <f ca="1"/>
        <v>#NAME?</v>
      </c>
      <c r="AE137" t="e">
        <f ca="1"/>
        <v>#NAME?</v>
      </c>
      <c r="AF137" t="e">
        <f ca="1"/>
        <v>#NAME?</v>
      </c>
      <c r="AG137" t="e">
        <f ca="1"/>
        <v>#NAME?</v>
      </c>
      <c r="AH137" t="e">
        <f ca="1"/>
        <v>#NAME?</v>
      </c>
      <c r="AI137" t="e">
        <f ca="1"/>
        <v>#NAME?</v>
      </c>
      <c r="AJ137" t="e">
        <f ca="1"/>
        <v>#NAME?</v>
      </c>
      <c r="AK137" t="e">
        <f ca="1"/>
        <v>#NAME?</v>
      </c>
      <c r="AL137" t="e">
        <f ca="1"/>
        <v>#NAME?</v>
      </c>
      <c r="AM137" t="e">
        <f ca="1"/>
        <v>#NAME?</v>
      </c>
      <c r="AN137" t="e">
        <f ca="1"/>
        <v>#NAME?</v>
      </c>
      <c r="AO137" t="e">
        <f ca="1"/>
        <v>#NAME?</v>
      </c>
      <c r="AP137" t="e">
        <f ca="1"/>
        <v>#NAME?</v>
      </c>
      <c r="AQ137" t="e">
        <f ca="1"/>
        <v>#NAME?</v>
      </c>
      <c r="AR137" s="138" t="e">
        <f ca="1"/>
        <v>#NAME?</v>
      </c>
      <c r="AS137" s="139" t="e">
        <f ca="1"/>
        <v>#NAME?</v>
      </c>
      <c r="AT137" s="140" t="e">
        <f t="shared" ca="1" si="28"/>
        <v>#NAME?</v>
      </c>
      <c r="AU137" t="e">
        <f t="shared" ca="1" si="29"/>
        <v>#NAME?</v>
      </c>
      <c r="AV137" t="e">
        <f t="shared" ca="1" si="30"/>
        <v>#NAME?</v>
      </c>
      <c r="AW137" s="138" t="e">
        <f t="shared" ca="1" si="31"/>
        <v>#NAME?</v>
      </c>
      <c r="AX137" s="140" t="e">
        <f t="shared" ca="1" si="32"/>
        <v>#NAME?</v>
      </c>
      <c r="AY137" s="138">
        <f t="shared" ca="1" si="33"/>
        <v>0</v>
      </c>
      <c r="AZ137" s="140" t="e">
        <f t="shared" ca="1" si="34"/>
        <v>#NAME?</v>
      </c>
      <c r="BA137">
        <f t="shared" ca="1" si="35"/>
        <v>0</v>
      </c>
      <c r="CF137" t="e">
        <f ca="1"/>
        <v>#NAME?</v>
      </c>
      <c r="CG137" t="e">
        <f ca="1"/>
        <v>#NAME?</v>
      </c>
      <c r="CH137" t="e">
        <f ca="1"/>
        <v>#NAME?</v>
      </c>
      <c r="CI137" t="e">
        <f t="shared" ca="1" si="39"/>
        <v>#NAME?</v>
      </c>
      <c r="CJ137" t="e">
        <f t="shared" ca="1" si="40"/>
        <v>#NAME?</v>
      </c>
      <c r="CK137" t="e">
        <f t="shared" ca="1" si="36"/>
        <v>#NAME?</v>
      </c>
      <c r="CL137" t="e">
        <f t="shared" ca="1" si="37"/>
        <v>#NAME?</v>
      </c>
      <c r="CM137" t="e">
        <f t="shared" ca="1" si="38"/>
        <v>#NAME?</v>
      </c>
    </row>
    <row r="138" spans="1:91" ht="15.5" x14ac:dyDescent="0.35">
      <c r="A138" s="31">
        <v>44</v>
      </c>
      <c r="B138" s="14">
        <v>12</v>
      </c>
      <c r="C138" s="20">
        <v>2.3239999999999998</v>
      </c>
      <c r="D138" s="14">
        <v>2</v>
      </c>
      <c r="E138" s="14">
        <v>101</v>
      </c>
      <c r="F138">
        <v>1</v>
      </c>
      <c r="G138" s="32">
        <v>0</v>
      </c>
      <c r="H138" s="14">
        <v>49</v>
      </c>
      <c r="I138" s="14">
        <v>19</v>
      </c>
      <c r="J138" s="14">
        <v>3</v>
      </c>
      <c r="K138" s="21">
        <v>32</v>
      </c>
      <c r="L138" s="17">
        <v>21</v>
      </c>
      <c r="M138" s="33">
        <v>172</v>
      </c>
      <c r="N138" s="33">
        <v>179</v>
      </c>
      <c r="O138" s="18">
        <v>9.4</v>
      </c>
      <c r="P138" s="14">
        <v>1</v>
      </c>
      <c r="AC138" t="e">
        <f ca="1"/>
        <v>#NAME?</v>
      </c>
      <c r="AD138" t="e">
        <f ca="1"/>
        <v>#NAME?</v>
      </c>
      <c r="AE138" t="e">
        <f ca="1"/>
        <v>#NAME?</v>
      </c>
      <c r="AF138" t="e">
        <f ca="1"/>
        <v>#NAME?</v>
      </c>
      <c r="AG138" t="e">
        <f ca="1"/>
        <v>#NAME?</v>
      </c>
      <c r="AH138" t="e">
        <f ca="1"/>
        <v>#NAME?</v>
      </c>
      <c r="AI138" t="e">
        <f ca="1"/>
        <v>#NAME?</v>
      </c>
      <c r="AJ138" t="e">
        <f ca="1"/>
        <v>#NAME?</v>
      </c>
      <c r="AK138" t="e">
        <f ca="1"/>
        <v>#NAME?</v>
      </c>
      <c r="AL138" t="e">
        <f ca="1"/>
        <v>#NAME?</v>
      </c>
      <c r="AM138" t="e">
        <f ca="1"/>
        <v>#NAME?</v>
      </c>
      <c r="AN138" t="e">
        <f ca="1"/>
        <v>#NAME?</v>
      </c>
      <c r="AO138" t="e">
        <f ca="1"/>
        <v>#NAME?</v>
      </c>
      <c r="AP138" t="e">
        <f ca="1"/>
        <v>#NAME?</v>
      </c>
      <c r="AQ138" t="e">
        <f ca="1"/>
        <v>#NAME?</v>
      </c>
      <c r="AR138" s="138" t="e">
        <f ca="1"/>
        <v>#NAME?</v>
      </c>
      <c r="AS138" s="139" t="e">
        <f ca="1"/>
        <v>#NAME?</v>
      </c>
      <c r="AT138" s="140" t="e">
        <f t="shared" ca="1" si="28"/>
        <v>#NAME?</v>
      </c>
      <c r="AU138" t="e">
        <f t="shared" ca="1" si="29"/>
        <v>#NAME?</v>
      </c>
      <c r="AV138" t="e">
        <f t="shared" ca="1" si="30"/>
        <v>#NAME?</v>
      </c>
      <c r="AW138" s="138" t="e">
        <f t="shared" ca="1" si="31"/>
        <v>#NAME?</v>
      </c>
      <c r="AX138" s="140" t="e">
        <f t="shared" ca="1" si="32"/>
        <v>#NAME?</v>
      </c>
      <c r="AY138" s="138">
        <f t="shared" ca="1" si="33"/>
        <v>0</v>
      </c>
      <c r="AZ138" s="140" t="e">
        <f t="shared" ca="1" si="34"/>
        <v>#NAME?</v>
      </c>
      <c r="BA138">
        <f t="shared" ca="1" si="35"/>
        <v>0</v>
      </c>
      <c r="CF138" t="e">
        <f ca="1"/>
        <v>#NAME?</v>
      </c>
      <c r="CG138" t="e">
        <f ca="1"/>
        <v>#NAME?</v>
      </c>
      <c r="CH138" t="e">
        <f ca="1"/>
        <v>#NAME?</v>
      </c>
      <c r="CI138" t="e">
        <f t="shared" ca="1" si="39"/>
        <v>#NAME?</v>
      </c>
      <c r="CJ138" t="e">
        <f t="shared" ca="1" si="40"/>
        <v>#NAME?</v>
      </c>
      <c r="CK138" t="e">
        <f t="shared" ca="1" si="36"/>
        <v>#NAME?</v>
      </c>
      <c r="CL138" t="e">
        <f t="shared" ca="1" si="37"/>
        <v>#NAME?</v>
      </c>
      <c r="CM138" t="e">
        <f t="shared" ca="1" si="38"/>
        <v>#NAME?</v>
      </c>
    </row>
    <row r="139" spans="1:91" ht="15.5" x14ac:dyDescent="0.35">
      <c r="A139" s="31">
        <v>44</v>
      </c>
      <c r="B139" s="14">
        <v>10</v>
      </c>
      <c r="C139" s="20">
        <v>0.19600000000000001</v>
      </c>
      <c r="D139" s="14">
        <v>3</v>
      </c>
      <c r="E139" s="14">
        <v>111</v>
      </c>
      <c r="F139">
        <v>0</v>
      </c>
      <c r="G139" s="32">
        <v>0</v>
      </c>
      <c r="H139" s="14">
        <v>33</v>
      </c>
      <c r="I139" s="14">
        <v>12</v>
      </c>
      <c r="J139" s="14">
        <v>2</v>
      </c>
      <c r="K139" s="21">
        <v>40</v>
      </c>
      <c r="L139" s="17">
        <v>15</v>
      </c>
      <c r="M139" s="33">
        <v>181</v>
      </c>
      <c r="N139" s="33">
        <v>189</v>
      </c>
      <c r="O139" s="18">
        <v>9.5</v>
      </c>
      <c r="P139" s="14">
        <v>1</v>
      </c>
      <c r="AC139" t="e">
        <f ca="1"/>
        <v>#NAME?</v>
      </c>
      <c r="AD139" t="e">
        <f ca="1"/>
        <v>#NAME?</v>
      </c>
      <c r="AE139" t="e">
        <f ca="1"/>
        <v>#NAME?</v>
      </c>
      <c r="AF139" t="e">
        <f ca="1"/>
        <v>#NAME?</v>
      </c>
      <c r="AG139" t="e">
        <f ca="1"/>
        <v>#NAME?</v>
      </c>
      <c r="AH139" t="e">
        <f ca="1"/>
        <v>#NAME?</v>
      </c>
      <c r="AI139" t="e">
        <f ca="1"/>
        <v>#NAME?</v>
      </c>
      <c r="AJ139" t="e">
        <f ca="1"/>
        <v>#NAME?</v>
      </c>
      <c r="AK139" t="e">
        <f ca="1"/>
        <v>#NAME?</v>
      </c>
      <c r="AL139" t="e">
        <f ca="1"/>
        <v>#NAME?</v>
      </c>
      <c r="AM139" t="e">
        <f ca="1"/>
        <v>#NAME?</v>
      </c>
      <c r="AN139" t="e">
        <f ca="1"/>
        <v>#NAME?</v>
      </c>
      <c r="AO139" t="e">
        <f ca="1"/>
        <v>#NAME?</v>
      </c>
      <c r="AP139" t="e">
        <f ca="1"/>
        <v>#NAME?</v>
      </c>
      <c r="AQ139" t="e">
        <f ca="1"/>
        <v>#NAME?</v>
      </c>
      <c r="AR139" s="138" t="e">
        <f ca="1"/>
        <v>#NAME?</v>
      </c>
      <c r="AS139" s="139" t="e">
        <f ca="1"/>
        <v>#NAME?</v>
      </c>
      <c r="AT139" s="140" t="e">
        <f t="shared" ca="1" si="28"/>
        <v>#NAME?</v>
      </c>
      <c r="AU139" t="e">
        <f t="shared" ca="1" si="29"/>
        <v>#NAME?</v>
      </c>
      <c r="AV139" t="e">
        <f t="shared" ca="1" si="30"/>
        <v>#NAME?</v>
      </c>
      <c r="AW139" s="138" t="e">
        <f t="shared" ca="1" si="31"/>
        <v>#NAME?</v>
      </c>
      <c r="AX139" s="140" t="e">
        <f t="shared" ca="1" si="32"/>
        <v>#NAME?</v>
      </c>
      <c r="AY139" s="138">
        <f t="shared" ca="1" si="33"/>
        <v>0</v>
      </c>
      <c r="AZ139" s="140" t="e">
        <f t="shared" ca="1" si="34"/>
        <v>#NAME?</v>
      </c>
      <c r="BA139">
        <f t="shared" ca="1" si="35"/>
        <v>0</v>
      </c>
      <c r="CF139" t="e">
        <f ca="1"/>
        <v>#NAME?</v>
      </c>
      <c r="CG139" t="e">
        <f ca="1"/>
        <v>#NAME?</v>
      </c>
      <c r="CH139" t="e">
        <f ca="1"/>
        <v>#NAME?</v>
      </c>
      <c r="CI139" t="e">
        <f t="shared" ca="1" si="39"/>
        <v>#NAME?</v>
      </c>
      <c r="CJ139" t="e">
        <f t="shared" ca="1" si="40"/>
        <v>#NAME?</v>
      </c>
      <c r="CK139" t="e">
        <f t="shared" ca="1" si="36"/>
        <v>#NAME?</v>
      </c>
      <c r="CL139" t="e">
        <f t="shared" ca="1" si="37"/>
        <v>#NAME?</v>
      </c>
      <c r="CM139" t="e">
        <f t="shared" ca="1" si="38"/>
        <v>#NAME?</v>
      </c>
    </row>
    <row r="140" spans="1:91" ht="15.5" x14ac:dyDescent="0.35">
      <c r="A140" s="31">
        <v>51</v>
      </c>
      <c r="B140" s="14">
        <v>15</v>
      </c>
      <c r="C140" s="20">
        <v>0.18</v>
      </c>
      <c r="D140" s="14">
        <v>4</v>
      </c>
      <c r="E140" s="14">
        <v>122</v>
      </c>
      <c r="F140">
        <v>1</v>
      </c>
      <c r="G140" s="32">
        <v>1</v>
      </c>
      <c r="H140" s="14">
        <v>40</v>
      </c>
      <c r="I140" s="14">
        <v>8</v>
      </c>
      <c r="J140" s="14">
        <v>3</v>
      </c>
      <c r="K140" s="21">
        <v>43</v>
      </c>
      <c r="L140" s="17">
        <v>26</v>
      </c>
      <c r="M140" s="33">
        <v>171</v>
      </c>
      <c r="N140" s="33">
        <v>180</v>
      </c>
      <c r="O140" s="18">
        <v>8.6999999999999993</v>
      </c>
      <c r="P140" s="14">
        <v>1</v>
      </c>
      <c r="AC140" t="e">
        <f ca="1"/>
        <v>#NAME?</v>
      </c>
      <c r="AD140" t="e">
        <f ca="1"/>
        <v>#NAME?</v>
      </c>
      <c r="AE140" t="e">
        <f ca="1"/>
        <v>#NAME?</v>
      </c>
      <c r="AF140" t="e">
        <f ca="1"/>
        <v>#NAME?</v>
      </c>
      <c r="AG140" t="e">
        <f ca="1"/>
        <v>#NAME?</v>
      </c>
      <c r="AH140" t="e">
        <f ca="1"/>
        <v>#NAME?</v>
      </c>
      <c r="AI140" t="e">
        <f ca="1"/>
        <v>#NAME?</v>
      </c>
      <c r="AJ140" t="e">
        <f ca="1"/>
        <v>#NAME?</v>
      </c>
      <c r="AK140" t="e">
        <f ca="1"/>
        <v>#NAME?</v>
      </c>
      <c r="AL140" t="e">
        <f ca="1"/>
        <v>#NAME?</v>
      </c>
      <c r="AM140" t="e">
        <f ca="1"/>
        <v>#NAME?</v>
      </c>
      <c r="AN140" t="e">
        <f ca="1"/>
        <v>#NAME?</v>
      </c>
      <c r="AO140" t="e">
        <f ca="1"/>
        <v>#NAME?</v>
      </c>
      <c r="AP140" t="e">
        <f ca="1"/>
        <v>#NAME?</v>
      </c>
      <c r="AQ140" t="e">
        <f ca="1"/>
        <v>#NAME?</v>
      </c>
      <c r="AR140" s="138" t="e">
        <f ca="1"/>
        <v>#NAME?</v>
      </c>
      <c r="AS140" s="139" t="e">
        <f ca="1"/>
        <v>#NAME?</v>
      </c>
      <c r="AT140" s="140" t="e">
        <f t="shared" ca="1" si="28"/>
        <v>#NAME?</v>
      </c>
      <c r="AU140" t="e">
        <f t="shared" ca="1" si="29"/>
        <v>#NAME?</v>
      </c>
      <c r="AV140" t="e">
        <f t="shared" ca="1" si="30"/>
        <v>#NAME?</v>
      </c>
      <c r="AW140" s="138" t="e">
        <f t="shared" ca="1" si="31"/>
        <v>#NAME?</v>
      </c>
      <c r="AX140" s="140" t="e">
        <f t="shared" ca="1" si="32"/>
        <v>#NAME?</v>
      </c>
      <c r="AY140" s="138">
        <f t="shared" ca="1" si="33"/>
        <v>0</v>
      </c>
      <c r="AZ140" s="140" t="e">
        <f t="shared" ca="1" si="34"/>
        <v>#NAME?</v>
      </c>
      <c r="BA140">
        <f t="shared" ca="1" si="35"/>
        <v>0</v>
      </c>
      <c r="CF140" t="e">
        <f ca="1"/>
        <v>#NAME?</v>
      </c>
      <c r="CG140" t="e">
        <f ca="1"/>
        <v>#NAME?</v>
      </c>
      <c r="CH140" t="e">
        <f ca="1"/>
        <v>#NAME?</v>
      </c>
      <c r="CI140" t="e">
        <f t="shared" ca="1" si="39"/>
        <v>#NAME?</v>
      </c>
      <c r="CJ140" t="e">
        <f t="shared" ca="1" si="40"/>
        <v>#NAME?</v>
      </c>
      <c r="CK140" t="e">
        <f t="shared" ca="1" si="36"/>
        <v>#NAME?</v>
      </c>
      <c r="CL140" t="e">
        <f t="shared" ca="1" si="37"/>
        <v>#NAME?</v>
      </c>
      <c r="CM140" t="e">
        <f t="shared" ca="1" si="38"/>
        <v>#NAME?</v>
      </c>
    </row>
    <row r="141" spans="1:91" ht="15.5" x14ac:dyDescent="0.35">
      <c r="A141" s="31">
        <v>70</v>
      </c>
      <c r="B141" s="14">
        <v>13</v>
      </c>
      <c r="C141" s="20">
        <v>1.4159999999999999</v>
      </c>
      <c r="D141" s="14">
        <v>2</v>
      </c>
      <c r="E141" s="14">
        <v>85</v>
      </c>
      <c r="F141">
        <v>0</v>
      </c>
      <c r="G141" s="32">
        <v>1</v>
      </c>
      <c r="H141" s="14">
        <v>45</v>
      </c>
      <c r="I141" s="14">
        <v>6</v>
      </c>
      <c r="J141" s="14">
        <v>3</v>
      </c>
      <c r="K141" s="21">
        <v>40</v>
      </c>
      <c r="L141" s="17">
        <v>57</v>
      </c>
      <c r="M141" s="33">
        <v>169</v>
      </c>
      <c r="N141" s="33">
        <v>175</v>
      </c>
      <c r="O141" s="18">
        <v>12.8</v>
      </c>
      <c r="P141" s="14">
        <v>1</v>
      </c>
      <c r="AC141" t="e">
        <f ca="1"/>
        <v>#NAME?</v>
      </c>
      <c r="AD141" t="e">
        <f ca="1"/>
        <v>#NAME?</v>
      </c>
      <c r="AE141" t="e">
        <f ca="1"/>
        <v>#NAME?</v>
      </c>
      <c r="AF141" t="e">
        <f ca="1"/>
        <v>#NAME?</v>
      </c>
      <c r="AG141" t="e">
        <f ca="1"/>
        <v>#NAME?</v>
      </c>
      <c r="AH141" t="e">
        <f ca="1"/>
        <v>#NAME?</v>
      </c>
      <c r="AI141" t="e">
        <f ca="1"/>
        <v>#NAME?</v>
      </c>
      <c r="AJ141" t="e">
        <f ca="1"/>
        <v>#NAME?</v>
      </c>
      <c r="AK141" t="e">
        <f ca="1"/>
        <v>#NAME?</v>
      </c>
      <c r="AL141" t="e">
        <f ca="1"/>
        <v>#NAME?</v>
      </c>
      <c r="AM141" t="e">
        <f ca="1"/>
        <v>#NAME?</v>
      </c>
      <c r="AN141" t="e">
        <f ca="1"/>
        <v>#NAME?</v>
      </c>
      <c r="AO141" t="e">
        <f ca="1"/>
        <v>#NAME?</v>
      </c>
      <c r="AP141" t="e">
        <f ca="1"/>
        <v>#NAME?</v>
      </c>
      <c r="AQ141" t="e">
        <f ca="1"/>
        <v>#NAME?</v>
      </c>
      <c r="AR141" s="138" t="e">
        <f ca="1"/>
        <v>#NAME?</v>
      </c>
      <c r="AS141" s="139" t="e">
        <f ca="1"/>
        <v>#NAME?</v>
      </c>
      <c r="AT141" s="140" t="e">
        <f t="shared" ca="1" si="28"/>
        <v>#NAME?</v>
      </c>
      <c r="AU141" t="e">
        <f t="shared" ca="1" si="29"/>
        <v>#NAME?</v>
      </c>
      <c r="AV141" t="e">
        <f t="shared" ca="1" si="30"/>
        <v>#NAME?</v>
      </c>
      <c r="AW141" s="138" t="e">
        <f t="shared" ca="1" si="31"/>
        <v>#NAME?</v>
      </c>
      <c r="AX141" s="140" t="e">
        <f t="shared" ca="1" si="32"/>
        <v>#NAME?</v>
      </c>
      <c r="AY141" s="138">
        <f t="shared" ca="1" si="33"/>
        <v>0</v>
      </c>
      <c r="AZ141" s="140" t="e">
        <f t="shared" ca="1" si="34"/>
        <v>#NAME?</v>
      </c>
      <c r="BA141">
        <f t="shared" ca="1" si="35"/>
        <v>0</v>
      </c>
      <c r="CF141" t="e">
        <f ca="1"/>
        <v>#NAME?</v>
      </c>
      <c r="CG141" t="e">
        <f ca="1"/>
        <v>#NAME?</v>
      </c>
      <c r="CH141" t="e">
        <f ca="1"/>
        <v>#NAME?</v>
      </c>
      <c r="CI141" t="e">
        <f t="shared" ca="1" si="39"/>
        <v>#NAME?</v>
      </c>
      <c r="CJ141" t="e">
        <f t="shared" ca="1" si="40"/>
        <v>#NAME?</v>
      </c>
      <c r="CK141" t="e">
        <f t="shared" ca="1" si="36"/>
        <v>#NAME?</v>
      </c>
      <c r="CL141" t="e">
        <f t="shared" ca="1" si="37"/>
        <v>#NAME?</v>
      </c>
      <c r="CM141" t="e">
        <f t="shared" ca="1" si="38"/>
        <v>#NAME?</v>
      </c>
    </row>
    <row r="142" spans="1:91" ht="15.5" x14ac:dyDescent="0.35">
      <c r="A142" s="31">
        <v>44</v>
      </c>
      <c r="B142" s="14">
        <v>2</v>
      </c>
      <c r="C142" s="20">
        <v>0.115</v>
      </c>
      <c r="D142" s="14">
        <v>3</v>
      </c>
      <c r="E142" s="14">
        <v>137</v>
      </c>
      <c r="F142">
        <v>0</v>
      </c>
      <c r="G142" s="32">
        <v>0</v>
      </c>
      <c r="H142" s="14">
        <v>46</v>
      </c>
      <c r="I142" s="14">
        <v>6</v>
      </c>
      <c r="J142" s="14">
        <v>3</v>
      </c>
      <c r="K142" s="21">
        <v>29</v>
      </c>
      <c r="L142" s="17">
        <v>19</v>
      </c>
      <c r="M142" s="33">
        <v>161</v>
      </c>
      <c r="N142" s="33">
        <v>167</v>
      </c>
      <c r="O142" s="18">
        <v>6.6</v>
      </c>
      <c r="P142" s="14">
        <v>0</v>
      </c>
      <c r="AC142" t="e">
        <f ca="1"/>
        <v>#NAME?</v>
      </c>
      <c r="AD142" t="e">
        <f ca="1"/>
        <v>#NAME?</v>
      </c>
      <c r="AE142" t="e">
        <f ca="1"/>
        <v>#NAME?</v>
      </c>
      <c r="AF142" t="e">
        <f ca="1"/>
        <v>#NAME?</v>
      </c>
      <c r="AG142" t="e">
        <f ca="1"/>
        <v>#NAME?</v>
      </c>
      <c r="AH142" t="e">
        <f ca="1"/>
        <v>#NAME?</v>
      </c>
      <c r="AI142" t="e">
        <f ca="1"/>
        <v>#NAME?</v>
      </c>
      <c r="AJ142" t="e">
        <f ca="1"/>
        <v>#NAME?</v>
      </c>
      <c r="AK142" t="e">
        <f ca="1"/>
        <v>#NAME?</v>
      </c>
      <c r="AL142" t="e">
        <f ca="1"/>
        <v>#NAME?</v>
      </c>
      <c r="AM142" t="e">
        <f ca="1"/>
        <v>#NAME?</v>
      </c>
      <c r="AN142" t="e">
        <f ca="1"/>
        <v>#NAME?</v>
      </c>
      <c r="AO142" t="e">
        <f ca="1"/>
        <v>#NAME?</v>
      </c>
      <c r="AP142" t="e">
        <f ca="1"/>
        <v>#NAME?</v>
      </c>
      <c r="AQ142" t="e">
        <f ca="1"/>
        <v>#NAME?</v>
      </c>
      <c r="AR142" s="138" t="e">
        <f ca="1"/>
        <v>#NAME?</v>
      </c>
      <c r="AS142" s="139" t="e">
        <f ca="1"/>
        <v>#NAME?</v>
      </c>
      <c r="AT142" s="140" t="e">
        <f t="shared" ca="1" si="28"/>
        <v>#NAME?</v>
      </c>
      <c r="AU142" t="e">
        <f t="shared" ca="1" si="29"/>
        <v>#NAME?</v>
      </c>
      <c r="AV142" t="e">
        <f t="shared" ca="1" si="30"/>
        <v>#NAME?</v>
      </c>
      <c r="AW142" s="138" t="e">
        <f t="shared" ca="1" si="31"/>
        <v>#NAME?</v>
      </c>
      <c r="AX142" s="140" t="e">
        <f t="shared" ca="1" si="32"/>
        <v>#NAME?</v>
      </c>
      <c r="AY142" s="138">
        <f t="shared" ca="1" si="33"/>
        <v>0</v>
      </c>
      <c r="AZ142" s="140" t="e">
        <f t="shared" ca="1" si="34"/>
        <v>#NAME?</v>
      </c>
      <c r="BA142">
        <f t="shared" ca="1" si="35"/>
        <v>0</v>
      </c>
      <c r="CF142" t="e">
        <f ca="1"/>
        <v>#NAME?</v>
      </c>
      <c r="CG142" t="e">
        <f ca="1"/>
        <v>#NAME?</v>
      </c>
      <c r="CH142" t="e">
        <f ca="1"/>
        <v>#NAME?</v>
      </c>
      <c r="CI142" t="e">
        <f t="shared" ca="1" si="39"/>
        <v>#NAME?</v>
      </c>
      <c r="CJ142" t="e">
        <f t="shared" ca="1" si="40"/>
        <v>#NAME?</v>
      </c>
      <c r="CK142" t="e">
        <f t="shared" ca="1" si="36"/>
        <v>#NAME?</v>
      </c>
      <c r="CL142" t="e">
        <f t="shared" ca="1" si="37"/>
        <v>#NAME?</v>
      </c>
      <c r="CM142" t="e">
        <f t="shared" ca="1" si="38"/>
        <v>#NAME?</v>
      </c>
    </row>
    <row r="143" spans="1:91" ht="15.5" x14ac:dyDescent="0.35">
      <c r="A143" s="31">
        <v>75</v>
      </c>
      <c r="B143" s="14">
        <v>7</v>
      </c>
      <c r="C143" s="20">
        <v>0.995</v>
      </c>
      <c r="D143" s="14">
        <v>2</v>
      </c>
      <c r="E143" s="14">
        <v>99</v>
      </c>
      <c r="F143">
        <v>1</v>
      </c>
      <c r="G143" s="32">
        <v>1</v>
      </c>
      <c r="H143" s="14">
        <v>30</v>
      </c>
      <c r="I143" s="14">
        <v>10</v>
      </c>
      <c r="J143" s="14">
        <v>2</v>
      </c>
      <c r="K143" s="21">
        <v>39</v>
      </c>
      <c r="L143" s="17">
        <v>58</v>
      </c>
      <c r="M143" s="33">
        <v>180</v>
      </c>
      <c r="N143" s="33">
        <v>189</v>
      </c>
      <c r="O143" s="18">
        <v>17</v>
      </c>
      <c r="P143" s="14">
        <v>1</v>
      </c>
      <c r="AC143" t="e">
        <f ca="1"/>
        <v>#NAME?</v>
      </c>
      <c r="AD143" t="e">
        <f ca="1"/>
        <v>#NAME?</v>
      </c>
      <c r="AE143" t="e">
        <f ca="1"/>
        <v>#NAME?</v>
      </c>
      <c r="AF143" t="e">
        <f ca="1"/>
        <v>#NAME?</v>
      </c>
      <c r="AG143" t="e">
        <f ca="1"/>
        <v>#NAME?</v>
      </c>
      <c r="AH143" t="e">
        <f ca="1"/>
        <v>#NAME?</v>
      </c>
      <c r="AI143" t="e">
        <f ca="1"/>
        <v>#NAME?</v>
      </c>
      <c r="AJ143" t="e">
        <f ca="1"/>
        <v>#NAME?</v>
      </c>
      <c r="AK143" t="e">
        <f ca="1"/>
        <v>#NAME?</v>
      </c>
      <c r="AL143" t="e">
        <f ca="1"/>
        <v>#NAME?</v>
      </c>
      <c r="AM143" t="e">
        <f ca="1"/>
        <v>#NAME?</v>
      </c>
      <c r="AN143" t="e">
        <f ca="1"/>
        <v>#NAME?</v>
      </c>
      <c r="AO143" t="e">
        <f ca="1"/>
        <v>#NAME?</v>
      </c>
      <c r="AP143" t="e">
        <f ca="1"/>
        <v>#NAME?</v>
      </c>
      <c r="AQ143" t="e">
        <f ca="1"/>
        <v>#NAME?</v>
      </c>
      <c r="AR143" s="138" t="e">
        <f ca="1"/>
        <v>#NAME?</v>
      </c>
      <c r="AS143" s="139" t="e">
        <f ca="1"/>
        <v>#NAME?</v>
      </c>
      <c r="AT143" s="140" t="e">
        <f t="shared" ca="1" si="28"/>
        <v>#NAME?</v>
      </c>
      <c r="AU143" t="e">
        <f t="shared" ca="1" si="29"/>
        <v>#NAME?</v>
      </c>
      <c r="AV143" t="e">
        <f t="shared" ca="1" si="30"/>
        <v>#NAME?</v>
      </c>
      <c r="AW143" s="138" t="e">
        <f t="shared" ca="1" si="31"/>
        <v>#NAME?</v>
      </c>
      <c r="AX143" s="140" t="e">
        <f t="shared" ca="1" si="32"/>
        <v>#NAME?</v>
      </c>
      <c r="AY143" s="138">
        <f t="shared" ca="1" si="33"/>
        <v>0</v>
      </c>
      <c r="AZ143" s="140" t="e">
        <f t="shared" ca="1" si="34"/>
        <v>#NAME?</v>
      </c>
      <c r="BA143">
        <f t="shared" ca="1" si="35"/>
        <v>0</v>
      </c>
      <c r="CF143" t="e">
        <f ca="1"/>
        <v>#NAME?</v>
      </c>
      <c r="CG143" t="e">
        <f ca="1"/>
        <v>#NAME?</v>
      </c>
      <c r="CH143" t="e">
        <f ca="1"/>
        <v>#NAME?</v>
      </c>
      <c r="CI143" t="e">
        <f t="shared" ca="1" si="39"/>
        <v>#NAME?</v>
      </c>
      <c r="CJ143" t="e">
        <f t="shared" ca="1" si="40"/>
        <v>#NAME?</v>
      </c>
      <c r="CK143" t="e">
        <f t="shared" ca="1" si="36"/>
        <v>#NAME?</v>
      </c>
      <c r="CL143" t="e">
        <f t="shared" ca="1" si="37"/>
        <v>#NAME?</v>
      </c>
      <c r="CM143" t="e">
        <f t="shared" ca="1" si="38"/>
        <v>#NAME?</v>
      </c>
    </row>
    <row r="144" spans="1:91" ht="15.5" x14ac:dyDescent="0.35">
      <c r="A144" s="31">
        <v>68</v>
      </c>
      <c r="B144" s="14">
        <v>4</v>
      </c>
      <c r="C144" s="20">
        <v>2.3519999999999999</v>
      </c>
      <c r="D144" s="14">
        <v>0</v>
      </c>
      <c r="E144" s="14">
        <v>85</v>
      </c>
      <c r="F144">
        <v>1</v>
      </c>
      <c r="G144" s="32">
        <v>1</v>
      </c>
      <c r="H144" s="14">
        <v>30</v>
      </c>
      <c r="I144" s="14">
        <v>12</v>
      </c>
      <c r="J144" s="14">
        <v>2</v>
      </c>
      <c r="K144" s="21">
        <v>50</v>
      </c>
      <c r="L144" s="17">
        <v>51</v>
      </c>
      <c r="M144" s="33">
        <v>182</v>
      </c>
      <c r="N144" s="33">
        <v>189</v>
      </c>
      <c r="O144" s="18">
        <v>16.7</v>
      </c>
      <c r="P144" s="14">
        <v>1</v>
      </c>
      <c r="AC144" t="e">
        <f ca="1"/>
        <v>#NAME?</v>
      </c>
      <c r="AD144" t="e">
        <f ca="1"/>
        <v>#NAME?</v>
      </c>
      <c r="AE144" t="e">
        <f ca="1"/>
        <v>#NAME?</v>
      </c>
      <c r="AF144" t="e">
        <f ca="1"/>
        <v>#NAME?</v>
      </c>
      <c r="AG144" t="e">
        <f ca="1"/>
        <v>#NAME?</v>
      </c>
      <c r="AH144" t="e">
        <f ca="1"/>
        <v>#NAME?</v>
      </c>
      <c r="AI144" t="e">
        <f ca="1"/>
        <v>#NAME?</v>
      </c>
      <c r="AJ144" t="e">
        <f ca="1"/>
        <v>#NAME?</v>
      </c>
      <c r="AK144" t="e">
        <f ca="1"/>
        <v>#NAME?</v>
      </c>
      <c r="AL144" t="e">
        <f ca="1"/>
        <v>#NAME?</v>
      </c>
      <c r="AM144" t="e">
        <f ca="1"/>
        <v>#NAME?</v>
      </c>
      <c r="AN144" t="e">
        <f ca="1"/>
        <v>#NAME?</v>
      </c>
      <c r="AO144" t="e">
        <f ca="1"/>
        <v>#NAME?</v>
      </c>
      <c r="AP144" t="e">
        <f ca="1"/>
        <v>#NAME?</v>
      </c>
      <c r="AQ144" t="e">
        <f ca="1"/>
        <v>#NAME?</v>
      </c>
      <c r="AR144" s="138" t="e">
        <f ca="1"/>
        <v>#NAME?</v>
      </c>
      <c r="AS144" s="139" t="e">
        <f ca="1"/>
        <v>#NAME?</v>
      </c>
      <c r="AT144" s="140" t="e">
        <f t="shared" ca="1" si="28"/>
        <v>#NAME?</v>
      </c>
      <c r="AU144" t="e">
        <f t="shared" ca="1" si="29"/>
        <v>#NAME?</v>
      </c>
      <c r="AV144" t="e">
        <f t="shared" ca="1" si="30"/>
        <v>#NAME?</v>
      </c>
      <c r="AW144" s="138" t="e">
        <f t="shared" ca="1" si="31"/>
        <v>#NAME?</v>
      </c>
      <c r="AX144" s="140" t="e">
        <f t="shared" ca="1" si="32"/>
        <v>#NAME?</v>
      </c>
      <c r="AY144" s="138">
        <f t="shared" ca="1" si="33"/>
        <v>0</v>
      </c>
      <c r="AZ144" s="140" t="e">
        <f t="shared" ca="1" si="34"/>
        <v>#NAME?</v>
      </c>
      <c r="BA144">
        <f t="shared" ca="1" si="35"/>
        <v>0</v>
      </c>
      <c r="CF144" t="e">
        <f ca="1"/>
        <v>#NAME?</v>
      </c>
      <c r="CG144" t="e">
        <f ca="1"/>
        <v>#NAME?</v>
      </c>
      <c r="CH144" t="e">
        <f ca="1"/>
        <v>#NAME?</v>
      </c>
      <c r="CI144" t="e">
        <f t="shared" ca="1" si="39"/>
        <v>#NAME?</v>
      </c>
      <c r="CJ144" t="e">
        <f t="shared" ca="1" si="40"/>
        <v>#NAME?</v>
      </c>
      <c r="CK144" t="e">
        <f t="shared" ca="1" si="36"/>
        <v>#NAME?</v>
      </c>
      <c r="CL144" t="e">
        <f t="shared" ca="1" si="37"/>
        <v>#NAME?</v>
      </c>
      <c r="CM144" t="e">
        <f t="shared" ca="1" si="38"/>
        <v>#NAME?</v>
      </c>
    </row>
    <row r="145" spans="1:91" ht="15.5" x14ac:dyDescent="0.35">
      <c r="A145" s="31">
        <v>84</v>
      </c>
      <c r="B145" s="14">
        <v>9</v>
      </c>
      <c r="C145" s="20">
        <v>1.2589999999999999</v>
      </c>
      <c r="D145" s="14">
        <v>1</v>
      </c>
      <c r="E145" s="14">
        <v>84</v>
      </c>
      <c r="F145">
        <v>1</v>
      </c>
      <c r="G145" s="32">
        <v>1</v>
      </c>
      <c r="H145" s="14">
        <v>31</v>
      </c>
      <c r="I145" s="14">
        <v>8</v>
      </c>
      <c r="J145" s="14">
        <v>2</v>
      </c>
      <c r="K145" s="21">
        <v>37</v>
      </c>
      <c r="L145" s="17">
        <v>76</v>
      </c>
      <c r="M145" s="33">
        <v>183</v>
      </c>
      <c r="N145" s="33">
        <v>190</v>
      </c>
      <c r="O145" s="18">
        <v>15.9</v>
      </c>
      <c r="P145" s="14">
        <v>1</v>
      </c>
      <c r="AC145" t="e">
        <f ca="1"/>
        <v>#NAME?</v>
      </c>
      <c r="AD145" t="e">
        <f ca="1"/>
        <v>#NAME?</v>
      </c>
      <c r="AE145" t="e">
        <f ca="1"/>
        <v>#NAME?</v>
      </c>
      <c r="AF145" t="e">
        <f ca="1"/>
        <v>#NAME?</v>
      </c>
      <c r="AG145" t="e">
        <f ca="1"/>
        <v>#NAME?</v>
      </c>
      <c r="AH145" t="e">
        <f ca="1"/>
        <v>#NAME?</v>
      </c>
      <c r="AI145" t="e">
        <f ca="1"/>
        <v>#NAME?</v>
      </c>
      <c r="AJ145" t="e">
        <f ca="1"/>
        <v>#NAME?</v>
      </c>
      <c r="AK145" t="e">
        <f ca="1"/>
        <v>#NAME?</v>
      </c>
      <c r="AL145" t="e">
        <f ca="1"/>
        <v>#NAME?</v>
      </c>
      <c r="AM145" t="e">
        <f ca="1"/>
        <v>#NAME?</v>
      </c>
      <c r="AN145" t="e">
        <f ca="1"/>
        <v>#NAME?</v>
      </c>
      <c r="AO145" t="e">
        <f ca="1"/>
        <v>#NAME?</v>
      </c>
      <c r="AP145" t="e">
        <f ca="1"/>
        <v>#NAME?</v>
      </c>
      <c r="AQ145" t="e">
        <f ca="1"/>
        <v>#NAME?</v>
      </c>
      <c r="AR145" s="138" t="e">
        <f ca="1"/>
        <v>#NAME?</v>
      </c>
      <c r="AS145" s="139" t="e">
        <f ca="1"/>
        <v>#NAME?</v>
      </c>
      <c r="AT145" s="140" t="e">
        <f t="shared" ca="1" si="28"/>
        <v>#NAME?</v>
      </c>
      <c r="AU145" t="e">
        <f t="shared" ca="1" si="29"/>
        <v>#NAME?</v>
      </c>
      <c r="AV145" t="e">
        <f t="shared" ca="1" si="30"/>
        <v>#NAME?</v>
      </c>
      <c r="AW145" s="138" t="e">
        <f t="shared" ca="1" si="31"/>
        <v>#NAME?</v>
      </c>
      <c r="AX145" s="140" t="e">
        <f t="shared" ca="1" si="32"/>
        <v>#NAME?</v>
      </c>
      <c r="AY145" s="138">
        <f t="shared" ca="1" si="33"/>
        <v>0</v>
      </c>
      <c r="AZ145" s="140" t="e">
        <f t="shared" ca="1" si="34"/>
        <v>#NAME?</v>
      </c>
      <c r="BA145">
        <f t="shared" ca="1" si="35"/>
        <v>0</v>
      </c>
      <c r="CF145" t="e">
        <f ca="1"/>
        <v>#NAME?</v>
      </c>
      <c r="CG145" t="e">
        <f ca="1"/>
        <v>#NAME?</v>
      </c>
      <c r="CH145" t="e">
        <f ca="1"/>
        <v>#NAME?</v>
      </c>
      <c r="CI145" t="e">
        <f t="shared" ca="1" si="39"/>
        <v>#NAME?</v>
      </c>
      <c r="CJ145" t="e">
        <f t="shared" ca="1" si="40"/>
        <v>#NAME?</v>
      </c>
      <c r="CK145" t="e">
        <f t="shared" ca="1" si="36"/>
        <v>#NAME?</v>
      </c>
      <c r="CL145" t="e">
        <f t="shared" ca="1" si="37"/>
        <v>#NAME?</v>
      </c>
      <c r="CM145" t="e">
        <f t="shared" ca="1" si="38"/>
        <v>#NAME?</v>
      </c>
    </row>
    <row r="146" spans="1:91" ht="15.5" x14ac:dyDescent="0.35">
      <c r="A146" s="31">
        <v>51</v>
      </c>
      <c r="B146" s="14">
        <v>3</v>
      </c>
      <c r="C146" s="20">
        <v>1.464</v>
      </c>
      <c r="D146" s="14">
        <v>4</v>
      </c>
      <c r="E146" s="14">
        <v>115</v>
      </c>
      <c r="F146">
        <v>0</v>
      </c>
      <c r="G146" s="32">
        <v>0</v>
      </c>
      <c r="H146" s="14">
        <v>46</v>
      </c>
      <c r="I146" s="14">
        <v>6</v>
      </c>
      <c r="J146" s="14">
        <v>4</v>
      </c>
      <c r="K146" s="21">
        <v>33</v>
      </c>
      <c r="L146" s="17">
        <v>31</v>
      </c>
      <c r="M146" s="33">
        <v>162</v>
      </c>
      <c r="N146" s="33">
        <v>167</v>
      </c>
      <c r="O146" s="18">
        <v>7.9</v>
      </c>
      <c r="P146" s="14">
        <v>1</v>
      </c>
      <c r="AC146" t="e">
        <f ca="1"/>
        <v>#NAME?</v>
      </c>
      <c r="AD146" t="e">
        <f ca="1"/>
        <v>#NAME?</v>
      </c>
      <c r="AE146" t="e">
        <f ca="1"/>
        <v>#NAME?</v>
      </c>
      <c r="AF146" t="e">
        <f ca="1"/>
        <v>#NAME?</v>
      </c>
      <c r="AG146" t="e">
        <f ca="1"/>
        <v>#NAME?</v>
      </c>
      <c r="AH146" t="e">
        <f ca="1"/>
        <v>#NAME?</v>
      </c>
      <c r="AI146" t="e">
        <f ca="1"/>
        <v>#NAME?</v>
      </c>
      <c r="AJ146" t="e">
        <f ca="1"/>
        <v>#NAME?</v>
      </c>
      <c r="AK146" t="e">
        <f ca="1"/>
        <v>#NAME?</v>
      </c>
      <c r="AL146" t="e">
        <f ca="1"/>
        <v>#NAME?</v>
      </c>
      <c r="AM146" t="e">
        <f ca="1"/>
        <v>#NAME?</v>
      </c>
      <c r="AN146" t="e">
        <f ca="1"/>
        <v>#NAME?</v>
      </c>
      <c r="AO146" t="e">
        <f ca="1"/>
        <v>#NAME?</v>
      </c>
      <c r="AP146" t="e">
        <f ca="1"/>
        <v>#NAME?</v>
      </c>
      <c r="AQ146" t="e">
        <f ca="1"/>
        <v>#NAME?</v>
      </c>
      <c r="AR146" s="138" t="e">
        <f ca="1"/>
        <v>#NAME?</v>
      </c>
      <c r="AS146" s="139" t="e">
        <f ca="1"/>
        <v>#NAME?</v>
      </c>
      <c r="AT146" s="140" t="e">
        <f t="shared" ca="1" si="28"/>
        <v>#NAME?</v>
      </c>
      <c r="AU146" t="e">
        <f t="shared" ca="1" si="29"/>
        <v>#NAME?</v>
      </c>
      <c r="AV146" t="e">
        <f t="shared" ca="1" si="30"/>
        <v>#NAME?</v>
      </c>
      <c r="AW146" s="138" t="e">
        <f t="shared" ca="1" si="31"/>
        <v>#NAME?</v>
      </c>
      <c r="AX146" s="140" t="e">
        <f t="shared" ca="1" si="32"/>
        <v>#NAME?</v>
      </c>
      <c r="AY146" s="138">
        <f t="shared" ca="1" si="33"/>
        <v>0</v>
      </c>
      <c r="AZ146" s="140" t="e">
        <f t="shared" ca="1" si="34"/>
        <v>#NAME?</v>
      </c>
      <c r="BA146">
        <f t="shared" ca="1" si="35"/>
        <v>0</v>
      </c>
      <c r="CF146" t="e">
        <f ca="1"/>
        <v>#NAME?</v>
      </c>
      <c r="CG146" t="e">
        <f ca="1"/>
        <v>#NAME?</v>
      </c>
      <c r="CH146" t="e">
        <f ca="1"/>
        <v>#NAME?</v>
      </c>
      <c r="CI146" t="e">
        <f t="shared" ca="1" si="39"/>
        <v>#NAME?</v>
      </c>
      <c r="CJ146" t="e">
        <f t="shared" ca="1" si="40"/>
        <v>#NAME?</v>
      </c>
      <c r="CK146" t="e">
        <f t="shared" ca="1" si="36"/>
        <v>#NAME?</v>
      </c>
      <c r="CL146" t="e">
        <f t="shared" ca="1" si="37"/>
        <v>#NAME?</v>
      </c>
      <c r="CM146" t="e">
        <f t="shared" ca="1" si="38"/>
        <v>#NAME?</v>
      </c>
    </row>
    <row r="147" spans="1:91" ht="15.5" x14ac:dyDescent="0.35">
      <c r="A147" s="31">
        <v>88</v>
      </c>
      <c r="B147" s="14">
        <v>5</v>
      </c>
      <c r="C147" s="20">
        <v>0.504</v>
      </c>
      <c r="D147" s="14">
        <v>3</v>
      </c>
      <c r="E147" s="14">
        <v>124</v>
      </c>
      <c r="F147">
        <v>1</v>
      </c>
      <c r="G147" s="32">
        <v>1</v>
      </c>
      <c r="H147" s="14">
        <v>42</v>
      </c>
      <c r="I147" s="14">
        <v>9</v>
      </c>
      <c r="J147" s="14">
        <v>3</v>
      </c>
      <c r="K147" s="21">
        <v>35</v>
      </c>
      <c r="L147" s="17">
        <v>63</v>
      </c>
      <c r="M147" s="33">
        <v>163</v>
      </c>
      <c r="N147" s="33">
        <v>172</v>
      </c>
      <c r="O147" s="18">
        <v>14.1</v>
      </c>
      <c r="P147" s="14">
        <v>0</v>
      </c>
      <c r="AC147" t="e">
        <f ca="1"/>
        <v>#NAME?</v>
      </c>
      <c r="AD147" t="e">
        <f ca="1"/>
        <v>#NAME?</v>
      </c>
      <c r="AE147" t="e">
        <f ca="1"/>
        <v>#NAME?</v>
      </c>
      <c r="AF147" t="e">
        <f ca="1"/>
        <v>#NAME?</v>
      </c>
      <c r="AG147" t="e">
        <f ca="1"/>
        <v>#NAME?</v>
      </c>
      <c r="AH147" t="e">
        <f ca="1"/>
        <v>#NAME?</v>
      </c>
      <c r="AI147" t="e">
        <f ca="1"/>
        <v>#NAME?</v>
      </c>
      <c r="AJ147" t="e">
        <f ca="1"/>
        <v>#NAME?</v>
      </c>
      <c r="AK147" t="e">
        <f ca="1"/>
        <v>#NAME?</v>
      </c>
      <c r="AL147" t="e">
        <f ca="1"/>
        <v>#NAME?</v>
      </c>
      <c r="AM147" t="e">
        <f ca="1"/>
        <v>#NAME?</v>
      </c>
      <c r="AN147" t="e">
        <f ca="1"/>
        <v>#NAME?</v>
      </c>
      <c r="AO147" t="e">
        <f ca="1"/>
        <v>#NAME?</v>
      </c>
      <c r="AP147" t="e">
        <f ca="1"/>
        <v>#NAME?</v>
      </c>
      <c r="AQ147" t="e">
        <f ca="1"/>
        <v>#NAME?</v>
      </c>
      <c r="AR147" s="138" t="e">
        <f ca="1"/>
        <v>#NAME?</v>
      </c>
      <c r="AS147" s="139" t="e">
        <f ca="1"/>
        <v>#NAME?</v>
      </c>
      <c r="AT147" s="140" t="e">
        <f t="shared" ca="1" si="28"/>
        <v>#NAME?</v>
      </c>
      <c r="AU147" t="e">
        <f t="shared" ca="1" si="29"/>
        <v>#NAME?</v>
      </c>
      <c r="AV147" t="e">
        <f t="shared" ca="1" si="30"/>
        <v>#NAME?</v>
      </c>
      <c r="AW147" s="138" t="e">
        <f t="shared" ca="1" si="31"/>
        <v>#NAME?</v>
      </c>
      <c r="AX147" s="140" t="e">
        <f t="shared" ca="1" si="32"/>
        <v>#NAME?</v>
      </c>
      <c r="AY147" s="138">
        <f t="shared" ca="1" si="33"/>
        <v>0</v>
      </c>
      <c r="AZ147" s="140" t="e">
        <f t="shared" ca="1" si="34"/>
        <v>#NAME?</v>
      </c>
      <c r="BA147">
        <f t="shared" ca="1" si="35"/>
        <v>0</v>
      </c>
      <c r="CF147" t="e">
        <f ca="1"/>
        <v>#NAME?</v>
      </c>
      <c r="CG147" t="e">
        <f ca="1"/>
        <v>#NAME?</v>
      </c>
      <c r="CH147" t="e">
        <f ca="1"/>
        <v>#NAME?</v>
      </c>
      <c r="CI147" t="e">
        <f t="shared" ca="1" si="39"/>
        <v>#NAME?</v>
      </c>
      <c r="CJ147" t="e">
        <f t="shared" ca="1" si="40"/>
        <v>#NAME?</v>
      </c>
      <c r="CK147" t="e">
        <f t="shared" ca="1" si="36"/>
        <v>#NAME?</v>
      </c>
      <c r="CL147" t="e">
        <f t="shared" ca="1" si="37"/>
        <v>#NAME?</v>
      </c>
      <c r="CM147" t="e">
        <f t="shared" ca="1" si="38"/>
        <v>#NAME?</v>
      </c>
    </row>
    <row r="148" spans="1:91" ht="15.5" x14ac:dyDescent="0.35">
      <c r="A148" s="31">
        <v>58</v>
      </c>
      <c r="B148" s="14">
        <v>19</v>
      </c>
      <c r="C148" s="20">
        <v>0.44700000000000001</v>
      </c>
      <c r="D148" s="14">
        <v>4</v>
      </c>
      <c r="E148" s="14">
        <v>129</v>
      </c>
      <c r="F148">
        <v>0</v>
      </c>
      <c r="G148" s="32">
        <v>0</v>
      </c>
      <c r="H148" s="14">
        <v>43</v>
      </c>
      <c r="I148" s="14">
        <v>10</v>
      </c>
      <c r="J148" s="14">
        <v>3</v>
      </c>
      <c r="K148" s="21">
        <v>42</v>
      </c>
      <c r="L148" s="17">
        <v>35</v>
      </c>
      <c r="M148" s="33">
        <v>178</v>
      </c>
      <c r="N148" s="33">
        <v>184</v>
      </c>
      <c r="O148" s="18">
        <v>8.1</v>
      </c>
      <c r="P148" s="14">
        <v>1</v>
      </c>
      <c r="AC148" t="e">
        <f ca="1"/>
        <v>#NAME?</v>
      </c>
      <c r="AD148" t="e">
        <f ca="1"/>
        <v>#NAME?</v>
      </c>
      <c r="AE148" t="e">
        <f ca="1"/>
        <v>#NAME?</v>
      </c>
      <c r="AF148" t="e">
        <f ca="1"/>
        <v>#NAME?</v>
      </c>
      <c r="AG148" t="e">
        <f ca="1"/>
        <v>#NAME?</v>
      </c>
      <c r="AH148" t="e">
        <f ca="1"/>
        <v>#NAME?</v>
      </c>
      <c r="AI148" t="e">
        <f ca="1"/>
        <v>#NAME?</v>
      </c>
      <c r="AJ148" t="e">
        <f ca="1"/>
        <v>#NAME?</v>
      </c>
      <c r="AK148" t="e">
        <f ca="1"/>
        <v>#NAME?</v>
      </c>
      <c r="AL148" t="e">
        <f ca="1"/>
        <v>#NAME?</v>
      </c>
      <c r="AM148" t="e">
        <f ca="1"/>
        <v>#NAME?</v>
      </c>
      <c r="AN148" t="e">
        <f ca="1"/>
        <v>#NAME?</v>
      </c>
      <c r="AO148" t="e">
        <f ca="1"/>
        <v>#NAME?</v>
      </c>
      <c r="AP148" t="e">
        <f ca="1"/>
        <v>#NAME?</v>
      </c>
      <c r="AQ148" t="e">
        <f ca="1"/>
        <v>#NAME?</v>
      </c>
      <c r="AR148" s="138" t="e">
        <f ca="1"/>
        <v>#NAME?</v>
      </c>
      <c r="AS148" s="139" t="e">
        <f ca="1"/>
        <v>#NAME?</v>
      </c>
      <c r="AT148" s="140" t="e">
        <f t="shared" ca="1" si="28"/>
        <v>#NAME?</v>
      </c>
      <c r="AU148" t="e">
        <f t="shared" ca="1" si="29"/>
        <v>#NAME?</v>
      </c>
      <c r="AV148" t="e">
        <f t="shared" ca="1" si="30"/>
        <v>#NAME?</v>
      </c>
      <c r="AW148" s="138" t="e">
        <f t="shared" ca="1" si="31"/>
        <v>#NAME?</v>
      </c>
      <c r="AX148" s="140" t="e">
        <f t="shared" ca="1" si="32"/>
        <v>#NAME?</v>
      </c>
      <c r="AY148" s="138">
        <f t="shared" ca="1" si="33"/>
        <v>0</v>
      </c>
      <c r="AZ148" s="140" t="e">
        <f t="shared" ca="1" si="34"/>
        <v>#NAME?</v>
      </c>
      <c r="BA148">
        <f t="shared" ca="1" si="35"/>
        <v>0</v>
      </c>
      <c r="CF148" t="e">
        <f ca="1"/>
        <v>#NAME?</v>
      </c>
      <c r="CG148" t="e">
        <f ca="1"/>
        <v>#NAME?</v>
      </c>
      <c r="CH148" t="e">
        <f ca="1"/>
        <v>#NAME?</v>
      </c>
      <c r="CI148" t="e">
        <f t="shared" ca="1" si="39"/>
        <v>#NAME?</v>
      </c>
      <c r="CJ148" t="e">
        <f t="shared" ca="1" si="40"/>
        <v>#NAME?</v>
      </c>
      <c r="CK148" t="e">
        <f t="shared" ca="1" si="36"/>
        <v>#NAME?</v>
      </c>
      <c r="CL148" t="e">
        <f t="shared" ca="1" si="37"/>
        <v>#NAME?</v>
      </c>
      <c r="CM148" t="e">
        <f t="shared" ca="1" si="38"/>
        <v>#NAME?</v>
      </c>
    </row>
    <row r="149" spans="1:91" ht="15.5" x14ac:dyDescent="0.35">
      <c r="A149" s="31">
        <v>66</v>
      </c>
      <c r="B149" s="14">
        <v>17</v>
      </c>
      <c r="C149" s="20">
        <v>2.62</v>
      </c>
      <c r="D149" s="14">
        <v>2</v>
      </c>
      <c r="E149" s="14">
        <v>102</v>
      </c>
      <c r="F149">
        <v>0</v>
      </c>
      <c r="G149" s="32">
        <v>1</v>
      </c>
      <c r="H149" s="14">
        <v>39</v>
      </c>
      <c r="I149" s="14">
        <v>8</v>
      </c>
      <c r="J149" s="14">
        <v>3</v>
      </c>
      <c r="K149" s="21">
        <v>50</v>
      </c>
      <c r="L149" s="17">
        <v>48</v>
      </c>
      <c r="M149" s="33">
        <v>166</v>
      </c>
      <c r="N149" s="33">
        <v>172</v>
      </c>
      <c r="O149" s="18">
        <v>13.6</v>
      </c>
      <c r="P149" s="14">
        <v>0</v>
      </c>
      <c r="AC149" t="e">
        <f ca="1"/>
        <v>#NAME?</v>
      </c>
      <c r="AD149" t="e">
        <f ca="1"/>
        <v>#NAME?</v>
      </c>
      <c r="AE149" t="e">
        <f ca="1"/>
        <v>#NAME?</v>
      </c>
      <c r="AF149" t="e">
        <f ca="1"/>
        <v>#NAME?</v>
      </c>
      <c r="AG149" t="e">
        <f ca="1"/>
        <v>#NAME?</v>
      </c>
      <c r="AH149" t="e">
        <f ca="1"/>
        <v>#NAME?</v>
      </c>
      <c r="AI149" t="e">
        <f ca="1"/>
        <v>#NAME?</v>
      </c>
      <c r="AJ149" t="e">
        <f ca="1"/>
        <v>#NAME?</v>
      </c>
      <c r="AK149" t="e">
        <f ca="1"/>
        <v>#NAME?</v>
      </c>
      <c r="AL149" t="e">
        <f ca="1"/>
        <v>#NAME?</v>
      </c>
      <c r="AM149" t="e">
        <f ca="1"/>
        <v>#NAME?</v>
      </c>
      <c r="AN149" t="e">
        <f ca="1"/>
        <v>#NAME?</v>
      </c>
      <c r="AO149" t="e">
        <f ca="1"/>
        <v>#NAME?</v>
      </c>
      <c r="AP149" t="e">
        <f ca="1"/>
        <v>#NAME?</v>
      </c>
      <c r="AQ149" t="e">
        <f ca="1"/>
        <v>#NAME?</v>
      </c>
      <c r="AR149" s="138" t="e">
        <f ca="1"/>
        <v>#NAME?</v>
      </c>
      <c r="AS149" s="139" t="e">
        <f ca="1"/>
        <v>#NAME?</v>
      </c>
      <c r="AT149" s="140" t="e">
        <f t="shared" ca="1" si="28"/>
        <v>#NAME?</v>
      </c>
      <c r="AU149" t="e">
        <f t="shared" ca="1" si="29"/>
        <v>#NAME?</v>
      </c>
      <c r="AV149" t="e">
        <f t="shared" ca="1" si="30"/>
        <v>#NAME?</v>
      </c>
      <c r="AW149" s="138" t="e">
        <f t="shared" ca="1" si="31"/>
        <v>#NAME?</v>
      </c>
      <c r="AX149" s="140" t="e">
        <f t="shared" ca="1" si="32"/>
        <v>#NAME?</v>
      </c>
      <c r="AY149" s="138">
        <f t="shared" ca="1" si="33"/>
        <v>0</v>
      </c>
      <c r="AZ149" s="140" t="e">
        <f t="shared" ca="1" si="34"/>
        <v>#NAME?</v>
      </c>
      <c r="BA149">
        <f t="shared" ca="1" si="35"/>
        <v>0</v>
      </c>
      <c r="CF149" t="e">
        <f ca="1"/>
        <v>#NAME?</v>
      </c>
      <c r="CG149" t="e">
        <f ca="1"/>
        <v>#NAME?</v>
      </c>
      <c r="CH149" t="e">
        <f ca="1"/>
        <v>#NAME?</v>
      </c>
      <c r="CI149" t="e">
        <f t="shared" ca="1" si="39"/>
        <v>#NAME?</v>
      </c>
      <c r="CJ149" t="e">
        <f t="shared" ca="1" si="40"/>
        <v>#NAME?</v>
      </c>
      <c r="CK149" t="e">
        <f t="shared" ca="1" si="36"/>
        <v>#NAME?</v>
      </c>
      <c r="CL149" t="e">
        <f t="shared" ca="1" si="37"/>
        <v>#NAME?</v>
      </c>
      <c r="CM149" t="e">
        <f t="shared" ca="1" si="38"/>
        <v>#NAME?</v>
      </c>
    </row>
    <row r="150" spans="1:91" ht="15.5" x14ac:dyDescent="0.35">
      <c r="A150" s="31">
        <v>55</v>
      </c>
      <c r="B150" s="14">
        <v>8</v>
      </c>
      <c r="C150" s="20">
        <v>1.1679999999999999</v>
      </c>
      <c r="D150" s="14">
        <v>3</v>
      </c>
      <c r="E150" s="14">
        <v>114</v>
      </c>
      <c r="F150">
        <v>0</v>
      </c>
      <c r="G150" s="32">
        <v>0</v>
      </c>
      <c r="H150" s="14">
        <v>52</v>
      </c>
      <c r="I150" s="14">
        <v>10</v>
      </c>
      <c r="J150" s="14">
        <v>3</v>
      </c>
      <c r="K150" s="21">
        <v>40</v>
      </c>
      <c r="L150" s="17">
        <v>34</v>
      </c>
      <c r="M150" s="33">
        <v>174</v>
      </c>
      <c r="N150" s="33">
        <v>182</v>
      </c>
      <c r="O150" s="18">
        <v>10</v>
      </c>
      <c r="P150" s="14">
        <v>1</v>
      </c>
      <c r="AC150" t="e">
        <f ca="1"/>
        <v>#NAME?</v>
      </c>
      <c r="AD150" t="e">
        <f ca="1"/>
        <v>#NAME?</v>
      </c>
      <c r="AE150" t="e">
        <f ca="1"/>
        <v>#NAME?</v>
      </c>
      <c r="AF150" t="e">
        <f ca="1"/>
        <v>#NAME?</v>
      </c>
      <c r="AG150" t="e">
        <f ca="1"/>
        <v>#NAME?</v>
      </c>
      <c r="AH150" t="e">
        <f ca="1"/>
        <v>#NAME?</v>
      </c>
      <c r="AI150" t="e">
        <f ca="1"/>
        <v>#NAME?</v>
      </c>
      <c r="AJ150" t="e">
        <f ca="1"/>
        <v>#NAME?</v>
      </c>
      <c r="AK150" t="e">
        <f ca="1"/>
        <v>#NAME?</v>
      </c>
      <c r="AL150" t="e">
        <f ca="1"/>
        <v>#NAME?</v>
      </c>
      <c r="AM150" t="e">
        <f ca="1"/>
        <v>#NAME?</v>
      </c>
      <c r="AN150" t="e">
        <f ca="1"/>
        <v>#NAME?</v>
      </c>
      <c r="AO150" t="e">
        <f ca="1"/>
        <v>#NAME?</v>
      </c>
      <c r="AP150" t="e">
        <f ca="1"/>
        <v>#NAME?</v>
      </c>
      <c r="AQ150" t="e">
        <f ca="1"/>
        <v>#NAME?</v>
      </c>
      <c r="AR150" s="138" t="e">
        <f ca="1"/>
        <v>#NAME?</v>
      </c>
      <c r="AS150" s="139" t="e">
        <f ca="1"/>
        <v>#NAME?</v>
      </c>
      <c r="AT150" s="140" t="e">
        <f t="shared" ca="1" si="28"/>
        <v>#NAME?</v>
      </c>
      <c r="AU150" t="e">
        <f t="shared" ca="1" si="29"/>
        <v>#NAME?</v>
      </c>
      <c r="AV150" t="e">
        <f t="shared" ca="1" si="30"/>
        <v>#NAME?</v>
      </c>
      <c r="AW150" s="138" t="e">
        <f t="shared" ca="1" si="31"/>
        <v>#NAME?</v>
      </c>
      <c r="AX150" s="140" t="e">
        <f t="shared" ca="1" si="32"/>
        <v>#NAME?</v>
      </c>
      <c r="AY150" s="138">
        <f t="shared" ca="1" si="33"/>
        <v>0</v>
      </c>
      <c r="AZ150" s="140" t="e">
        <f t="shared" ca="1" si="34"/>
        <v>#NAME?</v>
      </c>
      <c r="BA150">
        <f t="shared" ca="1" si="35"/>
        <v>0</v>
      </c>
      <c r="CF150" t="e">
        <f ca="1"/>
        <v>#NAME?</v>
      </c>
      <c r="CG150" t="e">
        <f ca="1"/>
        <v>#NAME?</v>
      </c>
      <c r="CH150" t="e">
        <f ca="1"/>
        <v>#NAME?</v>
      </c>
      <c r="CI150" t="e">
        <f t="shared" ca="1" si="39"/>
        <v>#NAME?</v>
      </c>
      <c r="CJ150" t="e">
        <f t="shared" ca="1" si="40"/>
        <v>#NAME?</v>
      </c>
      <c r="CK150" t="e">
        <f t="shared" ca="1" si="36"/>
        <v>#NAME?</v>
      </c>
      <c r="CL150" t="e">
        <f t="shared" ca="1" si="37"/>
        <v>#NAME?</v>
      </c>
      <c r="CM150" t="e">
        <f t="shared" ca="1" si="38"/>
        <v>#NAME?</v>
      </c>
    </row>
    <row r="151" spans="1:91" ht="15.5" x14ac:dyDescent="0.35">
      <c r="A151" s="31">
        <v>60</v>
      </c>
      <c r="B151" s="14">
        <v>9</v>
      </c>
      <c r="C151" s="20">
        <v>3.2000000000000001E-2</v>
      </c>
      <c r="D151" s="14">
        <v>5</v>
      </c>
      <c r="E151" s="14">
        <v>135</v>
      </c>
      <c r="F151">
        <v>0</v>
      </c>
      <c r="G151" s="32">
        <v>1</v>
      </c>
      <c r="H151" s="14">
        <v>35</v>
      </c>
      <c r="I151" s="14">
        <v>8</v>
      </c>
      <c r="J151" s="14">
        <v>2</v>
      </c>
      <c r="K151" s="21">
        <v>32</v>
      </c>
      <c r="L151" s="17">
        <v>37</v>
      </c>
      <c r="M151" s="33">
        <v>178</v>
      </c>
      <c r="N151" s="33">
        <v>185</v>
      </c>
      <c r="O151" s="18">
        <v>11.6</v>
      </c>
      <c r="P151" s="14">
        <v>1</v>
      </c>
      <c r="AC151" t="e">
        <f ca="1"/>
        <v>#NAME?</v>
      </c>
      <c r="AD151" t="e">
        <f ca="1"/>
        <v>#NAME?</v>
      </c>
      <c r="AE151" t="e">
        <f ca="1"/>
        <v>#NAME?</v>
      </c>
      <c r="AF151" t="e">
        <f ca="1"/>
        <v>#NAME?</v>
      </c>
      <c r="AG151" t="e">
        <f ca="1"/>
        <v>#NAME?</v>
      </c>
      <c r="AH151" t="e">
        <f ca="1"/>
        <v>#NAME?</v>
      </c>
      <c r="AI151" t="e">
        <f ca="1"/>
        <v>#NAME?</v>
      </c>
      <c r="AJ151" t="e">
        <f ca="1"/>
        <v>#NAME?</v>
      </c>
      <c r="AK151" t="e">
        <f ca="1"/>
        <v>#NAME?</v>
      </c>
      <c r="AL151" t="e">
        <f ca="1"/>
        <v>#NAME?</v>
      </c>
      <c r="AM151" t="e">
        <f ca="1"/>
        <v>#NAME?</v>
      </c>
      <c r="AN151" t="e">
        <f ca="1"/>
        <v>#NAME?</v>
      </c>
      <c r="AO151" t="e">
        <f ca="1"/>
        <v>#NAME?</v>
      </c>
      <c r="AP151" t="e">
        <f ca="1"/>
        <v>#NAME?</v>
      </c>
      <c r="AQ151" t="e">
        <f ca="1"/>
        <v>#NAME?</v>
      </c>
      <c r="AR151" s="138" t="e">
        <f ca="1"/>
        <v>#NAME?</v>
      </c>
      <c r="AS151" s="139" t="e">
        <f ca="1"/>
        <v>#NAME?</v>
      </c>
      <c r="AT151" s="140" t="e">
        <f t="shared" ca="1" si="28"/>
        <v>#NAME?</v>
      </c>
      <c r="AU151" t="e">
        <f t="shared" ca="1" si="29"/>
        <v>#NAME?</v>
      </c>
      <c r="AV151" t="e">
        <f t="shared" ca="1" si="30"/>
        <v>#NAME?</v>
      </c>
      <c r="AW151" s="138" t="e">
        <f t="shared" ca="1" si="31"/>
        <v>#NAME?</v>
      </c>
      <c r="AX151" s="140" t="e">
        <f t="shared" ca="1" si="32"/>
        <v>#NAME?</v>
      </c>
      <c r="AY151" s="138">
        <f t="shared" ca="1" si="33"/>
        <v>0</v>
      </c>
      <c r="AZ151" s="140" t="e">
        <f t="shared" ca="1" si="34"/>
        <v>#NAME?</v>
      </c>
      <c r="BA151">
        <f t="shared" ca="1" si="35"/>
        <v>0</v>
      </c>
      <c r="CF151" t="e">
        <f ca="1"/>
        <v>#NAME?</v>
      </c>
      <c r="CG151" t="e">
        <f ca="1"/>
        <v>#NAME?</v>
      </c>
      <c r="CH151" t="e">
        <f ca="1"/>
        <v>#NAME?</v>
      </c>
      <c r="CI151" t="e">
        <f t="shared" ca="1" si="39"/>
        <v>#NAME?</v>
      </c>
      <c r="CJ151" t="e">
        <f t="shared" ca="1" si="40"/>
        <v>#NAME?</v>
      </c>
      <c r="CK151" t="e">
        <f t="shared" ca="1" si="36"/>
        <v>#NAME?</v>
      </c>
      <c r="CL151" t="e">
        <f t="shared" ca="1" si="37"/>
        <v>#NAME?</v>
      </c>
      <c r="CM151" t="e">
        <f t="shared" ca="1" si="38"/>
        <v>#NAME?</v>
      </c>
    </row>
    <row r="152" spans="1:91" x14ac:dyDescent="0.35">
      <c r="AC152" t="e">
        <f ca="1"/>
        <v>#NAME?</v>
      </c>
      <c r="AD152" t="e">
        <f ca="1"/>
        <v>#NAME?</v>
      </c>
      <c r="AE152" t="e">
        <f ca="1"/>
        <v>#NAME?</v>
      </c>
      <c r="AF152" t="e">
        <f ca="1"/>
        <v>#NAME?</v>
      </c>
      <c r="AG152" t="e">
        <f ca="1"/>
        <v>#NAME?</v>
      </c>
      <c r="AH152" t="e">
        <f ca="1"/>
        <v>#NAME?</v>
      </c>
      <c r="AI152" t="e">
        <f ca="1"/>
        <v>#NAME?</v>
      </c>
      <c r="AJ152" t="e">
        <f ca="1"/>
        <v>#NAME?</v>
      </c>
      <c r="AK152" t="e">
        <f ca="1"/>
        <v>#NAME?</v>
      </c>
      <c r="AL152" t="e">
        <f ca="1"/>
        <v>#NAME?</v>
      </c>
      <c r="AM152" t="e">
        <f ca="1"/>
        <v>#NAME?</v>
      </c>
      <c r="AN152" t="e">
        <f ca="1"/>
        <v>#NAME?</v>
      </c>
      <c r="AO152" t="e">
        <f ca="1"/>
        <v>#NAME?</v>
      </c>
      <c r="AP152" t="e">
        <f ca="1"/>
        <v>#NAME?</v>
      </c>
      <c r="AQ152" t="e">
        <f ca="1"/>
        <v>#NAME?</v>
      </c>
      <c r="AR152" s="138" t="e">
        <f ca="1"/>
        <v>#NAME?</v>
      </c>
      <c r="AS152" s="139" t="e">
        <f ca="1"/>
        <v>#NAME?</v>
      </c>
      <c r="AT152" s="140" t="e">
        <f t="shared" ca="1" si="28"/>
        <v>#NAME?</v>
      </c>
      <c r="AU152" t="e">
        <f t="shared" ca="1" si="29"/>
        <v>#NAME?</v>
      </c>
      <c r="AV152" t="e">
        <f t="shared" ca="1" si="30"/>
        <v>#NAME?</v>
      </c>
      <c r="AW152" s="138" t="e">
        <f t="shared" ca="1" si="31"/>
        <v>#NAME?</v>
      </c>
      <c r="AX152" s="140" t="e">
        <f t="shared" ca="1" si="32"/>
        <v>#NAME?</v>
      </c>
      <c r="AY152" s="138">
        <f t="shared" ca="1" si="33"/>
        <v>0</v>
      </c>
      <c r="AZ152" s="140" t="e">
        <f t="shared" ca="1" si="34"/>
        <v>#NAME?</v>
      </c>
      <c r="BA152">
        <f t="shared" ca="1" si="35"/>
        <v>0</v>
      </c>
      <c r="CF152" t="e">
        <f ca="1"/>
        <v>#NAME?</v>
      </c>
      <c r="CG152" t="e">
        <f ca="1"/>
        <v>#NAME?</v>
      </c>
      <c r="CH152" t="e">
        <f ca="1"/>
        <v>#NAME?</v>
      </c>
      <c r="CI152" t="e">
        <f t="shared" ca="1" si="39"/>
        <v>#NAME?</v>
      </c>
      <c r="CJ152" t="e">
        <f t="shared" ca="1" si="40"/>
        <v>#NAME?</v>
      </c>
      <c r="CK152" t="e">
        <f t="shared" ca="1" si="36"/>
        <v>#NAME?</v>
      </c>
      <c r="CL152" t="e">
        <f t="shared" ca="1" si="37"/>
        <v>#NAME?</v>
      </c>
      <c r="CM152" t="e">
        <f t="shared" ca="1" si="38"/>
        <v>#NAME?</v>
      </c>
    </row>
    <row r="153" spans="1:91" x14ac:dyDescent="0.35">
      <c r="AC153" t="e">
        <f ca="1"/>
        <v>#NAME?</v>
      </c>
      <c r="AD153" t="e">
        <f ca="1"/>
        <v>#NAME?</v>
      </c>
      <c r="AE153" t="e">
        <f ca="1"/>
        <v>#NAME?</v>
      </c>
      <c r="AF153" t="e">
        <f ca="1"/>
        <v>#NAME?</v>
      </c>
      <c r="AG153" t="e">
        <f ca="1"/>
        <v>#NAME?</v>
      </c>
      <c r="AH153" t="e">
        <f ca="1"/>
        <v>#NAME?</v>
      </c>
      <c r="AI153" t="e">
        <f ca="1"/>
        <v>#NAME?</v>
      </c>
      <c r="AJ153" t="e">
        <f ca="1"/>
        <v>#NAME?</v>
      </c>
      <c r="AK153" t="e">
        <f ca="1"/>
        <v>#NAME?</v>
      </c>
      <c r="AL153" t="e">
        <f ca="1"/>
        <v>#NAME?</v>
      </c>
      <c r="AM153" t="e">
        <f ca="1"/>
        <v>#NAME?</v>
      </c>
      <c r="AN153" t="e">
        <f ca="1"/>
        <v>#NAME?</v>
      </c>
      <c r="AO153" t="e">
        <f ca="1"/>
        <v>#NAME?</v>
      </c>
      <c r="AP153" t="e">
        <f ca="1"/>
        <v>#NAME?</v>
      </c>
      <c r="AQ153" t="e">
        <f ca="1"/>
        <v>#NAME?</v>
      </c>
      <c r="AR153" s="138" t="e">
        <f ca="1"/>
        <v>#NAME?</v>
      </c>
      <c r="AS153" s="139" t="e">
        <f ca="1"/>
        <v>#NAME?</v>
      </c>
      <c r="AT153" s="140" t="e">
        <f t="shared" ca="1" si="28"/>
        <v>#NAME?</v>
      </c>
      <c r="AU153" t="e">
        <f t="shared" ca="1" si="29"/>
        <v>#NAME?</v>
      </c>
      <c r="AV153" t="e">
        <f t="shared" ca="1" si="30"/>
        <v>#NAME?</v>
      </c>
      <c r="AW153" s="138" t="e">
        <f t="shared" ca="1" si="31"/>
        <v>#NAME?</v>
      </c>
      <c r="AX153" s="140" t="e">
        <f t="shared" ca="1" si="32"/>
        <v>#NAME?</v>
      </c>
      <c r="AY153" s="138">
        <f t="shared" ca="1" si="33"/>
        <v>0</v>
      </c>
      <c r="AZ153" s="140" t="e">
        <f t="shared" ca="1" si="34"/>
        <v>#NAME?</v>
      </c>
      <c r="BA153">
        <f t="shared" ca="1" si="35"/>
        <v>0</v>
      </c>
      <c r="CF153" t="e">
        <f ca="1"/>
        <v>#NAME?</v>
      </c>
      <c r="CG153" t="e">
        <f ca="1"/>
        <v>#NAME?</v>
      </c>
      <c r="CH153" t="e">
        <f ca="1"/>
        <v>#NAME?</v>
      </c>
      <c r="CI153" t="e">
        <f t="shared" ca="1" si="39"/>
        <v>#NAME?</v>
      </c>
      <c r="CJ153" t="e">
        <f t="shared" ca="1" si="40"/>
        <v>#NAME?</v>
      </c>
      <c r="CK153" t="e">
        <f t="shared" ca="1" si="36"/>
        <v>#NAME?</v>
      </c>
      <c r="CL153" t="e">
        <f t="shared" ca="1" si="37"/>
        <v>#NAME?</v>
      </c>
      <c r="CM153" t="e">
        <f t="shared" ca="1" si="38"/>
        <v>#NAME?</v>
      </c>
    </row>
    <row r="154" spans="1:91" x14ac:dyDescent="0.35">
      <c r="AC154" t="e">
        <f ca="1"/>
        <v>#NAME?</v>
      </c>
      <c r="AD154" t="e">
        <f ca="1"/>
        <v>#NAME?</v>
      </c>
      <c r="AE154" t="e">
        <f ca="1"/>
        <v>#NAME?</v>
      </c>
      <c r="AF154" t="e">
        <f ca="1"/>
        <v>#NAME?</v>
      </c>
      <c r="AG154" t="e">
        <f ca="1"/>
        <v>#NAME?</v>
      </c>
      <c r="AH154" t="e">
        <f ca="1"/>
        <v>#NAME?</v>
      </c>
      <c r="AI154" t="e">
        <f ca="1"/>
        <v>#NAME?</v>
      </c>
      <c r="AJ154" t="e">
        <f ca="1"/>
        <v>#NAME?</v>
      </c>
      <c r="AK154" t="e">
        <f ca="1"/>
        <v>#NAME?</v>
      </c>
      <c r="AL154" t="e">
        <f ca="1"/>
        <v>#NAME?</v>
      </c>
      <c r="AM154" t="e">
        <f ca="1"/>
        <v>#NAME?</v>
      </c>
      <c r="AN154" t="e">
        <f ca="1"/>
        <v>#NAME?</v>
      </c>
      <c r="AO154" t="e">
        <f ca="1"/>
        <v>#NAME?</v>
      </c>
      <c r="AP154" t="e">
        <f ca="1"/>
        <v>#NAME?</v>
      </c>
      <c r="AQ154" t="e">
        <f ca="1"/>
        <v>#NAME?</v>
      </c>
      <c r="AR154" s="138" t="e">
        <f ca="1"/>
        <v>#NAME?</v>
      </c>
      <c r="AS154" s="139" t="e">
        <f ca="1"/>
        <v>#NAME?</v>
      </c>
      <c r="AT154" s="140" t="e">
        <f t="shared" ca="1" si="28"/>
        <v>#NAME?</v>
      </c>
      <c r="AU154" t="e">
        <f t="shared" ca="1" si="29"/>
        <v>#NAME?</v>
      </c>
      <c r="AV154" t="e">
        <f t="shared" ca="1" si="30"/>
        <v>#NAME?</v>
      </c>
      <c r="AW154" s="138" t="e">
        <f t="shared" ca="1" si="31"/>
        <v>#NAME?</v>
      </c>
      <c r="AX154" s="140" t="e">
        <f t="shared" ca="1" si="32"/>
        <v>#NAME?</v>
      </c>
      <c r="AY154" s="138">
        <f t="shared" ca="1" si="33"/>
        <v>0</v>
      </c>
      <c r="AZ154" s="140" t="e">
        <f t="shared" ca="1" si="34"/>
        <v>#NAME?</v>
      </c>
      <c r="BA154">
        <f t="shared" ca="1" si="35"/>
        <v>0</v>
      </c>
      <c r="CF154" t="e">
        <f ca="1"/>
        <v>#NAME?</v>
      </c>
      <c r="CG154" t="e">
        <f ca="1"/>
        <v>#NAME?</v>
      </c>
      <c r="CH154" t="e">
        <f ca="1"/>
        <v>#NAME?</v>
      </c>
      <c r="CI154" t="e">
        <f t="shared" ca="1" si="39"/>
        <v>#NAME?</v>
      </c>
      <c r="CJ154" t="e">
        <f t="shared" ca="1" si="40"/>
        <v>#NAME?</v>
      </c>
      <c r="CK154" t="e">
        <f t="shared" ca="1" si="36"/>
        <v>#NAME?</v>
      </c>
      <c r="CL154" t="e">
        <f t="shared" ca="1" si="37"/>
        <v>#NAME?</v>
      </c>
      <c r="CM154" t="e">
        <f t="shared" ca="1" si="38"/>
        <v>#NAME?</v>
      </c>
    </row>
    <row r="155" spans="1:91" x14ac:dyDescent="0.35">
      <c r="AC155" t="e">
        <f ca="1"/>
        <v>#NAME?</v>
      </c>
      <c r="AD155" t="e">
        <f ca="1"/>
        <v>#NAME?</v>
      </c>
      <c r="AE155" t="e">
        <f ca="1"/>
        <v>#NAME?</v>
      </c>
      <c r="AF155" t="e">
        <f ca="1"/>
        <v>#NAME?</v>
      </c>
      <c r="AG155" t="e">
        <f ca="1"/>
        <v>#NAME?</v>
      </c>
      <c r="AH155" t="e">
        <f ca="1"/>
        <v>#NAME?</v>
      </c>
      <c r="AI155" t="e">
        <f ca="1"/>
        <v>#NAME?</v>
      </c>
      <c r="AJ155" t="e">
        <f ca="1"/>
        <v>#NAME?</v>
      </c>
      <c r="AK155" t="e">
        <f ca="1"/>
        <v>#NAME?</v>
      </c>
      <c r="AL155" t="e">
        <f ca="1"/>
        <v>#NAME?</v>
      </c>
      <c r="AM155" t="e">
        <f ca="1"/>
        <v>#NAME?</v>
      </c>
      <c r="AN155" t="e">
        <f ca="1"/>
        <v>#NAME?</v>
      </c>
      <c r="AO155" t="e">
        <f ca="1"/>
        <v>#NAME?</v>
      </c>
      <c r="AP155" t="e">
        <f ca="1"/>
        <v>#NAME?</v>
      </c>
      <c r="AQ155" t="e">
        <f ca="1"/>
        <v>#NAME?</v>
      </c>
      <c r="AR155" s="141" t="e">
        <f ca="1"/>
        <v>#NAME?</v>
      </c>
      <c r="AS155" s="142" t="e">
        <f ca="1"/>
        <v>#NAME?</v>
      </c>
      <c r="AT155" s="140" t="e">
        <f t="shared" ca="1" si="28"/>
        <v>#NAME?</v>
      </c>
      <c r="AU155" t="e">
        <f t="shared" ca="1" si="29"/>
        <v>#NAME?</v>
      </c>
      <c r="AV155" t="e">
        <f t="shared" ca="1" si="30"/>
        <v>#NAME?</v>
      </c>
      <c r="AW155" s="138" t="e">
        <f t="shared" ca="1" si="31"/>
        <v>#NAME?</v>
      </c>
      <c r="AX155" s="140" t="e">
        <f t="shared" ca="1" si="32"/>
        <v>#NAME?</v>
      </c>
      <c r="AY155" s="138">
        <f t="shared" ca="1" si="33"/>
        <v>0</v>
      </c>
      <c r="AZ155" s="140" t="e">
        <f t="shared" ca="1" si="34"/>
        <v>#NAME?</v>
      </c>
      <c r="BA155">
        <f t="shared" ca="1" si="35"/>
        <v>0</v>
      </c>
      <c r="CF155" t="e">
        <f ca="1"/>
        <v>#NAME?</v>
      </c>
      <c r="CG155" t="e">
        <f ca="1"/>
        <v>#NAME?</v>
      </c>
      <c r="CH155" t="e">
        <f ca="1"/>
        <v>#NAME?</v>
      </c>
      <c r="CI155" t="e">
        <f t="shared" ca="1" si="39"/>
        <v>#NAME?</v>
      </c>
      <c r="CJ155" t="e">
        <f t="shared" ca="1" si="40"/>
        <v>#NAME?</v>
      </c>
      <c r="CK155" t="e">
        <f t="shared" ca="1" si="36"/>
        <v>#NAME?</v>
      </c>
      <c r="CL155" t="e">
        <f t="shared" ca="1" si="37"/>
        <v>#NAME?</v>
      </c>
      <c r="CM155" t="e">
        <f t="shared" ca="1" si="38"/>
        <v>#NAME?</v>
      </c>
    </row>
    <row r="156" spans="1:91" x14ac:dyDescent="0.35">
      <c r="AC156" s="134"/>
      <c r="AD156" s="134"/>
      <c r="AE156" s="134"/>
      <c r="AF156" s="134"/>
      <c r="AG156" s="134"/>
      <c r="AH156" s="134"/>
      <c r="AI156" s="134"/>
      <c r="AJ156" s="134"/>
      <c r="AK156" s="134"/>
      <c r="AL156" s="134"/>
      <c r="AM156" s="134"/>
      <c r="AN156" s="134"/>
      <c r="AO156" s="134"/>
      <c r="AP156" s="134"/>
      <c r="AQ156" s="134"/>
      <c r="AR156" s="134" t="e">
        <f ca="1">SUM(AR6:AR155)</f>
        <v>#NAME?</v>
      </c>
      <c r="AS156" s="134" t="e">
        <f t="shared" ref="AS156:AT156" ca="1" si="41">SUM(AS6:AS155)</f>
        <v>#NAME?</v>
      </c>
      <c r="AT156" s="146" t="e">
        <f t="shared" ca="1" si="41"/>
        <v>#NAME?</v>
      </c>
      <c r="AU156" s="146"/>
      <c r="AV156" s="146"/>
      <c r="AW156" s="146" t="e">
        <f ca="1">SUM(AW6:AW155)</f>
        <v>#NAME?</v>
      </c>
      <c r="AX156" s="146" t="e">
        <f t="shared" ref="AX156:AY156" ca="1" si="42">SUM(AX6:AX155)</f>
        <v>#NAME?</v>
      </c>
      <c r="AY156" s="146">
        <f t="shared" ca="1" si="42"/>
        <v>0</v>
      </c>
      <c r="AZ156" s="146" t="e">
        <f ca="1">SUMPRODUCT(AZ6:AZ155,AT6:AT155)/AT156</f>
        <v>#NAME?</v>
      </c>
      <c r="BA156" s="146">
        <f ca="1">SUM(BA6:BA155)</f>
        <v>0</v>
      </c>
      <c r="CF156" s="152" t="e">
        <f ca="1"/>
        <v>#NAME?</v>
      </c>
      <c r="CG156" s="152" t="e">
        <f ca="1"/>
        <v>#NAME?</v>
      </c>
      <c r="CH156" s="152" t="e">
        <f ca="1"/>
        <v>#NAME?</v>
      </c>
      <c r="CI156" s="152" t="e">
        <f t="shared" ca="1" si="39"/>
        <v>#NAME?</v>
      </c>
      <c r="CJ156" s="152" t="e">
        <f t="shared" ca="1" si="40"/>
        <v>#NAME?</v>
      </c>
      <c r="CK156" s="152" t="e">
        <f t="shared" ca="1" si="36"/>
        <v>#NAME?</v>
      </c>
      <c r="CL156" s="152" t="e">
        <f t="shared" ca="1" si="37"/>
        <v>#NAME?</v>
      </c>
      <c r="CM156" s="152" t="e">
        <f t="shared" ca="1" si="38"/>
        <v>#NAME?</v>
      </c>
    </row>
    <row r="157" spans="1:91" ht="15" thickBot="1" x14ac:dyDescent="0.4">
      <c r="CM157" t="e">
        <f ca="1">SUM(CM6:CM156)</f>
        <v>#NAME?</v>
      </c>
    </row>
    <row r="158" spans="1:91" ht="15" thickTop="1" x14ac:dyDescent="0.35">
      <c r="AC158" s="151"/>
      <c r="AD158" s="151" t="s">
        <v>186</v>
      </c>
      <c r="AE158" s="151" t="s">
        <v>187</v>
      </c>
      <c r="AF158" s="151" t="s">
        <v>188</v>
      </c>
      <c r="AG158" s="151" t="s">
        <v>178</v>
      </c>
      <c r="AH158" s="151" t="s">
        <v>189</v>
      </c>
      <c r="AI158" s="151" t="s">
        <v>190</v>
      </c>
      <c r="AJ158" s="151" t="s">
        <v>191</v>
      </c>
    </row>
    <row r="159" spans="1:91" x14ac:dyDescent="0.35">
      <c r="AC159" t="s">
        <v>157</v>
      </c>
      <c r="AD159" t="e">
        <f t="array" aca="1" ref="AD159:AD174" ca="1">BC7:BC22</f>
        <v>#NAME?</v>
      </c>
      <c r="AE159" t="e">
        <f t="array" aca="1" ref="AE159:AE174" ca="1">SQRT([2]!DIAG(BH6:BW21))</f>
        <v>#NAME?</v>
      </c>
      <c r="AF159" t="e">
        <f ca="1">(AD159/AE159)^2</f>
        <v>#NAME?</v>
      </c>
      <c r="AG159" t="e">
        <f ca="1">_xlfn.CHISQ.DIST.RT(AF159,1)</f>
        <v>#NAME?</v>
      </c>
      <c r="AH159" t="e">
        <f ca="1">EXP(AD159)</f>
        <v>#NAME?</v>
      </c>
    </row>
    <row r="160" spans="1:91" x14ac:dyDescent="0.35">
      <c r="AC160" t="str">
        <f t="array" ref="AC160:AC174">TRANSPOSE(AC5:AQ5)</f>
        <v>No. Staff</v>
      </c>
      <c r="AD160" t="e">
        <f ca="1"/>
        <v>#NAME?</v>
      </c>
      <c r="AE160" t="e">
        <f ca="1"/>
        <v>#NAME?</v>
      </c>
      <c r="AF160" t="e">
        <f t="shared" ref="AF160:AF174" ca="1" si="43">(AD160/AE160)^2</f>
        <v>#NAME?</v>
      </c>
      <c r="AG160" t="e">
        <f t="shared" ref="AG160:AG174" ca="1" si="44">_xlfn.CHISQ.DIST.RT(AF160,1)</f>
        <v>#NAME?</v>
      </c>
      <c r="AH160" t="e">
        <f t="shared" ref="AH160:AH174" ca="1" si="45">EXP(AD160)</f>
        <v>#NAME?</v>
      </c>
      <c r="AI160" t="e">
        <f ca="1">EXP(AD160-AE160*_xlfn.NORM.S.INV(1-$BF$11/2))</f>
        <v>#NAME?</v>
      </c>
      <c r="AJ160" t="e">
        <f ca="1">EXP(AD160+AE160*_xlfn.NORM.S.INV(1-$BF$11/2))</f>
        <v>#NAME?</v>
      </c>
    </row>
    <row r="161" spans="29:36" x14ac:dyDescent="0.35">
      <c r="AC161" t="str">
        <v>Age (Yrs)</v>
      </c>
      <c r="AD161" t="e">
        <f ca="1"/>
        <v>#NAME?</v>
      </c>
      <c r="AE161" t="e">
        <f ca="1"/>
        <v>#NAME?</v>
      </c>
      <c r="AF161" t="e">
        <f t="shared" ca="1" si="43"/>
        <v>#NAME?</v>
      </c>
      <c r="AG161" t="e">
        <f t="shared" ca="1" si="44"/>
        <v>#NAME?</v>
      </c>
      <c r="AH161" t="e">
        <f t="shared" ca="1" si="45"/>
        <v>#NAME?</v>
      </c>
      <c r="AI161" t="e">
        <f t="shared" ref="AI161:AI174" ca="1" si="46">EXP(AD161-AE161*_xlfn.NORM.S.INV(1-$BF$11/2))</f>
        <v>#NAME?</v>
      </c>
      <c r="AJ161" t="e">
        <f t="shared" ref="AJ161:AJ174" ca="1" si="47">EXP(AD161+AE161*_xlfn.NORM.S.INV(1-$BF$11/2))</f>
        <v>#NAME?</v>
      </c>
    </row>
    <row r="162" spans="29:36" x14ac:dyDescent="0.35">
      <c r="AC162" t="str">
        <v>GrossProfit $m</v>
      </c>
      <c r="AD162" t="e">
        <f ca="1"/>
        <v>#NAME?</v>
      </c>
      <c r="AE162" t="e">
        <f ca="1"/>
        <v>#NAME?</v>
      </c>
      <c r="AF162" t="e">
        <f t="shared" ca="1" si="43"/>
        <v>#NAME?</v>
      </c>
      <c r="AG162" t="e">
        <f t="shared" ca="1" si="44"/>
        <v>#NAME?</v>
      </c>
      <c r="AH162" t="e">
        <f t="shared" ca="1" si="45"/>
        <v>#NAME?</v>
      </c>
      <c r="AI162" t="e">
        <f t="shared" ca="1" si="46"/>
        <v>#NAME?</v>
      </c>
      <c r="AJ162" t="e">
        <f t="shared" ca="1" si="47"/>
        <v>#NAME?</v>
      </c>
    </row>
    <row r="163" spans="29:36" x14ac:dyDescent="0.35">
      <c r="AC163" t="str">
        <v>Competitors</v>
      </c>
      <c r="AD163" t="e">
        <f ca="1"/>
        <v>#NAME?</v>
      </c>
      <c r="AE163" t="e">
        <f ca="1"/>
        <v>#NAME?</v>
      </c>
      <c r="AF163" t="e">
        <f t="shared" ca="1" si="43"/>
        <v>#NAME?</v>
      </c>
      <c r="AG163" t="e">
        <f t="shared" ca="1" si="44"/>
        <v>#NAME?</v>
      </c>
      <c r="AH163" t="e">
        <f t="shared" ca="1" si="45"/>
        <v>#NAME?</v>
      </c>
      <c r="AI163" t="e">
        <f t="shared" ca="1" si="46"/>
        <v>#NAME?</v>
      </c>
      <c r="AJ163" t="e">
        <f t="shared" ca="1" si="47"/>
        <v>#NAME?</v>
      </c>
    </row>
    <row r="164" spans="29:36" x14ac:dyDescent="0.35">
      <c r="AC164" t="str">
        <v>HrsTrading</v>
      </c>
      <c r="AD164" t="e">
        <f ca="1"/>
        <v>#NAME?</v>
      </c>
      <c r="AE164" t="e">
        <f ca="1"/>
        <v>#NAME?</v>
      </c>
      <c r="AF164" t="e">
        <f t="shared" ca="1" si="43"/>
        <v>#NAME?</v>
      </c>
      <c r="AG164" t="e">
        <f t="shared" ca="1" si="44"/>
        <v>#NAME?</v>
      </c>
      <c r="AH164" t="e">
        <f t="shared" ca="1" si="45"/>
        <v>#NAME?</v>
      </c>
      <c r="AI164" t="e">
        <f t="shared" ca="1" si="46"/>
        <v>#NAME?</v>
      </c>
      <c r="AJ164" t="e">
        <f t="shared" ca="1" si="47"/>
        <v>#NAME?</v>
      </c>
    </row>
    <row r="165" spans="29:36" x14ac:dyDescent="0.35">
      <c r="AC165" t="str">
        <v>OnlineChannel</v>
      </c>
      <c r="AD165" t="e">
        <f ca="1"/>
        <v>#NAME?</v>
      </c>
      <c r="AE165" t="e">
        <f ca="1"/>
        <v>#NAME?</v>
      </c>
      <c r="AF165" t="e">
        <f t="shared" ca="1" si="43"/>
        <v>#NAME?</v>
      </c>
      <c r="AG165" t="e">
        <f t="shared" ca="1" si="44"/>
        <v>#NAME?</v>
      </c>
      <c r="AH165" t="e">
        <f t="shared" ca="1" si="45"/>
        <v>#NAME?</v>
      </c>
      <c r="AI165" t="e">
        <f t="shared" ca="1" si="46"/>
        <v>#NAME?</v>
      </c>
      <c r="AJ165" t="e">
        <f t="shared" ca="1" si="47"/>
        <v>#NAME?</v>
      </c>
    </row>
    <row r="166" spans="29:36" x14ac:dyDescent="0.35">
      <c r="AC166" t="str">
        <v>Mng-Gender</v>
      </c>
      <c r="AD166" t="e">
        <f ca="1"/>
        <v>#NAME?</v>
      </c>
      <c r="AE166" t="e">
        <f ca="1"/>
        <v>#NAME?</v>
      </c>
      <c r="AF166" t="e">
        <f t="shared" ca="1" si="43"/>
        <v>#NAME?</v>
      </c>
      <c r="AG166" t="e">
        <f t="shared" ca="1" si="44"/>
        <v>#NAME?</v>
      </c>
      <c r="AH166" t="e">
        <f t="shared" ca="1" si="45"/>
        <v>#NAME?</v>
      </c>
      <c r="AI166" t="e">
        <f t="shared" ca="1" si="46"/>
        <v>#NAME?</v>
      </c>
      <c r="AJ166" t="e">
        <f t="shared" ca="1" si="47"/>
        <v>#NAME?</v>
      </c>
    </row>
    <row r="167" spans="29:36" x14ac:dyDescent="0.35">
      <c r="AC167" t="str">
        <v>Mng-Age</v>
      </c>
      <c r="AD167" t="e">
        <f ca="1"/>
        <v>#NAME?</v>
      </c>
      <c r="AE167" t="e">
        <f ca="1"/>
        <v>#NAME?</v>
      </c>
      <c r="AF167" t="e">
        <f t="shared" ca="1" si="43"/>
        <v>#NAME?</v>
      </c>
      <c r="AG167" t="e">
        <f t="shared" ca="1" si="44"/>
        <v>#NAME?</v>
      </c>
      <c r="AH167" t="e">
        <f t="shared" ca="1" si="45"/>
        <v>#NAME?</v>
      </c>
      <c r="AI167" t="e">
        <f t="shared" ca="1" si="46"/>
        <v>#NAME?</v>
      </c>
      <c r="AJ167" t="e">
        <f t="shared" ca="1" si="47"/>
        <v>#NAME?</v>
      </c>
    </row>
    <row r="168" spans="29:36" x14ac:dyDescent="0.35">
      <c r="AC168" t="str">
        <v>Mng-Exp</v>
      </c>
      <c r="AD168" t="e">
        <f ca="1"/>
        <v>#NAME?</v>
      </c>
      <c r="AE168" t="e">
        <f ca="1"/>
        <v>#NAME?</v>
      </c>
      <c r="AF168" t="e">
        <f t="shared" ca="1" si="43"/>
        <v>#NAME?</v>
      </c>
      <c r="AG168" t="e">
        <f t="shared" ca="1" si="44"/>
        <v>#NAME?</v>
      </c>
      <c r="AH168" t="e">
        <f t="shared" ca="1" si="45"/>
        <v>#NAME?</v>
      </c>
      <c r="AI168" t="e">
        <f t="shared" ca="1" si="46"/>
        <v>#NAME?</v>
      </c>
      <c r="AJ168" t="e">
        <f t="shared" ca="1" si="47"/>
        <v>#NAME?</v>
      </c>
    </row>
    <row r="169" spans="29:36" x14ac:dyDescent="0.35">
      <c r="AC169" t="str">
        <v>Mng-Train</v>
      </c>
      <c r="AD169" t="e">
        <f ca="1"/>
        <v>#NAME?</v>
      </c>
      <c r="AE169" t="e">
        <f ca="1"/>
        <v>#NAME?</v>
      </c>
      <c r="AF169" t="e">
        <f t="shared" ca="1" si="43"/>
        <v>#NAME?</v>
      </c>
      <c r="AG169" t="e">
        <f t="shared" ca="1" si="44"/>
        <v>#NAME?</v>
      </c>
      <c r="AH169" t="e">
        <f t="shared" ca="1" si="45"/>
        <v>#NAME?</v>
      </c>
      <c r="AI169" t="e">
        <f t="shared" ca="1" si="46"/>
        <v>#NAME?</v>
      </c>
      <c r="AJ169" t="e">
        <f t="shared" ca="1" si="47"/>
        <v>#NAME?</v>
      </c>
    </row>
    <row r="170" spans="29:36" x14ac:dyDescent="0.35">
      <c r="AC170" t="str">
        <v>Union%</v>
      </c>
      <c r="AD170" t="e">
        <f ca="1"/>
        <v>#NAME?</v>
      </c>
      <c r="AE170" t="e">
        <f ca="1"/>
        <v>#NAME?</v>
      </c>
      <c r="AF170" t="e">
        <f t="shared" ca="1" si="43"/>
        <v>#NAME?</v>
      </c>
      <c r="AG170" t="e">
        <f t="shared" ca="1" si="44"/>
        <v>#NAME?</v>
      </c>
      <c r="AH170" t="e">
        <f t="shared" ca="1" si="45"/>
        <v>#NAME?</v>
      </c>
      <c r="AI170" t="e">
        <f t="shared" ca="1" si="46"/>
        <v>#NAME?</v>
      </c>
      <c r="AJ170" t="e">
        <f t="shared" ca="1" si="47"/>
        <v>#NAME?</v>
      </c>
    </row>
    <row r="171" spans="29:36" x14ac:dyDescent="0.35">
      <c r="AC171" t="str">
        <v>CarSpaces</v>
      </c>
      <c r="AD171" t="e">
        <f ca="1"/>
        <v>#NAME?</v>
      </c>
      <c r="AE171" t="e">
        <f ca="1"/>
        <v>#NAME?</v>
      </c>
      <c r="AF171" t="e">
        <f t="shared" ca="1" si="43"/>
        <v>#NAME?</v>
      </c>
      <c r="AG171" t="e">
        <f t="shared" ca="1" si="44"/>
        <v>#NAME?</v>
      </c>
      <c r="AH171" t="e">
        <f t="shared" ca="1" si="45"/>
        <v>#NAME?</v>
      </c>
      <c r="AI171" t="e">
        <f t="shared" ca="1" si="46"/>
        <v>#NAME?</v>
      </c>
      <c r="AJ171" t="e">
        <f t="shared" ca="1" si="47"/>
        <v>#NAME?</v>
      </c>
    </row>
    <row r="172" spans="29:36" x14ac:dyDescent="0.35">
      <c r="AC172" t="str">
        <v>Basket:2016</v>
      </c>
      <c r="AD172" t="e">
        <f ca="1"/>
        <v>#NAME?</v>
      </c>
      <c r="AE172" t="e">
        <f ca="1"/>
        <v>#NAME?</v>
      </c>
      <c r="AF172" t="e">
        <f t="shared" ca="1" si="43"/>
        <v>#NAME?</v>
      </c>
      <c r="AG172" t="e">
        <f t="shared" ca="1" si="44"/>
        <v>#NAME?</v>
      </c>
      <c r="AH172" t="e">
        <f t="shared" ca="1" si="45"/>
        <v>#NAME?</v>
      </c>
      <c r="AI172" t="e">
        <f t="shared" ca="1" si="46"/>
        <v>#NAME?</v>
      </c>
      <c r="AJ172" t="e">
        <f t="shared" ca="1" si="47"/>
        <v>#NAME?</v>
      </c>
    </row>
    <row r="173" spans="29:36" x14ac:dyDescent="0.35">
      <c r="AC173" t="str">
        <v>Basket:2017</v>
      </c>
      <c r="AD173" t="e">
        <f ca="1"/>
        <v>#NAME?</v>
      </c>
      <c r="AE173" t="e">
        <f ca="1"/>
        <v>#NAME?</v>
      </c>
      <c r="AF173" t="e">
        <f t="shared" ca="1" si="43"/>
        <v>#NAME?</v>
      </c>
      <c r="AG173" t="e">
        <f t="shared" ca="1" si="44"/>
        <v>#NAME?</v>
      </c>
      <c r="AH173" t="e">
        <f t="shared" ca="1" si="45"/>
        <v>#NAME?</v>
      </c>
      <c r="AI173" t="e">
        <f t="shared" ca="1" si="46"/>
        <v>#NAME?</v>
      </c>
      <c r="AJ173" t="e">
        <f t="shared" ca="1" si="47"/>
        <v>#NAME?</v>
      </c>
    </row>
    <row r="174" spans="29:36" x14ac:dyDescent="0.35">
      <c r="AC174" s="152" t="str">
        <v>Sales $m</v>
      </c>
      <c r="AD174" s="152" t="e">
        <f ca="1"/>
        <v>#NAME?</v>
      </c>
      <c r="AE174" s="152" t="e">
        <f ca="1"/>
        <v>#NAME?</v>
      </c>
      <c r="AF174" s="152" t="e">
        <f t="shared" ca="1" si="43"/>
        <v>#NAME?</v>
      </c>
      <c r="AG174" s="152" t="e">
        <f t="shared" ca="1" si="44"/>
        <v>#NAME?</v>
      </c>
      <c r="AH174" s="152" t="e">
        <f t="shared" ca="1" si="45"/>
        <v>#NAME?</v>
      </c>
      <c r="AI174" s="152" t="e">
        <f t="shared" ca="1" si="46"/>
        <v>#NAME?</v>
      </c>
      <c r="AJ174" s="152" t="e">
        <f t="shared" ca="1" si="47"/>
        <v>#NAME?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611B7-B421-4F1C-8A16-02DD4A5AC34C}">
  <dimension ref="A1:CA173"/>
  <sheetViews>
    <sheetView topLeftCell="I1" workbookViewId="0">
      <selection activeCell="V5" sqref="V5"/>
    </sheetView>
  </sheetViews>
  <sheetFormatPr defaultRowHeight="14.5" x14ac:dyDescent="0.35"/>
  <sheetData>
    <row r="1" spans="1:79" ht="15.5" x14ac:dyDescent="0.35">
      <c r="A1" s="27" t="s">
        <v>47</v>
      </c>
      <c r="B1" s="26" t="s">
        <v>48</v>
      </c>
      <c r="C1" s="26" t="s">
        <v>49</v>
      </c>
      <c r="D1" s="26" t="s">
        <v>51</v>
      </c>
      <c r="E1" s="30" t="s">
        <v>60</v>
      </c>
      <c r="F1" s="28" t="s">
        <v>54</v>
      </c>
      <c r="G1" s="26" t="s">
        <v>55</v>
      </c>
      <c r="H1" s="26" t="s">
        <v>56</v>
      </c>
      <c r="I1" s="26" t="s">
        <v>57</v>
      </c>
      <c r="J1" s="29" t="s">
        <v>58</v>
      </c>
      <c r="K1" s="29" t="s">
        <v>59</v>
      </c>
      <c r="L1" s="29" t="s">
        <v>38</v>
      </c>
      <c r="M1" s="29" t="s">
        <v>40</v>
      </c>
      <c r="N1" s="26" t="s">
        <v>45</v>
      </c>
      <c r="O1" s="28" t="s">
        <v>53</v>
      </c>
    </row>
    <row r="2" spans="1:79" ht="15.5" x14ac:dyDescent="0.35">
      <c r="A2" s="31">
        <v>60</v>
      </c>
      <c r="B2" s="14">
        <v>10</v>
      </c>
      <c r="C2" s="20">
        <v>0.71199999999999997</v>
      </c>
      <c r="D2" s="14">
        <v>3</v>
      </c>
      <c r="E2">
        <v>1</v>
      </c>
      <c r="F2" s="32">
        <v>0</v>
      </c>
      <c r="G2" s="14">
        <v>33</v>
      </c>
      <c r="H2" s="14">
        <v>12</v>
      </c>
      <c r="I2" s="14">
        <v>2</v>
      </c>
      <c r="J2" s="21">
        <v>38</v>
      </c>
      <c r="K2" s="17">
        <v>46</v>
      </c>
      <c r="L2" s="33">
        <v>171</v>
      </c>
      <c r="M2" s="33">
        <v>178</v>
      </c>
      <c r="N2" s="18">
        <v>12.5</v>
      </c>
      <c r="O2" s="14">
        <v>1</v>
      </c>
    </row>
    <row r="3" spans="1:79" ht="15.5" x14ac:dyDescent="0.35">
      <c r="A3" s="31">
        <v>69</v>
      </c>
      <c r="B3" s="14">
        <v>8</v>
      </c>
      <c r="C3" s="20">
        <v>9.0999999999999998E-2</v>
      </c>
      <c r="D3" s="14">
        <v>3</v>
      </c>
      <c r="E3">
        <v>1</v>
      </c>
      <c r="F3" s="32">
        <v>0</v>
      </c>
      <c r="G3" s="14">
        <v>33</v>
      </c>
      <c r="H3" s="14">
        <v>16</v>
      </c>
      <c r="I3" s="14">
        <v>1</v>
      </c>
      <c r="J3" s="21">
        <v>36</v>
      </c>
      <c r="K3" s="17">
        <v>73</v>
      </c>
      <c r="L3" s="33">
        <v>168</v>
      </c>
      <c r="M3" s="33">
        <v>178</v>
      </c>
      <c r="N3" s="18">
        <v>14.5</v>
      </c>
      <c r="O3" s="14">
        <v>1</v>
      </c>
      <c r="S3" t="s">
        <v>164</v>
      </c>
      <c r="BO3" t="s">
        <v>193</v>
      </c>
      <c r="BT3" t="s">
        <v>198</v>
      </c>
    </row>
    <row r="4" spans="1:79" ht="16" thickBot="1" x14ac:dyDescent="0.4">
      <c r="A4" s="31">
        <v>79</v>
      </c>
      <c r="B4" s="14">
        <v>7</v>
      </c>
      <c r="C4" s="20">
        <v>1.72</v>
      </c>
      <c r="D4" s="14">
        <v>1</v>
      </c>
      <c r="E4">
        <v>1</v>
      </c>
      <c r="F4" s="32">
        <v>1</v>
      </c>
      <c r="G4" s="14">
        <v>40</v>
      </c>
      <c r="H4" s="14">
        <v>13</v>
      </c>
      <c r="I4" s="14">
        <v>2</v>
      </c>
      <c r="J4" s="21">
        <v>39</v>
      </c>
      <c r="K4" s="17">
        <v>64</v>
      </c>
      <c r="L4" s="33">
        <v>180</v>
      </c>
      <c r="M4" s="33">
        <v>188</v>
      </c>
      <c r="N4" s="18">
        <v>19</v>
      </c>
      <c r="O4" s="14">
        <v>1</v>
      </c>
    </row>
    <row r="5" spans="1:79" ht="16" thickTop="1" x14ac:dyDescent="0.35">
      <c r="A5" s="31">
        <v>66</v>
      </c>
      <c r="B5" s="14">
        <v>7</v>
      </c>
      <c r="C5" s="20">
        <v>1.3720000000000001</v>
      </c>
      <c r="D5" s="14">
        <v>1</v>
      </c>
      <c r="E5">
        <v>0</v>
      </c>
      <c r="F5" s="32">
        <v>1</v>
      </c>
      <c r="G5" s="14">
        <v>29</v>
      </c>
      <c r="H5" s="14">
        <v>10</v>
      </c>
      <c r="I5" s="14">
        <v>2</v>
      </c>
      <c r="J5" s="21">
        <v>38</v>
      </c>
      <c r="K5" s="17">
        <v>66</v>
      </c>
      <c r="L5" s="33">
        <v>173</v>
      </c>
      <c r="M5" s="33">
        <v>180</v>
      </c>
      <c r="N5" s="18">
        <v>18.2</v>
      </c>
      <c r="O5" s="14">
        <v>1</v>
      </c>
      <c r="S5" s="145" t="str">
        <f>A1</f>
        <v>No. Staff</v>
      </c>
      <c r="T5" s="145" t="str">
        <f t="shared" ref="T5:AF5" si="0">B1</f>
        <v>Age (Yrs)</v>
      </c>
      <c r="U5" s="145" t="str">
        <f t="shared" si="0"/>
        <v>GrossProfit $m</v>
      </c>
      <c r="V5" s="145" t="str">
        <f t="shared" si="0"/>
        <v>Competitors</v>
      </c>
      <c r="W5" s="145" t="str">
        <f t="shared" si="0"/>
        <v>OnlineChannel</v>
      </c>
      <c r="X5" s="145" t="str">
        <f t="shared" si="0"/>
        <v>Mng-Gender</v>
      </c>
      <c r="Y5" s="145" t="str">
        <f t="shared" si="0"/>
        <v>Mng-Age</v>
      </c>
      <c r="Z5" s="145" t="str">
        <f t="shared" si="0"/>
        <v>Mng-Exp</v>
      </c>
      <c r="AA5" s="145" t="str">
        <f t="shared" si="0"/>
        <v>Mng-Train</v>
      </c>
      <c r="AB5" s="145" t="str">
        <f t="shared" si="0"/>
        <v>Union%</v>
      </c>
      <c r="AC5" s="145" t="str">
        <f t="shared" si="0"/>
        <v>CarSpaces</v>
      </c>
      <c r="AD5" s="145" t="str">
        <f t="shared" si="0"/>
        <v>Basket:2016</v>
      </c>
      <c r="AE5" s="145" t="str">
        <f t="shared" si="0"/>
        <v>Basket:2017</v>
      </c>
      <c r="AF5" s="145" t="str">
        <f t="shared" si="0"/>
        <v>Sales $m</v>
      </c>
      <c r="AG5" s="145" t="s">
        <v>165</v>
      </c>
      <c r="AH5" s="145" t="s">
        <v>166</v>
      </c>
      <c r="AI5" s="145" t="s">
        <v>148</v>
      </c>
      <c r="AJ5" s="145" t="s">
        <v>167</v>
      </c>
      <c r="AK5" s="145" t="s">
        <v>168</v>
      </c>
      <c r="AL5" s="145" t="s">
        <v>169</v>
      </c>
      <c r="AM5" s="145" t="s">
        <v>170</v>
      </c>
      <c r="AN5" s="145" t="s">
        <v>171</v>
      </c>
      <c r="AO5" s="145" t="s">
        <v>172</v>
      </c>
      <c r="AP5" s="145" t="s">
        <v>173</v>
      </c>
      <c r="AR5" t="s">
        <v>174</v>
      </c>
      <c r="AT5" t="s">
        <v>175</v>
      </c>
      <c r="AU5" s="147" t="e">
        <f ca="1">AG156*LN(AG156/AI156)+AH156*LN(AH156/AI156)</f>
        <v>#NAME?</v>
      </c>
      <c r="AW5" t="s">
        <v>185</v>
      </c>
      <c r="BM5" t="s">
        <v>192</v>
      </c>
      <c r="BP5" s="153" t="s">
        <v>194</v>
      </c>
      <c r="BQ5" s="153" t="s">
        <v>195</v>
      </c>
      <c r="BT5" s="151" t="s">
        <v>168</v>
      </c>
      <c r="BU5" s="151" t="s">
        <v>166</v>
      </c>
      <c r="BV5" s="151" t="s">
        <v>165</v>
      </c>
      <c r="BW5" s="151" t="s">
        <v>199</v>
      </c>
      <c r="BX5" s="151" t="s">
        <v>200</v>
      </c>
      <c r="BY5" s="151" t="s">
        <v>201</v>
      </c>
      <c r="BZ5" s="151" t="s">
        <v>202</v>
      </c>
      <c r="CA5" s="151" t="s">
        <v>203</v>
      </c>
    </row>
    <row r="6" spans="1:79" ht="15.5" x14ac:dyDescent="0.35">
      <c r="A6" s="31">
        <v>51</v>
      </c>
      <c r="B6" s="14">
        <v>15</v>
      </c>
      <c r="C6" s="20">
        <v>0.93500000000000005</v>
      </c>
      <c r="D6" s="14">
        <v>4</v>
      </c>
      <c r="E6">
        <v>0</v>
      </c>
      <c r="F6" s="32">
        <v>0</v>
      </c>
      <c r="G6" s="14">
        <v>36</v>
      </c>
      <c r="H6" s="14">
        <v>4</v>
      </c>
      <c r="I6" s="14">
        <v>3</v>
      </c>
      <c r="J6" s="21">
        <v>40</v>
      </c>
      <c r="K6" s="17">
        <v>29</v>
      </c>
      <c r="L6" s="33">
        <v>166</v>
      </c>
      <c r="M6" s="33">
        <v>171</v>
      </c>
      <c r="N6" s="18">
        <v>7.6</v>
      </c>
      <c r="O6" s="14">
        <v>1</v>
      </c>
      <c r="S6" t="e">
        <f t="array" aca="1" ref="S6:AH155" ca="1">[2]!LogitSummary(A2:O151)</f>
        <v>#NAME?</v>
      </c>
      <c r="T6" t="e">
        <f ca="1"/>
        <v>#NAME?</v>
      </c>
      <c r="U6" t="e">
        <f ca="1"/>
        <v>#NAME?</v>
      </c>
      <c r="V6" t="e">
        <f ca="1"/>
        <v>#NAME?</v>
      </c>
      <c r="W6" t="e">
        <f ca="1"/>
        <v>#NAME?</v>
      </c>
      <c r="X6" t="e">
        <f ca="1"/>
        <v>#NAME?</v>
      </c>
      <c r="Y6" t="e">
        <f ca="1"/>
        <v>#NAME?</v>
      </c>
      <c r="Z6" t="e">
        <f ca="1"/>
        <v>#NAME?</v>
      </c>
      <c r="AA6" t="e">
        <f ca="1"/>
        <v>#NAME?</v>
      </c>
      <c r="AB6" t="e">
        <f ca="1"/>
        <v>#NAME?</v>
      </c>
      <c r="AC6" t="e">
        <f ca="1"/>
        <v>#NAME?</v>
      </c>
      <c r="AD6" t="e">
        <f ca="1"/>
        <v>#NAME?</v>
      </c>
      <c r="AE6" t="e">
        <f ca="1"/>
        <v>#NAME?</v>
      </c>
      <c r="AF6" t="e">
        <f ca="1"/>
        <v>#NAME?</v>
      </c>
      <c r="AG6" s="138" t="e">
        <f ca="1"/>
        <v>#NAME?</v>
      </c>
      <c r="AH6" s="139" t="e">
        <f ca="1"/>
        <v>#NAME?</v>
      </c>
      <c r="AI6" s="140" t="e">
        <f ca="1">AG6+AH6</f>
        <v>#NAME?</v>
      </c>
      <c r="AJ6" t="e">
        <f ca="1">IF(AI6=0,"",AG6/AI6)</f>
        <v>#NAME?</v>
      </c>
      <c r="AK6" t="e">
        <f ca="1">1/(1+EXP(-$AR$7-MMULT(S6:AF6,$AR$8:$AR$21)))</f>
        <v>#NAME?</v>
      </c>
      <c r="AL6" s="135" t="e">
        <f ca="1">AI6*AK6</f>
        <v>#NAME?</v>
      </c>
      <c r="AM6" s="137" t="e">
        <f ca="1">AI6-AL6</f>
        <v>#NAME?</v>
      </c>
      <c r="AN6" s="135">
        <f ca="1">IFERROR(AI6*(AJ6*LN(AK6)+(1-AJ6)*LN(1-AK6)),0)</f>
        <v>0</v>
      </c>
      <c r="AO6" s="137" t="e">
        <f ca="1">100*IF(AK6&gt;=$BP$12,AG6/AI6,AH6/AI6)</f>
        <v>#NAME?</v>
      </c>
      <c r="AP6">
        <f ca="1">IFERROR((AG6-AL6)^2/AL6+(AH6-AM6)^2/AM6,0)</f>
        <v>0</v>
      </c>
      <c r="AT6" t="s">
        <v>176</v>
      </c>
      <c r="AU6" s="149">
        <f ca="1">AN156</f>
        <v>0</v>
      </c>
      <c r="AW6" s="135" t="e">
        <f t="array" aca="1" ref="AW6:BK20" ca="1">MINVERSE(MMULT(TRANSPOSE([2]!DESIGN(S6:AF155)),AK6:AK155*(1-AK6:AK155)*AI6:AI155*[2]!DESIGN(S6:AF155)))</f>
        <v>#NAME?</v>
      </c>
      <c r="AX6" s="136" t="e">
        <f ca="1"/>
        <v>#NAME?</v>
      </c>
      <c r="AY6" s="136" t="e">
        <f ca="1"/>
        <v>#NAME?</v>
      </c>
      <c r="AZ6" s="136" t="e">
        <f ca="1"/>
        <v>#NAME?</v>
      </c>
      <c r="BA6" s="136" t="e">
        <f ca="1"/>
        <v>#NAME?</v>
      </c>
      <c r="BB6" s="136" t="e">
        <f ca="1"/>
        <v>#NAME?</v>
      </c>
      <c r="BC6" s="136" t="e">
        <f ca="1"/>
        <v>#NAME?</v>
      </c>
      <c r="BD6" s="136" t="e">
        <f ca="1"/>
        <v>#NAME?</v>
      </c>
      <c r="BE6" s="136" t="e">
        <f ca="1"/>
        <v>#NAME?</v>
      </c>
      <c r="BF6" s="136" t="e">
        <f ca="1"/>
        <v>#NAME?</v>
      </c>
      <c r="BG6" s="136" t="e">
        <f ca="1"/>
        <v>#NAME?</v>
      </c>
      <c r="BH6" s="136" t="e">
        <f ca="1"/>
        <v>#NAME?</v>
      </c>
      <c r="BI6" s="136" t="e">
        <f ca="1"/>
        <v>#NAME?</v>
      </c>
      <c r="BJ6" s="136" t="e">
        <f ca="1"/>
        <v>#NAME?</v>
      </c>
      <c r="BK6" s="137" t="e">
        <f ca="1"/>
        <v>#NAME?</v>
      </c>
      <c r="BM6" s="147" t="e">
        <f t="array" aca="1" ref="BM6:BM20" ca="1">MMULT(AW6:BK20,MMULT(TRANSPOSE([2]!DESIGN(S6:AF155)),AI6:AI155*(AJ6:AJ155-AK6:AK155)))</f>
        <v>#NAME?</v>
      </c>
      <c r="BO6" t="s">
        <v>169</v>
      </c>
      <c r="BP6" s="135">
        <f ca="1">SUMIF(AK6:AK155,"&gt;="&amp;BP12,AG6:AG155)</f>
        <v>0</v>
      </c>
      <c r="BQ6" s="137">
        <f ca="1">SUMIF(AK6:AK155,"&gt;="&amp;BP12,AH6:AH155)</f>
        <v>0</v>
      </c>
      <c r="BR6">
        <f ca="1">BP6+BQ6</f>
        <v>0</v>
      </c>
      <c r="BW6">
        <v>0</v>
      </c>
      <c r="BX6">
        <v>0</v>
      </c>
      <c r="BY6" t="e">
        <f ca="1">1-BW6/BW$156</f>
        <v>#NAME?</v>
      </c>
      <c r="BZ6" t="e">
        <f ca="1">1-BX6/BX$156</f>
        <v>#NAME?</v>
      </c>
      <c r="CA6" t="e">
        <f ca="1">(BY6-BY7)*BZ6</f>
        <v>#NAME?</v>
      </c>
    </row>
    <row r="7" spans="1:79" ht="15.5" x14ac:dyDescent="0.35">
      <c r="A7" s="31">
        <v>62</v>
      </c>
      <c r="B7" s="14">
        <v>6</v>
      </c>
      <c r="C7" s="20">
        <v>2.0190000000000001</v>
      </c>
      <c r="D7" s="14">
        <v>0</v>
      </c>
      <c r="E7">
        <v>1</v>
      </c>
      <c r="F7" s="32">
        <v>1</v>
      </c>
      <c r="G7" s="14">
        <v>32</v>
      </c>
      <c r="H7" s="14">
        <v>15</v>
      </c>
      <c r="I7" s="14">
        <v>4</v>
      </c>
      <c r="J7" s="21">
        <v>37</v>
      </c>
      <c r="K7" s="17">
        <v>40</v>
      </c>
      <c r="L7" s="33">
        <v>183</v>
      </c>
      <c r="M7" s="33">
        <v>192</v>
      </c>
      <c r="N7" s="18">
        <v>18.5</v>
      </c>
      <c r="O7" s="14">
        <v>1</v>
      </c>
      <c r="S7" t="e">
        <f ca="1"/>
        <v>#NAME?</v>
      </c>
      <c r="T7" t="e">
        <f ca="1"/>
        <v>#NAME?</v>
      </c>
      <c r="U7" t="e">
        <f ca="1"/>
        <v>#NAME?</v>
      </c>
      <c r="V7" t="e">
        <f ca="1"/>
        <v>#NAME?</v>
      </c>
      <c r="W7" t="e">
        <f ca="1"/>
        <v>#NAME?</v>
      </c>
      <c r="X7" t="e">
        <f ca="1"/>
        <v>#NAME?</v>
      </c>
      <c r="Y7" t="e">
        <f ca="1"/>
        <v>#NAME?</v>
      </c>
      <c r="Z7" t="e">
        <f ca="1"/>
        <v>#NAME?</v>
      </c>
      <c r="AA7" t="e">
        <f ca="1"/>
        <v>#NAME?</v>
      </c>
      <c r="AB7" t="e">
        <f ca="1"/>
        <v>#NAME?</v>
      </c>
      <c r="AC7" t="e">
        <f ca="1"/>
        <v>#NAME?</v>
      </c>
      <c r="AD7" t="e">
        <f ca="1"/>
        <v>#NAME?</v>
      </c>
      <c r="AE7" t="e">
        <f ca="1"/>
        <v>#NAME?</v>
      </c>
      <c r="AF7" t="e">
        <f ca="1"/>
        <v>#NAME?</v>
      </c>
      <c r="AG7" s="138" t="e">
        <f ca="1"/>
        <v>#NAME?</v>
      </c>
      <c r="AH7" s="139" t="e">
        <f ca="1"/>
        <v>#NAME?</v>
      </c>
      <c r="AI7" s="140" t="e">
        <f t="shared" ref="AI7:AI70" ca="1" si="1">AG7+AH7</f>
        <v>#NAME?</v>
      </c>
      <c r="AJ7" t="e">
        <f t="shared" ref="AJ7:AJ70" ca="1" si="2">IF(AI7=0,"",AG7/AI7)</f>
        <v>#NAME?</v>
      </c>
      <c r="AK7" t="e">
        <f t="shared" ref="AK7:AK70" ca="1" si="3">1/(1+EXP(-$AR$7-MMULT(S7:AF7,$AR$8:$AR$21)))</f>
        <v>#NAME?</v>
      </c>
      <c r="AL7" s="138" t="e">
        <f t="shared" ref="AL7:AL70" ca="1" si="4">AI7*AK7</f>
        <v>#NAME?</v>
      </c>
      <c r="AM7" s="140" t="e">
        <f t="shared" ref="AM7:AM70" ca="1" si="5">AI7-AL7</f>
        <v>#NAME?</v>
      </c>
      <c r="AN7" s="138">
        <f t="shared" ref="AN7:AN70" ca="1" si="6">IFERROR(AI7*(AJ7*LN(AK7)+(1-AJ7)*LN(1-AK7)),0)</f>
        <v>0</v>
      </c>
      <c r="AO7" s="140" t="e">
        <f t="shared" ref="AO7:AO70" ca="1" si="7">100*IF(AK7&gt;=$BP$12,AG7/AI7,AH7/AI7)</f>
        <v>#NAME?</v>
      </c>
      <c r="AP7">
        <f t="shared" ref="AP7:AP70" ca="1" si="8">IFERROR((AG7-AL7)^2/AL7+(AH7-AM7)^2/AM7,0)</f>
        <v>0</v>
      </c>
      <c r="AR7" s="147" t="e">
        <f t="array" aca="1" ref="AR7:AR21" ca="1">[2]!LogitCoeff(S6:AH155,,,,,20)</f>
        <v>#NAME?</v>
      </c>
      <c r="AW7" s="138" t="e">
        <f ca="1"/>
        <v>#NAME?</v>
      </c>
      <c r="AX7" s="139" t="e">
        <f ca="1"/>
        <v>#NAME?</v>
      </c>
      <c r="AY7" s="139" t="e">
        <f ca="1"/>
        <v>#NAME?</v>
      </c>
      <c r="AZ7" s="139" t="e">
        <f ca="1"/>
        <v>#NAME?</v>
      </c>
      <c r="BA7" s="139" t="e">
        <f ca="1"/>
        <v>#NAME?</v>
      </c>
      <c r="BB7" s="139" t="e">
        <f ca="1"/>
        <v>#NAME?</v>
      </c>
      <c r="BC7" s="139" t="e">
        <f ca="1"/>
        <v>#NAME?</v>
      </c>
      <c r="BD7" s="139" t="e">
        <f ca="1"/>
        <v>#NAME?</v>
      </c>
      <c r="BE7" s="139" t="e">
        <f ca="1"/>
        <v>#NAME?</v>
      </c>
      <c r="BF7" s="139" t="e">
        <f ca="1"/>
        <v>#NAME?</v>
      </c>
      <c r="BG7" s="139" t="e">
        <f ca="1"/>
        <v>#NAME?</v>
      </c>
      <c r="BH7" s="139" t="e">
        <f ca="1"/>
        <v>#NAME?</v>
      </c>
      <c r="BI7" s="139" t="e">
        <f ca="1"/>
        <v>#NAME?</v>
      </c>
      <c r="BJ7" s="139" t="e">
        <f ca="1"/>
        <v>#NAME?</v>
      </c>
      <c r="BK7" s="140" t="e">
        <f ca="1"/>
        <v>#NAME?</v>
      </c>
      <c r="BM7" s="148" t="e">
        <f ca="1"/>
        <v>#NAME?</v>
      </c>
      <c r="BO7" t="s">
        <v>170</v>
      </c>
      <c r="BP7" s="141" t="e">
        <f ca="1">BP8-BP6</f>
        <v>#NAME?</v>
      </c>
      <c r="BQ7" s="143" t="e">
        <f ca="1">BQ8-BQ6</f>
        <v>#NAME?</v>
      </c>
      <c r="BR7" t="e">
        <f t="shared" ref="BR7:BR8" ca="1" si="9">BP7+BQ7</f>
        <v>#NAME?</v>
      </c>
      <c r="BT7" t="e">
        <f t="array" aca="1" ref="BT7:BV156" ca="1">[2]!SelectCols(AG6:AK155,"5,2,1",1)</f>
        <v>#NAME?</v>
      </c>
      <c r="BU7" t="e">
        <f ca="1"/>
        <v>#NAME?</v>
      </c>
      <c r="BV7" t="e">
        <f ca="1"/>
        <v>#NAME?</v>
      </c>
      <c r="BW7" t="e">
        <f ca="1">BW6+BU7</f>
        <v>#NAME?</v>
      </c>
      <c r="BX7" t="e">
        <f ca="1">BX6+BV7</f>
        <v>#NAME?</v>
      </c>
      <c r="BY7" t="e">
        <f t="shared" ref="BY7:BY70" ca="1" si="10">1-BW7/BW$156</f>
        <v>#NAME?</v>
      </c>
      <c r="BZ7" t="e">
        <f t="shared" ref="BZ7:BZ70" ca="1" si="11">1-BX7/BX$156</f>
        <v>#NAME?</v>
      </c>
      <c r="CA7" t="e">
        <f t="shared" ref="CA7:CA70" ca="1" si="12">(BY7-BY8)*BZ7</f>
        <v>#NAME?</v>
      </c>
    </row>
    <row r="8" spans="1:79" ht="15.5" x14ac:dyDescent="0.35">
      <c r="A8" s="31">
        <v>61</v>
      </c>
      <c r="B8" s="14">
        <v>7</v>
      </c>
      <c r="C8" s="20">
        <v>0.66200000000000003</v>
      </c>
      <c r="D8" s="14">
        <v>2</v>
      </c>
      <c r="E8">
        <v>0</v>
      </c>
      <c r="F8" s="32">
        <v>1</v>
      </c>
      <c r="G8" s="14">
        <v>52</v>
      </c>
      <c r="H8" s="14">
        <v>15</v>
      </c>
      <c r="I8" s="14">
        <v>3</v>
      </c>
      <c r="J8" s="21">
        <v>37</v>
      </c>
      <c r="K8" s="17">
        <v>69</v>
      </c>
      <c r="L8" s="33">
        <v>182</v>
      </c>
      <c r="M8" s="33">
        <v>191</v>
      </c>
      <c r="N8" s="18">
        <v>13.1</v>
      </c>
      <c r="O8" s="14">
        <v>1</v>
      </c>
      <c r="S8" t="e">
        <f ca="1"/>
        <v>#NAME?</v>
      </c>
      <c r="T8" t="e">
        <f ca="1"/>
        <v>#NAME?</v>
      </c>
      <c r="U8" t="e">
        <f ca="1"/>
        <v>#NAME?</v>
      </c>
      <c r="V8" t="e">
        <f ca="1"/>
        <v>#NAME?</v>
      </c>
      <c r="W8" t="e">
        <f ca="1"/>
        <v>#NAME?</v>
      </c>
      <c r="X8" t="e">
        <f ca="1"/>
        <v>#NAME?</v>
      </c>
      <c r="Y8" t="e">
        <f ca="1"/>
        <v>#NAME?</v>
      </c>
      <c r="Z8" t="e">
        <f ca="1"/>
        <v>#NAME?</v>
      </c>
      <c r="AA8" t="e">
        <f ca="1"/>
        <v>#NAME?</v>
      </c>
      <c r="AB8" t="e">
        <f ca="1"/>
        <v>#NAME?</v>
      </c>
      <c r="AC8" t="e">
        <f ca="1"/>
        <v>#NAME?</v>
      </c>
      <c r="AD8" t="e">
        <f ca="1"/>
        <v>#NAME?</v>
      </c>
      <c r="AE8" t="e">
        <f ca="1"/>
        <v>#NAME?</v>
      </c>
      <c r="AF8" t="e">
        <f ca="1"/>
        <v>#NAME?</v>
      </c>
      <c r="AG8" s="138" t="e">
        <f ca="1"/>
        <v>#NAME?</v>
      </c>
      <c r="AH8" s="139" t="e">
        <f ca="1"/>
        <v>#NAME?</v>
      </c>
      <c r="AI8" s="140" t="e">
        <f t="shared" ca="1" si="1"/>
        <v>#NAME?</v>
      </c>
      <c r="AJ8" t="e">
        <f t="shared" ca="1" si="2"/>
        <v>#NAME?</v>
      </c>
      <c r="AK8" t="e">
        <f t="shared" ca="1" si="3"/>
        <v>#NAME?</v>
      </c>
      <c r="AL8" s="138" t="e">
        <f t="shared" ca="1" si="4"/>
        <v>#NAME?</v>
      </c>
      <c r="AM8" s="140" t="e">
        <f t="shared" ca="1" si="5"/>
        <v>#NAME?</v>
      </c>
      <c r="AN8" s="138">
        <f t="shared" ca="1" si="6"/>
        <v>0</v>
      </c>
      <c r="AO8" s="140" t="e">
        <f t="shared" ca="1" si="7"/>
        <v>#NAME?</v>
      </c>
      <c r="AP8">
        <f t="shared" ca="1" si="8"/>
        <v>0</v>
      </c>
      <c r="AR8" s="148" t="e">
        <f ca="1"/>
        <v>#NAME?</v>
      </c>
      <c r="AT8" t="s">
        <v>177</v>
      </c>
      <c r="AU8" s="147" t="e">
        <f ca="1">2*(AU6-AU5)</f>
        <v>#NAME?</v>
      </c>
      <c r="AW8" s="138" t="e">
        <f ca="1"/>
        <v>#NAME?</v>
      </c>
      <c r="AX8" s="139" t="e">
        <f ca="1"/>
        <v>#NAME?</v>
      </c>
      <c r="AY8" s="139" t="e">
        <f ca="1"/>
        <v>#NAME?</v>
      </c>
      <c r="AZ8" s="139" t="e">
        <f ca="1"/>
        <v>#NAME?</v>
      </c>
      <c r="BA8" s="139" t="e">
        <f ca="1"/>
        <v>#NAME?</v>
      </c>
      <c r="BB8" s="139" t="e">
        <f ca="1"/>
        <v>#NAME?</v>
      </c>
      <c r="BC8" s="139" t="e">
        <f ca="1"/>
        <v>#NAME?</v>
      </c>
      <c r="BD8" s="139" t="e">
        <f ca="1"/>
        <v>#NAME?</v>
      </c>
      <c r="BE8" s="139" t="e">
        <f ca="1"/>
        <v>#NAME?</v>
      </c>
      <c r="BF8" s="139" t="e">
        <f ca="1"/>
        <v>#NAME?</v>
      </c>
      <c r="BG8" s="139" t="e">
        <f ca="1"/>
        <v>#NAME?</v>
      </c>
      <c r="BH8" s="139" t="e">
        <f ca="1"/>
        <v>#NAME?</v>
      </c>
      <c r="BI8" s="139" t="e">
        <f ca="1"/>
        <v>#NAME?</v>
      </c>
      <c r="BJ8" s="139" t="e">
        <f ca="1"/>
        <v>#NAME?</v>
      </c>
      <c r="BK8" s="140" t="e">
        <f ca="1"/>
        <v>#NAME?</v>
      </c>
      <c r="BM8" s="148" t="e">
        <f ca="1"/>
        <v>#NAME?</v>
      </c>
      <c r="BP8" t="e">
        <f ca="1">AG156</f>
        <v>#NAME?</v>
      </c>
      <c r="BQ8" t="e">
        <f ca="1">AH156</f>
        <v>#NAME?</v>
      </c>
      <c r="BR8" t="e">
        <f t="shared" ca="1" si="9"/>
        <v>#NAME?</v>
      </c>
      <c r="BT8" t="e">
        <f ca="1"/>
        <v>#NAME?</v>
      </c>
      <c r="BU8" t="e">
        <f ca="1"/>
        <v>#NAME?</v>
      </c>
      <c r="BV8" t="e">
        <f ca="1"/>
        <v>#NAME?</v>
      </c>
      <c r="BW8" t="e">
        <f t="shared" ref="BW8:BW71" ca="1" si="13">BW7+BU8</f>
        <v>#NAME?</v>
      </c>
      <c r="BX8" t="e">
        <f t="shared" ref="BX8:BX71" ca="1" si="14">BX7+BV8</f>
        <v>#NAME?</v>
      </c>
      <c r="BY8" t="e">
        <f t="shared" ca="1" si="10"/>
        <v>#NAME?</v>
      </c>
      <c r="BZ8" t="e">
        <f t="shared" ca="1" si="11"/>
        <v>#NAME?</v>
      </c>
      <c r="CA8" t="e">
        <f t="shared" ca="1" si="12"/>
        <v>#NAME?</v>
      </c>
    </row>
    <row r="9" spans="1:79" ht="15.5" x14ac:dyDescent="0.35">
      <c r="A9" s="31">
        <v>59</v>
      </c>
      <c r="B9" s="14">
        <v>6</v>
      </c>
      <c r="C9" s="20">
        <v>0.7</v>
      </c>
      <c r="D9" s="14">
        <v>2</v>
      </c>
      <c r="E9">
        <v>0</v>
      </c>
      <c r="F9" s="32">
        <v>0</v>
      </c>
      <c r="G9" s="14">
        <v>41</v>
      </c>
      <c r="H9" s="14">
        <v>4</v>
      </c>
      <c r="I9" s="14">
        <v>3</v>
      </c>
      <c r="J9" s="21">
        <v>36</v>
      </c>
      <c r="K9" s="17">
        <v>45</v>
      </c>
      <c r="L9" s="33">
        <v>173</v>
      </c>
      <c r="M9" s="33">
        <v>182</v>
      </c>
      <c r="N9" s="18">
        <v>14.9</v>
      </c>
      <c r="O9" s="14">
        <v>1</v>
      </c>
      <c r="S9" t="e">
        <f ca="1"/>
        <v>#NAME?</v>
      </c>
      <c r="T9" t="e">
        <f ca="1"/>
        <v>#NAME?</v>
      </c>
      <c r="U9" t="e">
        <f ca="1"/>
        <v>#NAME?</v>
      </c>
      <c r="V9" t="e">
        <f ca="1"/>
        <v>#NAME?</v>
      </c>
      <c r="W9" t="e">
        <f ca="1"/>
        <v>#NAME?</v>
      </c>
      <c r="X9" t="e">
        <f ca="1"/>
        <v>#NAME?</v>
      </c>
      <c r="Y9" t="e">
        <f ca="1"/>
        <v>#NAME?</v>
      </c>
      <c r="Z9" t="e">
        <f ca="1"/>
        <v>#NAME?</v>
      </c>
      <c r="AA9" t="e">
        <f ca="1"/>
        <v>#NAME?</v>
      </c>
      <c r="AB9" t="e">
        <f ca="1"/>
        <v>#NAME?</v>
      </c>
      <c r="AC9" t="e">
        <f ca="1"/>
        <v>#NAME?</v>
      </c>
      <c r="AD9" t="e">
        <f ca="1"/>
        <v>#NAME?</v>
      </c>
      <c r="AE9" t="e">
        <f ca="1"/>
        <v>#NAME?</v>
      </c>
      <c r="AF9" t="e">
        <f ca="1"/>
        <v>#NAME?</v>
      </c>
      <c r="AG9" s="138" t="e">
        <f ca="1"/>
        <v>#NAME?</v>
      </c>
      <c r="AH9" s="139" t="e">
        <f ca="1"/>
        <v>#NAME?</v>
      </c>
      <c r="AI9" s="140" t="e">
        <f t="shared" ca="1" si="1"/>
        <v>#NAME?</v>
      </c>
      <c r="AJ9" t="e">
        <f t="shared" ca="1" si="2"/>
        <v>#NAME?</v>
      </c>
      <c r="AK9" t="e">
        <f t="shared" ca="1" si="3"/>
        <v>#NAME?</v>
      </c>
      <c r="AL9" s="138" t="e">
        <f t="shared" ca="1" si="4"/>
        <v>#NAME?</v>
      </c>
      <c r="AM9" s="140" t="e">
        <f t="shared" ca="1" si="5"/>
        <v>#NAME?</v>
      </c>
      <c r="AN9" s="138">
        <f t="shared" ca="1" si="6"/>
        <v>0</v>
      </c>
      <c r="AO9" s="140" t="e">
        <f t="shared" ca="1" si="7"/>
        <v>#NAME?</v>
      </c>
      <c r="AP9">
        <f t="shared" ca="1" si="8"/>
        <v>0</v>
      </c>
      <c r="AR9" s="148" t="e">
        <f ca="1"/>
        <v>#NAME?</v>
      </c>
      <c r="AT9" t="s">
        <v>138</v>
      </c>
      <c r="AU9" s="148">
        <f ca="1">COUNT(S6:AF6)</f>
        <v>0</v>
      </c>
      <c r="AW9" s="138" t="e">
        <f ca="1"/>
        <v>#NAME?</v>
      </c>
      <c r="AX9" s="139" t="e">
        <f ca="1"/>
        <v>#NAME?</v>
      </c>
      <c r="AY9" s="139" t="e">
        <f ca="1"/>
        <v>#NAME?</v>
      </c>
      <c r="AZ9" s="139" t="e">
        <f ca="1"/>
        <v>#NAME?</v>
      </c>
      <c r="BA9" s="139" t="e">
        <f ca="1"/>
        <v>#NAME?</v>
      </c>
      <c r="BB9" s="139" t="e">
        <f ca="1"/>
        <v>#NAME?</v>
      </c>
      <c r="BC9" s="139" t="e">
        <f ca="1"/>
        <v>#NAME?</v>
      </c>
      <c r="BD9" s="139" t="e">
        <f ca="1"/>
        <v>#NAME?</v>
      </c>
      <c r="BE9" s="139" t="e">
        <f ca="1"/>
        <v>#NAME?</v>
      </c>
      <c r="BF9" s="139" t="e">
        <f ca="1"/>
        <v>#NAME?</v>
      </c>
      <c r="BG9" s="139" t="e">
        <f ca="1"/>
        <v>#NAME?</v>
      </c>
      <c r="BH9" s="139" t="e">
        <f ca="1"/>
        <v>#NAME?</v>
      </c>
      <c r="BI9" s="139" t="e">
        <f ca="1"/>
        <v>#NAME?</v>
      </c>
      <c r="BJ9" s="139" t="e">
        <f ca="1"/>
        <v>#NAME?</v>
      </c>
      <c r="BK9" s="140" t="e">
        <f ca="1"/>
        <v>#NAME?</v>
      </c>
      <c r="BM9" s="148" t="e">
        <f ca="1"/>
        <v>#NAME?</v>
      </c>
      <c r="BT9" t="e">
        <f ca="1"/>
        <v>#NAME?</v>
      </c>
      <c r="BU9" t="e">
        <f ca="1"/>
        <v>#NAME?</v>
      </c>
      <c r="BV9" t="e">
        <f ca="1"/>
        <v>#NAME?</v>
      </c>
      <c r="BW9" t="e">
        <f t="shared" ca="1" si="13"/>
        <v>#NAME?</v>
      </c>
      <c r="BX9" t="e">
        <f t="shared" ca="1" si="14"/>
        <v>#NAME?</v>
      </c>
      <c r="BY9" t="e">
        <f t="shared" ca="1" si="10"/>
        <v>#NAME?</v>
      </c>
      <c r="BZ9" t="e">
        <f t="shared" ca="1" si="11"/>
        <v>#NAME?</v>
      </c>
      <c r="CA9" t="e">
        <f t="shared" ca="1" si="12"/>
        <v>#NAME?</v>
      </c>
    </row>
    <row r="10" spans="1:79" ht="15.5" x14ac:dyDescent="0.35">
      <c r="A10" s="31">
        <v>65</v>
      </c>
      <c r="B10" s="14">
        <v>8</v>
      </c>
      <c r="C10" s="20">
        <v>0.93700000000000006</v>
      </c>
      <c r="D10" s="14">
        <v>4</v>
      </c>
      <c r="E10">
        <v>1</v>
      </c>
      <c r="F10" s="32">
        <v>1</v>
      </c>
      <c r="G10" s="14">
        <v>31</v>
      </c>
      <c r="H10" s="14">
        <v>12</v>
      </c>
      <c r="I10" s="14">
        <v>5</v>
      </c>
      <c r="J10" s="21">
        <v>40</v>
      </c>
      <c r="K10" s="17">
        <v>42</v>
      </c>
      <c r="L10" s="33">
        <v>183</v>
      </c>
      <c r="M10" s="33">
        <v>192</v>
      </c>
      <c r="N10" s="18">
        <v>17.100000000000001</v>
      </c>
      <c r="O10" s="14">
        <v>0</v>
      </c>
      <c r="S10" t="e">
        <f ca="1"/>
        <v>#NAME?</v>
      </c>
      <c r="T10" t="e">
        <f ca="1"/>
        <v>#NAME?</v>
      </c>
      <c r="U10" t="e">
        <f ca="1"/>
        <v>#NAME?</v>
      </c>
      <c r="V10" t="e">
        <f ca="1"/>
        <v>#NAME?</v>
      </c>
      <c r="W10" t="e">
        <f ca="1"/>
        <v>#NAME?</v>
      </c>
      <c r="X10" t="e">
        <f ca="1"/>
        <v>#NAME?</v>
      </c>
      <c r="Y10" t="e">
        <f ca="1"/>
        <v>#NAME?</v>
      </c>
      <c r="Z10" t="e">
        <f ca="1"/>
        <v>#NAME?</v>
      </c>
      <c r="AA10" t="e">
        <f ca="1"/>
        <v>#NAME?</v>
      </c>
      <c r="AB10" t="e">
        <f ca="1"/>
        <v>#NAME?</v>
      </c>
      <c r="AC10" t="e">
        <f ca="1"/>
        <v>#NAME?</v>
      </c>
      <c r="AD10" t="e">
        <f ca="1"/>
        <v>#NAME?</v>
      </c>
      <c r="AE10" t="e">
        <f ca="1"/>
        <v>#NAME?</v>
      </c>
      <c r="AF10" t="e">
        <f ca="1"/>
        <v>#NAME?</v>
      </c>
      <c r="AG10" s="138" t="e">
        <f ca="1"/>
        <v>#NAME?</v>
      </c>
      <c r="AH10" s="139" t="e">
        <f ca="1"/>
        <v>#NAME?</v>
      </c>
      <c r="AI10" s="140" t="e">
        <f t="shared" ca="1" si="1"/>
        <v>#NAME?</v>
      </c>
      <c r="AJ10" t="e">
        <f t="shared" ca="1" si="2"/>
        <v>#NAME?</v>
      </c>
      <c r="AK10" t="e">
        <f t="shared" ca="1" si="3"/>
        <v>#NAME?</v>
      </c>
      <c r="AL10" s="138" t="e">
        <f t="shared" ca="1" si="4"/>
        <v>#NAME?</v>
      </c>
      <c r="AM10" s="140" t="e">
        <f t="shared" ca="1" si="5"/>
        <v>#NAME?</v>
      </c>
      <c r="AN10" s="138">
        <f t="shared" ca="1" si="6"/>
        <v>0</v>
      </c>
      <c r="AO10" s="140" t="e">
        <f t="shared" ca="1" si="7"/>
        <v>#NAME?</v>
      </c>
      <c r="AP10">
        <f t="shared" ca="1" si="8"/>
        <v>0</v>
      </c>
      <c r="AR10" s="148" t="e">
        <f ca="1"/>
        <v>#NAME?</v>
      </c>
      <c r="AT10" t="s">
        <v>178</v>
      </c>
      <c r="AU10" s="148" t="e">
        <f ca="1">_xlfn.CHISQ.DIST.RT(AU8,AU9)</f>
        <v>#NAME?</v>
      </c>
      <c r="AW10" s="138" t="e">
        <f ca="1"/>
        <v>#NAME?</v>
      </c>
      <c r="AX10" s="139" t="e">
        <f ca="1"/>
        <v>#NAME?</v>
      </c>
      <c r="AY10" s="139" t="e">
        <f ca="1"/>
        <v>#NAME?</v>
      </c>
      <c r="AZ10" s="139" t="e">
        <f ca="1"/>
        <v>#NAME?</v>
      </c>
      <c r="BA10" s="139" t="e">
        <f ca="1"/>
        <v>#NAME?</v>
      </c>
      <c r="BB10" s="139" t="e">
        <f ca="1"/>
        <v>#NAME?</v>
      </c>
      <c r="BC10" s="139" t="e">
        <f ca="1"/>
        <v>#NAME?</v>
      </c>
      <c r="BD10" s="139" t="e">
        <f ca="1"/>
        <v>#NAME?</v>
      </c>
      <c r="BE10" s="139" t="e">
        <f ca="1"/>
        <v>#NAME?</v>
      </c>
      <c r="BF10" s="139" t="e">
        <f ca="1"/>
        <v>#NAME?</v>
      </c>
      <c r="BG10" s="139" t="e">
        <f ca="1"/>
        <v>#NAME?</v>
      </c>
      <c r="BH10" s="139" t="e">
        <f ca="1"/>
        <v>#NAME?</v>
      </c>
      <c r="BI10" s="139" t="e">
        <f ca="1"/>
        <v>#NAME?</v>
      </c>
      <c r="BJ10" s="139" t="e">
        <f ca="1"/>
        <v>#NAME?</v>
      </c>
      <c r="BK10" s="140" t="e">
        <f ca="1"/>
        <v>#NAME?</v>
      </c>
      <c r="BM10" s="148" t="e">
        <f ca="1"/>
        <v>#NAME?</v>
      </c>
      <c r="BO10" t="s">
        <v>196</v>
      </c>
      <c r="BP10" s="154" t="e">
        <f ca="1">BP6/BP8</f>
        <v>#NAME?</v>
      </c>
      <c r="BQ10" s="155" t="e">
        <f ca="1">BQ7/BQ8</f>
        <v>#NAME?</v>
      </c>
      <c r="BR10" t="e">
        <f ca="1">(BP6+BQ7)/BR8</f>
        <v>#NAME?</v>
      </c>
      <c r="BT10" t="e">
        <f ca="1"/>
        <v>#NAME?</v>
      </c>
      <c r="BU10" t="e">
        <f ca="1"/>
        <v>#NAME?</v>
      </c>
      <c r="BV10" t="e">
        <f ca="1"/>
        <v>#NAME?</v>
      </c>
      <c r="BW10" t="e">
        <f t="shared" ca="1" si="13"/>
        <v>#NAME?</v>
      </c>
      <c r="BX10" t="e">
        <f t="shared" ca="1" si="14"/>
        <v>#NAME?</v>
      </c>
      <c r="BY10" t="e">
        <f t="shared" ca="1" si="10"/>
        <v>#NAME?</v>
      </c>
      <c r="BZ10" t="e">
        <f t="shared" ca="1" si="11"/>
        <v>#NAME?</v>
      </c>
      <c r="CA10" t="e">
        <f t="shared" ca="1" si="12"/>
        <v>#NAME?</v>
      </c>
    </row>
    <row r="11" spans="1:79" ht="15.5" x14ac:dyDescent="0.35">
      <c r="A11" s="31">
        <v>55</v>
      </c>
      <c r="B11" s="14">
        <v>16</v>
      </c>
      <c r="C11" s="20">
        <v>6.5000000000000002E-2</v>
      </c>
      <c r="D11" s="14">
        <v>3</v>
      </c>
      <c r="E11">
        <v>1</v>
      </c>
      <c r="F11" s="32">
        <v>0</v>
      </c>
      <c r="G11" s="14">
        <v>42</v>
      </c>
      <c r="H11" s="14">
        <v>13</v>
      </c>
      <c r="I11" s="14">
        <v>2</v>
      </c>
      <c r="J11" s="21">
        <v>34</v>
      </c>
      <c r="K11" s="17">
        <v>34</v>
      </c>
      <c r="L11" s="33">
        <v>158</v>
      </c>
      <c r="M11" s="33">
        <v>165</v>
      </c>
      <c r="N11" s="18">
        <v>9.1999999999999993</v>
      </c>
      <c r="O11" s="14">
        <v>0</v>
      </c>
      <c r="S11" t="e">
        <f ca="1"/>
        <v>#NAME?</v>
      </c>
      <c r="T11" t="e">
        <f ca="1"/>
        <v>#NAME?</v>
      </c>
      <c r="U11" t="e">
        <f ca="1"/>
        <v>#NAME?</v>
      </c>
      <c r="V11" t="e">
        <f ca="1"/>
        <v>#NAME?</v>
      </c>
      <c r="W11" t="e">
        <f ca="1"/>
        <v>#NAME?</v>
      </c>
      <c r="X11" t="e">
        <f ca="1"/>
        <v>#NAME?</v>
      </c>
      <c r="Y11" t="e">
        <f ca="1"/>
        <v>#NAME?</v>
      </c>
      <c r="Z11" t="e">
        <f ca="1"/>
        <v>#NAME?</v>
      </c>
      <c r="AA11" t="e">
        <f ca="1"/>
        <v>#NAME?</v>
      </c>
      <c r="AB11" t="e">
        <f ca="1"/>
        <v>#NAME?</v>
      </c>
      <c r="AC11" t="e">
        <f ca="1"/>
        <v>#NAME?</v>
      </c>
      <c r="AD11" t="e">
        <f ca="1"/>
        <v>#NAME?</v>
      </c>
      <c r="AE11" t="e">
        <f ca="1"/>
        <v>#NAME?</v>
      </c>
      <c r="AF11" t="e">
        <f ca="1"/>
        <v>#NAME?</v>
      </c>
      <c r="AG11" s="138" t="e">
        <f ca="1"/>
        <v>#NAME?</v>
      </c>
      <c r="AH11" s="139" t="e">
        <f ca="1"/>
        <v>#NAME?</v>
      </c>
      <c r="AI11" s="140" t="e">
        <f t="shared" ca="1" si="1"/>
        <v>#NAME?</v>
      </c>
      <c r="AJ11" t="e">
        <f t="shared" ca="1" si="2"/>
        <v>#NAME?</v>
      </c>
      <c r="AK11" t="e">
        <f t="shared" ca="1" si="3"/>
        <v>#NAME?</v>
      </c>
      <c r="AL11" s="138" t="e">
        <f t="shared" ca="1" si="4"/>
        <v>#NAME?</v>
      </c>
      <c r="AM11" s="140" t="e">
        <f t="shared" ca="1" si="5"/>
        <v>#NAME?</v>
      </c>
      <c r="AN11" s="138">
        <f t="shared" ca="1" si="6"/>
        <v>0</v>
      </c>
      <c r="AO11" s="140" t="e">
        <f t="shared" ca="1" si="7"/>
        <v>#NAME?</v>
      </c>
      <c r="AP11">
        <f t="shared" ca="1" si="8"/>
        <v>0</v>
      </c>
      <c r="AR11" s="148" t="e">
        <f ca="1"/>
        <v>#NAME?</v>
      </c>
      <c r="AT11" t="s">
        <v>179</v>
      </c>
      <c r="AU11" s="148">
        <v>0.05</v>
      </c>
      <c r="AW11" s="138" t="e">
        <f ca="1"/>
        <v>#NAME?</v>
      </c>
      <c r="AX11" s="139" t="e">
        <f ca="1"/>
        <v>#NAME?</v>
      </c>
      <c r="AY11" s="139" t="e">
        <f ca="1"/>
        <v>#NAME?</v>
      </c>
      <c r="AZ11" s="139" t="e">
        <f ca="1"/>
        <v>#NAME?</v>
      </c>
      <c r="BA11" s="139" t="e">
        <f ca="1"/>
        <v>#NAME?</v>
      </c>
      <c r="BB11" s="139" t="e">
        <f ca="1"/>
        <v>#NAME?</v>
      </c>
      <c r="BC11" s="139" t="e">
        <f ca="1"/>
        <v>#NAME?</v>
      </c>
      <c r="BD11" s="139" t="e">
        <f ca="1"/>
        <v>#NAME?</v>
      </c>
      <c r="BE11" s="139" t="e">
        <f ca="1"/>
        <v>#NAME?</v>
      </c>
      <c r="BF11" s="139" t="e">
        <f ca="1"/>
        <v>#NAME?</v>
      </c>
      <c r="BG11" s="139" t="e">
        <f ca="1"/>
        <v>#NAME?</v>
      </c>
      <c r="BH11" s="139" t="e">
        <f ca="1"/>
        <v>#NAME?</v>
      </c>
      <c r="BI11" s="139" t="e">
        <f ca="1"/>
        <v>#NAME?</v>
      </c>
      <c r="BJ11" s="139" t="e">
        <f ca="1"/>
        <v>#NAME?</v>
      </c>
      <c r="BK11" s="140" t="e">
        <f ca="1"/>
        <v>#NAME?</v>
      </c>
      <c r="BM11" s="148" t="e">
        <f ca="1"/>
        <v>#NAME?</v>
      </c>
      <c r="BT11" t="e">
        <f ca="1"/>
        <v>#NAME?</v>
      </c>
      <c r="BU11" t="e">
        <f ca="1"/>
        <v>#NAME?</v>
      </c>
      <c r="BV11" t="e">
        <f ca="1"/>
        <v>#NAME?</v>
      </c>
      <c r="BW11" t="e">
        <f t="shared" ca="1" si="13"/>
        <v>#NAME?</v>
      </c>
      <c r="BX11" t="e">
        <f t="shared" ca="1" si="14"/>
        <v>#NAME?</v>
      </c>
      <c r="BY11" t="e">
        <f t="shared" ca="1" si="10"/>
        <v>#NAME?</v>
      </c>
      <c r="BZ11" t="e">
        <f t="shared" ca="1" si="11"/>
        <v>#NAME?</v>
      </c>
      <c r="CA11" t="e">
        <f t="shared" ca="1" si="12"/>
        <v>#NAME?</v>
      </c>
    </row>
    <row r="12" spans="1:79" ht="15.5" x14ac:dyDescent="0.35">
      <c r="A12" s="31">
        <v>65</v>
      </c>
      <c r="B12" s="14">
        <v>10</v>
      </c>
      <c r="C12" s="20">
        <v>2.1440000000000001</v>
      </c>
      <c r="D12" s="14">
        <v>2</v>
      </c>
      <c r="E12">
        <v>1</v>
      </c>
      <c r="F12" s="32">
        <v>0</v>
      </c>
      <c r="G12" s="14">
        <v>32</v>
      </c>
      <c r="H12" s="14">
        <v>8</v>
      </c>
      <c r="I12" s="14">
        <v>2</v>
      </c>
      <c r="J12" s="21">
        <v>40</v>
      </c>
      <c r="K12" s="17">
        <v>51</v>
      </c>
      <c r="L12" s="33">
        <v>174</v>
      </c>
      <c r="M12" s="33">
        <v>180</v>
      </c>
      <c r="N12" s="18">
        <v>10.3</v>
      </c>
      <c r="O12" s="14">
        <v>1</v>
      </c>
      <c r="S12" t="e">
        <f ca="1"/>
        <v>#NAME?</v>
      </c>
      <c r="T12" t="e">
        <f ca="1"/>
        <v>#NAME?</v>
      </c>
      <c r="U12" t="e">
        <f ca="1"/>
        <v>#NAME?</v>
      </c>
      <c r="V12" t="e">
        <f ca="1"/>
        <v>#NAME?</v>
      </c>
      <c r="W12" t="e">
        <f ca="1"/>
        <v>#NAME?</v>
      </c>
      <c r="X12" t="e">
        <f ca="1"/>
        <v>#NAME?</v>
      </c>
      <c r="Y12" t="e">
        <f ca="1"/>
        <v>#NAME?</v>
      </c>
      <c r="Z12" t="e">
        <f ca="1"/>
        <v>#NAME?</v>
      </c>
      <c r="AA12" t="e">
        <f ca="1"/>
        <v>#NAME?</v>
      </c>
      <c r="AB12" t="e">
        <f ca="1"/>
        <v>#NAME?</v>
      </c>
      <c r="AC12" t="e">
        <f ca="1"/>
        <v>#NAME?</v>
      </c>
      <c r="AD12" t="e">
        <f ca="1"/>
        <v>#NAME?</v>
      </c>
      <c r="AE12" t="e">
        <f ca="1"/>
        <v>#NAME?</v>
      </c>
      <c r="AF12" t="e">
        <f ca="1"/>
        <v>#NAME?</v>
      </c>
      <c r="AG12" s="138" t="e">
        <f ca="1"/>
        <v>#NAME?</v>
      </c>
      <c r="AH12" s="139" t="e">
        <f ca="1"/>
        <v>#NAME?</v>
      </c>
      <c r="AI12" s="140" t="e">
        <f t="shared" ca="1" si="1"/>
        <v>#NAME?</v>
      </c>
      <c r="AJ12" t="e">
        <f t="shared" ca="1" si="2"/>
        <v>#NAME?</v>
      </c>
      <c r="AK12" t="e">
        <f t="shared" ca="1" si="3"/>
        <v>#NAME?</v>
      </c>
      <c r="AL12" s="138" t="e">
        <f t="shared" ca="1" si="4"/>
        <v>#NAME?</v>
      </c>
      <c r="AM12" s="140" t="e">
        <f t="shared" ca="1" si="5"/>
        <v>#NAME?</v>
      </c>
      <c r="AN12" s="138">
        <f t="shared" ca="1" si="6"/>
        <v>0</v>
      </c>
      <c r="AO12" s="140" t="e">
        <f t="shared" ca="1" si="7"/>
        <v>#NAME?</v>
      </c>
      <c r="AP12">
        <f t="shared" ca="1" si="8"/>
        <v>0</v>
      </c>
      <c r="AR12" s="148" t="e">
        <f ca="1"/>
        <v>#NAME?</v>
      </c>
      <c r="AT12" t="s">
        <v>180</v>
      </c>
      <c r="AU12" s="150" t="e">
        <f ca="1">IF(AU10&lt;AU11,"yes","no")</f>
        <v>#NAME?</v>
      </c>
      <c r="AW12" s="138" t="e">
        <f ca="1"/>
        <v>#NAME?</v>
      </c>
      <c r="AX12" s="139" t="e">
        <f ca="1"/>
        <v>#NAME?</v>
      </c>
      <c r="AY12" s="139" t="e">
        <f ca="1"/>
        <v>#NAME?</v>
      </c>
      <c r="AZ12" s="139" t="e">
        <f ca="1"/>
        <v>#NAME?</v>
      </c>
      <c r="BA12" s="139" t="e">
        <f ca="1"/>
        <v>#NAME?</v>
      </c>
      <c r="BB12" s="139" t="e">
        <f ca="1"/>
        <v>#NAME?</v>
      </c>
      <c r="BC12" s="139" t="e">
        <f ca="1"/>
        <v>#NAME?</v>
      </c>
      <c r="BD12" s="139" t="e">
        <f ca="1"/>
        <v>#NAME?</v>
      </c>
      <c r="BE12" s="139" t="e">
        <f ca="1"/>
        <v>#NAME?</v>
      </c>
      <c r="BF12" s="139" t="e">
        <f ca="1"/>
        <v>#NAME?</v>
      </c>
      <c r="BG12" s="139" t="e">
        <f ca="1"/>
        <v>#NAME?</v>
      </c>
      <c r="BH12" s="139" t="e">
        <f ca="1"/>
        <v>#NAME?</v>
      </c>
      <c r="BI12" s="139" t="e">
        <f ca="1"/>
        <v>#NAME?</v>
      </c>
      <c r="BJ12" s="139" t="e">
        <f ca="1"/>
        <v>#NAME?</v>
      </c>
      <c r="BK12" s="140" t="e">
        <f ca="1"/>
        <v>#NAME?</v>
      </c>
      <c r="BM12" s="148" t="e">
        <f ca="1"/>
        <v>#NAME?</v>
      </c>
      <c r="BO12" t="s">
        <v>197</v>
      </c>
      <c r="BP12" s="156">
        <v>0.5</v>
      </c>
      <c r="BT12" t="e">
        <f ca="1"/>
        <v>#NAME?</v>
      </c>
      <c r="BU12" t="e">
        <f ca="1"/>
        <v>#NAME?</v>
      </c>
      <c r="BV12" t="e">
        <f ca="1"/>
        <v>#NAME?</v>
      </c>
      <c r="BW12" t="e">
        <f t="shared" ca="1" si="13"/>
        <v>#NAME?</v>
      </c>
      <c r="BX12" t="e">
        <f t="shared" ca="1" si="14"/>
        <v>#NAME?</v>
      </c>
      <c r="BY12" t="e">
        <f t="shared" ca="1" si="10"/>
        <v>#NAME?</v>
      </c>
      <c r="BZ12" t="e">
        <f t="shared" ca="1" si="11"/>
        <v>#NAME?</v>
      </c>
      <c r="CA12" t="e">
        <f t="shared" ca="1" si="12"/>
        <v>#NAME?</v>
      </c>
    </row>
    <row r="13" spans="1:79" ht="15.5" x14ac:dyDescent="0.35">
      <c r="A13" s="31">
        <v>74</v>
      </c>
      <c r="B13" s="14">
        <v>7</v>
      </c>
      <c r="C13" s="20">
        <v>0.248</v>
      </c>
      <c r="D13" s="14">
        <v>1</v>
      </c>
      <c r="E13">
        <v>1</v>
      </c>
      <c r="F13" s="32">
        <v>1</v>
      </c>
      <c r="G13" s="14">
        <v>39</v>
      </c>
      <c r="H13" s="14">
        <v>21</v>
      </c>
      <c r="I13" s="14">
        <v>5</v>
      </c>
      <c r="J13" s="21">
        <v>40</v>
      </c>
      <c r="K13" s="17">
        <v>86</v>
      </c>
      <c r="L13" s="33">
        <v>174</v>
      </c>
      <c r="M13" s="33">
        <v>187</v>
      </c>
      <c r="N13" s="18">
        <v>19.3</v>
      </c>
      <c r="O13" s="14">
        <v>1</v>
      </c>
      <c r="S13" t="e">
        <f ca="1"/>
        <v>#NAME?</v>
      </c>
      <c r="T13" t="e">
        <f ca="1"/>
        <v>#NAME?</v>
      </c>
      <c r="U13" t="e">
        <f ca="1"/>
        <v>#NAME?</v>
      </c>
      <c r="V13" t="e">
        <f ca="1"/>
        <v>#NAME?</v>
      </c>
      <c r="W13" t="e">
        <f ca="1"/>
        <v>#NAME?</v>
      </c>
      <c r="X13" t="e">
        <f ca="1"/>
        <v>#NAME?</v>
      </c>
      <c r="Y13" t="e">
        <f ca="1"/>
        <v>#NAME?</v>
      </c>
      <c r="Z13" t="e">
        <f ca="1"/>
        <v>#NAME?</v>
      </c>
      <c r="AA13" t="e">
        <f ca="1"/>
        <v>#NAME?</v>
      </c>
      <c r="AB13" t="e">
        <f ca="1"/>
        <v>#NAME?</v>
      </c>
      <c r="AC13" t="e">
        <f ca="1"/>
        <v>#NAME?</v>
      </c>
      <c r="AD13" t="e">
        <f ca="1"/>
        <v>#NAME?</v>
      </c>
      <c r="AE13" t="e">
        <f ca="1"/>
        <v>#NAME?</v>
      </c>
      <c r="AF13" t="e">
        <f ca="1"/>
        <v>#NAME?</v>
      </c>
      <c r="AG13" s="138" t="e">
        <f ca="1"/>
        <v>#NAME?</v>
      </c>
      <c r="AH13" s="139" t="e">
        <f ca="1"/>
        <v>#NAME?</v>
      </c>
      <c r="AI13" s="140" t="e">
        <f t="shared" ca="1" si="1"/>
        <v>#NAME?</v>
      </c>
      <c r="AJ13" t="e">
        <f t="shared" ca="1" si="2"/>
        <v>#NAME?</v>
      </c>
      <c r="AK13" t="e">
        <f t="shared" ca="1" si="3"/>
        <v>#NAME?</v>
      </c>
      <c r="AL13" s="138" t="e">
        <f t="shared" ca="1" si="4"/>
        <v>#NAME?</v>
      </c>
      <c r="AM13" s="140" t="e">
        <f t="shared" ca="1" si="5"/>
        <v>#NAME?</v>
      </c>
      <c r="AN13" s="138">
        <f t="shared" ca="1" si="6"/>
        <v>0</v>
      </c>
      <c r="AO13" s="140" t="e">
        <f t="shared" ca="1" si="7"/>
        <v>#NAME?</v>
      </c>
      <c r="AP13">
        <f t="shared" ca="1" si="8"/>
        <v>0</v>
      </c>
      <c r="AR13" s="148" t="e">
        <f ca="1"/>
        <v>#NAME?</v>
      </c>
      <c r="AW13" s="138" t="e">
        <f ca="1"/>
        <v>#NAME?</v>
      </c>
      <c r="AX13" s="139" t="e">
        <f ca="1"/>
        <v>#NAME?</v>
      </c>
      <c r="AY13" s="139" t="e">
        <f ca="1"/>
        <v>#NAME?</v>
      </c>
      <c r="AZ13" s="139" t="e">
        <f ca="1"/>
        <v>#NAME?</v>
      </c>
      <c r="BA13" s="139" t="e">
        <f ca="1"/>
        <v>#NAME?</v>
      </c>
      <c r="BB13" s="139" t="e">
        <f ca="1"/>
        <v>#NAME?</v>
      </c>
      <c r="BC13" s="139" t="e">
        <f ca="1"/>
        <v>#NAME?</v>
      </c>
      <c r="BD13" s="139" t="e">
        <f ca="1"/>
        <v>#NAME?</v>
      </c>
      <c r="BE13" s="139" t="e">
        <f ca="1"/>
        <v>#NAME?</v>
      </c>
      <c r="BF13" s="139" t="e">
        <f ca="1"/>
        <v>#NAME?</v>
      </c>
      <c r="BG13" s="139" t="e">
        <f ca="1"/>
        <v>#NAME?</v>
      </c>
      <c r="BH13" s="139" t="e">
        <f ca="1"/>
        <v>#NAME?</v>
      </c>
      <c r="BI13" s="139" t="e">
        <f ca="1"/>
        <v>#NAME?</v>
      </c>
      <c r="BJ13" s="139" t="e">
        <f ca="1"/>
        <v>#NAME?</v>
      </c>
      <c r="BK13" s="140" t="e">
        <f ca="1"/>
        <v>#NAME?</v>
      </c>
      <c r="BM13" s="148" t="e">
        <f ca="1"/>
        <v>#NAME?</v>
      </c>
      <c r="BT13" t="e">
        <f ca="1"/>
        <v>#NAME?</v>
      </c>
      <c r="BU13" t="e">
        <f ca="1"/>
        <v>#NAME?</v>
      </c>
      <c r="BV13" t="e">
        <f ca="1"/>
        <v>#NAME?</v>
      </c>
      <c r="BW13" t="e">
        <f t="shared" ca="1" si="13"/>
        <v>#NAME?</v>
      </c>
      <c r="BX13" t="e">
        <f t="shared" ca="1" si="14"/>
        <v>#NAME?</v>
      </c>
      <c r="BY13" t="e">
        <f t="shared" ca="1" si="10"/>
        <v>#NAME?</v>
      </c>
      <c r="BZ13" t="e">
        <f t="shared" ca="1" si="11"/>
        <v>#NAME?</v>
      </c>
      <c r="CA13" t="e">
        <f t="shared" ca="1" si="12"/>
        <v>#NAME?</v>
      </c>
    </row>
    <row r="14" spans="1:79" ht="15.5" x14ac:dyDescent="0.35">
      <c r="A14" s="31">
        <v>43</v>
      </c>
      <c r="B14" s="14">
        <v>23</v>
      </c>
      <c r="C14" s="20">
        <v>1.607</v>
      </c>
      <c r="D14" s="14">
        <v>1</v>
      </c>
      <c r="E14">
        <v>0</v>
      </c>
      <c r="F14" s="32">
        <v>0</v>
      </c>
      <c r="G14" s="14">
        <v>45</v>
      </c>
      <c r="H14" s="14">
        <v>8</v>
      </c>
      <c r="I14" s="14">
        <v>3</v>
      </c>
      <c r="J14" s="21">
        <v>44</v>
      </c>
      <c r="K14" s="17">
        <v>19</v>
      </c>
      <c r="L14" s="33">
        <v>163</v>
      </c>
      <c r="M14" s="33">
        <v>170</v>
      </c>
      <c r="N14" s="18">
        <v>8.1</v>
      </c>
      <c r="O14" s="14">
        <v>0</v>
      </c>
      <c r="S14" t="e">
        <f ca="1"/>
        <v>#NAME?</v>
      </c>
      <c r="T14" t="e">
        <f ca="1"/>
        <v>#NAME?</v>
      </c>
      <c r="U14" t="e">
        <f ca="1"/>
        <v>#NAME?</v>
      </c>
      <c r="V14" t="e">
        <f ca="1"/>
        <v>#NAME?</v>
      </c>
      <c r="W14" t="e">
        <f ca="1"/>
        <v>#NAME?</v>
      </c>
      <c r="X14" t="e">
        <f ca="1"/>
        <v>#NAME?</v>
      </c>
      <c r="Y14" t="e">
        <f ca="1"/>
        <v>#NAME?</v>
      </c>
      <c r="Z14" t="e">
        <f ca="1"/>
        <v>#NAME?</v>
      </c>
      <c r="AA14" t="e">
        <f ca="1"/>
        <v>#NAME?</v>
      </c>
      <c r="AB14" t="e">
        <f ca="1"/>
        <v>#NAME?</v>
      </c>
      <c r="AC14" t="e">
        <f ca="1"/>
        <v>#NAME?</v>
      </c>
      <c r="AD14" t="e">
        <f ca="1"/>
        <v>#NAME?</v>
      </c>
      <c r="AE14" t="e">
        <f ca="1"/>
        <v>#NAME?</v>
      </c>
      <c r="AF14" t="e">
        <f ca="1"/>
        <v>#NAME?</v>
      </c>
      <c r="AG14" s="138" t="e">
        <f ca="1"/>
        <v>#NAME?</v>
      </c>
      <c r="AH14" s="139" t="e">
        <f ca="1"/>
        <v>#NAME?</v>
      </c>
      <c r="AI14" s="140" t="e">
        <f t="shared" ca="1" si="1"/>
        <v>#NAME?</v>
      </c>
      <c r="AJ14" t="e">
        <f t="shared" ca="1" si="2"/>
        <v>#NAME?</v>
      </c>
      <c r="AK14" t="e">
        <f t="shared" ca="1" si="3"/>
        <v>#NAME?</v>
      </c>
      <c r="AL14" s="138" t="e">
        <f t="shared" ca="1" si="4"/>
        <v>#NAME?</v>
      </c>
      <c r="AM14" s="140" t="e">
        <f t="shared" ca="1" si="5"/>
        <v>#NAME?</v>
      </c>
      <c r="AN14" s="138">
        <f t="shared" ca="1" si="6"/>
        <v>0</v>
      </c>
      <c r="AO14" s="140" t="e">
        <f t="shared" ca="1" si="7"/>
        <v>#NAME?</v>
      </c>
      <c r="AP14">
        <f t="shared" ca="1" si="8"/>
        <v>0</v>
      </c>
      <c r="AR14" s="148" t="e">
        <f ca="1"/>
        <v>#NAME?</v>
      </c>
      <c r="AT14" t="s">
        <v>181</v>
      </c>
      <c r="AU14" s="147" t="e">
        <f ca="1">1-AU6/AU5</f>
        <v>#NAME?</v>
      </c>
      <c r="AW14" s="138" t="e">
        <f ca="1"/>
        <v>#NAME?</v>
      </c>
      <c r="AX14" s="139" t="e">
        <f ca="1"/>
        <v>#NAME?</v>
      </c>
      <c r="AY14" s="139" t="e">
        <f ca="1"/>
        <v>#NAME?</v>
      </c>
      <c r="AZ14" s="139" t="e">
        <f ca="1"/>
        <v>#NAME?</v>
      </c>
      <c r="BA14" s="139" t="e">
        <f ca="1"/>
        <v>#NAME?</v>
      </c>
      <c r="BB14" s="139" t="e">
        <f ca="1"/>
        <v>#NAME?</v>
      </c>
      <c r="BC14" s="139" t="e">
        <f ca="1"/>
        <v>#NAME?</v>
      </c>
      <c r="BD14" s="139" t="e">
        <f ca="1"/>
        <v>#NAME?</v>
      </c>
      <c r="BE14" s="139" t="e">
        <f ca="1"/>
        <v>#NAME?</v>
      </c>
      <c r="BF14" s="139" t="e">
        <f ca="1"/>
        <v>#NAME?</v>
      </c>
      <c r="BG14" s="139" t="e">
        <f ca="1"/>
        <v>#NAME?</v>
      </c>
      <c r="BH14" s="139" t="e">
        <f ca="1"/>
        <v>#NAME?</v>
      </c>
      <c r="BI14" s="139" t="e">
        <f ca="1"/>
        <v>#NAME?</v>
      </c>
      <c r="BJ14" s="139" t="e">
        <f ca="1"/>
        <v>#NAME?</v>
      </c>
      <c r="BK14" s="140" t="e">
        <f ca="1"/>
        <v>#NAME?</v>
      </c>
      <c r="BM14" s="148" t="e">
        <f ca="1"/>
        <v>#NAME?</v>
      </c>
      <c r="BT14" t="e">
        <f ca="1"/>
        <v>#NAME?</v>
      </c>
      <c r="BU14" t="e">
        <f ca="1"/>
        <v>#NAME?</v>
      </c>
      <c r="BV14" t="e">
        <f ca="1"/>
        <v>#NAME?</v>
      </c>
      <c r="BW14" t="e">
        <f t="shared" ca="1" si="13"/>
        <v>#NAME?</v>
      </c>
      <c r="BX14" t="e">
        <f t="shared" ca="1" si="14"/>
        <v>#NAME?</v>
      </c>
      <c r="BY14" t="e">
        <f t="shared" ca="1" si="10"/>
        <v>#NAME?</v>
      </c>
      <c r="BZ14" t="e">
        <f t="shared" ca="1" si="11"/>
        <v>#NAME?</v>
      </c>
      <c r="CA14" t="e">
        <f t="shared" ca="1" si="12"/>
        <v>#NAME?</v>
      </c>
    </row>
    <row r="15" spans="1:79" ht="15.5" x14ac:dyDescent="0.35">
      <c r="A15" s="31">
        <v>78</v>
      </c>
      <c r="B15" s="14">
        <v>3</v>
      </c>
      <c r="C15" s="20">
        <v>1.6240000000000001</v>
      </c>
      <c r="D15" s="14">
        <v>5</v>
      </c>
      <c r="E15">
        <v>0</v>
      </c>
      <c r="F15" s="32">
        <v>0</v>
      </c>
      <c r="G15" s="14">
        <v>39</v>
      </c>
      <c r="H15" s="14">
        <v>11</v>
      </c>
      <c r="I15" s="14">
        <v>4</v>
      </c>
      <c r="J15" s="21">
        <v>36</v>
      </c>
      <c r="K15" s="17">
        <v>59</v>
      </c>
      <c r="L15" s="33">
        <v>168</v>
      </c>
      <c r="M15" s="33">
        <v>175</v>
      </c>
      <c r="N15" s="18">
        <v>9.1</v>
      </c>
      <c r="O15" s="14">
        <v>1</v>
      </c>
      <c r="S15" t="e">
        <f ca="1"/>
        <v>#NAME?</v>
      </c>
      <c r="T15" t="e">
        <f ca="1"/>
        <v>#NAME?</v>
      </c>
      <c r="U15" t="e">
        <f ca="1"/>
        <v>#NAME?</v>
      </c>
      <c r="V15" t="e">
        <f ca="1"/>
        <v>#NAME?</v>
      </c>
      <c r="W15" t="e">
        <f ca="1"/>
        <v>#NAME?</v>
      </c>
      <c r="X15" t="e">
        <f ca="1"/>
        <v>#NAME?</v>
      </c>
      <c r="Y15" t="e">
        <f ca="1"/>
        <v>#NAME?</v>
      </c>
      <c r="Z15" t="e">
        <f ca="1"/>
        <v>#NAME?</v>
      </c>
      <c r="AA15" t="e">
        <f ca="1"/>
        <v>#NAME?</v>
      </c>
      <c r="AB15" t="e">
        <f ca="1"/>
        <v>#NAME?</v>
      </c>
      <c r="AC15" t="e">
        <f ca="1"/>
        <v>#NAME?</v>
      </c>
      <c r="AD15" t="e">
        <f ca="1"/>
        <v>#NAME?</v>
      </c>
      <c r="AE15" t="e">
        <f ca="1"/>
        <v>#NAME?</v>
      </c>
      <c r="AF15" t="e">
        <f ca="1"/>
        <v>#NAME?</v>
      </c>
      <c r="AG15" s="138" t="e">
        <f ca="1"/>
        <v>#NAME?</v>
      </c>
      <c r="AH15" s="139" t="e">
        <f ca="1"/>
        <v>#NAME?</v>
      </c>
      <c r="AI15" s="140" t="e">
        <f t="shared" ca="1" si="1"/>
        <v>#NAME?</v>
      </c>
      <c r="AJ15" t="e">
        <f t="shared" ca="1" si="2"/>
        <v>#NAME?</v>
      </c>
      <c r="AK15" t="e">
        <f t="shared" ca="1" si="3"/>
        <v>#NAME?</v>
      </c>
      <c r="AL15" s="138" t="e">
        <f t="shared" ca="1" si="4"/>
        <v>#NAME?</v>
      </c>
      <c r="AM15" s="140" t="e">
        <f t="shared" ca="1" si="5"/>
        <v>#NAME?</v>
      </c>
      <c r="AN15" s="138">
        <f t="shared" ca="1" si="6"/>
        <v>0</v>
      </c>
      <c r="AO15" s="140" t="e">
        <f t="shared" ca="1" si="7"/>
        <v>#NAME?</v>
      </c>
      <c r="AP15">
        <f t="shared" ca="1" si="8"/>
        <v>0</v>
      </c>
      <c r="AR15" s="148" t="e">
        <f ca="1"/>
        <v>#NAME?</v>
      </c>
      <c r="AT15" t="s">
        <v>182</v>
      </c>
      <c r="AU15" s="148" t="e">
        <f ca="1">1-EXP((-2/AI156)*(AU6-AU5))</f>
        <v>#NAME?</v>
      </c>
      <c r="AW15" s="138" t="e">
        <f ca="1"/>
        <v>#NAME?</v>
      </c>
      <c r="AX15" s="139" t="e">
        <f ca="1"/>
        <v>#NAME?</v>
      </c>
      <c r="AY15" s="139" t="e">
        <f ca="1"/>
        <v>#NAME?</v>
      </c>
      <c r="AZ15" s="139" t="e">
        <f ca="1"/>
        <v>#NAME?</v>
      </c>
      <c r="BA15" s="139" t="e">
        <f ca="1"/>
        <v>#NAME?</v>
      </c>
      <c r="BB15" s="139" t="e">
        <f ca="1"/>
        <v>#NAME?</v>
      </c>
      <c r="BC15" s="139" t="e">
        <f ca="1"/>
        <v>#NAME?</v>
      </c>
      <c r="BD15" s="139" t="e">
        <f ca="1"/>
        <v>#NAME?</v>
      </c>
      <c r="BE15" s="139" t="e">
        <f ca="1"/>
        <v>#NAME?</v>
      </c>
      <c r="BF15" s="139" t="e">
        <f ca="1"/>
        <v>#NAME?</v>
      </c>
      <c r="BG15" s="139" t="e">
        <f ca="1"/>
        <v>#NAME?</v>
      </c>
      <c r="BH15" s="139" t="e">
        <f ca="1"/>
        <v>#NAME?</v>
      </c>
      <c r="BI15" s="139" t="e">
        <f ca="1"/>
        <v>#NAME?</v>
      </c>
      <c r="BJ15" s="139" t="e">
        <f ca="1"/>
        <v>#NAME?</v>
      </c>
      <c r="BK15" s="140" t="e">
        <f ca="1"/>
        <v>#NAME?</v>
      </c>
      <c r="BM15" s="148" t="e">
        <f ca="1"/>
        <v>#NAME?</v>
      </c>
      <c r="BT15" t="e">
        <f ca="1"/>
        <v>#NAME?</v>
      </c>
      <c r="BU15" t="e">
        <f ca="1"/>
        <v>#NAME?</v>
      </c>
      <c r="BV15" t="e">
        <f ca="1"/>
        <v>#NAME?</v>
      </c>
      <c r="BW15" t="e">
        <f t="shared" ca="1" si="13"/>
        <v>#NAME?</v>
      </c>
      <c r="BX15" t="e">
        <f t="shared" ca="1" si="14"/>
        <v>#NAME?</v>
      </c>
      <c r="BY15" t="e">
        <f t="shared" ca="1" si="10"/>
        <v>#NAME?</v>
      </c>
      <c r="BZ15" t="e">
        <f t="shared" ca="1" si="11"/>
        <v>#NAME?</v>
      </c>
      <c r="CA15" t="e">
        <f t="shared" ca="1" si="12"/>
        <v>#NAME?</v>
      </c>
    </row>
    <row r="16" spans="1:79" ht="15.5" x14ac:dyDescent="0.35">
      <c r="A16" s="31">
        <v>67</v>
      </c>
      <c r="B16" s="14">
        <v>9</v>
      </c>
      <c r="C16" s="20">
        <v>0.05</v>
      </c>
      <c r="D16" s="14">
        <v>4</v>
      </c>
      <c r="E16">
        <v>1</v>
      </c>
      <c r="F16" s="32">
        <v>1</v>
      </c>
      <c r="G16" s="14">
        <v>31</v>
      </c>
      <c r="H16" s="14">
        <v>13</v>
      </c>
      <c r="I16" s="14">
        <v>1</v>
      </c>
      <c r="J16" s="21">
        <v>38</v>
      </c>
      <c r="K16" s="17">
        <v>70</v>
      </c>
      <c r="L16" s="33">
        <v>173</v>
      </c>
      <c r="M16" s="33">
        <v>181</v>
      </c>
      <c r="N16" s="18">
        <v>15.7</v>
      </c>
      <c r="O16" s="14">
        <v>0</v>
      </c>
      <c r="S16" t="e">
        <f ca="1"/>
        <v>#NAME?</v>
      </c>
      <c r="T16" t="e">
        <f ca="1"/>
        <v>#NAME?</v>
      </c>
      <c r="U16" t="e">
        <f ca="1"/>
        <v>#NAME?</v>
      </c>
      <c r="V16" t="e">
        <f ca="1"/>
        <v>#NAME?</v>
      </c>
      <c r="W16" t="e">
        <f ca="1"/>
        <v>#NAME?</v>
      </c>
      <c r="X16" t="e">
        <f ca="1"/>
        <v>#NAME?</v>
      </c>
      <c r="Y16" t="e">
        <f ca="1"/>
        <v>#NAME?</v>
      </c>
      <c r="Z16" t="e">
        <f ca="1"/>
        <v>#NAME?</v>
      </c>
      <c r="AA16" t="e">
        <f ca="1"/>
        <v>#NAME?</v>
      </c>
      <c r="AB16" t="e">
        <f ca="1"/>
        <v>#NAME?</v>
      </c>
      <c r="AC16" t="e">
        <f ca="1"/>
        <v>#NAME?</v>
      </c>
      <c r="AD16" t="e">
        <f ca="1"/>
        <v>#NAME?</v>
      </c>
      <c r="AE16" t="e">
        <f ca="1"/>
        <v>#NAME?</v>
      </c>
      <c r="AF16" t="e">
        <f ca="1"/>
        <v>#NAME?</v>
      </c>
      <c r="AG16" s="138" t="e">
        <f ca="1"/>
        <v>#NAME?</v>
      </c>
      <c r="AH16" s="139" t="e">
        <f ca="1"/>
        <v>#NAME?</v>
      </c>
      <c r="AI16" s="140" t="e">
        <f t="shared" ca="1" si="1"/>
        <v>#NAME?</v>
      </c>
      <c r="AJ16" t="e">
        <f t="shared" ca="1" si="2"/>
        <v>#NAME?</v>
      </c>
      <c r="AK16" t="e">
        <f t="shared" ca="1" si="3"/>
        <v>#NAME?</v>
      </c>
      <c r="AL16" s="138" t="e">
        <f t="shared" ca="1" si="4"/>
        <v>#NAME?</v>
      </c>
      <c r="AM16" s="140" t="e">
        <f t="shared" ca="1" si="5"/>
        <v>#NAME?</v>
      </c>
      <c r="AN16" s="138">
        <f t="shared" ca="1" si="6"/>
        <v>0</v>
      </c>
      <c r="AO16" s="140" t="e">
        <f t="shared" ca="1" si="7"/>
        <v>#NAME?</v>
      </c>
      <c r="AP16">
        <f t="shared" ca="1" si="8"/>
        <v>0</v>
      </c>
      <c r="AR16" s="148" t="e">
        <f ca="1"/>
        <v>#NAME?</v>
      </c>
      <c r="AT16" t="s">
        <v>183</v>
      </c>
      <c r="AU16" s="149" t="e">
        <f ca="1">AU15/(1-EXP(2*AU5/AI156))</f>
        <v>#NAME?</v>
      </c>
      <c r="AW16" s="138" t="e">
        <f ca="1"/>
        <v>#NAME?</v>
      </c>
      <c r="AX16" s="139" t="e">
        <f ca="1"/>
        <v>#NAME?</v>
      </c>
      <c r="AY16" s="139" t="e">
        <f ca="1"/>
        <v>#NAME?</v>
      </c>
      <c r="AZ16" s="139" t="e">
        <f ca="1"/>
        <v>#NAME?</v>
      </c>
      <c r="BA16" s="139" t="e">
        <f ca="1"/>
        <v>#NAME?</v>
      </c>
      <c r="BB16" s="139" t="e">
        <f ca="1"/>
        <v>#NAME?</v>
      </c>
      <c r="BC16" s="139" t="e">
        <f ca="1"/>
        <v>#NAME?</v>
      </c>
      <c r="BD16" s="139" t="e">
        <f ca="1"/>
        <v>#NAME?</v>
      </c>
      <c r="BE16" s="139" t="e">
        <f ca="1"/>
        <v>#NAME?</v>
      </c>
      <c r="BF16" s="139" t="e">
        <f ca="1"/>
        <v>#NAME?</v>
      </c>
      <c r="BG16" s="139" t="e">
        <f ca="1"/>
        <v>#NAME?</v>
      </c>
      <c r="BH16" s="139" t="e">
        <f ca="1"/>
        <v>#NAME?</v>
      </c>
      <c r="BI16" s="139" t="e">
        <f ca="1"/>
        <v>#NAME?</v>
      </c>
      <c r="BJ16" s="139" t="e">
        <f ca="1"/>
        <v>#NAME?</v>
      </c>
      <c r="BK16" s="140" t="e">
        <f ca="1"/>
        <v>#NAME?</v>
      </c>
      <c r="BM16" s="148" t="e">
        <f ca="1"/>
        <v>#NAME?</v>
      </c>
      <c r="BT16" t="e">
        <f ca="1"/>
        <v>#NAME?</v>
      </c>
      <c r="BU16" t="e">
        <f ca="1"/>
        <v>#NAME?</v>
      </c>
      <c r="BV16" t="e">
        <f ca="1"/>
        <v>#NAME?</v>
      </c>
      <c r="BW16" t="e">
        <f t="shared" ca="1" si="13"/>
        <v>#NAME?</v>
      </c>
      <c r="BX16" t="e">
        <f t="shared" ca="1" si="14"/>
        <v>#NAME?</v>
      </c>
      <c r="BY16" t="e">
        <f t="shared" ca="1" si="10"/>
        <v>#NAME?</v>
      </c>
      <c r="BZ16" t="e">
        <f t="shared" ca="1" si="11"/>
        <v>#NAME?</v>
      </c>
      <c r="CA16" t="e">
        <f t="shared" ca="1" si="12"/>
        <v>#NAME?</v>
      </c>
    </row>
    <row r="17" spans="1:79" ht="15.5" x14ac:dyDescent="0.35">
      <c r="A17" s="31">
        <v>62</v>
      </c>
      <c r="B17" s="14">
        <v>16</v>
      </c>
      <c r="C17" s="20">
        <v>0.58799999999999997</v>
      </c>
      <c r="D17" s="14">
        <v>4</v>
      </c>
      <c r="E17">
        <v>1</v>
      </c>
      <c r="F17" s="32">
        <v>1</v>
      </c>
      <c r="G17" s="14">
        <v>41</v>
      </c>
      <c r="H17" s="14">
        <v>10</v>
      </c>
      <c r="I17" s="14">
        <v>3</v>
      </c>
      <c r="J17" s="21">
        <v>41</v>
      </c>
      <c r="K17" s="17">
        <v>44</v>
      </c>
      <c r="L17" s="33">
        <v>159</v>
      </c>
      <c r="M17" s="33">
        <v>167</v>
      </c>
      <c r="N17" s="18">
        <v>9.8000000000000007</v>
      </c>
      <c r="O17" s="14">
        <v>1</v>
      </c>
      <c r="S17" t="e">
        <f ca="1"/>
        <v>#NAME?</v>
      </c>
      <c r="T17" t="e">
        <f ca="1"/>
        <v>#NAME?</v>
      </c>
      <c r="U17" t="e">
        <f ca="1"/>
        <v>#NAME?</v>
      </c>
      <c r="V17" t="e">
        <f ca="1"/>
        <v>#NAME?</v>
      </c>
      <c r="W17" t="e">
        <f ca="1"/>
        <v>#NAME?</v>
      </c>
      <c r="X17" t="e">
        <f ca="1"/>
        <v>#NAME?</v>
      </c>
      <c r="Y17" t="e">
        <f ca="1"/>
        <v>#NAME?</v>
      </c>
      <c r="Z17" t="e">
        <f ca="1"/>
        <v>#NAME?</v>
      </c>
      <c r="AA17" t="e">
        <f ca="1"/>
        <v>#NAME?</v>
      </c>
      <c r="AB17" t="e">
        <f ca="1"/>
        <v>#NAME?</v>
      </c>
      <c r="AC17" t="e">
        <f ca="1"/>
        <v>#NAME?</v>
      </c>
      <c r="AD17" t="e">
        <f ca="1"/>
        <v>#NAME?</v>
      </c>
      <c r="AE17" t="e">
        <f ca="1"/>
        <v>#NAME?</v>
      </c>
      <c r="AF17" t="e">
        <f ca="1"/>
        <v>#NAME?</v>
      </c>
      <c r="AG17" s="138" t="e">
        <f ca="1"/>
        <v>#NAME?</v>
      </c>
      <c r="AH17" s="139" t="e">
        <f ca="1"/>
        <v>#NAME?</v>
      </c>
      <c r="AI17" s="140" t="e">
        <f t="shared" ca="1" si="1"/>
        <v>#NAME?</v>
      </c>
      <c r="AJ17" t="e">
        <f t="shared" ca="1" si="2"/>
        <v>#NAME?</v>
      </c>
      <c r="AK17" t="e">
        <f t="shared" ca="1" si="3"/>
        <v>#NAME?</v>
      </c>
      <c r="AL17" s="138" t="e">
        <f t="shared" ca="1" si="4"/>
        <v>#NAME?</v>
      </c>
      <c r="AM17" s="140" t="e">
        <f t="shared" ca="1" si="5"/>
        <v>#NAME?</v>
      </c>
      <c r="AN17" s="138">
        <f t="shared" ca="1" si="6"/>
        <v>0</v>
      </c>
      <c r="AO17" s="140" t="e">
        <f t="shared" ca="1" si="7"/>
        <v>#NAME?</v>
      </c>
      <c r="AP17">
        <f t="shared" ca="1" si="8"/>
        <v>0</v>
      </c>
      <c r="AR17" s="148" t="e">
        <f ca="1"/>
        <v>#NAME?</v>
      </c>
      <c r="AW17" s="138" t="e">
        <f ca="1"/>
        <v>#NAME?</v>
      </c>
      <c r="AX17" s="139" t="e">
        <f ca="1"/>
        <v>#NAME?</v>
      </c>
      <c r="AY17" s="139" t="e">
        <f ca="1"/>
        <v>#NAME?</v>
      </c>
      <c r="AZ17" s="139" t="e">
        <f ca="1"/>
        <v>#NAME?</v>
      </c>
      <c r="BA17" s="139" t="e">
        <f ca="1"/>
        <v>#NAME?</v>
      </c>
      <c r="BB17" s="139" t="e">
        <f ca="1"/>
        <v>#NAME?</v>
      </c>
      <c r="BC17" s="139" t="e">
        <f ca="1"/>
        <v>#NAME?</v>
      </c>
      <c r="BD17" s="139" t="e">
        <f ca="1"/>
        <v>#NAME?</v>
      </c>
      <c r="BE17" s="139" t="e">
        <f ca="1"/>
        <v>#NAME?</v>
      </c>
      <c r="BF17" s="139" t="e">
        <f ca="1"/>
        <v>#NAME?</v>
      </c>
      <c r="BG17" s="139" t="e">
        <f ca="1"/>
        <v>#NAME?</v>
      </c>
      <c r="BH17" s="139" t="e">
        <f ca="1"/>
        <v>#NAME?</v>
      </c>
      <c r="BI17" s="139" t="e">
        <f ca="1"/>
        <v>#NAME?</v>
      </c>
      <c r="BJ17" s="139" t="e">
        <f ca="1"/>
        <v>#NAME?</v>
      </c>
      <c r="BK17" s="140" t="e">
        <f ca="1"/>
        <v>#NAME?</v>
      </c>
      <c r="BM17" s="148" t="e">
        <f ca="1"/>
        <v>#NAME?</v>
      </c>
      <c r="BT17" t="e">
        <f ca="1"/>
        <v>#NAME?</v>
      </c>
      <c r="BU17" t="e">
        <f ca="1"/>
        <v>#NAME?</v>
      </c>
      <c r="BV17" t="e">
        <f ca="1"/>
        <v>#NAME?</v>
      </c>
      <c r="BW17" t="e">
        <f t="shared" ca="1" si="13"/>
        <v>#NAME?</v>
      </c>
      <c r="BX17" t="e">
        <f t="shared" ca="1" si="14"/>
        <v>#NAME?</v>
      </c>
      <c r="BY17" t="e">
        <f t="shared" ca="1" si="10"/>
        <v>#NAME?</v>
      </c>
      <c r="BZ17" t="e">
        <f t="shared" ca="1" si="11"/>
        <v>#NAME?</v>
      </c>
      <c r="CA17" t="e">
        <f t="shared" ca="1" si="12"/>
        <v>#NAME?</v>
      </c>
    </row>
    <row r="18" spans="1:79" ht="15.5" x14ac:dyDescent="0.35">
      <c r="A18" s="31">
        <v>99</v>
      </c>
      <c r="B18" s="14">
        <v>9</v>
      </c>
      <c r="C18" s="20">
        <v>1.76</v>
      </c>
      <c r="D18" s="14">
        <v>4</v>
      </c>
      <c r="E18">
        <v>1</v>
      </c>
      <c r="F18" s="32">
        <v>1</v>
      </c>
      <c r="G18" s="14">
        <v>38</v>
      </c>
      <c r="H18" s="14">
        <v>12</v>
      </c>
      <c r="I18" s="14">
        <v>2</v>
      </c>
      <c r="J18" s="21">
        <v>38</v>
      </c>
      <c r="K18" s="17">
        <v>68</v>
      </c>
      <c r="L18" s="33">
        <v>163</v>
      </c>
      <c r="M18" s="33">
        <v>170</v>
      </c>
      <c r="N18" s="18">
        <v>19.5</v>
      </c>
      <c r="O18" s="14">
        <v>0</v>
      </c>
      <c r="S18" t="e">
        <f ca="1"/>
        <v>#NAME?</v>
      </c>
      <c r="T18" t="e">
        <f ca="1"/>
        <v>#NAME?</v>
      </c>
      <c r="U18" t="e">
        <f ca="1"/>
        <v>#NAME?</v>
      </c>
      <c r="V18" t="e">
        <f ca="1"/>
        <v>#NAME?</v>
      </c>
      <c r="W18" t="e">
        <f ca="1"/>
        <v>#NAME?</v>
      </c>
      <c r="X18" t="e">
        <f ca="1"/>
        <v>#NAME?</v>
      </c>
      <c r="Y18" t="e">
        <f ca="1"/>
        <v>#NAME?</v>
      </c>
      <c r="Z18" t="e">
        <f ca="1"/>
        <v>#NAME?</v>
      </c>
      <c r="AA18" t="e">
        <f ca="1"/>
        <v>#NAME?</v>
      </c>
      <c r="AB18" t="e">
        <f ca="1"/>
        <v>#NAME?</v>
      </c>
      <c r="AC18" t="e">
        <f ca="1"/>
        <v>#NAME?</v>
      </c>
      <c r="AD18" t="e">
        <f ca="1"/>
        <v>#NAME?</v>
      </c>
      <c r="AE18" t="e">
        <f ca="1"/>
        <v>#NAME?</v>
      </c>
      <c r="AF18" t="e">
        <f ca="1"/>
        <v>#NAME?</v>
      </c>
      <c r="AG18" s="138" t="e">
        <f ca="1"/>
        <v>#NAME?</v>
      </c>
      <c r="AH18" s="139" t="e">
        <f ca="1"/>
        <v>#NAME?</v>
      </c>
      <c r="AI18" s="140" t="e">
        <f t="shared" ca="1" si="1"/>
        <v>#NAME?</v>
      </c>
      <c r="AJ18" t="e">
        <f t="shared" ca="1" si="2"/>
        <v>#NAME?</v>
      </c>
      <c r="AK18" t="e">
        <f t="shared" ca="1" si="3"/>
        <v>#NAME?</v>
      </c>
      <c r="AL18" s="138" t="e">
        <f t="shared" ca="1" si="4"/>
        <v>#NAME?</v>
      </c>
      <c r="AM18" s="140" t="e">
        <f t="shared" ca="1" si="5"/>
        <v>#NAME?</v>
      </c>
      <c r="AN18" s="138">
        <f t="shared" ca="1" si="6"/>
        <v>0</v>
      </c>
      <c r="AO18" s="140" t="e">
        <f t="shared" ca="1" si="7"/>
        <v>#NAME?</v>
      </c>
      <c r="AP18">
        <f t="shared" ca="1" si="8"/>
        <v>0</v>
      </c>
      <c r="AR18" s="148" t="e">
        <f ca="1"/>
        <v>#NAME?</v>
      </c>
      <c r="AT18" t="s">
        <v>184</v>
      </c>
      <c r="AU18" s="147">
        <f ca="1">AP156</f>
        <v>0</v>
      </c>
      <c r="AW18" s="138" t="e">
        <f ca="1"/>
        <v>#NAME?</v>
      </c>
      <c r="AX18" s="139" t="e">
        <f ca="1"/>
        <v>#NAME?</v>
      </c>
      <c r="AY18" s="139" t="e">
        <f ca="1"/>
        <v>#NAME?</v>
      </c>
      <c r="AZ18" s="139" t="e">
        <f ca="1"/>
        <v>#NAME?</v>
      </c>
      <c r="BA18" s="139" t="e">
        <f ca="1"/>
        <v>#NAME?</v>
      </c>
      <c r="BB18" s="139" t="e">
        <f ca="1"/>
        <v>#NAME?</v>
      </c>
      <c r="BC18" s="139" t="e">
        <f ca="1"/>
        <v>#NAME?</v>
      </c>
      <c r="BD18" s="139" t="e">
        <f ca="1"/>
        <v>#NAME?</v>
      </c>
      <c r="BE18" s="139" t="e">
        <f ca="1"/>
        <v>#NAME?</v>
      </c>
      <c r="BF18" s="139" t="e">
        <f ca="1"/>
        <v>#NAME?</v>
      </c>
      <c r="BG18" s="139" t="e">
        <f ca="1"/>
        <v>#NAME?</v>
      </c>
      <c r="BH18" s="139" t="e">
        <f ca="1"/>
        <v>#NAME?</v>
      </c>
      <c r="BI18" s="139" t="e">
        <f ca="1"/>
        <v>#NAME?</v>
      </c>
      <c r="BJ18" s="139" t="e">
        <f ca="1"/>
        <v>#NAME?</v>
      </c>
      <c r="BK18" s="140" t="e">
        <f ca="1"/>
        <v>#NAME?</v>
      </c>
      <c r="BM18" s="148" t="e">
        <f ca="1"/>
        <v>#NAME?</v>
      </c>
      <c r="BT18" t="e">
        <f ca="1"/>
        <v>#NAME?</v>
      </c>
      <c r="BU18" t="e">
        <f ca="1"/>
        <v>#NAME?</v>
      </c>
      <c r="BV18" t="e">
        <f ca="1"/>
        <v>#NAME?</v>
      </c>
      <c r="BW18" t="e">
        <f t="shared" ca="1" si="13"/>
        <v>#NAME?</v>
      </c>
      <c r="BX18" t="e">
        <f t="shared" ca="1" si="14"/>
        <v>#NAME?</v>
      </c>
      <c r="BY18" t="e">
        <f t="shared" ca="1" si="10"/>
        <v>#NAME?</v>
      </c>
      <c r="BZ18" t="e">
        <f t="shared" ca="1" si="11"/>
        <v>#NAME?</v>
      </c>
      <c r="CA18" t="e">
        <f t="shared" ca="1" si="12"/>
        <v>#NAME?</v>
      </c>
    </row>
    <row r="19" spans="1:79" ht="15.5" x14ac:dyDescent="0.35">
      <c r="A19" s="31">
        <v>67</v>
      </c>
      <c r="B19" s="14">
        <v>8</v>
      </c>
      <c r="C19" s="20">
        <v>4.4999999999999998E-2</v>
      </c>
      <c r="D19" s="14">
        <v>0</v>
      </c>
      <c r="E19">
        <v>1</v>
      </c>
      <c r="F19" s="32">
        <v>1</v>
      </c>
      <c r="G19" s="14">
        <v>29</v>
      </c>
      <c r="H19" s="14">
        <v>13</v>
      </c>
      <c r="I19" s="14">
        <v>1</v>
      </c>
      <c r="J19" s="21">
        <v>41</v>
      </c>
      <c r="K19" s="17">
        <v>45</v>
      </c>
      <c r="L19" s="33">
        <v>182</v>
      </c>
      <c r="M19" s="33">
        <v>192</v>
      </c>
      <c r="N19" s="18">
        <v>16.2</v>
      </c>
      <c r="O19" s="14">
        <v>1</v>
      </c>
      <c r="S19" t="e">
        <f ca="1"/>
        <v>#NAME?</v>
      </c>
      <c r="T19" t="e">
        <f ca="1"/>
        <v>#NAME?</v>
      </c>
      <c r="U19" t="e">
        <f ca="1"/>
        <v>#NAME?</v>
      </c>
      <c r="V19" t="e">
        <f ca="1"/>
        <v>#NAME?</v>
      </c>
      <c r="W19" t="e">
        <f ca="1"/>
        <v>#NAME?</v>
      </c>
      <c r="X19" t="e">
        <f ca="1"/>
        <v>#NAME?</v>
      </c>
      <c r="Y19" t="e">
        <f ca="1"/>
        <v>#NAME?</v>
      </c>
      <c r="Z19" t="e">
        <f ca="1"/>
        <v>#NAME?</v>
      </c>
      <c r="AA19" t="e">
        <f ca="1"/>
        <v>#NAME?</v>
      </c>
      <c r="AB19" t="e">
        <f ca="1"/>
        <v>#NAME?</v>
      </c>
      <c r="AC19" t="e">
        <f ca="1"/>
        <v>#NAME?</v>
      </c>
      <c r="AD19" t="e">
        <f ca="1"/>
        <v>#NAME?</v>
      </c>
      <c r="AE19" t="e">
        <f ca="1"/>
        <v>#NAME?</v>
      </c>
      <c r="AF19" t="e">
        <f ca="1"/>
        <v>#NAME?</v>
      </c>
      <c r="AG19" s="138" t="e">
        <f ca="1"/>
        <v>#NAME?</v>
      </c>
      <c r="AH19" s="139" t="e">
        <f ca="1"/>
        <v>#NAME?</v>
      </c>
      <c r="AI19" s="140" t="e">
        <f t="shared" ca="1" si="1"/>
        <v>#NAME?</v>
      </c>
      <c r="AJ19" t="e">
        <f t="shared" ca="1" si="2"/>
        <v>#NAME?</v>
      </c>
      <c r="AK19" t="e">
        <f t="shared" ca="1" si="3"/>
        <v>#NAME?</v>
      </c>
      <c r="AL19" s="138" t="e">
        <f t="shared" ca="1" si="4"/>
        <v>#NAME?</v>
      </c>
      <c r="AM19" s="140" t="e">
        <f t="shared" ca="1" si="5"/>
        <v>#NAME?</v>
      </c>
      <c r="AN19" s="138">
        <f t="shared" ca="1" si="6"/>
        <v>0</v>
      </c>
      <c r="AO19" s="140" t="e">
        <f t="shared" ca="1" si="7"/>
        <v>#NAME?</v>
      </c>
      <c r="AP19">
        <f t="shared" ca="1" si="8"/>
        <v>0</v>
      </c>
      <c r="AR19" s="148" t="e">
        <f ca="1"/>
        <v>#NAME?</v>
      </c>
      <c r="AT19" t="s">
        <v>138</v>
      </c>
      <c r="AU19" s="148">
        <f ca="1">COUNT(AI6:AI155)-2</f>
        <v>-2</v>
      </c>
      <c r="AW19" s="138" t="e">
        <f ca="1"/>
        <v>#NAME?</v>
      </c>
      <c r="AX19" s="139" t="e">
        <f ca="1"/>
        <v>#NAME?</v>
      </c>
      <c r="AY19" s="139" t="e">
        <f ca="1"/>
        <v>#NAME?</v>
      </c>
      <c r="AZ19" s="139" t="e">
        <f ca="1"/>
        <v>#NAME?</v>
      </c>
      <c r="BA19" s="139" t="e">
        <f ca="1"/>
        <v>#NAME?</v>
      </c>
      <c r="BB19" s="139" t="e">
        <f ca="1"/>
        <v>#NAME?</v>
      </c>
      <c r="BC19" s="139" t="e">
        <f ca="1"/>
        <v>#NAME?</v>
      </c>
      <c r="BD19" s="139" t="e">
        <f ca="1"/>
        <v>#NAME?</v>
      </c>
      <c r="BE19" s="139" t="e">
        <f ca="1"/>
        <v>#NAME?</v>
      </c>
      <c r="BF19" s="139" t="e">
        <f ca="1"/>
        <v>#NAME?</v>
      </c>
      <c r="BG19" s="139" t="e">
        <f ca="1"/>
        <v>#NAME?</v>
      </c>
      <c r="BH19" s="139" t="e">
        <f ca="1"/>
        <v>#NAME?</v>
      </c>
      <c r="BI19" s="139" t="e">
        <f ca="1"/>
        <v>#NAME?</v>
      </c>
      <c r="BJ19" s="139" t="e">
        <f ca="1"/>
        <v>#NAME?</v>
      </c>
      <c r="BK19" s="140" t="e">
        <f ca="1"/>
        <v>#NAME?</v>
      </c>
      <c r="BM19" s="148" t="e">
        <f ca="1"/>
        <v>#NAME?</v>
      </c>
      <c r="BT19" t="e">
        <f ca="1"/>
        <v>#NAME?</v>
      </c>
      <c r="BU19" t="e">
        <f ca="1"/>
        <v>#NAME?</v>
      </c>
      <c r="BV19" t="e">
        <f ca="1"/>
        <v>#NAME?</v>
      </c>
      <c r="BW19" t="e">
        <f t="shared" ca="1" si="13"/>
        <v>#NAME?</v>
      </c>
      <c r="BX19" t="e">
        <f t="shared" ca="1" si="14"/>
        <v>#NAME?</v>
      </c>
      <c r="BY19" t="e">
        <f t="shared" ca="1" si="10"/>
        <v>#NAME?</v>
      </c>
      <c r="BZ19" t="e">
        <f t="shared" ca="1" si="11"/>
        <v>#NAME?</v>
      </c>
      <c r="CA19" t="e">
        <f t="shared" ca="1" si="12"/>
        <v>#NAME?</v>
      </c>
    </row>
    <row r="20" spans="1:79" ht="15.5" x14ac:dyDescent="0.35">
      <c r="A20" s="31">
        <v>51</v>
      </c>
      <c r="B20" s="14">
        <v>12</v>
      </c>
      <c r="C20" s="20">
        <v>1</v>
      </c>
      <c r="D20" s="14">
        <v>3</v>
      </c>
      <c r="E20">
        <v>0</v>
      </c>
      <c r="F20" s="32">
        <v>0</v>
      </c>
      <c r="G20" s="14">
        <v>34</v>
      </c>
      <c r="H20" s="14">
        <v>6</v>
      </c>
      <c r="I20" s="14">
        <v>2</v>
      </c>
      <c r="J20" s="21">
        <v>40</v>
      </c>
      <c r="K20" s="17">
        <v>25</v>
      </c>
      <c r="L20" s="33">
        <v>178</v>
      </c>
      <c r="M20" s="33">
        <v>184</v>
      </c>
      <c r="N20" s="18">
        <v>8</v>
      </c>
      <c r="O20" s="14">
        <v>1</v>
      </c>
      <c r="S20" t="e">
        <f ca="1"/>
        <v>#NAME?</v>
      </c>
      <c r="T20" t="e">
        <f ca="1"/>
        <v>#NAME?</v>
      </c>
      <c r="U20" t="e">
        <f ca="1"/>
        <v>#NAME?</v>
      </c>
      <c r="V20" t="e">
        <f ca="1"/>
        <v>#NAME?</v>
      </c>
      <c r="W20" t="e">
        <f ca="1"/>
        <v>#NAME?</v>
      </c>
      <c r="X20" t="e">
        <f ca="1"/>
        <v>#NAME?</v>
      </c>
      <c r="Y20" t="e">
        <f ca="1"/>
        <v>#NAME?</v>
      </c>
      <c r="Z20" t="e">
        <f ca="1"/>
        <v>#NAME?</v>
      </c>
      <c r="AA20" t="e">
        <f ca="1"/>
        <v>#NAME?</v>
      </c>
      <c r="AB20" t="e">
        <f ca="1"/>
        <v>#NAME?</v>
      </c>
      <c r="AC20" t="e">
        <f ca="1"/>
        <v>#NAME?</v>
      </c>
      <c r="AD20" t="e">
        <f ca="1"/>
        <v>#NAME?</v>
      </c>
      <c r="AE20" t="e">
        <f ca="1"/>
        <v>#NAME?</v>
      </c>
      <c r="AF20" t="e">
        <f ca="1"/>
        <v>#NAME?</v>
      </c>
      <c r="AG20" s="138" t="e">
        <f ca="1"/>
        <v>#NAME?</v>
      </c>
      <c r="AH20" s="139" t="e">
        <f ca="1"/>
        <v>#NAME?</v>
      </c>
      <c r="AI20" s="140" t="e">
        <f t="shared" ca="1" si="1"/>
        <v>#NAME?</v>
      </c>
      <c r="AJ20" t="e">
        <f t="shared" ca="1" si="2"/>
        <v>#NAME?</v>
      </c>
      <c r="AK20" t="e">
        <f t="shared" ca="1" si="3"/>
        <v>#NAME?</v>
      </c>
      <c r="AL20" s="138" t="e">
        <f t="shared" ca="1" si="4"/>
        <v>#NAME?</v>
      </c>
      <c r="AM20" s="140" t="e">
        <f t="shared" ca="1" si="5"/>
        <v>#NAME?</v>
      </c>
      <c r="AN20" s="138">
        <f t="shared" ca="1" si="6"/>
        <v>0</v>
      </c>
      <c r="AO20" s="140" t="e">
        <f t="shared" ca="1" si="7"/>
        <v>#NAME?</v>
      </c>
      <c r="AP20">
        <f t="shared" ca="1" si="8"/>
        <v>0</v>
      </c>
      <c r="AR20" s="148" t="e">
        <f ca="1"/>
        <v>#NAME?</v>
      </c>
      <c r="AT20" t="s">
        <v>178</v>
      </c>
      <c r="AU20" s="148" t="e">
        <f ca="1">_xlfn.CHISQ.DIST.RT(AU18,AU19)</f>
        <v>#NUM!</v>
      </c>
      <c r="AW20" s="141" t="e">
        <f ca="1"/>
        <v>#NAME?</v>
      </c>
      <c r="AX20" s="142" t="e">
        <f ca="1"/>
        <v>#NAME?</v>
      </c>
      <c r="AY20" s="142" t="e">
        <f ca="1"/>
        <v>#NAME?</v>
      </c>
      <c r="AZ20" s="142" t="e">
        <f ca="1"/>
        <v>#NAME?</v>
      </c>
      <c r="BA20" s="142" t="e">
        <f ca="1"/>
        <v>#NAME?</v>
      </c>
      <c r="BB20" s="142" t="e">
        <f ca="1"/>
        <v>#NAME?</v>
      </c>
      <c r="BC20" s="142" t="e">
        <f ca="1"/>
        <v>#NAME?</v>
      </c>
      <c r="BD20" s="142" t="e">
        <f ca="1"/>
        <v>#NAME?</v>
      </c>
      <c r="BE20" s="142" t="e">
        <f ca="1"/>
        <v>#NAME?</v>
      </c>
      <c r="BF20" s="142" t="e">
        <f ca="1"/>
        <v>#NAME?</v>
      </c>
      <c r="BG20" s="142" t="e">
        <f ca="1"/>
        <v>#NAME?</v>
      </c>
      <c r="BH20" s="142" t="e">
        <f ca="1"/>
        <v>#NAME?</v>
      </c>
      <c r="BI20" s="142" t="e">
        <f ca="1"/>
        <v>#NAME?</v>
      </c>
      <c r="BJ20" s="142" t="e">
        <f ca="1"/>
        <v>#NAME?</v>
      </c>
      <c r="BK20" s="143" t="e">
        <f ca="1"/>
        <v>#NAME?</v>
      </c>
      <c r="BM20" s="149" t="e">
        <f ca="1"/>
        <v>#NAME?</v>
      </c>
      <c r="BT20" t="e">
        <f ca="1"/>
        <v>#NAME?</v>
      </c>
      <c r="BU20" t="e">
        <f ca="1"/>
        <v>#NAME?</v>
      </c>
      <c r="BV20" t="e">
        <f ca="1"/>
        <v>#NAME?</v>
      </c>
      <c r="BW20" t="e">
        <f t="shared" ca="1" si="13"/>
        <v>#NAME?</v>
      </c>
      <c r="BX20" t="e">
        <f t="shared" ca="1" si="14"/>
        <v>#NAME?</v>
      </c>
      <c r="BY20" t="e">
        <f t="shared" ca="1" si="10"/>
        <v>#NAME?</v>
      </c>
      <c r="BZ20" t="e">
        <f t="shared" ca="1" si="11"/>
        <v>#NAME?</v>
      </c>
      <c r="CA20" t="e">
        <f t="shared" ca="1" si="12"/>
        <v>#NAME?</v>
      </c>
    </row>
    <row r="21" spans="1:79" ht="15.5" x14ac:dyDescent="0.35">
      <c r="A21" s="31">
        <v>71</v>
      </c>
      <c r="B21" s="14">
        <v>13</v>
      </c>
      <c r="C21" s="20">
        <v>0.121</v>
      </c>
      <c r="D21" s="14">
        <v>0</v>
      </c>
      <c r="E21">
        <v>1</v>
      </c>
      <c r="F21" s="32">
        <v>1</v>
      </c>
      <c r="G21" s="14">
        <v>34</v>
      </c>
      <c r="H21" s="14">
        <v>8</v>
      </c>
      <c r="I21" s="14">
        <v>2</v>
      </c>
      <c r="J21" s="21">
        <v>47</v>
      </c>
      <c r="K21" s="17">
        <v>51</v>
      </c>
      <c r="L21" s="33">
        <v>185</v>
      </c>
      <c r="M21" s="33">
        <v>193</v>
      </c>
      <c r="N21" s="18">
        <v>12.2</v>
      </c>
      <c r="O21" s="14">
        <v>0</v>
      </c>
      <c r="S21" t="e">
        <f ca="1"/>
        <v>#NAME?</v>
      </c>
      <c r="T21" t="e">
        <f ca="1"/>
        <v>#NAME?</v>
      </c>
      <c r="U21" t="e">
        <f ca="1"/>
        <v>#NAME?</v>
      </c>
      <c r="V21" t="e">
        <f ca="1"/>
        <v>#NAME?</v>
      </c>
      <c r="W21" t="e">
        <f ca="1"/>
        <v>#NAME?</v>
      </c>
      <c r="X21" t="e">
        <f ca="1"/>
        <v>#NAME?</v>
      </c>
      <c r="Y21" t="e">
        <f ca="1"/>
        <v>#NAME?</v>
      </c>
      <c r="Z21" t="e">
        <f ca="1"/>
        <v>#NAME?</v>
      </c>
      <c r="AA21" t="e">
        <f ca="1"/>
        <v>#NAME?</v>
      </c>
      <c r="AB21" t="e">
        <f ca="1"/>
        <v>#NAME?</v>
      </c>
      <c r="AC21" t="e">
        <f ca="1"/>
        <v>#NAME?</v>
      </c>
      <c r="AD21" t="e">
        <f ca="1"/>
        <v>#NAME?</v>
      </c>
      <c r="AE21" t="e">
        <f ca="1"/>
        <v>#NAME?</v>
      </c>
      <c r="AF21" t="e">
        <f ca="1"/>
        <v>#NAME?</v>
      </c>
      <c r="AG21" s="138" t="e">
        <f ca="1"/>
        <v>#NAME?</v>
      </c>
      <c r="AH21" s="139" t="e">
        <f ca="1"/>
        <v>#NAME?</v>
      </c>
      <c r="AI21" s="140" t="e">
        <f t="shared" ca="1" si="1"/>
        <v>#NAME?</v>
      </c>
      <c r="AJ21" t="e">
        <f t="shared" ca="1" si="2"/>
        <v>#NAME?</v>
      </c>
      <c r="AK21" t="e">
        <f t="shared" ca="1" si="3"/>
        <v>#NAME?</v>
      </c>
      <c r="AL21" s="138" t="e">
        <f t="shared" ca="1" si="4"/>
        <v>#NAME?</v>
      </c>
      <c r="AM21" s="140" t="e">
        <f t="shared" ca="1" si="5"/>
        <v>#NAME?</v>
      </c>
      <c r="AN21" s="138">
        <f t="shared" ca="1" si="6"/>
        <v>0</v>
      </c>
      <c r="AO21" s="140" t="e">
        <f t="shared" ca="1" si="7"/>
        <v>#NAME?</v>
      </c>
      <c r="AP21">
        <f t="shared" ca="1" si="8"/>
        <v>0</v>
      </c>
      <c r="AR21" s="149" t="e">
        <f ca="1"/>
        <v>#NAME?</v>
      </c>
      <c r="AT21" t="s">
        <v>179</v>
      </c>
      <c r="AU21" s="148">
        <f>AU11</f>
        <v>0.05</v>
      </c>
      <c r="BT21" t="e">
        <f ca="1"/>
        <v>#NAME?</v>
      </c>
      <c r="BU21" t="e">
        <f ca="1"/>
        <v>#NAME?</v>
      </c>
      <c r="BV21" t="e">
        <f ca="1"/>
        <v>#NAME?</v>
      </c>
      <c r="BW21" t="e">
        <f t="shared" ca="1" si="13"/>
        <v>#NAME?</v>
      </c>
      <c r="BX21" t="e">
        <f t="shared" ca="1" si="14"/>
        <v>#NAME?</v>
      </c>
      <c r="BY21" t="e">
        <f t="shared" ca="1" si="10"/>
        <v>#NAME?</v>
      </c>
      <c r="BZ21" t="e">
        <f t="shared" ca="1" si="11"/>
        <v>#NAME?</v>
      </c>
      <c r="CA21" t="e">
        <f t="shared" ca="1" si="12"/>
        <v>#NAME?</v>
      </c>
    </row>
    <row r="22" spans="1:79" ht="15.5" x14ac:dyDescent="0.35">
      <c r="A22" s="31">
        <v>65</v>
      </c>
      <c r="B22" s="14">
        <v>3</v>
      </c>
      <c r="C22" s="20">
        <v>0.159</v>
      </c>
      <c r="D22" s="14">
        <v>2</v>
      </c>
      <c r="E22">
        <v>1</v>
      </c>
      <c r="F22" s="32">
        <v>1</v>
      </c>
      <c r="G22" s="14">
        <v>47</v>
      </c>
      <c r="H22" s="14">
        <v>14</v>
      </c>
      <c r="I22" s="14">
        <v>3</v>
      </c>
      <c r="J22" s="21">
        <v>27</v>
      </c>
      <c r="K22" s="17">
        <v>59</v>
      </c>
      <c r="L22" s="33">
        <v>168</v>
      </c>
      <c r="M22" s="33">
        <v>174</v>
      </c>
      <c r="N22" s="18">
        <v>11.1</v>
      </c>
      <c r="O22" s="14">
        <v>0</v>
      </c>
      <c r="S22" t="e">
        <f ca="1"/>
        <v>#NAME?</v>
      </c>
      <c r="T22" t="e">
        <f ca="1"/>
        <v>#NAME?</v>
      </c>
      <c r="U22" t="e">
        <f ca="1"/>
        <v>#NAME?</v>
      </c>
      <c r="V22" t="e">
        <f ca="1"/>
        <v>#NAME?</v>
      </c>
      <c r="W22" t="e">
        <f ca="1"/>
        <v>#NAME?</v>
      </c>
      <c r="X22" t="e">
        <f ca="1"/>
        <v>#NAME?</v>
      </c>
      <c r="Y22" t="e">
        <f ca="1"/>
        <v>#NAME?</v>
      </c>
      <c r="Z22" t="e">
        <f ca="1"/>
        <v>#NAME?</v>
      </c>
      <c r="AA22" t="e">
        <f ca="1"/>
        <v>#NAME?</v>
      </c>
      <c r="AB22" t="e">
        <f ca="1"/>
        <v>#NAME?</v>
      </c>
      <c r="AC22" t="e">
        <f ca="1"/>
        <v>#NAME?</v>
      </c>
      <c r="AD22" t="e">
        <f ca="1"/>
        <v>#NAME?</v>
      </c>
      <c r="AE22" t="e">
        <f ca="1"/>
        <v>#NAME?</v>
      </c>
      <c r="AF22" t="e">
        <f ca="1"/>
        <v>#NAME?</v>
      </c>
      <c r="AG22" s="138" t="e">
        <f ca="1"/>
        <v>#NAME?</v>
      </c>
      <c r="AH22" s="139" t="e">
        <f ca="1"/>
        <v>#NAME?</v>
      </c>
      <c r="AI22" s="140" t="e">
        <f t="shared" ca="1" si="1"/>
        <v>#NAME?</v>
      </c>
      <c r="AJ22" t="e">
        <f t="shared" ca="1" si="2"/>
        <v>#NAME?</v>
      </c>
      <c r="AK22" t="e">
        <f t="shared" ca="1" si="3"/>
        <v>#NAME?</v>
      </c>
      <c r="AL22" s="138" t="e">
        <f t="shared" ca="1" si="4"/>
        <v>#NAME?</v>
      </c>
      <c r="AM22" s="140" t="e">
        <f t="shared" ca="1" si="5"/>
        <v>#NAME?</v>
      </c>
      <c r="AN22" s="138">
        <f t="shared" ca="1" si="6"/>
        <v>0</v>
      </c>
      <c r="AO22" s="140" t="e">
        <f t="shared" ca="1" si="7"/>
        <v>#NAME?</v>
      </c>
      <c r="AP22">
        <f t="shared" ca="1" si="8"/>
        <v>0</v>
      </c>
      <c r="AT22" t="s">
        <v>180</v>
      </c>
      <c r="AU22" s="150" t="e">
        <f ca="1">IF(AU20&lt;AU21,"yes","no")</f>
        <v>#NUM!</v>
      </c>
      <c r="BT22" t="e">
        <f ca="1"/>
        <v>#NAME?</v>
      </c>
      <c r="BU22" t="e">
        <f ca="1"/>
        <v>#NAME?</v>
      </c>
      <c r="BV22" t="e">
        <f ca="1"/>
        <v>#NAME?</v>
      </c>
      <c r="BW22" t="e">
        <f t="shared" ca="1" si="13"/>
        <v>#NAME?</v>
      </c>
      <c r="BX22" t="e">
        <f t="shared" ca="1" si="14"/>
        <v>#NAME?</v>
      </c>
      <c r="BY22" t="e">
        <f t="shared" ca="1" si="10"/>
        <v>#NAME?</v>
      </c>
      <c r="BZ22" t="e">
        <f t="shared" ca="1" si="11"/>
        <v>#NAME?</v>
      </c>
      <c r="CA22" t="e">
        <f t="shared" ca="1" si="12"/>
        <v>#NAME?</v>
      </c>
    </row>
    <row r="23" spans="1:79" ht="15.5" x14ac:dyDescent="0.35">
      <c r="A23" s="31">
        <v>86</v>
      </c>
      <c r="B23" s="14">
        <v>8</v>
      </c>
      <c r="C23" s="20">
        <v>2.2839999999999998</v>
      </c>
      <c r="D23" s="14">
        <v>0</v>
      </c>
      <c r="E23">
        <v>1</v>
      </c>
      <c r="F23" s="32">
        <v>1</v>
      </c>
      <c r="G23" s="14">
        <v>38</v>
      </c>
      <c r="H23" s="14">
        <v>10</v>
      </c>
      <c r="I23" s="14">
        <v>2</v>
      </c>
      <c r="J23" s="21">
        <v>32</v>
      </c>
      <c r="K23" s="17">
        <v>78</v>
      </c>
      <c r="L23" s="33">
        <v>183</v>
      </c>
      <c r="M23" s="33">
        <v>192</v>
      </c>
      <c r="N23" s="18">
        <v>16.8</v>
      </c>
      <c r="O23" s="14">
        <v>1</v>
      </c>
      <c r="S23" t="e">
        <f ca="1"/>
        <v>#NAME?</v>
      </c>
      <c r="T23" t="e">
        <f ca="1"/>
        <v>#NAME?</v>
      </c>
      <c r="U23" t="e">
        <f ca="1"/>
        <v>#NAME?</v>
      </c>
      <c r="V23" t="e">
        <f ca="1"/>
        <v>#NAME?</v>
      </c>
      <c r="W23" t="e">
        <f ca="1"/>
        <v>#NAME?</v>
      </c>
      <c r="X23" t="e">
        <f ca="1"/>
        <v>#NAME?</v>
      </c>
      <c r="Y23" t="e">
        <f ca="1"/>
        <v>#NAME?</v>
      </c>
      <c r="Z23" t="e">
        <f ca="1"/>
        <v>#NAME?</v>
      </c>
      <c r="AA23" t="e">
        <f ca="1"/>
        <v>#NAME?</v>
      </c>
      <c r="AB23" t="e">
        <f ca="1"/>
        <v>#NAME?</v>
      </c>
      <c r="AC23" t="e">
        <f ca="1"/>
        <v>#NAME?</v>
      </c>
      <c r="AD23" t="e">
        <f ca="1"/>
        <v>#NAME?</v>
      </c>
      <c r="AE23" t="e">
        <f ca="1"/>
        <v>#NAME?</v>
      </c>
      <c r="AF23" t="e">
        <f ca="1"/>
        <v>#NAME?</v>
      </c>
      <c r="AG23" s="138" t="e">
        <f ca="1"/>
        <v>#NAME?</v>
      </c>
      <c r="AH23" s="139" t="e">
        <f ca="1"/>
        <v>#NAME?</v>
      </c>
      <c r="AI23" s="140" t="e">
        <f t="shared" ca="1" si="1"/>
        <v>#NAME?</v>
      </c>
      <c r="AJ23" t="e">
        <f t="shared" ca="1" si="2"/>
        <v>#NAME?</v>
      </c>
      <c r="AK23" t="e">
        <f t="shared" ca="1" si="3"/>
        <v>#NAME?</v>
      </c>
      <c r="AL23" s="138" t="e">
        <f t="shared" ca="1" si="4"/>
        <v>#NAME?</v>
      </c>
      <c r="AM23" s="140" t="e">
        <f t="shared" ca="1" si="5"/>
        <v>#NAME?</v>
      </c>
      <c r="AN23" s="138">
        <f t="shared" ca="1" si="6"/>
        <v>0</v>
      </c>
      <c r="AO23" s="140" t="e">
        <f t="shared" ca="1" si="7"/>
        <v>#NAME?</v>
      </c>
      <c r="AP23">
        <f t="shared" ca="1" si="8"/>
        <v>0</v>
      </c>
      <c r="BT23" t="e">
        <f ca="1"/>
        <v>#NAME?</v>
      </c>
      <c r="BU23" t="e">
        <f ca="1"/>
        <v>#NAME?</v>
      </c>
      <c r="BV23" t="e">
        <f ca="1"/>
        <v>#NAME?</v>
      </c>
      <c r="BW23" t="e">
        <f t="shared" ca="1" si="13"/>
        <v>#NAME?</v>
      </c>
      <c r="BX23" t="e">
        <f t="shared" ca="1" si="14"/>
        <v>#NAME?</v>
      </c>
      <c r="BY23" t="e">
        <f t="shared" ca="1" si="10"/>
        <v>#NAME?</v>
      </c>
      <c r="BZ23" t="e">
        <f t="shared" ca="1" si="11"/>
        <v>#NAME?</v>
      </c>
      <c r="CA23" t="e">
        <f t="shared" ca="1" si="12"/>
        <v>#NAME?</v>
      </c>
    </row>
    <row r="24" spans="1:79" ht="15.5" x14ac:dyDescent="0.35">
      <c r="A24" s="31">
        <v>51</v>
      </c>
      <c r="B24" s="14">
        <v>8</v>
      </c>
      <c r="C24" s="20">
        <v>0.79900000000000004</v>
      </c>
      <c r="D24" s="14">
        <v>6</v>
      </c>
      <c r="E24">
        <v>0</v>
      </c>
      <c r="F24" s="32">
        <v>1</v>
      </c>
      <c r="G24" s="14">
        <v>34</v>
      </c>
      <c r="H24" s="14">
        <v>12</v>
      </c>
      <c r="I24" s="14">
        <v>2</v>
      </c>
      <c r="J24" s="21">
        <v>40</v>
      </c>
      <c r="K24" s="17">
        <v>22</v>
      </c>
      <c r="L24" s="33">
        <v>181</v>
      </c>
      <c r="M24" s="33">
        <v>189</v>
      </c>
      <c r="N24" s="18">
        <v>11.8</v>
      </c>
      <c r="O24" s="14">
        <v>1</v>
      </c>
      <c r="S24" t="e">
        <f ca="1"/>
        <v>#NAME?</v>
      </c>
      <c r="T24" t="e">
        <f ca="1"/>
        <v>#NAME?</v>
      </c>
      <c r="U24" t="e">
        <f ca="1"/>
        <v>#NAME?</v>
      </c>
      <c r="V24" t="e">
        <f ca="1"/>
        <v>#NAME?</v>
      </c>
      <c r="W24" t="e">
        <f ca="1"/>
        <v>#NAME?</v>
      </c>
      <c r="X24" t="e">
        <f ca="1"/>
        <v>#NAME?</v>
      </c>
      <c r="Y24" t="e">
        <f ca="1"/>
        <v>#NAME?</v>
      </c>
      <c r="Z24" t="e">
        <f ca="1"/>
        <v>#NAME?</v>
      </c>
      <c r="AA24" t="e">
        <f ca="1"/>
        <v>#NAME?</v>
      </c>
      <c r="AB24" t="e">
        <f ca="1"/>
        <v>#NAME?</v>
      </c>
      <c r="AC24" t="e">
        <f ca="1"/>
        <v>#NAME?</v>
      </c>
      <c r="AD24" t="e">
        <f ca="1"/>
        <v>#NAME?</v>
      </c>
      <c r="AE24" t="e">
        <f ca="1"/>
        <v>#NAME?</v>
      </c>
      <c r="AF24" t="e">
        <f ca="1"/>
        <v>#NAME?</v>
      </c>
      <c r="AG24" s="138" t="e">
        <f ca="1"/>
        <v>#NAME?</v>
      </c>
      <c r="AH24" s="139" t="e">
        <f ca="1"/>
        <v>#NAME?</v>
      </c>
      <c r="AI24" s="140" t="e">
        <f t="shared" ca="1" si="1"/>
        <v>#NAME?</v>
      </c>
      <c r="AJ24" t="e">
        <f t="shared" ca="1" si="2"/>
        <v>#NAME?</v>
      </c>
      <c r="AK24" t="e">
        <f t="shared" ca="1" si="3"/>
        <v>#NAME?</v>
      </c>
      <c r="AL24" s="138" t="e">
        <f t="shared" ca="1" si="4"/>
        <v>#NAME?</v>
      </c>
      <c r="AM24" s="140" t="e">
        <f t="shared" ca="1" si="5"/>
        <v>#NAME?</v>
      </c>
      <c r="AN24" s="138">
        <f t="shared" ca="1" si="6"/>
        <v>0</v>
      </c>
      <c r="AO24" s="140" t="e">
        <f t="shared" ca="1" si="7"/>
        <v>#NAME?</v>
      </c>
      <c r="AP24">
        <f t="shared" ca="1" si="8"/>
        <v>0</v>
      </c>
      <c r="BT24" t="e">
        <f ca="1"/>
        <v>#NAME?</v>
      </c>
      <c r="BU24" t="e">
        <f ca="1"/>
        <v>#NAME?</v>
      </c>
      <c r="BV24" t="e">
        <f ca="1"/>
        <v>#NAME?</v>
      </c>
      <c r="BW24" t="e">
        <f t="shared" ca="1" si="13"/>
        <v>#NAME?</v>
      </c>
      <c r="BX24" t="e">
        <f t="shared" ca="1" si="14"/>
        <v>#NAME?</v>
      </c>
      <c r="BY24" t="e">
        <f t="shared" ca="1" si="10"/>
        <v>#NAME?</v>
      </c>
      <c r="BZ24" t="e">
        <f t="shared" ca="1" si="11"/>
        <v>#NAME?</v>
      </c>
      <c r="CA24" t="e">
        <f t="shared" ca="1" si="12"/>
        <v>#NAME?</v>
      </c>
    </row>
    <row r="25" spans="1:79" ht="15.5" x14ac:dyDescent="0.35">
      <c r="A25" s="31">
        <v>56</v>
      </c>
      <c r="B25" s="14">
        <v>7</v>
      </c>
      <c r="C25" s="20">
        <v>0.91100000000000003</v>
      </c>
      <c r="D25" s="14">
        <v>2</v>
      </c>
      <c r="E25">
        <v>1</v>
      </c>
      <c r="F25" s="32">
        <v>0</v>
      </c>
      <c r="G25" s="14">
        <v>30</v>
      </c>
      <c r="H25" s="14">
        <v>13</v>
      </c>
      <c r="I25" s="14">
        <v>1</v>
      </c>
      <c r="J25" s="21">
        <v>38</v>
      </c>
      <c r="K25" s="17">
        <v>34</v>
      </c>
      <c r="L25" s="33">
        <v>178</v>
      </c>
      <c r="M25" s="33">
        <v>185</v>
      </c>
      <c r="N25" s="18">
        <v>14</v>
      </c>
      <c r="O25" s="14">
        <v>1</v>
      </c>
      <c r="S25" t="e">
        <f ca="1"/>
        <v>#NAME?</v>
      </c>
      <c r="T25" t="e">
        <f ca="1"/>
        <v>#NAME?</v>
      </c>
      <c r="U25" t="e">
        <f ca="1"/>
        <v>#NAME?</v>
      </c>
      <c r="V25" t="e">
        <f ca="1"/>
        <v>#NAME?</v>
      </c>
      <c r="W25" t="e">
        <f ca="1"/>
        <v>#NAME?</v>
      </c>
      <c r="X25" t="e">
        <f ca="1"/>
        <v>#NAME?</v>
      </c>
      <c r="Y25" t="e">
        <f ca="1"/>
        <v>#NAME?</v>
      </c>
      <c r="Z25" t="e">
        <f ca="1"/>
        <v>#NAME?</v>
      </c>
      <c r="AA25" t="e">
        <f ca="1"/>
        <v>#NAME?</v>
      </c>
      <c r="AB25" t="e">
        <f ca="1"/>
        <v>#NAME?</v>
      </c>
      <c r="AC25" t="e">
        <f ca="1"/>
        <v>#NAME?</v>
      </c>
      <c r="AD25" t="e">
        <f ca="1"/>
        <v>#NAME?</v>
      </c>
      <c r="AE25" t="e">
        <f ca="1"/>
        <v>#NAME?</v>
      </c>
      <c r="AF25" t="e">
        <f ca="1"/>
        <v>#NAME?</v>
      </c>
      <c r="AG25" s="138" t="e">
        <f ca="1"/>
        <v>#NAME?</v>
      </c>
      <c r="AH25" s="139" t="e">
        <f ca="1"/>
        <v>#NAME?</v>
      </c>
      <c r="AI25" s="140" t="e">
        <f t="shared" ca="1" si="1"/>
        <v>#NAME?</v>
      </c>
      <c r="AJ25" t="e">
        <f t="shared" ca="1" si="2"/>
        <v>#NAME?</v>
      </c>
      <c r="AK25" t="e">
        <f t="shared" ca="1" si="3"/>
        <v>#NAME?</v>
      </c>
      <c r="AL25" s="138" t="e">
        <f t="shared" ca="1" si="4"/>
        <v>#NAME?</v>
      </c>
      <c r="AM25" s="140" t="e">
        <f t="shared" ca="1" si="5"/>
        <v>#NAME?</v>
      </c>
      <c r="AN25" s="138">
        <f t="shared" ca="1" si="6"/>
        <v>0</v>
      </c>
      <c r="AO25" s="140" t="e">
        <f t="shared" ca="1" si="7"/>
        <v>#NAME?</v>
      </c>
      <c r="AP25">
        <f t="shared" ca="1" si="8"/>
        <v>0</v>
      </c>
      <c r="BT25" t="e">
        <f ca="1"/>
        <v>#NAME?</v>
      </c>
      <c r="BU25" t="e">
        <f ca="1"/>
        <v>#NAME?</v>
      </c>
      <c r="BV25" t="e">
        <f ca="1"/>
        <v>#NAME?</v>
      </c>
      <c r="BW25" t="e">
        <f t="shared" ca="1" si="13"/>
        <v>#NAME?</v>
      </c>
      <c r="BX25" t="e">
        <f t="shared" ca="1" si="14"/>
        <v>#NAME?</v>
      </c>
      <c r="BY25" t="e">
        <f t="shared" ca="1" si="10"/>
        <v>#NAME?</v>
      </c>
      <c r="BZ25" t="e">
        <f t="shared" ca="1" si="11"/>
        <v>#NAME?</v>
      </c>
      <c r="CA25" t="e">
        <f t="shared" ca="1" si="12"/>
        <v>#NAME?</v>
      </c>
    </row>
    <row r="26" spans="1:79" ht="15.5" x14ac:dyDescent="0.35">
      <c r="A26" s="31">
        <v>60</v>
      </c>
      <c r="B26" s="14">
        <v>3</v>
      </c>
      <c r="C26" s="20">
        <v>0.81299999999999994</v>
      </c>
      <c r="D26" s="14">
        <v>3</v>
      </c>
      <c r="E26">
        <v>0</v>
      </c>
      <c r="F26" s="32">
        <v>0</v>
      </c>
      <c r="G26" s="14">
        <v>44</v>
      </c>
      <c r="H26" s="14">
        <v>8</v>
      </c>
      <c r="I26" s="14">
        <v>3</v>
      </c>
      <c r="J26" s="21">
        <v>33</v>
      </c>
      <c r="K26" s="17">
        <v>45</v>
      </c>
      <c r="L26" s="33">
        <v>170</v>
      </c>
      <c r="M26" s="33">
        <v>177</v>
      </c>
      <c r="N26" s="18">
        <v>10.5</v>
      </c>
      <c r="O26" s="14">
        <v>1</v>
      </c>
      <c r="S26" t="e">
        <f ca="1"/>
        <v>#NAME?</v>
      </c>
      <c r="T26" t="e">
        <f ca="1"/>
        <v>#NAME?</v>
      </c>
      <c r="U26" t="e">
        <f ca="1"/>
        <v>#NAME?</v>
      </c>
      <c r="V26" t="e">
        <f ca="1"/>
        <v>#NAME?</v>
      </c>
      <c r="W26" t="e">
        <f ca="1"/>
        <v>#NAME?</v>
      </c>
      <c r="X26" t="e">
        <f ca="1"/>
        <v>#NAME?</v>
      </c>
      <c r="Y26" t="e">
        <f ca="1"/>
        <v>#NAME?</v>
      </c>
      <c r="Z26" t="e">
        <f ca="1"/>
        <v>#NAME?</v>
      </c>
      <c r="AA26" t="e">
        <f ca="1"/>
        <v>#NAME?</v>
      </c>
      <c r="AB26" t="e">
        <f ca="1"/>
        <v>#NAME?</v>
      </c>
      <c r="AC26" t="e">
        <f ca="1"/>
        <v>#NAME?</v>
      </c>
      <c r="AD26" t="e">
        <f ca="1"/>
        <v>#NAME?</v>
      </c>
      <c r="AE26" t="e">
        <f ca="1"/>
        <v>#NAME?</v>
      </c>
      <c r="AF26" t="e">
        <f ca="1"/>
        <v>#NAME?</v>
      </c>
      <c r="AG26" s="138" t="e">
        <f ca="1"/>
        <v>#NAME?</v>
      </c>
      <c r="AH26" s="139" t="e">
        <f ca="1"/>
        <v>#NAME?</v>
      </c>
      <c r="AI26" s="140" t="e">
        <f t="shared" ca="1" si="1"/>
        <v>#NAME?</v>
      </c>
      <c r="AJ26" t="e">
        <f t="shared" ca="1" si="2"/>
        <v>#NAME?</v>
      </c>
      <c r="AK26" t="e">
        <f t="shared" ca="1" si="3"/>
        <v>#NAME?</v>
      </c>
      <c r="AL26" s="138" t="e">
        <f t="shared" ca="1" si="4"/>
        <v>#NAME?</v>
      </c>
      <c r="AM26" s="140" t="e">
        <f t="shared" ca="1" si="5"/>
        <v>#NAME?</v>
      </c>
      <c r="AN26" s="138">
        <f t="shared" ca="1" si="6"/>
        <v>0</v>
      </c>
      <c r="AO26" s="140" t="e">
        <f t="shared" ca="1" si="7"/>
        <v>#NAME?</v>
      </c>
      <c r="AP26">
        <f t="shared" ca="1" si="8"/>
        <v>0</v>
      </c>
      <c r="BT26" t="e">
        <f ca="1"/>
        <v>#NAME?</v>
      </c>
      <c r="BU26" t="e">
        <f ca="1"/>
        <v>#NAME?</v>
      </c>
      <c r="BV26" t="e">
        <f ca="1"/>
        <v>#NAME?</v>
      </c>
      <c r="BW26" t="e">
        <f t="shared" ca="1" si="13"/>
        <v>#NAME?</v>
      </c>
      <c r="BX26" t="e">
        <f t="shared" ca="1" si="14"/>
        <v>#NAME?</v>
      </c>
      <c r="BY26" t="e">
        <f t="shared" ca="1" si="10"/>
        <v>#NAME?</v>
      </c>
      <c r="BZ26" t="e">
        <f t="shared" ca="1" si="11"/>
        <v>#NAME?</v>
      </c>
      <c r="CA26" t="e">
        <f t="shared" ca="1" si="12"/>
        <v>#NAME?</v>
      </c>
    </row>
    <row r="27" spans="1:79" ht="15.5" x14ac:dyDescent="0.35">
      <c r="A27" s="31">
        <v>40</v>
      </c>
      <c r="B27" s="14">
        <v>14</v>
      </c>
      <c r="C27" s="20">
        <v>0.97599999999999998</v>
      </c>
      <c r="D27" s="14">
        <v>2</v>
      </c>
      <c r="E27">
        <v>0</v>
      </c>
      <c r="F27" s="32">
        <v>0</v>
      </c>
      <c r="G27" s="14">
        <v>37</v>
      </c>
      <c r="H27" s="14">
        <v>5</v>
      </c>
      <c r="I27" s="14">
        <v>3</v>
      </c>
      <c r="J27" s="21">
        <v>40</v>
      </c>
      <c r="K27" s="17">
        <v>9</v>
      </c>
      <c r="L27" s="33">
        <v>163</v>
      </c>
      <c r="M27" s="33">
        <v>168</v>
      </c>
      <c r="N27" s="18">
        <v>6.2</v>
      </c>
      <c r="O27" s="14">
        <v>0</v>
      </c>
      <c r="S27" t="e">
        <f ca="1"/>
        <v>#NAME?</v>
      </c>
      <c r="T27" t="e">
        <f ca="1"/>
        <v>#NAME?</v>
      </c>
      <c r="U27" t="e">
        <f ca="1"/>
        <v>#NAME?</v>
      </c>
      <c r="V27" t="e">
        <f ca="1"/>
        <v>#NAME?</v>
      </c>
      <c r="W27" t="e">
        <f ca="1"/>
        <v>#NAME?</v>
      </c>
      <c r="X27" t="e">
        <f ca="1"/>
        <v>#NAME?</v>
      </c>
      <c r="Y27" t="e">
        <f ca="1"/>
        <v>#NAME?</v>
      </c>
      <c r="Z27" t="e">
        <f ca="1"/>
        <v>#NAME?</v>
      </c>
      <c r="AA27" t="e">
        <f ca="1"/>
        <v>#NAME?</v>
      </c>
      <c r="AB27" t="e">
        <f ca="1"/>
        <v>#NAME?</v>
      </c>
      <c r="AC27" t="e">
        <f ca="1"/>
        <v>#NAME?</v>
      </c>
      <c r="AD27" t="e">
        <f ca="1"/>
        <v>#NAME?</v>
      </c>
      <c r="AE27" t="e">
        <f ca="1"/>
        <v>#NAME?</v>
      </c>
      <c r="AF27" t="e">
        <f ca="1"/>
        <v>#NAME?</v>
      </c>
      <c r="AG27" s="138" t="e">
        <f ca="1"/>
        <v>#NAME?</v>
      </c>
      <c r="AH27" s="139" t="e">
        <f ca="1"/>
        <v>#NAME?</v>
      </c>
      <c r="AI27" s="140" t="e">
        <f t="shared" ca="1" si="1"/>
        <v>#NAME?</v>
      </c>
      <c r="AJ27" t="e">
        <f t="shared" ca="1" si="2"/>
        <v>#NAME?</v>
      </c>
      <c r="AK27" t="e">
        <f t="shared" ca="1" si="3"/>
        <v>#NAME?</v>
      </c>
      <c r="AL27" s="138" t="e">
        <f t="shared" ca="1" si="4"/>
        <v>#NAME?</v>
      </c>
      <c r="AM27" s="140" t="e">
        <f t="shared" ca="1" si="5"/>
        <v>#NAME?</v>
      </c>
      <c r="AN27" s="138">
        <f t="shared" ca="1" si="6"/>
        <v>0</v>
      </c>
      <c r="AO27" s="140" t="e">
        <f t="shared" ca="1" si="7"/>
        <v>#NAME?</v>
      </c>
      <c r="AP27">
        <f t="shared" ca="1" si="8"/>
        <v>0</v>
      </c>
      <c r="BT27" t="e">
        <f ca="1"/>
        <v>#NAME?</v>
      </c>
      <c r="BU27" t="e">
        <f ca="1"/>
        <v>#NAME?</v>
      </c>
      <c r="BV27" t="e">
        <f ca="1"/>
        <v>#NAME?</v>
      </c>
      <c r="BW27" t="e">
        <f t="shared" ca="1" si="13"/>
        <v>#NAME?</v>
      </c>
      <c r="BX27" t="e">
        <f t="shared" ca="1" si="14"/>
        <v>#NAME?</v>
      </c>
      <c r="BY27" t="e">
        <f t="shared" ca="1" si="10"/>
        <v>#NAME?</v>
      </c>
      <c r="BZ27" t="e">
        <f t="shared" ca="1" si="11"/>
        <v>#NAME?</v>
      </c>
      <c r="CA27" t="e">
        <f t="shared" ca="1" si="12"/>
        <v>#NAME?</v>
      </c>
    </row>
    <row r="28" spans="1:79" ht="15.5" x14ac:dyDescent="0.35">
      <c r="A28" s="31">
        <v>85</v>
      </c>
      <c r="B28" s="14">
        <v>12</v>
      </c>
      <c r="C28" s="20">
        <v>1.86</v>
      </c>
      <c r="D28" s="14">
        <v>2</v>
      </c>
      <c r="E28">
        <v>1</v>
      </c>
      <c r="F28" s="32">
        <v>1</v>
      </c>
      <c r="G28" s="14">
        <v>37</v>
      </c>
      <c r="H28" s="14">
        <v>13</v>
      </c>
      <c r="I28" s="14">
        <v>2</v>
      </c>
      <c r="J28" s="21">
        <v>42</v>
      </c>
      <c r="K28" s="17">
        <v>62</v>
      </c>
      <c r="L28" s="33">
        <v>164</v>
      </c>
      <c r="M28" s="33">
        <v>172</v>
      </c>
      <c r="N28" s="18">
        <v>16.899999999999999</v>
      </c>
      <c r="O28" s="14">
        <v>1</v>
      </c>
      <c r="S28" t="e">
        <f ca="1"/>
        <v>#NAME?</v>
      </c>
      <c r="T28" t="e">
        <f ca="1"/>
        <v>#NAME?</v>
      </c>
      <c r="U28" t="e">
        <f ca="1"/>
        <v>#NAME?</v>
      </c>
      <c r="V28" t="e">
        <f ca="1"/>
        <v>#NAME?</v>
      </c>
      <c r="W28" t="e">
        <f ca="1"/>
        <v>#NAME?</v>
      </c>
      <c r="X28" t="e">
        <f ca="1"/>
        <v>#NAME?</v>
      </c>
      <c r="Y28" t="e">
        <f ca="1"/>
        <v>#NAME?</v>
      </c>
      <c r="Z28" t="e">
        <f ca="1"/>
        <v>#NAME?</v>
      </c>
      <c r="AA28" t="e">
        <f ca="1"/>
        <v>#NAME?</v>
      </c>
      <c r="AB28" t="e">
        <f ca="1"/>
        <v>#NAME?</v>
      </c>
      <c r="AC28" t="e">
        <f ca="1"/>
        <v>#NAME?</v>
      </c>
      <c r="AD28" t="e">
        <f ca="1"/>
        <v>#NAME?</v>
      </c>
      <c r="AE28" t="e">
        <f ca="1"/>
        <v>#NAME?</v>
      </c>
      <c r="AF28" t="e">
        <f ca="1"/>
        <v>#NAME?</v>
      </c>
      <c r="AG28" s="138" t="e">
        <f ca="1"/>
        <v>#NAME?</v>
      </c>
      <c r="AH28" s="139" t="e">
        <f ca="1"/>
        <v>#NAME?</v>
      </c>
      <c r="AI28" s="140" t="e">
        <f t="shared" ca="1" si="1"/>
        <v>#NAME?</v>
      </c>
      <c r="AJ28" t="e">
        <f t="shared" ca="1" si="2"/>
        <v>#NAME?</v>
      </c>
      <c r="AK28" t="e">
        <f t="shared" ca="1" si="3"/>
        <v>#NAME?</v>
      </c>
      <c r="AL28" s="138" t="e">
        <f t="shared" ca="1" si="4"/>
        <v>#NAME?</v>
      </c>
      <c r="AM28" s="140" t="e">
        <f t="shared" ca="1" si="5"/>
        <v>#NAME?</v>
      </c>
      <c r="AN28" s="138">
        <f t="shared" ca="1" si="6"/>
        <v>0</v>
      </c>
      <c r="AO28" s="140" t="e">
        <f t="shared" ca="1" si="7"/>
        <v>#NAME?</v>
      </c>
      <c r="AP28">
        <f t="shared" ca="1" si="8"/>
        <v>0</v>
      </c>
      <c r="BT28" t="e">
        <f ca="1"/>
        <v>#NAME?</v>
      </c>
      <c r="BU28" t="e">
        <f ca="1"/>
        <v>#NAME?</v>
      </c>
      <c r="BV28" t="e">
        <f ca="1"/>
        <v>#NAME?</v>
      </c>
      <c r="BW28" t="e">
        <f t="shared" ca="1" si="13"/>
        <v>#NAME?</v>
      </c>
      <c r="BX28" t="e">
        <f t="shared" ca="1" si="14"/>
        <v>#NAME?</v>
      </c>
      <c r="BY28" t="e">
        <f t="shared" ca="1" si="10"/>
        <v>#NAME?</v>
      </c>
      <c r="BZ28" t="e">
        <f t="shared" ca="1" si="11"/>
        <v>#NAME?</v>
      </c>
      <c r="CA28" t="e">
        <f t="shared" ca="1" si="12"/>
        <v>#NAME?</v>
      </c>
    </row>
    <row r="29" spans="1:79" ht="15.5" x14ac:dyDescent="0.35">
      <c r="A29" s="31">
        <v>35</v>
      </c>
      <c r="B29" s="14">
        <v>6</v>
      </c>
      <c r="C29" s="20">
        <v>4.7E-2</v>
      </c>
      <c r="D29" s="14">
        <v>4</v>
      </c>
      <c r="E29">
        <v>0</v>
      </c>
      <c r="F29" s="32">
        <v>0</v>
      </c>
      <c r="G29" s="14">
        <v>27</v>
      </c>
      <c r="H29" s="14">
        <v>5</v>
      </c>
      <c r="I29" s="14">
        <v>6</v>
      </c>
      <c r="J29" s="21">
        <v>37</v>
      </c>
      <c r="K29" s="17">
        <v>16</v>
      </c>
      <c r="L29" s="33">
        <v>180</v>
      </c>
      <c r="M29" s="33">
        <v>186</v>
      </c>
      <c r="N29" s="18">
        <v>7.9</v>
      </c>
      <c r="O29" s="14">
        <v>1</v>
      </c>
      <c r="S29" t="e">
        <f ca="1"/>
        <v>#NAME?</v>
      </c>
      <c r="T29" t="e">
        <f ca="1"/>
        <v>#NAME?</v>
      </c>
      <c r="U29" t="e">
        <f ca="1"/>
        <v>#NAME?</v>
      </c>
      <c r="V29" t="e">
        <f ca="1"/>
        <v>#NAME?</v>
      </c>
      <c r="W29" t="e">
        <f ca="1"/>
        <v>#NAME?</v>
      </c>
      <c r="X29" t="e">
        <f ca="1"/>
        <v>#NAME?</v>
      </c>
      <c r="Y29" t="e">
        <f ca="1"/>
        <v>#NAME?</v>
      </c>
      <c r="Z29" t="e">
        <f ca="1"/>
        <v>#NAME?</v>
      </c>
      <c r="AA29" t="e">
        <f ca="1"/>
        <v>#NAME?</v>
      </c>
      <c r="AB29" t="e">
        <f ca="1"/>
        <v>#NAME?</v>
      </c>
      <c r="AC29" t="e">
        <f ca="1"/>
        <v>#NAME?</v>
      </c>
      <c r="AD29" t="e">
        <f ca="1"/>
        <v>#NAME?</v>
      </c>
      <c r="AE29" t="e">
        <f ca="1"/>
        <v>#NAME?</v>
      </c>
      <c r="AF29" t="e">
        <f ca="1"/>
        <v>#NAME?</v>
      </c>
      <c r="AG29" s="138" t="e">
        <f ca="1"/>
        <v>#NAME?</v>
      </c>
      <c r="AH29" s="139" t="e">
        <f ca="1"/>
        <v>#NAME?</v>
      </c>
      <c r="AI29" s="140" t="e">
        <f t="shared" ca="1" si="1"/>
        <v>#NAME?</v>
      </c>
      <c r="AJ29" t="e">
        <f t="shared" ca="1" si="2"/>
        <v>#NAME?</v>
      </c>
      <c r="AK29" t="e">
        <f t="shared" ca="1" si="3"/>
        <v>#NAME?</v>
      </c>
      <c r="AL29" s="138" t="e">
        <f t="shared" ca="1" si="4"/>
        <v>#NAME?</v>
      </c>
      <c r="AM29" s="140" t="e">
        <f t="shared" ca="1" si="5"/>
        <v>#NAME?</v>
      </c>
      <c r="AN29" s="138">
        <f t="shared" ca="1" si="6"/>
        <v>0</v>
      </c>
      <c r="AO29" s="140" t="e">
        <f t="shared" ca="1" si="7"/>
        <v>#NAME?</v>
      </c>
      <c r="AP29">
        <f t="shared" ca="1" si="8"/>
        <v>0</v>
      </c>
      <c r="BT29" t="e">
        <f ca="1"/>
        <v>#NAME?</v>
      </c>
      <c r="BU29" t="e">
        <f ca="1"/>
        <v>#NAME?</v>
      </c>
      <c r="BV29" t="e">
        <f ca="1"/>
        <v>#NAME?</v>
      </c>
      <c r="BW29" t="e">
        <f t="shared" ca="1" si="13"/>
        <v>#NAME?</v>
      </c>
      <c r="BX29" t="e">
        <f t="shared" ca="1" si="14"/>
        <v>#NAME?</v>
      </c>
      <c r="BY29" t="e">
        <f t="shared" ca="1" si="10"/>
        <v>#NAME?</v>
      </c>
      <c r="BZ29" t="e">
        <f t="shared" ca="1" si="11"/>
        <v>#NAME?</v>
      </c>
      <c r="CA29" t="e">
        <f t="shared" ca="1" si="12"/>
        <v>#NAME?</v>
      </c>
    </row>
    <row r="30" spans="1:79" ht="15.5" x14ac:dyDescent="0.35">
      <c r="A30" s="31">
        <v>51</v>
      </c>
      <c r="B30" s="14">
        <v>6</v>
      </c>
      <c r="C30" s="20">
        <v>0.498</v>
      </c>
      <c r="D30" s="14">
        <v>4</v>
      </c>
      <c r="E30">
        <v>0</v>
      </c>
      <c r="F30" s="32">
        <v>0</v>
      </c>
      <c r="G30" s="14">
        <v>30</v>
      </c>
      <c r="H30" s="14">
        <v>5</v>
      </c>
      <c r="I30" s="14">
        <v>2</v>
      </c>
      <c r="J30" s="21">
        <v>36</v>
      </c>
      <c r="K30" s="17">
        <v>20</v>
      </c>
      <c r="L30" s="33">
        <v>179</v>
      </c>
      <c r="M30" s="33">
        <v>187</v>
      </c>
      <c r="N30" s="18">
        <v>9.6</v>
      </c>
      <c r="O30" s="14">
        <v>1</v>
      </c>
      <c r="S30" t="e">
        <f ca="1"/>
        <v>#NAME?</v>
      </c>
      <c r="T30" t="e">
        <f ca="1"/>
        <v>#NAME?</v>
      </c>
      <c r="U30" t="e">
        <f ca="1"/>
        <v>#NAME?</v>
      </c>
      <c r="V30" t="e">
        <f ca="1"/>
        <v>#NAME?</v>
      </c>
      <c r="W30" t="e">
        <f ca="1"/>
        <v>#NAME?</v>
      </c>
      <c r="X30" t="e">
        <f ca="1"/>
        <v>#NAME?</v>
      </c>
      <c r="Y30" t="e">
        <f ca="1"/>
        <v>#NAME?</v>
      </c>
      <c r="Z30" t="e">
        <f ca="1"/>
        <v>#NAME?</v>
      </c>
      <c r="AA30" t="e">
        <f ca="1"/>
        <v>#NAME?</v>
      </c>
      <c r="AB30" t="e">
        <f ca="1"/>
        <v>#NAME?</v>
      </c>
      <c r="AC30" t="e">
        <f ca="1"/>
        <v>#NAME?</v>
      </c>
      <c r="AD30" t="e">
        <f ca="1"/>
        <v>#NAME?</v>
      </c>
      <c r="AE30" t="e">
        <f ca="1"/>
        <v>#NAME?</v>
      </c>
      <c r="AF30" t="e">
        <f ca="1"/>
        <v>#NAME?</v>
      </c>
      <c r="AG30" s="138" t="e">
        <f ca="1"/>
        <v>#NAME?</v>
      </c>
      <c r="AH30" s="139" t="e">
        <f ca="1"/>
        <v>#NAME?</v>
      </c>
      <c r="AI30" s="140" t="e">
        <f t="shared" ca="1" si="1"/>
        <v>#NAME?</v>
      </c>
      <c r="AJ30" t="e">
        <f t="shared" ca="1" si="2"/>
        <v>#NAME?</v>
      </c>
      <c r="AK30" t="e">
        <f t="shared" ca="1" si="3"/>
        <v>#NAME?</v>
      </c>
      <c r="AL30" s="138" t="e">
        <f t="shared" ca="1" si="4"/>
        <v>#NAME?</v>
      </c>
      <c r="AM30" s="140" t="e">
        <f t="shared" ca="1" si="5"/>
        <v>#NAME?</v>
      </c>
      <c r="AN30" s="138">
        <f t="shared" ca="1" si="6"/>
        <v>0</v>
      </c>
      <c r="AO30" s="140" t="e">
        <f t="shared" ca="1" si="7"/>
        <v>#NAME?</v>
      </c>
      <c r="AP30">
        <f t="shared" ca="1" si="8"/>
        <v>0</v>
      </c>
      <c r="BT30" t="e">
        <f ca="1"/>
        <v>#NAME?</v>
      </c>
      <c r="BU30" t="e">
        <f ca="1"/>
        <v>#NAME?</v>
      </c>
      <c r="BV30" t="e">
        <f ca="1"/>
        <v>#NAME?</v>
      </c>
      <c r="BW30" t="e">
        <f t="shared" ca="1" si="13"/>
        <v>#NAME?</v>
      </c>
      <c r="BX30" t="e">
        <f t="shared" ca="1" si="14"/>
        <v>#NAME?</v>
      </c>
      <c r="BY30" t="e">
        <f t="shared" ca="1" si="10"/>
        <v>#NAME?</v>
      </c>
      <c r="BZ30" t="e">
        <f t="shared" ca="1" si="11"/>
        <v>#NAME?</v>
      </c>
      <c r="CA30" t="e">
        <f t="shared" ca="1" si="12"/>
        <v>#NAME?</v>
      </c>
    </row>
    <row r="31" spans="1:79" ht="15.5" x14ac:dyDescent="0.35">
      <c r="A31" s="31">
        <v>102</v>
      </c>
      <c r="B31" s="14">
        <v>12</v>
      </c>
      <c r="C31" s="20">
        <v>8.4000000000000005E-2</v>
      </c>
      <c r="D31" s="14">
        <v>2</v>
      </c>
      <c r="E31">
        <v>1</v>
      </c>
      <c r="F31" s="32">
        <v>1</v>
      </c>
      <c r="G31" s="14">
        <v>38</v>
      </c>
      <c r="H31" s="14">
        <v>11</v>
      </c>
      <c r="I31" s="14">
        <v>2</v>
      </c>
      <c r="J31" s="21">
        <v>32</v>
      </c>
      <c r="K31" s="17">
        <v>114</v>
      </c>
      <c r="L31" s="33">
        <v>170</v>
      </c>
      <c r="M31" s="33">
        <v>177</v>
      </c>
      <c r="N31" s="18">
        <v>16.3</v>
      </c>
      <c r="O31" s="14">
        <v>1</v>
      </c>
      <c r="S31" t="e">
        <f ca="1"/>
        <v>#NAME?</v>
      </c>
      <c r="T31" t="e">
        <f ca="1"/>
        <v>#NAME?</v>
      </c>
      <c r="U31" t="e">
        <f ca="1"/>
        <v>#NAME?</v>
      </c>
      <c r="V31" t="e">
        <f ca="1"/>
        <v>#NAME?</v>
      </c>
      <c r="W31" t="e">
        <f ca="1"/>
        <v>#NAME?</v>
      </c>
      <c r="X31" t="e">
        <f ca="1"/>
        <v>#NAME?</v>
      </c>
      <c r="Y31" t="e">
        <f ca="1"/>
        <v>#NAME?</v>
      </c>
      <c r="Z31" t="e">
        <f ca="1"/>
        <v>#NAME?</v>
      </c>
      <c r="AA31" t="e">
        <f ca="1"/>
        <v>#NAME?</v>
      </c>
      <c r="AB31" t="e">
        <f ca="1"/>
        <v>#NAME?</v>
      </c>
      <c r="AC31" t="e">
        <f ca="1"/>
        <v>#NAME?</v>
      </c>
      <c r="AD31" t="e">
        <f ca="1"/>
        <v>#NAME?</v>
      </c>
      <c r="AE31" t="e">
        <f ca="1"/>
        <v>#NAME?</v>
      </c>
      <c r="AF31" t="e">
        <f ca="1"/>
        <v>#NAME?</v>
      </c>
      <c r="AG31" s="138" t="e">
        <f ca="1"/>
        <v>#NAME?</v>
      </c>
      <c r="AH31" s="139" t="e">
        <f ca="1"/>
        <v>#NAME?</v>
      </c>
      <c r="AI31" s="140" t="e">
        <f t="shared" ca="1" si="1"/>
        <v>#NAME?</v>
      </c>
      <c r="AJ31" t="e">
        <f t="shared" ca="1" si="2"/>
        <v>#NAME?</v>
      </c>
      <c r="AK31" t="e">
        <f t="shared" ca="1" si="3"/>
        <v>#NAME?</v>
      </c>
      <c r="AL31" s="138" t="e">
        <f t="shared" ca="1" si="4"/>
        <v>#NAME?</v>
      </c>
      <c r="AM31" s="140" t="e">
        <f t="shared" ca="1" si="5"/>
        <v>#NAME?</v>
      </c>
      <c r="AN31" s="138">
        <f t="shared" ca="1" si="6"/>
        <v>0</v>
      </c>
      <c r="AO31" s="140" t="e">
        <f t="shared" ca="1" si="7"/>
        <v>#NAME?</v>
      </c>
      <c r="AP31">
        <f t="shared" ca="1" si="8"/>
        <v>0</v>
      </c>
      <c r="BT31" t="e">
        <f ca="1"/>
        <v>#NAME?</v>
      </c>
      <c r="BU31" t="e">
        <f ca="1"/>
        <v>#NAME?</v>
      </c>
      <c r="BV31" t="e">
        <f ca="1"/>
        <v>#NAME?</v>
      </c>
      <c r="BW31" t="e">
        <f t="shared" ca="1" si="13"/>
        <v>#NAME?</v>
      </c>
      <c r="BX31" t="e">
        <f t="shared" ca="1" si="14"/>
        <v>#NAME?</v>
      </c>
      <c r="BY31" t="e">
        <f t="shared" ca="1" si="10"/>
        <v>#NAME?</v>
      </c>
      <c r="BZ31" t="e">
        <f t="shared" ca="1" si="11"/>
        <v>#NAME?</v>
      </c>
      <c r="CA31" t="e">
        <f t="shared" ca="1" si="12"/>
        <v>#NAME?</v>
      </c>
    </row>
    <row r="32" spans="1:79" ht="15.5" x14ac:dyDescent="0.35">
      <c r="A32" s="31">
        <v>70</v>
      </c>
      <c r="B32" s="14">
        <v>14</v>
      </c>
      <c r="C32" s="20">
        <v>4.8000000000000001E-2</v>
      </c>
      <c r="D32" s="14">
        <v>4</v>
      </c>
      <c r="E32">
        <v>0</v>
      </c>
      <c r="F32" s="32">
        <v>1</v>
      </c>
      <c r="G32" s="14">
        <v>35</v>
      </c>
      <c r="H32" s="14">
        <v>11</v>
      </c>
      <c r="I32" s="14">
        <v>3</v>
      </c>
      <c r="J32" s="21">
        <v>42</v>
      </c>
      <c r="K32" s="17">
        <v>56</v>
      </c>
      <c r="L32" s="33">
        <v>166</v>
      </c>
      <c r="M32" s="33">
        <v>172</v>
      </c>
      <c r="N32" s="18">
        <v>11.2</v>
      </c>
      <c r="O32" s="14">
        <v>1</v>
      </c>
      <c r="S32" t="e">
        <f ca="1"/>
        <v>#NAME?</v>
      </c>
      <c r="T32" t="e">
        <f ca="1"/>
        <v>#NAME?</v>
      </c>
      <c r="U32" t="e">
        <f ca="1"/>
        <v>#NAME?</v>
      </c>
      <c r="V32" t="e">
        <f ca="1"/>
        <v>#NAME?</v>
      </c>
      <c r="W32" t="e">
        <f ca="1"/>
        <v>#NAME?</v>
      </c>
      <c r="X32" t="e">
        <f ca="1"/>
        <v>#NAME?</v>
      </c>
      <c r="Y32" t="e">
        <f ca="1"/>
        <v>#NAME?</v>
      </c>
      <c r="Z32" t="e">
        <f ca="1"/>
        <v>#NAME?</v>
      </c>
      <c r="AA32" t="e">
        <f ca="1"/>
        <v>#NAME?</v>
      </c>
      <c r="AB32" t="e">
        <f ca="1"/>
        <v>#NAME?</v>
      </c>
      <c r="AC32" t="e">
        <f ca="1"/>
        <v>#NAME?</v>
      </c>
      <c r="AD32" t="e">
        <f ca="1"/>
        <v>#NAME?</v>
      </c>
      <c r="AE32" t="e">
        <f ca="1"/>
        <v>#NAME?</v>
      </c>
      <c r="AF32" t="e">
        <f ca="1"/>
        <v>#NAME?</v>
      </c>
      <c r="AG32" s="138" t="e">
        <f ca="1"/>
        <v>#NAME?</v>
      </c>
      <c r="AH32" s="139" t="e">
        <f ca="1"/>
        <v>#NAME?</v>
      </c>
      <c r="AI32" s="140" t="e">
        <f t="shared" ca="1" si="1"/>
        <v>#NAME?</v>
      </c>
      <c r="AJ32" t="e">
        <f t="shared" ca="1" si="2"/>
        <v>#NAME?</v>
      </c>
      <c r="AK32" t="e">
        <f t="shared" ca="1" si="3"/>
        <v>#NAME?</v>
      </c>
      <c r="AL32" s="138" t="e">
        <f t="shared" ca="1" si="4"/>
        <v>#NAME?</v>
      </c>
      <c r="AM32" s="140" t="e">
        <f t="shared" ca="1" si="5"/>
        <v>#NAME?</v>
      </c>
      <c r="AN32" s="138">
        <f t="shared" ca="1" si="6"/>
        <v>0</v>
      </c>
      <c r="AO32" s="140" t="e">
        <f t="shared" ca="1" si="7"/>
        <v>#NAME?</v>
      </c>
      <c r="AP32">
        <f t="shared" ca="1" si="8"/>
        <v>0</v>
      </c>
      <c r="BT32" t="e">
        <f ca="1"/>
        <v>#NAME?</v>
      </c>
      <c r="BU32" t="e">
        <f ca="1"/>
        <v>#NAME?</v>
      </c>
      <c r="BV32" t="e">
        <f ca="1"/>
        <v>#NAME?</v>
      </c>
      <c r="BW32" t="e">
        <f t="shared" ca="1" si="13"/>
        <v>#NAME?</v>
      </c>
      <c r="BX32" t="e">
        <f t="shared" ca="1" si="14"/>
        <v>#NAME?</v>
      </c>
      <c r="BY32" t="e">
        <f t="shared" ca="1" si="10"/>
        <v>#NAME?</v>
      </c>
      <c r="BZ32" t="e">
        <f t="shared" ca="1" si="11"/>
        <v>#NAME?</v>
      </c>
      <c r="CA32" t="e">
        <f t="shared" ca="1" si="12"/>
        <v>#NAME?</v>
      </c>
    </row>
    <row r="33" spans="1:79" ht="15.5" x14ac:dyDescent="0.35">
      <c r="A33" s="31">
        <v>61</v>
      </c>
      <c r="B33" s="14">
        <v>7</v>
      </c>
      <c r="C33" s="20">
        <v>0.96</v>
      </c>
      <c r="D33" s="14">
        <v>2</v>
      </c>
      <c r="E33">
        <v>1</v>
      </c>
      <c r="F33" s="32">
        <v>1</v>
      </c>
      <c r="G33" s="14">
        <v>30</v>
      </c>
      <c r="H33" s="14">
        <v>10</v>
      </c>
      <c r="I33" s="14">
        <v>5</v>
      </c>
      <c r="J33" s="21">
        <v>39</v>
      </c>
      <c r="K33" s="17">
        <v>43</v>
      </c>
      <c r="L33" s="33">
        <v>168</v>
      </c>
      <c r="M33" s="33">
        <v>173</v>
      </c>
      <c r="N33" s="18">
        <v>13.1</v>
      </c>
      <c r="O33" s="14">
        <v>1</v>
      </c>
      <c r="S33" t="e">
        <f ca="1"/>
        <v>#NAME?</v>
      </c>
      <c r="T33" t="e">
        <f ca="1"/>
        <v>#NAME?</v>
      </c>
      <c r="U33" t="e">
        <f ca="1"/>
        <v>#NAME?</v>
      </c>
      <c r="V33" t="e">
        <f ca="1"/>
        <v>#NAME?</v>
      </c>
      <c r="W33" t="e">
        <f ca="1"/>
        <v>#NAME?</v>
      </c>
      <c r="X33" t="e">
        <f ca="1"/>
        <v>#NAME?</v>
      </c>
      <c r="Y33" t="e">
        <f ca="1"/>
        <v>#NAME?</v>
      </c>
      <c r="Z33" t="e">
        <f ca="1"/>
        <v>#NAME?</v>
      </c>
      <c r="AA33" t="e">
        <f ca="1"/>
        <v>#NAME?</v>
      </c>
      <c r="AB33" t="e">
        <f ca="1"/>
        <v>#NAME?</v>
      </c>
      <c r="AC33" t="e">
        <f ca="1"/>
        <v>#NAME?</v>
      </c>
      <c r="AD33" t="e">
        <f ca="1"/>
        <v>#NAME?</v>
      </c>
      <c r="AE33" t="e">
        <f ca="1"/>
        <v>#NAME?</v>
      </c>
      <c r="AF33" t="e">
        <f ca="1"/>
        <v>#NAME?</v>
      </c>
      <c r="AG33" s="138" t="e">
        <f ca="1"/>
        <v>#NAME?</v>
      </c>
      <c r="AH33" s="139" t="e">
        <f ca="1"/>
        <v>#NAME?</v>
      </c>
      <c r="AI33" s="140" t="e">
        <f t="shared" ca="1" si="1"/>
        <v>#NAME?</v>
      </c>
      <c r="AJ33" t="e">
        <f t="shared" ca="1" si="2"/>
        <v>#NAME?</v>
      </c>
      <c r="AK33" t="e">
        <f t="shared" ca="1" si="3"/>
        <v>#NAME?</v>
      </c>
      <c r="AL33" s="138" t="e">
        <f t="shared" ca="1" si="4"/>
        <v>#NAME?</v>
      </c>
      <c r="AM33" s="140" t="e">
        <f t="shared" ca="1" si="5"/>
        <v>#NAME?</v>
      </c>
      <c r="AN33" s="138">
        <f t="shared" ca="1" si="6"/>
        <v>0</v>
      </c>
      <c r="AO33" s="140" t="e">
        <f t="shared" ca="1" si="7"/>
        <v>#NAME?</v>
      </c>
      <c r="AP33">
        <f t="shared" ca="1" si="8"/>
        <v>0</v>
      </c>
      <c r="BT33" t="e">
        <f ca="1"/>
        <v>#NAME?</v>
      </c>
      <c r="BU33" t="e">
        <f ca="1"/>
        <v>#NAME?</v>
      </c>
      <c r="BV33" t="e">
        <f ca="1"/>
        <v>#NAME?</v>
      </c>
      <c r="BW33" t="e">
        <f t="shared" ca="1" si="13"/>
        <v>#NAME?</v>
      </c>
      <c r="BX33" t="e">
        <f t="shared" ca="1" si="14"/>
        <v>#NAME?</v>
      </c>
      <c r="BY33" t="e">
        <f t="shared" ca="1" si="10"/>
        <v>#NAME?</v>
      </c>
      <c r="BZ33" t="e">
        <f t="shared" ca="1" si="11"/>
        <v>#NAME?</v>
      </c>
      <c r="CA33" t="e">
        <f t="shared" ca="1" si="12"/>
        <v>#NAME?</v>
      </c>
    </row>
    <row r="34" spans="1:79" ht="15.5" x14ac:dyDescent="0.35">
      <c r="A34" s="31">
        <v>44</v>
      </c>
      <c r="B34" s="14">
        <v>3</v>
      </c>
      <c r="C34" s="20">
        <v>1.18</v>
      </c>
      <c r="D34" s="14">
        <v>2</v>
      </c>
      <c r="E34">
        <v>0</v>
      </c>
      <c r="F34" s="32">
        <v>0</v>
      </c>
      <c r="G34" s="14">
        <v>34</v>
      </c>
      <c r="H34" s="14">
        <v>6</v>
      </c>
      <c r="I34" s="14">
        <v>2</v>
      </c>
      <c r="J34" s="21">
        <v>47</v>
      </c>
      <c r="K34" s="17">
        <v>20</v>
      </c>
      <c r="L34" s="33">
        <v>178</v>
      </c>
      <c r="M34" s="33">
        <v>183</v>
      </c>
      <c r="N34" s="18">
        <v>8</v>
      </c>
      <c r="O34" s="14">
        <v>0</v>
      </c>
      <c r="S34" t="e">
        <f ca="1"/>
        <v>#NAME?</v>
      </c>
      <c r="T34" t="e">
        <f ca="1"/>
        <v>#NAME?</v>
      </c>
      <c r="U34" t="e">
        <f ca="1"/>
        <v>#NAME?</v>
      </c>
      <c r="V34" t="e">
        <f ca="1"/>
        <v>#NAME?</v>
      </c>
      <c r="W34" t="e">
        <f ca="1"/>
        <v>#NAME?</v>
      </c>
      <c r="X34" t="e">
        <f ca="1"/>
        <v>#NAME?</v>
      </c>
      <c r="Y34" t="e">
        <f ca="1"/>
        <v>#NAME?</v>
      </c>
      <c r="Z34" t="e">
        <f ca="1"/>
        <v>#NAME?</v>
      </c>
      <c r="AA34" t="e">
        <f ca="1"/>
        <v>#NAME?</v>
      </c>
      <c r="AB34" t="e">
        <f ca="1"/>
        <v>#NAME?</v>
      </c>
      <c r="AC34" t="e">
        <f ca="1"/>
        <v>#NAME?</v>
      </c>
      <c r="AD34" t="e">
        <f ca="1"/>
        <v>#NAME?</v>
      </c>
      <c r="AE34" t="e">
        <f ca="1"/>
        <v>#NAME?</v>
      </c>
      <c r="AF34" t="e">
        <f ca="1"/>
        <v>#NAME?</v>
      </c>
      <c r="AG34" s="138" t="e">
        <f ca="1"/>
        <v>#NAME?</v>
      </c>
      <c r="AH34" s="139" t="e">
        <f ca="1"/>
        <v>#NAME?</v>
      </c>
      <c r="AI34" s="140" t="e">
        <f t="shared" ca="1" si="1"/>
        <v>#NAME?</v>
      </c>
      <c r="AJ34" t="e">
        <f t="shared" ca="1" si="2"/>
        <v>#NAME?</v>
      </c>
      <c r="AK34" t="e">
        <f t="shared" ca="1" si="3"/>
        <v>#NAME?</v>
      </c>
      <c r="AL34" s="138" t="e">
        <f t="shared" ca="1" si="4"/>
        <v>#NAME?</v>
      </c>
      <c r="AM34" s="140" t="e">
        <f t="shared" ca="1" si="5"/>
        <v>#NAME?</v>
      </c>
      <c r="AN34" s="138">
        <f t="shared" ca="1" si="6"/>
        <v>0</v>
      </c>
      <c r="AO34" s="140" t="e">
        <f t="shared" ca="1" si="7"/>
        <v>#NAME?</v>
      </c>
      <c r="AP34">
        <f t="shared" ca="1" si="8"/>
        <v>0</v>
      </c>
      <c r="BT34" t="e">
        <f ca="1"/>
        <v>#NAME?</v>
      </c>
      <c r="BU34" t="e">
        <f ca="1"/>
        <v>#NAME?</v>
      </c>
      <c r="BV34" t="e">
        <f ca="1"/>
        <v>#NAME?</v>
      </c>
      <c r="BW34" t="e">
        <f t="shared" ca="1" si="13"/>
        <v>#NAME?</v>
      </c>
      <c r="BX34" t="e">
        <f t="shared" ca="1" si="14"/>
        <v>#NAME?</v>
      </c>
      <c r="BY34" t="e">
        <f t="shared" ca="1" si="10"/>
        <v>#NAME?</v>
      </c>
      <c r="BZ34" t="e">
        <f t="shared" ca="1" si="11"/>
        <v>#NAME?</v>
      </c>
      <c r="CA34" t="e">
        <f t="shared" ca="1" si="12"/>
        <v>#NAME?</v>
      </c>
    </row>
    <row r="35" spans="1:79" ht="15.5" x14ac:dyDescent="0.35">
      <c r="A35" s="31">
        <v>98</v>
      </c>
      <c r="B35" s="14">
        <v>3</v>
      </c>
      <c r="C35" s="20">
        <v>0.97399999999999998</v>
      </c>
      <c r="D35" s="14">
        <v>1</v>
      </c>
      <c r="E35">
        <v>0</v>
      </c>
      <c r="F35" s="32">
        <v>1</v>
      </c>
      <c r="G35" s="14">
        <v>37</v>
      </c>
      <c r="H35" s="14">
        <v>6</v>
      </c>
      <c r="I35" s="14">
        <v>3</v>
      </c>
      <c r="J35" s="21">
        <v>32</v>
      </c>
      <c r="K35" s="17">
        <v>106</v>
      </c>
      <c r="L35" s="33">
        <v>186</v>
      </c>
      <c r="M35" s="33">
        <v>194</v>
      </c>
      <c r="N35" s="18">
        <v>16.100000000000001</v>
      </c>
      <c r="O35" s="14">
        <v>1</v>
      </c>
      <c r="S35" t="e">
        <f ca="1"/>
        <v>#NAME?</v>
      </c>
      <c r="T35" t="e">
        <f ca="1"/>
        <v>#NAME?</v>
      </c>
      <c r="U35" t="e">
        <f ca="1"/>
        <v>#NAME?</v>
      </c>
      <c r="V35" t="e">
        <f ca="1"/>
        <v>#NAME?</v>
      </c>
      <c r="W35" t="e">
        <f ca="1"/>
        <v>#NAME?</v>
      </c>
      <c r="X35" t="e">
        <f ca="1"/>
        <v>#NAME?</v>
      </c>
      <c r="Y35" t="e">
        <f ca="1"/>
        <v>#NAME?</v>
      </c>
      <c r="Z35" t="e">
        <f ca="1"/>
        <v>#NAME?</v>
      </c>
      <c r="AA35" t="e">
        <f ca="1"/>
        <v>#NAME?</v>
      </c>
      <c r="AB35" t="e">
        <f ca="1"/>
        <v>#NAME?</v>
      </c>
      <c r="AC35" t="e">
        <f ca="1"/>
        <v>#NAME?</v>
      </c>
      <c r="AD35" t="e">
        <f ca="1"/>
        <v>#NAME?</v>
      </c>
      <c r="AE35" t="e">
        <f ca="1"/>
        <v>#NAME?</v>
      </c>
      <c r="AF35" t="e">
        <f ca="1"/>
        <v>#NAME?</v>
      </c>
      <c r="AG35" s="138" t="e">
        <f ca="1"/>
        <v>#NAME?</v>
      </c>
      <c r="AH35" s="139" t="e">
        <f ca="1"/>
        <v>#NAME?</v>
      </c>
      <c r="AI35" s="140" t="e">
        <f t="shared" ca="1" si="1"/>
        <v>#NAME?</v>
      </c>
      <c r="AJ35" t="e">
        <f t="shared" ca="1" si="2"/>
        <v>#NAME?</v>
      </c>
      <c r="AK35" t="e">
        <f t="shared" ca="1" si="3"/>
        <v>#NAME?</v>
      </c>
      <c r="AL35" s="138" t="e">
        <f t="shared" ca="1" si="4"/>
        <v>#NAME?</v>
      </c>
      <c r="AM35" s="140" t="e">
        <f t="shared" ca="1" si="5"/>
        <v>#NAME?</v>
      </c>
      <c r="AN35" s="138">
        <f t="shared" ca="1" si="6"/>
        <v>0</v>
      </c>
      <c r="AO35" s="140" t="e">
        <f t="shared" ca="1" si="7"/>
        <v>#NAME?</v>
      </c>
      <c r="AP35">
        <f t="shared" ca="1" si="8"/>
        <v>0</v>
      </c>
      <c r="BT35" t="e">
        <f ca="1"/>
        <v>#NAME?</v>
      </c>
      <c r="BU35" t="e">
        <f ca="1"/>
        <v>#NAME?</v>
      </c>
      <c r="BV35" t="e">
        <f ca="1"/>
        <v>#NAME?</v>
      </c>
      <c r="BW35" t="e">
        <f t="shared" ca="1" si="13"/>
        <v>#NAME?</v>
      </c>
      <c r="BX35" t="e">
        <f t="shared" ca="1" si="14"/>
        <v>#NAME?</v>
      </c>
      <c r="BY35" t="e">
        <f t="shared" ca="1" si="10"/>
        <v>#NAME?</v>
      </c>
      <c r="BZ35" t="e">
        <f t="shared" ca="1" si="11"/>
        <v>#NAME?</v>
      </c>
      <c r="CA35" t="e">
        <f t="shared" ca="1" si="12"/>
        <v>#NAME?</v>
      </c>
    </row>
    <row r="36" spans="1:79" ht="15.5" x14ac:dyDescent="0.35">
      <c r="A36" s="31">
        <v>53</v>
      </c>
      <c r="B36" s="14">
        <v>4</v>
      </c>
      <c r="C36" s="20">
        <v>1.3149999999999999</v>
      </c>
      <c r="D36" s="14">
        <v>1</v>
      </c>
      <c r="E36">
        <v>0</v>
      </c>
      <c r="F36" s="32">
        <v>1</v>
      </c>
      <c r="G36" s="14">
        <v>35</v>
      </c>
      <c r="H36" s="14">
        <v>9</v>
      </c>
      <c r="I36" s="14">
        <v>2</v>
      </c>
      <c r="J36" s="21">
        <v>47</v>
      </c>
      <c r="K36" s="17">
        <v>25</v>
      </c>
      <c r="L36" s="33">
        <v>181</v>
      </c>
      <c r="M36" s="33">
        <v>189</v>
      </c>
      <c r="N36" s="18">
        <v>10.4</v>
      </c>
      <c r="O36" s="14">
        <v>1</v>
      </c>
      <c r="S36" t="e">
        <f ca="1"/>
        <v>#NAME?</v>
      </c>
      <c r="T36" t="e">
        <f ca="1"/>
        <v>#NAME?</v>
      </c>
      <c r="U36" t="e">
        <f ca="1"/>
        <v>#NAME?</v>
      </c>
      <c r="V36" t="e">
        <f ca="1"/>
        <v>#NAME?</v>
      </c>
      <c r="W36" t="e">
        <f ca="1"/>
        <v>#NAME?</v>
      </c>
      <c r="X36" t="e">
        <f ca="1"/>
        <v>#NAME?</v>
      </c>
      <c r="Y36" t="e">
        <f ca="1"/>
        <v>#NAME?</v>
      </c>
      <c r="Z36" t="e">
        <f ca="1"/>
        <v>#NAME?</v>
      </c>
      <c r="AA36" t="e">
        <f ca="1"/>
        <v>#NAME?</v>
      </c>
      <c r="AB36" t="e">
        <f ca="1"/>
        <v>#NAME?</v>
      </c>
      <c r="AC36" t="e">
        <f ca="1"/>
        <v>#NAME?</v>
      </c>
      <c r="AD36" t="e">
        <f ca="1"/>
        <v>#NAME?</v>
      </c>
      <c r="AE36" t="e">
        <f ca="1"/>
        <v>#NAME?</v>
      </c>
      <c r="AF36" t="e">
        <f ca="1"/>
        <v>#NAME?</v>
      </c>
      <c r="AG36" s="138" t="e">
        <f ca="1"/>
        <v>#NAME?</v>
      </c>
      <c r="AH36" s="139" t="e">
        <f ca="1"/>
        <v>#NAME?</v>
      </c>
      <c r="AI36" s="140" t="e">
        <f t="shared" ca="1" si="1"/>
        <v>#NAME?</v>
      </c>
      <c r="AJ36" t="e">
        <f t="shared" ca="1" si="2"/>
        <v>#NAME?</v>
      </c>
      <c r="AK36" t="e">
        <f t="shared" ca="1" si="3"/>
        <v>#NAME?</v>
      </c>
      <c r="AL36" s="138" t="e">
        <f t="shared" ca="1" si="4"/>
        <v>#NAME?</v>
      </c>
      <c r="AM36" s="140" t="e">
        <f t="shared" ca="1" si="5"/>
        <v>#NAME?</v>
      </c>
      <c r="AN36" s="138">
        <f t="shared" ca="1" si="6"/>
        <v>0</v>
      </c>
      <c r="AO36" s="140" t="e">
        <f t="shared" ca="1" si="7"/>
        <v>#NAME?</v>
      </c>
      <c r="AP36">
        <f t="shared" ca="1" si="8"/>
        <v>0</v>
      </c>
      <c r="BT36" t="e">
        <f ca="1"/>
        <v>#NAME?</v>
      </c>
      <c r="BU36" t="e">
        <f ca="1"/>
        <v>#NAME?</v>
      </c>
      <c r="BV36" t="e">
        <f ca="1"/>
        <v>#NAME?</v>
      </c>
      <c r="BW36" t="e">
        <f t="shared" ca="1" si="13"/>
        <v>#NAME?</v>
      </c>
      <c r="BX36" t="e">
        <f t="shared" ca="1" si="14"/>
        <v>#NAME?</v>
      </c>
      <c r="BY36" t="e">
        <f t="shared" ca="1" si="10"/>
        <v>#NAME?</v>
      </c>
      <c r="BZ36" t="e">
        <f t="shared" ca="1" si="11"/>
        <v>#NAME?</v>
      </c>
      <c r="CA36" t="e">
        <f t="shared" ca="1" si="12"/>
        <v>#NAME?</v>
      </c>
    </row>
    <row r="37" spans="1:79" ht="15.5" x14ac:dyDescent="0.35">
      <c r="A37" s="31">
        <v>44</v>
      </c>
      <c r="B37" s="14">
        <v>12</v>
      </c>
      <c r="C37" s="20">
        <v>0.97399999999999998</v>
      </c>
      <c r="D37" s="14">
        <v>3</v>
      </c>
      <c r="E37">
        <v>1</v>
      </c>
      <c r="F37" s="32">
        <v>0</v>
      </c>
      <c r="G37" s="14">
        <v>33</v>
      </c>
      <c r="H37" s="14">
        <v>6</v>
      </c>
      <c r="I37" s="14">
        <v>2</v>
      </c>
      <c r="J37" s="21">
        <v>40</v>
      </c>
      <c r="K37" s="17">
        <v>22</v>
      </c>
      <c r="L37" s="33">
        <v>165</v>
      </c>
      <c r="M37" s="33">
        <v>170</v>
      </c>
      <c r="N37" s="18">
        <v>7.4</v>
      </c>
      <c r="O37" s="14">
        <v>0</v>
      </c>
      <c r="S37" t="e">
        <f ca="1"/>
        <v>#NAME?</v>
      </c>
      <c r="T37" t="e">
        <f ca="1"/>
        <v>#NAME?</v>
      </c>
      <c r="U37" t="e">
        <f ca="1"/>
        <v>#NAME?</v>
      </c>
      <c r="V37" t="e">
        <f ca="1"/>
        <v>#NAME?</v>
      </c>
      <c r="W37" t="e">
        <f ca="1"/>
        <v>#NAME?</v>
      </c>
      <c r="X37" t="e">
        <f ca="1"/>
        <v>#NAME?</v>
      </c>
      <c r="Y37" t="e">
        <f ca="1"/>
        <v>#NAME?</v>
      </c>
      <c r="Z37" t="e">
        <f ca="1"/>
        <v>#NAME?</v>
      </c>
      <c r="AA37" t="e">
        <f ca="1"/>
        <v>#NAME?</v>
      </c>
      <c r="AB37" t="e">
        <f ca="1"/>
        <v>#NAME?</v>
      </c>
      <c r="AC37" t="e">
        <f ca="1"/>
        <v>#NAME?</v>
      </c>
      <c r="AD37" t="e">
        <f ca="1"/>
        <v>#NAME?</v>
      </c>
      <c r="AE37" t="e">
        <f ca="1"/>
        <v>#NAME?</v>
      </c>
      <c r="AF37" t="e">
        <f ca="1"/>
        <v>#NAME?</v>
      </c>
      <c r="AG37" s="138" t="e">
        <f ca="1"/>
        <v>#NAME?</v>
      </c>
      <c r="AH37" s="139" t="e">
        <f ca="1"/>
        <v>#NAME?</v>
      </c>
      <c r="AI37" s="140" t="e">
        <f t="shared" ca="1" si="1"/>
        <v>#NAME?</v>
      </c>
      <c r="AJ37" t="e">
        <f t="shared" ca="1" si="2"/>
        <v>#NAME?</v>
      </c>
      <c r="AK37" t="e">
        <f t="shared" ca="1" si="3"/>
        <v>#NAME?</v>
      </c>
      <c r="AL37" s="138" t="e">
        <f t="shared" ca="1" si="4"/>
        <v>#NAME?</v>
      </c>
      <c r="AM37" s="140" t="e">
        <f t="shared" ca="1" si="5"/>
        <v>#NAME?</v>
      </c>
      <c r="AN37" s="138">
        <f t="shared" ca="1" si="6"/>
        <v>0</v>
      </c>
      <c r="AO37" s="140" t="e">
        <f t="shared" ca="1" si="7"/>
        <v>#NAME?</v>
      </c>
      <c r="AP37">
        <f t="shared" ca="1" si="8"/>
        <v>0</v>
      </c>
      <c r="BT37" t="e">
        <f ca="1"/>
        <v>#NAME?</v>
      </c>
      <c r="BU37" t="e">
        <f ca="1"/>
        <v>#NAME?</v>
      </c>
      <c r="BV37" t="e">
        <f ca="1"/>
        <v>#NAME?</v>
      </c>
      <c r="BW37" t="e">
        <f t="shared" ca="1" si="13"/>
        <v>#NAME?</v>
      </c>
      <c r="BX37" t="e">
        <f t="shared" ca="1" si="14"/>
        <v>#NAME?</v>
      </c>
      <c r="BY37" t="e">
        <f t="shared" ca="1" si="10"/>
        <v>#NAME?</v>
      </c>
      <c r="BZ37" t="e">
        <f t="shared" ca="1" si="11"/>
        <v>#NAME?</v>
      </c>
      <c r="CA37" t="e">
        <f t="shared" ca="1" si="12"/>
        <v>#NAME?</v>
      </c>
    </row>
    <row r="38" spans="1:79" ht="15.5" x14ac:dyDescent="0.35">
      <c r="A38" s="31">
        <v>58</v>
      </c>
      <c r="B38" s="14">
        <v>15</v>
      </c>
      <c r="C38" s="20">
        <v>0.16700000000000001</v>
      </c>
      <c r="D38" s="14">
        <v>1</v>
      </c>
      <c r="E38">
        <v>0</v>
      </c>
      <c r="F38" s="32">
        <v>0</v>
      </c>
      <c r="G38" s="14">
        <v>39</v>
      </c>
      <c r="H38" s="14">
        <v>10</v>
      </c>
      <c r="I38" s="14">
        <v>2</v>
      </c>
      <c r="J38" s="21">
        <v>47</v>
      </c>
      <c r="K38" s="17">
        <v>35</v>
      </c>
      <c r="L38" s="33">
        <v>181</v>
      </c>
      <c r="M38" s="33">
        <v>188</v>
      </c>
      <c r="N38" s="18">
        <v>10.5</v>
      </c>
      <c r="O38" s="14">
        <v>0</v>
      </c>
      <c r="S38" t="e">
        <f ca="1"/>
        <v>#NAME?</v>
      </c>
      <c r="T38" t="e">
        <f ca="1"/>
        <v>#NAME?</v>
      </c>
      <c r="U38" t="e">
        <f ca="1"/>
        <v>#NAME?</v>
      </c>
      <c r="V38" t="e">
        <f ca="1"/>
        <v>#NAME?</v>
      </c>
      <c r="W38" t="e">
        <f ca="1"/>
        <v>#NAME?</v>
      </c>
      <c r="X38" t="e">
        <f ca="1"/>
        <v>#NAME?</v>
      </c>
      <c r="Y38" t="e">
        <f ca="1"/>
        <v>#NAME?</v>
      </c>
      <c r="Z38" t="e">
        <f ca="1"/>
        <v>#NAME?</v>
      </c>
      <c r="AA38" t="e">
        <f ca="1"/>
        <v>#NAME?</v>
      </c>
      <c r="AB38" t="e">
        <f ca="1"/>
        <v>#NAME?</v>
      </c>
      <c r="AC38" t="e">
        <f ca="1"/>
        <v>#NAME?</v>
      </c>
      <c r="AD38" t="e">
        <f ca="1"/>
        <v>#NAME?</v>
      </c>
      <c r="AE38" t="e">
        <f ca="1"/>
        <v>#NAME?</v>
      </c>
      <c r="AF38" t="e">
        <f ca="1"/>
        <v>#NAME?</v>
      </c>
      <c r="AG38" s="138" t="e">
        <f ca="1"/>
        <v>#NAME?</v>
      </c>
      <c r="AH38" s="139" t="e">
        <f ca="1"/>
        <v>#NAME?</v>
      </c>
      <c r="AI38" s="140" t="e">
        <f t="shared" ca="1" si="1"/>
        <v>#NAME?</v>
      </c>
      <c r="AJ38" t="e">
        <f t="shared" ca="1" si="2"/>
        <v>#NAME?</v>
      </c>
      <c r="AK38" t="e">
        <f t="shared" ca="1" si="3"/>
        <v>#NAME?</v>
      </c>
      <c r="AL38" s="138" t="e">
        <f t="shared" ca="1" si="4"/>
        <v>#NAME?</v>
      </c>
      <c r="AM38" s="140" t="e">
        <f t="shared" ca="1" si="5"/>
        <v>#NAME?</v>
      </c>
      <c r="AN38" s="138">
        <f t="shared" ca="1" si="6"/>
        <v>0</v>
      </c>
      <c r="AO38" s="140" t="e">
        <f t="shared" ca="1" si="7"/>
        <v>#NAME?</v>
      </c>
      <c r="AP38">
        <f t="shared" ca="1" si="8"/>
        <v>0</v>
      </c>
      <c r="BT38" t="e">
        <f ca="1"/>
        <v>#NAME?</v>
      </c>
      <c r="BU38" t="e">
        <f ca="1"/>
        <v>#NAME?</v>
      </c>
      <c r="BV38" t="e">
        <f ca="1"/>
        <v>#NAME?</v>
      </c>
      <c r="BW38" t="e">
        <f t="shared" ca="1" si="13"/>
        <v>#NAME?</v>
      </c>
      <c r="BX38" t="e">
        <f t="shared" ca="1" si="14"/>
        <v>#NAME?</v>
      </c>
      <c r="BY38" t="e">
        <f t="shared" ca="1" si="10"/>
        <v>#NAME?</v>
      </c>
      <c r="BZ38" t="e">
        <f t="shared" ca="1" si="11"/>
        <v>#NAME?</v>
      </c>
      <c r="CA38" t="e">
        <f t="shared" ca="1" si="12"/>
        <v>#NAME?</v>
      </c>
    </row>
    <row r="39" spans="1:79" ht="15.5" x14ac:dyDescent="0.35">
      <c r="A39" s="31">
        <v>60</v>
      </c>
      <c r="B39" s="14">
        <v>5</v>
      </c>
      <c r="C39" s="20">
        <v>0.93700000000000006</v>
      </c>
      <c r="D39" s="14">
        <v>3</v>
      </c>
      <c r="E39">
        <v>0</v>
      </c>
      <c r="F39" s="32">
        <v>0</v>
      </c>
      <c r="G39" s="14">
        <v>59</v>
      </c>
      <c r="H39" s="14">
        <v>15</v>
      </c>
      <c r="I39" s="14">
        <v>4</v>
      </c>
      <c r="J39" s="21">
        <v>37</v>
      </c>
      <c r="K39" s="17">
        <v>39</v>
      </c>
      <c r="L39" s="33">
        <v>166</v>
      </c>
      <c r="M39" s="33">
        <v>171</v>
      </c>
      <c r="N39" s="18">
        <v>12</v>
      </c>
      <c r="O39" s="14">
        <v>1</v>
      </c>
      <c r="S39" t="e">
        <f ca="1"/>
        <v>#NAME?</v>
      </c>
      <c r="T39" t="e">
        <f ca="1"/>
        <v>#NAME?</v>
      </c>
      <c r="U39" t="e">
        <f ca="1"/>
        <v>#NAME?</v>
      </c>
      <c r="V39" t="e">
        <f ca="1"/>
        <v>#NAME?</v>
      </c>
      <c r="W39" t="e">
        <f ca="1"/>
        <v>#NAME?</v>
      </c>
      <c r="X39" t="e">
        <f ca="1"/>
        <v>#NAME?</v>
      </c>
      <c r="Y39" t="e">
        <f ca="1"/>
        <v>#NAME?</v>
      </c>
      <c r="Z39" t="e">
        <f ca="1"/>
        <v>#NAME?</v>
      </c>
      <c r="AA39" t="e">
        <f ca="1"/>
        <v>#NAME?</v>
      </c>
      <c r="AB39" t="e">
        <f ca="1"/>
        <v>#NAME?</v>
      </c>
      <c r="AC39" t="e">
        <f ca="1"/>
        <v>#NAME?</v>
      </c>
      <c r="AD39" t="e">
        <f ca="1"/>
        <v>#NAME?</v>
      </c>
      <c r="AE39" t="e">
        <f ca="1"/>
        <v>#NAME?</v>
      </c>
      <c r="AF39" t="e">
        <f ca="1"/>
        <v>#NAME?</v>
      </c>
      <c r="AG39" s="138" t="e">
        <f ca="1"/>
        <v>#NAME?</v>
      </c>
      <c r="AH39" s="139" t="e">
        <f ca="1"/>
        <v>#NAME?</v>
      </c>
      <c r="AI39" s="140" t="e">
        <f t="shared" ca="1" si="1"/>
        <v>#NAME?</v>
      </c>
      <c r="AJ39" t="e">
        <f t="shared" ca="1" si="2"/>
        <v>#NAME?</v>
      </c>
      <c r="AK39" t="e">
        <f t="shared" ca="1" si="3"/>
        <v>#NAME?</v>
      </c>
      <c r="AL39" s="138" t="e">
        <f t="shared" ca="1" si="4"/>
        <v>#NAME?</v>
      </c>
      <c r="AM39" s="140" t="e">
        <f t="shared" ca="1" si="5"/>
        <v>#NAME?</v>
      </c>
      <c r="AN39" s="138">
        <f t="shared" ca="1" si="6"/>
        <v>0</v>
      </c>
      <c r="AO39" s="140" t="e">
        <f t="shared" ca="1" si="7"/>
        <v>#NAME?</v>
      </c>
      <c r="AP39">
        <f t="shared" ca="1" si="8"/>
        <v>0</v>
      </c>
      <c r="BT39" t="e">
        <f ca="1"/>
        <v>#NAME?</v>
      </c>
      <c r="BU39" t="e">
        <f ca="1"/>
        <v>#NAME?</v>
      </c>
      <c r="BV39" t="e">
        <f ca="1"/>
        <v>#NAME?</v>
      </c>
      <c r="BW39" t="e">
        <f t="shared" ca="1" si="13"/>
        <v>#NAME?</v>
      </c>
      <c r="BX39" t="e">
        <f t="shared" ca="1" si="14"/>
        <v>#NAME?</v>
      </c>
      <c r="BY39" t="e">
        <f t="shared" ca="1" si="10"/>
        <v>#NAME?</v>
      </c>
      <c r="BZ39" t="e">
        <f t="shared" ca="1" si="11"/>
        <v>#NAME?</v>
      </c>
      <c r="CA39" t="e">
        <f t="shared" ca="1" si="12"/>
        <v>#NAME?</v>
      </c>
    </row>
    <row r="40" spans="1:79" ht="15.5" x14ac:dyDescent="0.35">
      <c r="A40" s="31">
        <v>54</v>
      </c>
      <c r="B40" s="14">
        <v>9</v>
      </c>
      <c r="C40" s="20">
        <v>4.5999999999999999E-2</v>
      </c>
      <c r="D40" s="14">
        <v>0</v>
      </c>
      <c r="E40">
        <v>0</v>
      </c>
      <c r="F40" s="32">
        <v>1</v>
      </c>
      <c r="G40" s="14">
        <v>30</v>
      </c>
      <c r="H40" s="14">
        <v>13</v>
      </c>
      <c r="I40" s="14">
        <v>5</v>
      </c>
      <c r="J40" s="21">
        <v>39</v>
      </c>
      <c r="K40" s="17">
        <v>26</v>
      </c>
      <c r="L40" s="33">
        <v>201</v>
      </c>
      <c r="M40" s="33">
        <v>204</v>
      </c>
      <c r="N40" s="18">
        <v>14.5</v>
      </c>
      <c r="O40" s="14">
        <v>1</v>
      </c>
      <c r="S40" t="e">
        <f ca="1"/>
        <v>#NAME?</v>
      </c>
      <c r="T40" t="e">
        <f ca="1"/>
        <v>#NAME?</v>
      </c>
      <c r="U40" t="e">
        <f ca="1"/>
        <v>#NAME?</v>
      </c>
      <c r="V40" t="e">
        <f ca="1"/>
        <v>#NAME?</v>
      </c>
      <c r="W40" t="e">
        <f ca="1"/>
        <v>#NAME?</v>
      </c>
      <c r="X40" t="e">
        <f ca="1"/>
        <v>#NAME?</v>
      </c>
      <c r="Y40" t="e">
        <f ca="1"/>
        <v>#NAME?</v>
      </c>
      <c r="Z40" t="e">
        <f ca="1"/>
        <v>#NAME?</v>
      </c>
      <c r="AA40" t="e">
        <f ca="1"/>
        <v>#NAME?</v>
      </c>
      <c r="AB40" t="e">
        <f ca="1"/>
        <v>#NAME?</v>
      </c>
      <c r="AC40" t="e">
        <f ca="1"/>
        <v>#NAME?</v>
      </c>
      <c r="AD40" t="e">
        <f ca="1"/>
        <v>#NAME?</v>
      </c>
      <c r="AE40" t="e">
        <f ca="1"/>
        <v>#NAME?</v>
      </c>
      <c r="AF40" t="e">
        <f ca="1"/>
        <v>#NAME?</v>
      </c>
      <c r="AG40" s="138" t="e">
        <f ca="1"/>
        <v>#NAME?</v>
      </c>
      <c r="AH40" s="139" t="e">
        <f ca="1"/>
        <v>#NAME?</v>
      </c>
      <c r="AI40" s="140" t="e">
        <f t="shared" ca="1" si="1"/>
        <v>#NAME?</v>
      </c>
      <c r="AJ40" t="e">
        <f t="shared" ca="1" si="2"/>
        <v>#NAME?</v>
      </c>
      <c r="AK40" t="e">
        <f t="shared" ca="1" si="3"/>
        <v>#NAME?</v>
      </c>
      <c r="AL40" s="138" t="e">
        <f t="shared" ca="1" si="4"/>
        <v>#NAME?</v>
      </c>
      <c r="AM40" s="140" t="e">
        <f t="shared" ca="1" si="5"/>
        <v>#NAME?</v>
      </c>
      <c r="AN40" s="138">
        <f t="shared" ca="1" si="6"/>
        <v>0</v>
      </c>
      <c r="AO40" s="140" t="e">
        <f t="shared" ca="1" si="7"/>
        <v>#NAME?</v>
      </c>
      <c r="AP40">
        <f t="shared" ca="1" si="8"/>
        <v>0</v>
      </c>
      <c r="BT40" t="e">
        <f ca="1"/>
        <v>#NAME?</v>
      </c>
      <c r="BU40" t="e">
        <f ca="1"/>
        <v>#NAME?</v>
      </c>
      <c r="BV40" t="e">
        <f ca="1"/>
        <v>#NAME?</v>
      </c>
      <c r="BW40" t="e">
        <f t="shared" ca="1" si="13"/>
        <v>#NAME?</v>
      </c>
      <c r="BX40" t="e">
        <f t="shared" ca="1" si="14"/>
        <v>#NAME?</v>
      </c>
      <c r="BY40" t="e">
        <f t="shared" ca="1" si="10"/>
        <v>#NAME?</v>
      </c>
      <c r="BZ40" t="e">
        <f t="shared" ca="1" si="11"/>
        <v>#NAME?</v>
      </c>
      <c r="CA40" t="e">
        <f t="shared" ca="1" si="12"/>
        <v>#NAME?</v>
      </c>
    </row>
    <row r="41" spans="1:79" ht="15.5" x14ac:dyDescent="0.35">
      <c r="A41" s="31">
        <v>48</v>
      </c>
      <c r="B41" s="12">
        <v>2</v>
      </c>
      <c r="C41" s="25">
        <v>1.7999999999999999E-2</v>
      </c>
      <c r="D41" s="12">
        <v>2</v>
      </c>
      <c r="E41">
        <v>0</v>
      </c>
      <c r="F41" s="32">
        <v>0</v>
      </c>
      <c r="G41" s="14">
        <v>28</v>
      </c>
      <c r="H41" s="14">
        <v>1</v>
      </c>
      <c r="I41" s="14">
        <v>6</v>
      </c>
      <c r="J41" s="21">
        <v>30</v>
      </c>
      <c r="K41" s="17">
        <v>24</v>
      </c>
      <c r="L41" s="33">
        <v>157</v>
      </c>
      <c r="M41" s="33">
        <v>160</v>
      </c>
      <c r="N41" s="23">
        <v>5.9</v>
      </c>
      <c r="O41" s="14">
        <v>0</v>
      </c>
      <c r="S41" t="e">
        <f ca="1"/>
        <v>#NAME?</v>
      </c>
      <c r="T41" t="e">
        <f ca="1"/>
        <v>#NAME?</v>
      </c>
      <c r="U41" t="e">
        <f ca="1"/>
        <v>#NAME?</v>
      </c>
      <c r="V41" t="e">
        <f ca="1"/>
        <v>#NAME?</v>
      </c>
      <c r="W41" t="e">
        <f ca="1"/>
        <v>#NAME?</v>
      </c>
      <c r="X41" t="e">
        <f ca="1"/>
        <v>#NAME?</v>
      </c>
      <c r="Y41" t="e">
        <f ca="1"/>
        <v>#NAME?</v>
      </c>
      <c r="Z41" t="e">
        <f ca="1"/>
        <v>#NAME?</v>
      </c>
      <c r="AA41" t="e">
        <f ca="1"/>
        <v>#NAME?</v>
      </c>
      <c r="AB41" t="e">
        <f ca="1"/>
        <v>#NAME?</v>
      </c>
      <c r="AC41" t="e">
        <f ca="1"/>
        <v>#NAME?</v>
      </c>
      <c r="AD41" t="e">
        <f ca="1"/>
        <v>#NAME?</v>
      </c>
      <c r="AE41" t="e">
        <f ca="1"/>
        <v>#NAME?</v>
      </c>
      <c r="AF41" t="e">
        <f ca="1"/>
        <v>#NAME?</v>
      </c>
      <c r="AG41" s="138" t="e">
        <f ca="1"/>
        <v>#NAME?</v>
      </c>
      <c r="AH41" s="139" t="e">
        <f ca="1"/>
        <v>#NAME?</v>
      </c>
      <c r="AI41" s="140" t="e">
        <f t="shared" ca="1" si="1"/>
        <v>#NAME?</v>
      </c>
      <c r="AJ41" t="e">
        <f t="shared" ca="1" si="2"/>
        <v>#NAME?</v>
      </c>
      <c r="AK41" t="e">
        <f t="shared" ca="1" si="3"/>
        <v>#NAME?</v>
      </c>
      <c r="AL41" s="138" t="e">
        <f t="shared" ca="1" si="4"/>
        <v>#NAME?</v>
      </c>
      <c r="AM41" s="140" t="e">
        <f t="shared" ca="1" si="5"/>
        <v>#NAME?</v>
      </c>
      <c r="AN41" s="138">
        <f t="shared" ca="1" si="6"/>
        <v>0</v>
      </c>
      <c r="AO41" s="140" t="e">
        <f t="shared" ca="1" si="7"/>
        <v>#NAME?</v>
      </c>
      <c r="AP41">
        <f t="shared" ca="1" si="8"/>
        <v>0</v>
      </c>
      <c r="BT41" t="e">
        <f ca="1"/>
        <v>#NAME?</v>
      </c>
      <c r="BU41" t="e">
        <f ca="1"/>
        <v>#NAME?</v>
      </c>
      <c r="BV41" t="e">
        <f ca="1"/>
        <v>#NAME?</v>
      </c>
      <c r="BW41" t="e">
        <f t="shared" ca="1" si="13"/>
        <v>#NAME?</v>
      </c>
      <c r="BX41" t="e">
        <f t="shared" ca="1" si="14"/>
        <v>#NAME?</v>
      </c>
      <c r="BY41" t="e">
        <f t="shared" ca="1" si="10"/>
        <v>#NAME?</v>
      </c>
      <c r="BZ41" t="e">
        <f t="shared" ca="1" si="11"/>
        <v>#NAME?</v>
      </c>
      <c r="CA41" t="e">
        <f t="shared" ca="1" si="12"/>
        <v>#NAME?</v>
      </c>
    </row>
    <row r="42" spans="1:79" ht="15.5" x14ac:dyDescent="0.35">
      <c r="A42" s="31">
        <v>53</v>
      </c>
      <c r="B42" s="14">
        <v>13</v>
      </c>
      <c r="C42" s="20">
        <v>0.84</v>
      </c>
      <c r="D42" s="14">
        <v>3</v>
      </c>
      <c r="E42">
        <v>1</v>
      </c>
      <c r="F42" s="32">
        <v>0</v>
      </c>
      <c r="G42" s="14">
        <v>36</v>
      </c>
      <c r="H42" s="14">
        <v>9</v>
      </c>
      <c r="I42" s="14">
        <v>2</v>
      </c>
      <c r="J42" s="21">
        <v>41</v>
      </c>
      <c r="K42" s="17">
        <v>30</v>
      </c>
      <c r="L42" s="33">
        <v>171</v>
      </c>
      <c r="M42" s="33">
        <v>176</v>
      </c>
      <c r="N42" s="18">
        <v>9</v>
      </c>
      <c r="O42" s="14">
        <v>1</v>
      </c>
      <c r="S42" t="e">
        <f ca="1"/>
        <v>#NAME?</v>
      </c>
      <c r="T42" t="e">
        <f ca="1"/>
        <v>#NAME?</v>
      </c>
      <c r="U42" t="e">
        <f ca="1"/>
        <v>#NAME?</v>
      </c>
      <c r="V42" t="e">
        <f ca="1"/>
        <v>#NAME?</v>
      </c>
      <c r="W42" t="e">
        <f ca="1"/>
        <v>#NAME?</v>
      </c>
      <c r="X42" t="e">
        <f ca="1"/>
        <v>#NAME?</v>
      </c>
      <c r="Y42" t="e">
        <f ca="1"/>
        <v>#NAME?</v>
      </c>
      <c r="Z42" t="e">
        <f ca="1"/>
        <v>#NAME?</v>
      </c>
      <c r="AA42" t="e">
        <f ca="1"/>
        <v>#NAME?</v>
      </c>
      <c r="AB42" t="e">
        <f ca="1"/>
        <v>#NAME?</v>
      </c>
      <c r="AC42" t="e">
        <f ca="1"/>
        <v>#NAME?</v>
      </c>
      <c r="AD42" t="e">
        <f ca="1"/>
        <v>#NAME?</v>
      </c>
      <c r="AE42" t="e">
        <f ca="1"/>
        <v>#NAME?</v>
      </c>
      <c r="AF42" t="e">
        <f ca="1"/>
        <v>#NAME?</v>
      </c>
      <c r="AG42" s="138" t="e">
        <f ca="1"/>
        <v>#NAME?</v>
      </c>
      <c r="AH42" s="139" t="e">
        <f ca="1"/>
        <v>#NAME?</v>
      </c>
      <c r="AI42" s="140" t="e">
        <f t="shared" ca="1" si="1"/>
        <v>#NAME?</v>
      </c>
      <c r="AJ42" t="e">
        <f t="shared" ca="1" si="2"/>
        <v>#NAME?</v>
      </c>
      <c r="AK42" t="e">
        <f t="shared" ca="1" si="3"/>
        <v>#NAME?</v>
      </c>
      <c r="AL42" s="138" t="e">
        <f t="shared" ca="1" si="4"/>
        <v>#NAME?</v>
      </c>
      <c r="AM42" s="140" t="e">
        <f t="shared" ca="1" si="5"/>
        <v>#NAME?</v>
      </c>
      <c r="AN42" s="138">
        <f t="shared" ca="1" si="6"/>
        <v>0</v>
      </c>
      <c r="AO42" s="140" t="e">
        <f t="shared" ca="1" si="7"/>
        <v>#NAME?</v>
      </c>
      <c r="AP42">
        <f t="shared" ca="1" si="8"/>
        <v>0</v>
      </c>
      <c r="BT42" t="e">
        <f ca="1"/>
        <v>#NAME?</v>
      </c>
      <c r="BU42" t="e">
        <f ca="1"/>
        <v>#NAME?</v>
      </c>
      <c r="BV42" t="e">
        <f ca="1"/>
        <v>#NAME?</v>
      </c>
      <c r="BW42" t="e">
        <f t="shared" ca="1" si="13"/>
        <v>#NAME?</v>
      </c>
      <c r="BX42" t="e">
        <f t="shared" ca="1" si="14"/>
        <v>#NAME?</v>
      </c>
      <c r="BY42" t="e">
        <f t="shared" ca="1" si="10"/>
        <v>#NAME?</v>
      </c>
      <c r="BZ42" t="e">
        <f t="shared" ca="1" si="11"/>
        <v>#NAME?</v>
      </c>
      <c r="CA42" t="e">
        <f t="shared" ca="1" si="12"/>
        <v>#NAME?</v>
      </c>
    </row>
    <row r="43" spans="1:79" ht="15.5" x14ac:dyDescent="0.35">
      <c r="A43" s="31">
        <v>88</v>
      </c>
      <c r="B43" s="14">
        <v>18</v>
      </c>
      <c r="C43" s="20">
        <v>1</v>
      </c>
      <c r="D43" s="14">
        <v>2</v>
      </c>
      <c r="E43">
        <v>0</v>
      </c>
      <c r="F43" s="32">
        <v>0</v>
      </c>
      <c r="G43" s="14">
        <v>40</v>
      </c>
      <c r="H43" s="14">
        <v>8</v>
      </c>
      <c r="I43" s="14">
        <v>3</v>
      </c>
      <c r="J43" s="21">
        <v>43</v>
      </c>
      <c r="K43" s="17">
        <v>64</v>
      </c>
      <c r="L43" s="33">
        <v>167</v>
      </c>
      <c r="M43" s="33">
        <v>177</v>
      </c>
      <c r="N43" s="18">
        <v>15.8</v>
      </c>
      <c r="O43" s="14">
        <v>1</v>
      </c>
      <c r="S43" t="e">
        <f ca="1"/>
        <v>#NAME?</v>
      </c>
      <c r="T43" t="e">
        <f ca="1"/>
        <v>#NAME?</v>
      </c>
      <c r="U43" t="e">
        <f ca="1"/>
        <v>#NAME?</v>
      </c>
      <c r="V43" t="e">
        <f ca="1"/>
        <v>#NAME?</v>
      </c>
      <c r="W43" t="e">
        <f ca="1"/>
        <v>#NAME?</v>
      </c>
      <c r="X43" t="e">
        <f ca="1"/>
        <v>#NAME?</v>
      </c>
      <c r="Y43" t="e">
        <f ca="1"/>
        <v>#NAME?</v>
      </c>
      <c r="Z43" t="e">
        <f ca="1"/>
        <v>#NAME?</v>
      </c>
      <c r="AA43" t="e">
        <f ca="1"/>
        <v>#NAME?</v>
      </c>
      <c r="AB43" t="e">
        <f ca="1"/>
        <v>#NAME?</v>
      </c>
      <c r="AC43" t="e">
        <f ca="1"/>
        <v>#NAME?</v>
      </c>
      <c r="AD43" t="e">
        <f ca="1"/>
        <v>#NAME?</v>
      </c>
      <c r="AE43" t="e">
        <f ca="1"/>
        <v>#NAME?</v>
      </c>
      <c r="AF43" t="e">
        <f ca="1"/>
        <v>#NAME?</v>
      </c>
      <c r="AG43" s="138" t="e">
        <f ca="1"/>
        <v>#NAME?</v>
      </c>
      <c r="AH43" s="139" t="e">
        <f ca="1"/>
        <v>#NAME?</v>
      </c>
      <c r="AI43" s="140" t="e">
        <f t="shared" ca="1" si="1"/>
        <v>#NAME?</v>
      </c>
      <c r="AJ43" t="e">
        <f t="shared" ca="1" si="2"/>
        <v>#NAME?</v>
      </c>
      <c r="AK43" t="e">
        <f t="shared" ca="1" si="3"/>
        <v>#NAME?</v>
      </c>
      <c r="AL43" s="138" t="e">
        <f t="shared" ca="1" si="4"/>
        <v>#NAME?</v>
      </c>
      <c r="AM43" s="140" t="e">
        <f t="shared" ca="1" si="5"/>
        <v>#NAME?</v>
      </c>
      <c r="AN43" s="138">
        <f t="shared" ca="1" si="6"/>
        <v>0</v>
      </c>
      <c r="AO43" s="140" t="e">
        <f t="shared" ca="1" si="7"/>
        <v>#NAME?</v>
      </c>
      <c r="AP43">
        <f t="shared" ca="1" si="8"/>
        <v>0</v>
      </c>
      <c r="BT43" t="e">
        <f ca="1"/>
        <v>#NAME?</v>
      </c>
      <c r="BU43" t="e">
        <f ca="1"/>
        <v>#NAME?</v>
      </c>
      <c r="BV43" t="e">
        <f ca="1"/>
        <v>#NAME?</v>
      </c>
      <c r="BW43" t="e">
        <f t="shared" ca="1" si="13"/>
        <v>#NAME?</v>
      </c>
      <c r="BX43" t="e">
        <f t="shared" ca="1" si="14"/>
        <v>#NAME?</v>
      </c>
      <c r="BY43" t="e">
        <f t="shared" ca="1" si="10"/>
        <v>#NAME?</v>
      </c>
      <c r="BZ43" t="e">
        <f t="shared" ca="1" si="11"/>
        <v>#NAME?</v>
      </c>
      <c r="CA43" t="e">
        <f t="shared" ca="1" si="12"/>
        <v>#NAME?</v>
      </c>
    </row>
    <row r="44" spans="1:79" ht="15.5" x14ac:dyDescent="0.35">
      <c r="A44" s="31">
        <v>59</v>
      </c>
      <c r="B44" s="14">
        <v>5</v>
      </c>
      <c r="C44" s="20">
        <v>1.159</v>
      </c>
      <c r="D44" s="14">
        <v>1</v>
      </c>
      <c r="E44">
        <v>0</v>
      </c>
      <c r="F44" s="32">
        <v>0</v>
      </c>
      <c r="G44" s="14">
        <v>43</v>
      </c>
      <c r="H44" s="14">
        <v>15</v>
      </c>
      <c r="I44" s="14">
        <v>5</v>
      </c>
      <c r="J44" s="21">
        <v>35</v>
      </c>
      <c r="K44" s="17">
        <v>45</v>
      </c>
      <c r="L44" s="33">
        <v>176</v>
      </c>
      <c r="M44" s="33">
        <v>184</v>
      </c>
      <c r="N44" s="18">
        <v>14</v>
      </c>
      <c r="O44" s="14">
        <v>1</v>
      </c>
      <c r="S44" t="e">
        <f ca="1"/>
        <v>#NAME?</v>
      </c>
      <c r="T44" t="e">
        <f ca="1"/>
        <v>#NAME?</v>
      </c>
      <c r="U44" t="e">
        <f ca="1"/>
        <v>#NAME?</v>
      </c>
      <c r="V44" t="e">
        <f ca="1"/>
        <v>#NAME?</v>
      </c>
      <c r="W44" t="e">
        <f ca="1"/>
        <v>#NAME?</v>
      </c>
      <c r="X44" t="e">
        <f ca="1"/>
        <v>#NAME?</v>
      </c>
      <c r="Y44" t="e">
        <f ca="1"/>
        <v>#NAME?</v>
      </c>
      <c r="Z44" t="e">
        <f ca="1"/>
        <v>#NAME?</v>
      </c>
      <c r="AA44" t="e">
        <f ca="1"/>
        <v>#NAME?</v>
      </c>
      <c r="AB44" t="e">
        <f ca="1"/>
        <v>#NAME?</v>
      </c>
      <c r="AC44" t="e">
        <f ca="1"/>
        <v>#NAME?</v>
      </c>
      <c r="AD44" t="e">
        <f ca="1"/>
        <v>#NAME?</v>
      </c>
      <c r="AE44" t="e">
        <f ca="1"/>
        <v>#NAME?</v>
      </c>
      <c r="AF44" t="e">
        <f ca="1"/>
        <v>#NAME?</v>
      </c>
      <c r="AG44" s="138" t="e">
        <f ca="1"/>
        <v>#NAME?</v>
      </c>
      <c r="AH44" s="139" t="e">
        <f ca="1"/>
        <v>#NAME?</v>
      </c>
      <c r="AI44" s="140" t="e">
        <f t="shared" ca="1" si="1"/>
        <v>#NAME?</v>
      </c>
      <c r="AJ44" t="e">
        <f t="shared" ca="1" si="2"/>
        <v>#NAME?</v>
      </c>
      <c r="AK44" t="e">
        <f t="shared" ca="1" si="3"/>
        <v>#NAME?</v>
      </c>
      <c r="AL44" s="138" t="e">
        <f t="shared" ca="1" si="4"/>
        <v>#NAME?</v>
      </c>
      <c r="AM44" s="140" t="e">
        <f t="shared" ca="1" si="5"/>
        <v>#NAME?</v>
      </c>
      <c r="AN44" s="138">
        <f t="shared" ca="1" si="6"/>
        <v>0</v>
      </c>
      <c r="AO44" s="140" t="e">
        <f t="shared" ca="1" si="7"/>
        <v>#NAME?</v>
      </c>
      <c r="AP44">
        <f t="shared" ca="1" si="8"/>
        <v>0</v>
      </c>
      <c r="BT44" t="e">
        <f ca="1"/>
        <v>#NAME?</v>
      </c>
      <c r="BU44" t="e">
        <f ca="1"/>
        <v>#NAME?</v>
      </c>
      <c r="BV44" t="e">
        <f ca="1"/>
        <v>#NAME?</v>
      </c>
      <c r="BW44" t="e">
        <f t="shared" ca="1" si="13"/>
        <v>#NAME?</v>
      </c>
      <c r="BX44" t="e">
        <f t="shared" ca="1" si="14"/>
        <v>#NAME?</v>
      </c>
      <c r="BY44" t="e">
        <f t="shared" ca="1" si="10"/>
        <v>#NAME?</v>
      </c>
      <c r="BZ44" t="e">
        <f t="shared" ca="1" si="11"/>
        <v>#NAME?</v>
      </c>
      <c r="CA44" t="e">
        <f t="shared" ca="1" si="12"/>
        <v>#NAME?</v>
      </c>
    </row>
    <row r="45" spans="1:79" ht="15.5" x14ac:dyDescent="0.35">
      <c r="A45" s="31">
        <v>117</v>
      </c>
      <c r="B45" s="14">
        <v>2</v>
      </c>
      <c r="C45" s="20">
        <v>0.104</v>
      </c>
      <c r="D45" s="14">
        <v>2</v>
      </c>
      <c r="E45">
        <v>0</v>
      </c>
      <c r="F45" s="32">
        <v>1</v>
      </c>
      <c r="G45" s="14">
        <v>52</v>
      </c>
      <c r="H45" s="14">
        <v>15</v>
      </c>
      <c r="I45" s="14">
        <v>3</v>
      </c>
      <c r="J45" s="21">
        <v>30</v>
      </c>
      <c r="K45" s="17">
        <v>59</v>
      </c>
      <c r="L45" s="33">
        <v>163</v>
      </c>
      <c r="M45" s="33">
        <v>169</v>
      </c>
      <c r="N45" s="18">
        <v>15.3</v>
      </c>
      <c r="O45" s="14">
        <v>1</v>
      </c>
      <c r="S45" t="e">
        <f ca="1"/>
        <v>#NAME?</v>
      </c>
      <c r="T45" t="e">
        <f ca="1"/>
        <v>#NAME?</v>
      </c>
      <c r="U45" t="e">
        <f ca="1"/>
        <v>#NAME?</v>
      </c>
      <c r="V45" t="e">
        <f ca="1"/>
        <v>#NAME?</v>
      </c>
      <c r="W45" t="e">
        <f ca="1"/>
        <v>#NAME?</v>
      </c>
      <c r="X45" t="e">
        <f ca="1"/>
        <v>#NAME?</v>
      </c>
      <c r="Y45" t="e">
        <f ca="1"/>
        <v>#NAME?</v>
      </c>
      <c r="Z45" t="e">
        <f ca="1"/>
        <v>#NAME?</v>
      </c>
      <c r="AA45" t="e">
        <f ca="1"/>
        <v>#NAME?</v>
      </c>
      <c r="AB45" t="e">
        <f ca="1"/>
        <v>#NAME?</v>
      </c>
      <c r="AC45" t="e">
        <f ca="1"/>
        <v>#NAME?</v>
      </c>
      <c r="AD45" t="e">
        <f ca="1"/>
        <v>#NAME?</v>
      </c>
      <c r="AE45" t="e">
        <f ca="1"/>
        <v>#NAME?</v>
      </c>
      <c r="AF45" t="e">
        <f ca="1"/>
        <v>#NAME?</v>
      </c>
      <c r="AG45" s="138" t="e">
        <f ca="1"/>
        <v>#NAME?</v>
      </c>
      <c r="AH45" s="139" t="e">
        <f ca="1"/>
        <v>#NAME?</v>
      </c>
      <c r="AI45" s="140" t="e">
        <f t="shared" ca="1" si="1"/>
        <v>#NAME?</v>
      </c>
      <c r="AJ45" t="e">
        <f t="shared" ca="1" si="2"/>
        <v>#NAME?</v>
      </c>
      <c r="AK45" t="e">
        <f t="shared" ca="1" si="3"/>
        <v>#NAME?</v>
      </c>
      <c r="AL45" s="138" t="e">
        <f t="shared" ca="1" si="4"/>
        <v>#NAME?</v>
      </c>
      <c r="AM45" s="140" t="e">
        <f t="shared" ca="1" si="5"/>
        <v>#NAME?</v>
      </c>
      <c r="AN45" s="138">
        <f t="shared" ca="1" si="6"/>
        <v>0</v>
      </c>
      <c r="AO45" s="140" t="e">
        <f t="shared" ca="1" si="7"/>
        <v>#NAME?</v>
      </c>
      <c r="AP45">
        <f t="shared" ca="1" si="8"/>
        <v>0</v>
      </c>
      <c r="BT45" t="e">
        <f ca="1"/>
        <v>#NAME?</v>
      </c>
      <c r="BU45" t="e">
        <f ca="1"/>
        <v>#NAME?</v>
      </c>
      <c r="BV45" t="e">
        <f ca="1"/>
        <v>#NAME?</v>
      </c>
      <c r="BW45" t="e">
        <f t="shared" ca="1" si="13"/>
        <v>#NAME?</v>
      </c>
      <c r="BX45" t="e">
        <f t="shared" ca="1" si="14"/>
        <v>#NAME?</v>
      </c>
      <c r="BY45" t="e">
        <f t="shared" ca="1" si="10"/>
        <v>#NAME?</v>
      </c>
      <c r="BZ45" t="e">
        <f t="shared" ca="1" si="11"/>
        <v>#NAME?</v>
      </c>
      <c r="CA45" t="e">
        <f t="shared" ca="1" si="12"/>
        <v>#NAME?</v>
      </c>
    </row>
    <row r="46" spans="1:79" ht="15.5" x14ac:dyDescent="0.35">
      <c r="A46" s="31">
        <v>83</v>
      </c>
      <c r="B46" s="14">
        <v>22</v>
      </c>
      <c r="C46" s="20">
        <v>0.93600000000000005</v>
      </c>
      <c r="D46" s="14">
        <v>2</v>
      </c>
      <c r="E46">
        <v>0</v>
      </c>
      <c r="F46" s="32">
        <v>0</v>
      </c>
      <c r="G46" s="14">
        <v>45</v>
      </c>
      <c r="H46" s="14">
        <v>9</v>
      </c>
      <c r="I46" s="14">
        <v>3</v>
      </c>
      <c r="J46" s="21">
        <v>50</v>
      </c>
      <c r="K46" s="17">
        <v>87</v>
      </c>
      <c r="L46" s="33">
        <v>173</v>
      </c>
      <c r="M46" s="33">
        <v>178</v>
      </c>
      <c r="N46" s="18">
        <v>14.4</v>
      </c>
      <c r="O46" s="14">
        <v>1</v>
      </c>
      <c r="S46" t="e">
        <f ca="1"/>
        <v>#NAME?</v>
      </c>
      <c r="T46" t="e">
        <f ca="1"/>
        <v>#NAME?</v>
      </c>
      <c r="U46" t="e">
        <f ca="1"/>
        <v>#NAME?</v>
      </c>
      <c r="V46" t="e">
        <f ca="1"/>
        <v>#NAME?</v>
      </c>
      <c r="W46" t="e">
        <f ca="1"/>
        <v>#NAME?</v>
      </c>
      <c r="X46" t="e">
        <f ca="1"/>
        <v>#NAME?</v>
      </c>
      <c r="Y46" t="e">
        <f ca="1"/>
        <v>#NAME?</v>
      </c>
      <c r="Z46" t="e">
        <f ca="1"/>
        <v>#NAME?</v>
      </c>
      <c r="AA46" t="e">
        <f ca="1"/>
        <v>#NAME?</v>
      </c>
      <c r="AB46" t="e">
        <f ca="1"/>
        <v>#NAME?</v>
      </c>
      <c r="AC46" t="e">
        <f ca="1"/>
        <v>#NAME?</v>
      </c>
      <c r="AD46" t="e">
        <f ca="1"/>
        <v>#NAME?</v>
      </c>
      <c r="AE46" t="e">
        <f ca="1"/>
        <v>#NAME?</v>
      </c>
      <c r="AF46" t="e">
        <f ca="1"/>
        <v>#NAME?</v>
      </c>
      <c r="AG46" s="138" t="e">
        <f ca="1"/>
        <v>#NAME?</v>
      </c>
      <c r="AH46" s="139" t="e">
        <f ca="1"/>
        <v>#NAME?</v>
      </c>
      <c r="AI46" s="140" t="e">
        <f t="shared" ca="1" si="1"/>
        <v>#NAME?</v>
      </c>
      <c r="AJ46" t="e">
        <f t="shared" ca="1" si="2"/>
        <v>#NAME?</v>
      </c>
      <c r="AK46" t="e">
        <f t="shared" ca="1" si="3"/>
        <v>#NAME?</v>
      </c>
      <c r="AL46" s="138" t="e">
        <f t="shared" ca="1" si="4"/>
        <v>#NAME?</v>
      </c>
      <c r="AM46" s="140" t="e">
        <f t="shared" ca="1" si="5"/>
        <v>#NAME?</v>
      </c>
      <c r="AN46" s="138">
        <f t="shared" ca="1" si="6"/>
        <v>0</v>
      </c>
      <c r="AO46" s="140" t="e">
        <f t="shared" ca="1" si="7"/>
        <v>#NAME?</v>
      </c>
      <c r="AP46">
        <f t="shared" ca="1" si="8"/>
        <v>0</v>
      </c>
      <c r="BT46" t="e">
        <f ca="1"/>
        <v>#NAME?</v>
      </c>
      <c r="BU46" t="e">
        <f ca="1"/>
        <v>#NAME?</v>
      </c>
      <c r="BV46" t="e">
        <f ca="1"/>
        <v>#NAME?</v>
      </c>
      <c r="BW46" t="e">
        <f t="shared" ca="1" si="13"/>
        <v>#NAME?</v>
      </c>
      <c r="BX46" t="e">
        <f t="shared" ca="1" si="14"/>
        <v>#NAME?</v>
      </c>
      <c r="BY46" t="e">
        <f t="shared" ca="1" si="10"/>
        <v>#NAME?</v>
      </c>
      <c r="BZ46" t="e">
        <f t="shared" ca="1" si="11"/>
        <v>#NAME?</v>
      </c>
      <c r="CA46" t="e">
        <f t="shared" ca="1" si="12"/>
        <v>#NAME?</v>
      </c>
    </row>
    <row r="47" spans="1:79" ht="15.5" x14ac:dyDescent="0.35">
      <c r="A47" s="31">
        <v>91</v>
      </c>
      <c r="B47" s="14">
        <v>2</v>
      </c>
      <c r="C47" s="20">
        <v>1.968</v>
      </c>
      <c r="D47" s="14">
        <v>1</v>
      </c>
      <c r="E47">
        <v>0</v>
      </c>
      <c r="F47" s="32">
        <v>0</v>
      </c>
      <c r="G47" s="14">
        <v>33</v>
      </c>
      <c r="H47" s="14">
        <v>5</v>
      </c>
      <c r="I47" s="14">
        <v>2</v>
      </c>
      <c r="J47" s="21">
        <v>37</v>
      </c>
      <c r="K47" s="17">
        <v>98</v>
      </c>
      <c r="L47" s="33">
        <v>183</v>
      </c>
      <c r="M47" s="33">
        <v>194</v>
      </c>
      <c r="N47" s="18">
        <v>14.8</v>
      </c>
      <c r="O47" s="14">
        <v>1</v>
      </c>
      <c r="S47" t="e">
        <f ca="1"/>
        <v>#NAME?</v>
      </c>
      <c r="T47" t="e">
        <f ca="1"/>
        <v>#NAME?</v>
      </c>
      <c r="U47" t="e">
        <f ca="1"/>
        <v>#NAME?</v>
      </c>
      <c r="V47" t="e">
        <f ca="1"/>
        <v>#NAME?</v>
      </c>
      <c r="W47" t="e">
        <f ca="1"/>
        <v>#NAME?</v>
      </c>
      <c r="X47" t="e">
        <f ca="1"/>
        <v>#NAME?</v>
      </c>
      <c r="Y47" t="e">
        <f ca="1"/>
        <v>#NAME?</v>
      </c>
      <c r="Z47" t="e">
        <f ca="1"/>
        <v>#NAME?</v>
      </c>
      <c r="AA47" t="e">
        <f ca="1"/>
        <v>#NAME?</v>
      </c>
      <c r="AB47" t="e">
        <f ca="1"/>
        <v>#NAME?</v>
      </c>
      <c r="AC47" t="e">
        <f ca="1"/>
        <v>#NAME?</v>
      </c>
      <c r="AD47" t="e">
        <f ca="1"/>
        <v>#NAME?</v>
      </c>
      <c r="AE47" t="e">
        <f ca="1"/>
        <v>#NAME?</v>
      </c>
      <c r="AF47" t="e">
        <f ca="1"/>
        <v>#NAME?</v>
      </c>
      <c r="AG47" s="138" t="e">
        <f ca="1"/>
        <v>#NAME?</v>
      </c>
      <c r="AH47" s="139" t="e">
        <f ca="1"/>
        <v>#NAME?</v>
      </c>
      <c r="AI47" s="140" t="e">
        <f t="shared" ca="1" si="1"/>
        <v>#NAME?</v>
      </c>
      <c r="AJ47" t="e">
        <f t="shared" ca="1" si="2"/>
        <v>#NAME?</v>
      </c>
      <c r="AK47" t="e">
        <f t="shared" ca="1" si="3"/>
        <v>#NAME?</v>
      </c>
      <c r="AL47" s="138" t="e">
        <f t="shared" ca="1" si="4"/>
        <v>#NAME?</v>
      </c>
      <c r="AM47" s="140" t="e">
        <f t="shared" ca="1" si="5"/>
        <v>#NAME?</v>
      </c>
      <c r="AN47" s="138">
        <f t="shared" ca="1" si="6"/>
        <v>0</v>
      </c>
      <c r="AO47" s="140" t="e">
        <f t="shared" ca="1" si="7"/>
        <v>#NAME?</v>
      </c>
      <c r="AP47">
        <f t="shared" ca="1" si="8"/>
        <v>0</v>
      </c>
      <c r="BT47" t="e">
        <f ca="1"/>
        <v>#NAME?</v>
      </c>
      <c r="BU47" t="e">
        <f ca="1"/>
        <v>#NAME?</v>
      </c>
      <c r="BV47" t="e">
        <f ca="1"/>
        <v>#NAME?</v>
      </c>
      <c r="BW47" t="e">
        <f t="shared" ca="1" si="13"/>
        <v>#NAME?</v>
      </c>
      <c r="BX47" t="e">
        <f t="shared" ca="1" si="14"/>
        <v>#NAME?</v>
      </c>
      <c r="BY47" t="e">
        <f t="shared" ca="1" si="10"/>
        <v>#NAME?</v>
      </c>
      <c r="BZ47" t="e">
        <f t="shared" ca="1" si="11"/>
        <v>#NAME?</v>
      </c>
      <c r="CA47" t="e">
        <f t="shared" ca="1" si="12"/>
        <v>#NAME?</v>
      </c>
    </row>
    <row r="48" spans="1:79" ht="15.5" x14ac:dyDescent="0.35">
      <c r="A48" s="31">
        <v>56</v>
      </c>
      <c r="B48" s="14">
        <v>4</v>
      </c>
      <c r="C48" s="20">
        <v>2.536</v>
      </c>
      <c r="D48" s="14">
        <v>1</v>
      </c>
      <c r="E48">
        <v>0</v>
      </c>
      <c r="F48" s="32">
        <v>1</v>
      </c>
      <c r="G48" s="14">
        <v>36</v>
      </c>
      <c r="H48" s="14">
        <v>8</v>
      </c>
      <c r="I48" s="14">
        <v>2</v>
      </c>
      <c r="J48" s="21">
        <v>50</v>
      </c>
      <c r="K48" s="17">
        <v>40</v>
      </c>
      <c r="L48" s="33">
        <v>173</v>
      </c>
      <c r="M48" s="33">
        <v>179</v>
      </c>
      <c r="N48" s="18">
        <v>12.1</v>
      </c>
      <c r="O48" s="14">
        <v>1</v>
      </c>
      <c r="S48" t="e">
        <f ca="1"/>
        <v>#NAME?</v>
      </c>
      <c r="T48" t="e">
        <f ca="1"/>
        <v>#NAME?</v>
      </c>
      <c r="U48" t="e">
        <f ca="1"/>
        <v>#NAME?</v>
      </c>
      <c r="V48" t="e">
        <f ca="1"/>
        <v>#NAME?</v>
      </c>
      <c r="W48" t="e">
        <f ca="1"/>
        <v>#NAME?</v>
      </c>
      <c r="X48" t="e">
        <f ca="1"/>
        <v>#NAME?</v>
      </c>
      <c r="Y48" t="e">
        <f ca="1"/>
        <v>#NAME?</v>
      </c>
      <c r="Z48" t="e">
        <f ca="1"/>
        <v>#NAME?</v>
      </c>
      <c r="AA48" t="e">
        <f ca="1"/>
        <v>#NAME?</v>
      </c>
      <c r="AB48" t="e">
        <f ca="1"/>
        <v>#NAME?</v>
      </c>
      <c r="AC48" t="e">
        <f ca="1"/>
        <v>#NAME?</v>
      </c>
      <c r="AD48" t="e">
        <f ca="1"/>
        <v>#NAME?</v>
      </c>
      <c r="AE48" t="e">
        <f ca="1"/>
        <v>#NAME?</v>
      </c>
      <c r="AF48" t="e">
        <f ca="1"/>
        <v>#NAME?</v>
      </c>
      <c r="AG48" s="138" t="e">
        <f ca="1"/>
        <v>#NAME?</v>
      </c>
      <c r="AH48" s="139" t="e">
        <f ca="1"/>
        <v>#NAME?</v>
      </c>
      <c r="AI48" s="140" t="e">
        <f t="shared" ca="1" si="1"/>
        <v>#NAME?</v>
      </c>
      <c r="AJ48" t="e">
        <f t="shared" ca="1" si="2"/>
        <v>#NAME?</v>
      </c>
      <c r="AK48" t="e">
        <f t="shared" ca="1" si="3"/>
        <v>#NAME?</v>
      </c>
      <c r="AL48" s="138" t="e">
        <f t="shared" ca="1" si="4"/>
        <v>#NAME?</v>
      </c>
      <c r="AM48" s="140" t="e">
        <f t="shared" ca="1" si="5"/>
        <v>#NAME?</v>
      </c>
      <c r="AN48" s="138">
        <f t="shared" ca="1" si="6"/>
        <v>0</v>
      </c>
      <c r="AO48" s="140" t="e">
        <f t="shared" ca="1" si="7"/>
        <v>#NAME?</v>
      </c>
      <c r="AP48">
        <f t="shared" ca="1" si="8"/>
        <v>0</v>
      </c>
      <c r="BT48" t="e">
        <f ca="1"/>
        <v>#NAME?</v>
      </c>
      <c r="BU48" t="e">
        <f ca="1"/>
        <v>#NAME?</v>
      </c>
      <c r="BV48" t="e">
        <f ca="1"/>
        <v>#NAME?</v>
      </c>
      <c r="BW48" t="e">
        <f t="shared" ca="1" si="13"/>
        <v>#NAME?</v>
      </c>
      <c r="BX48" t="e">
        <f t="shared" ca="1" si="14"/>
        <v>#NAME?</v>
      </c>
      <c r="BY48" t="e">
        <f t="shared" ca="1" si="10"/>
        <v>#NAME?</v>
      </c>
      <c r="BZ48" t="e">
        <f t="shared" ca="1" si="11"/>
        <v>#NAME?</v>
      </c>
      <c r="CA48" t="e">
        <f t="shared" ca="1" si="12"/>
        <v>#NAME?</v>
      </c>
    </row>
    <row r="49" spans="1:79" ht="15.5" x14ac:dyDescent="0.35">
      <c r="A49" s="31">
        <v>51</v>
      </c>
      <c r="B49" s="14">
        <v>2</v>
      </c>
      <c r="C49" s="20">
        <v>0.41699999999999998</v>
      </c>
      <c r="D49" s="14">
        <v>3</v>
      </c>
      <c r="E49">
        <v>1</v>
      </c>
      <c r="F49" s="32">
        <v>0</v>
      </c>
      <c r="G49" s="14">
        <v>36</v>
      </c>
      <c r="H49" s="14">
        <v>8</v>
      </c>
      <c r="I49" s="14">
        <v>2</v>
      </c>
      <c r="J49" s="21">
        <v>33</v>
      </c>
      <c r="K49" s="17">
        <v>32</v>
      </c>
      <c r="L49" s="33">
        <v>161</v>
      </c>
      <c r="M49" s="33">
        <v>167</v>
      </c>
      <c r="N49" s="18">
        <v>8</v>
      </c>
      <c r="O49" s="14">
        <v>0</v>
      </c>
      <c r="S49" t="e">
        <f ca="1"/>
        <v>#NAME?</v>
      </c>
      <c r="T49" t="e">
        <f ca="1"/>
        <v>#NAME?</v>
      </c>
      <c r="U49" t="e">
        <f ca="1"/>
        <v>#NAME?</v>
      </c>
      <c r="V49" t="e">
        <f ca="1"/>
        <v>#NAME?</v>
      </c>
      <c r="W49" t="e">
        <f ca="1"/>
        <v>#NAME?</v>
      </c>
      <c r="X49" t="e">
        <f ca="1"/>
        <v>#NAME?</v>
      </c>
      <c r="Y49" t="e">
        <f ca="1"/>
        <v>#NAME?</v>
      </c>
      <c r="Z49" t="e">
        <f ca="1"/>
        <v>#NAME?</v>
      </c>
      <c r="AA49" t="e">
        <f ca="1"/>
        <v>#NAME?</v>
      </c>
      <c r="AB49" t="e">
        <f ca="1"/>
        <v>#NAME?</v>
      </c>
      <c r="AC49" t="e">
        <f ca="1"/>
        <v>#NAME?</v>
      </c>
      <c r="AD49" t="e">
        <f ca="1"/>
        <v>#NAME?</v>
      </c>
      <c r="AE49" t="e">
        <f ca="1"/>
        <v>#NAME?</v>
      </c>
      <c r="AF49" t="e">
        <f ca="1"/>
        <v>#NAME?</v>
      </c>
      <c r="AG49" s="138" t="e">
        <f ca="1"/>
        <v>#NAME?</v>
      </c>
      <c r="AH49" s="139" t="e">
        <f ca="1"/>
        <v>#NAME?</v>
      </c>
      <c r="AI49" s="140" t="e">
        <f t="shared" ca="1" si="1"/>
        <v>#NAME?</v>
      </c>
      <c r="AJ49" t="e">
        <f t="shared" ca="1" si="2"/>
        <v>#NAME?</v>
      </c>
      <c r="AK49" t="e">
        <f t="shared" ca="1" si="3"/>
        <v>#NAME?</v>
      </c>
      <c r="AL49" s="138" t="e">
        <f t="shared" ca="1" si="4"/>
        <v>#NAME?</v>
      </c>
      <c r="AM49" s="140" t="e">
        <f t="shared" ca="1" si="5"/>
        <v>#NAME?</v>
      </c>
      <c r="AN49" s="138">
        <f t="shared" ca="1" si="6"/>
        <v>0</v>
      </c>
      <c r="AO49" s="140" t="e">
        <f t="shared" ca="1" si="7"/>
        <v>#NAME?</v>
      </c>
      <c r="AP49">
        <f t="shared" ca="1" si="8"/>
        <v>0</v>
      </c>
      <c r="BT49" t="e">
        <f ca="1"/>
        <v>#NAME?</v>
      </c>
      <c r="BU49" t="e">
        <f ca="1"/>
        <v>#NAME?</v>
      </c>
      <c r="BV49" t="e">
        <f ca="1"/>
        <v>#NAME?</v>
      </c>
      <c r="BW49" t="e">
        <f t="shared" ca="1" si="13"/>
        <v>#NAME?</v>
      </c>
      <c r="BX49" t="e">
        <f t="shared" ca="1" si="14"/>
        <v>#NAME?</v>
      </c>
      <c r="BY49" t="e">
        <f t="shared" ca="1" si="10"/>
        <v>#NAME?</v>
      </c>
      <c r="BZ49" t="e">
        <f t="shared" ca="1" si="11"/>
        <v>#NAME?</v>
      </c>
      <c r="CA49" t="e">
        <f t="shared" ca="1" si="12"/>
        <v>#NAME?</v>
      </c>
    </row>
    <row r="50" spans="1:79" ht="15.5" x14ac:dyDescent="0.35">
      <c r="A50" s="31">
        <v>56</v>
      </c>
      <c r="B50" s="14">
        <v>14</v>
      </c>
      <c r="C50" s="20">
        <v>3.9E-2</v>
      </c>
      <c r="D50" s="14">
        <v>1</v>
      </c>
      <c r="E50">
        <v>0</v>
      </c>
      <c r="F50" s="32">
        <v>1</v>
      </c>
      <c r="G50" s="14">
        <v>43</v>
      </c>
      <c r="H50" s="14">
        <v>6</v>
      </c>
      <c r="I50" s="14">
        <v>3</v>
      </c>
      <c r="J50" s="21">
        <v>41</v>
      </c>
      <c r="K50" s="17">
        <v>37</v>
      </c>
      <c r="L50" s="33">
        <v>165</v>
      </c>
      <c r="M50" s="33">
        <v>172</v>
      </c>
      <c r="N50" s="18">
        <v>8.4</v>
      </c>
      <c r="O50" s="14">
        <v>0</v>
      </c>
      <c r="S50" t="e">
        <f ca="1"/>
        <v>#NAME?</v>
      </c>
      <c r="T50" t="e">
        <f ca="1"/>
        <v>#NAME?</v>
      </c>
      <c r="U50" t="e">
        <f ca="1"/>
        <v>#NAME?</v>
      </c>
      <c r="V50" t="e">
        <f ca="1"/>
        <v>#NAME?</v>
      </c>
      <c r="W50" t="e">
        <f ca="1"/>
        <v>#NAME?</v>
      </c>
      <c r="X50" t="e">
        <f ca="1"/>
        <v>#NAME?</v>
      </c>
      <c r="Y50" t="e">
        <f ca="1"/>
        <v>#NAME?</v>
      </c>
      <c r="Z50" t="e">
        <f ca="1"/>
        <v>#NAME?</v>
      </c>
      <c r="AA50" t="e">
        <f ca="1"/>
        <v>#NAME?</v>
      </c>
      <c r="AB50" t="e">
        <f ca="1"/>
        <v>#NAME?</v>
      </c>
      <c r="AC50" t="e">
        <f ca="1"/>
        <v>#NAME?</v>
      </c>
      <c r="AD50" t="e">
        <f ca="1"/>
        <v>#NAME?</v>
      </c>
      <c r="AE50" t="e">
        <f ca="1"/>
        <v>#NAME?</v>
      </c>
      <c r="AF50" t="e">
        <f ca="1"/>
        <v>#NAME?</v>
      </c>
      <c r="AG50" s="138" t="e">
        <f ca="1"/>
        <v>#NAME?</v>
      </c>
      <c r="AH50" s="139" t="e">
        <f ca="1"/>
        <v>#NAME?</v>
      </c>
      <c r="AI50" s="140" t="e">
        <f t="shared" ca="1" si="1"/>
        <v>#NAME?</v>
      </c>
      <c r="AJ50" t="e">
        <f t="shared" ca="1" si="2"/>
        <v>#NAME?</v>
      </c>
      <c r="AK50" t="e">
        <f t="shared" ca="1" si="3"/>
        <v>#NAME?</v>
      </c>
      <c r="AL50" s="138" t="e">
        <f t="shared" ca="1" si="4"/>
        <v>#NAME?</v>
      </c>
      <c r="AM50" s="140" t="e">
        <f t="shared" ca="1" si="5"/>
        <v>#NAME?</v>
      </c>
      <c r="AN50" s="138">
        <f t="shared" ca="1" si="6"/>
        <v>0</v>
      </c>
      <c r="AO50" s="140" t="e">
        <f t="shared" ca="1" si="7"/>
        <v>#NAME?</v>
      </c>
      <c r="AP50">
        <f t="shared" ca="1" si="8"/>
        <v>0</v>
      </c>
      <c r="BT50" t="e">
        <f ca="1"/>
        <v>#NAME?</v>
      </c>
      <c r="BU50" t="e">
        <f ca="1"/>
        <v>#NAME?</v>
      </c>
      <c r="BV50" t="e">
        <f ca="1"/>
        <v>#NAME?</v>
      </c>
      <c r="BW50" t="e">
        <f t="shared" ca="1" si="13"/>
        <v>#NAME?</v>
      </c>
      <c r="BX50" t="e">
        <f t="shared" ca="1" si="14"/>
        <v>#NAME?</v>
      </c>
      <c r="BY50" t="e">
        <f t="shared" ca="1" si="10"/>
        <v>#NAME?</v>
      </c>
      <c r="BZ50" t="e">
        <f t="shared" ca="1" si="11"/>
        <v>#NAME?</v>
      </c>
      <c r="CA50" t="e">
        <f t="shared" ca="1" si="12"/>
        <v>#NAME?</v>
      </c>
    </row>
    <row r="51" spans="1:79" ht="15.5" x14ac:dyDescent="0.35">
      <c r="A51" s="31">
        <v>51</v>
      </c>
      <c r="B51" s="14">
        <v>3</v>
      </c>
      <c r="C51" s="20">
        <v>1.155</v>
      </c>
      <c r="D51" s="14">
        <v>2</v>
      </c>
      <c r="E51">
        <v>0</v>
      </c>
      <c r="F51" s="32">
        <v>1</v>
      </c>
      <c r="G51" s="14">
        <v>35</v>
      </c>
      <c r="H51" s="14">
        <v>1</v>
      </c>
      <c r="I51" s="14">
        <v>3</v>
      </c>
      <c r="J51" s="21">
        <v>35</v>
      </c>
      <c r="K51" s="17">
        <v>26</v>
      </c>
      <c r="L51" s="33">
        <v>173</v>
      </c>
      <c r="M51" s="33">
        <v>181</v>
      </c>
      <c r="N51" s="18">
        <v>10.6</v>
      </c>
      <c r="O51" s="14">
        <v>0</v>
      </c>
      <c r="S51" t="e">
        <f ca="1"/>
        <v>#NAME?</v>
      </c>
      <c r="T51" t="e">
        <f ca="1"/>
        <v>#NAME?</v>
      </c>
      <c r="U51" t="e">
        <f ca="1"/>
        <v>#NAME?</v>
      </c>
      <c r="V51" t="e">
        <f ca="1"/>
        <v>#NAME?</v>
      </c>
      <c r="W51" t="e">
        <f ca="1"/>
        <v>#NAME?</v>
      </c>
      <c r="X51" t="e">
        <f ca="1"/>
        <v>#NAME?</v>
      </c>
      <c r="Y51" t="e">
        <f ca="1"/>
        <v>#NAME?</v>
      </c>
      <c r="Z51" t="e">
        <f ca="1"/>
        <v>#NAME?</v>
      </c>
      <c r="AA51" t="e">
        <f ca="1"/>
        <v>#NAME?</v>
      </c>
      <c r="AB51" t="e">
        <f ca="1"/>
        <v>#NAME?</v>
      </c>
      <c r="AC51" t="e">
        <f ca="1"/>
        <v>#NAME?</v>
      </c>
      <c r="AD51" t="e">
        <f ca="1"/>
        <v>#NAME?</v>
      </c>
      <c r="AE51" t="e">
        <f ca="1"/>
        <v>#NAME?</v>
      </c>
      <c r="AF51" t="e">
        <f ca="1"/>
        <v>#NAME?</v>
      </c>
      <c r="AG51" s="138" t="e">
        <f ca="1"/>
        <v>#NAME?</v>
      </c>
      <c r="AH51" s="139" t="e">
        <f ca="1"/>
        <v>#NAME?</v>
      </c>
      <c r="AI51" s="140" t="e">
        <f t="shared" ca="1" si="1"/>
        <v>#NAME?</v>
      </c>
      <c r="AJ51" t="e">
        <f t="shared" ca="1" si="2"/>
        <v>#NAME?</v>
      </c>
      <c r="AK51" t="e">
        <f t="shared" ca="1" si="3"/>
        <v>#NAME?</v>
      </c>
      <c r="AL51" s="138" t="e">
        <f t="shared" ca="1" si="4"/>
        <v>#NAME?</v>
      </c>
      <c r="AM51" s="140" t="e">
        <f t="shared" ca="1" si="5"/>
        <v>#NAME?</v>
      </c>
      <c r="AN51" s="138">
        <f t="shared" ca="1" si="6"/>
        <v>0</v>
      </c>
      <c r="AO51" s="140" t="e">
        <f t="shared" ca="1" si="7"/>
        <v>#NAME?</v>
      </c>
      <c r="AP51">
        <f t="shared" ca="1" si="8"/>
        <v>0</v>
      </c>
      <c r="BT51" t="e">
        <f ca="1"/>
        <v>#NAME?</v>
      </c>
      <c r="BU51" t="e">
        <f ca="1"/>
        <v>#NAME?</v>
      </c>
      <c r="BV51" t="e">
        <f ca="1"/>
        <v>#NAME?</v>
      </c>
      <c r="BW51" t="e">
        <f t="shared" ca="1" si="13"/>
        <v>#NAME?</v>
      </c>
      <c r="BX51" t="e">
        <f t="shared" ca="1" si="14"/>
        <v>#NAME?</v>
      </c>
      <c r="BY51" t="e">
        <f t="shared" ca="1" si="10"/>
        <v>#NAME?</v>
      </c>
      <c r="BZ51" t="e">
        <f t="shared" ca="1" si="11"/>
        <v>#NAME?</v>
      </c>
      <c r="CA51" t="e">
        <f t="shared" ca="1" si="12"/>
        <v>#NAME?</v>
      </c>
    </row>
    <row r="52" spans="1:79" ht="15.5" x14ac:dyDescent="0.35">
      <c r="A52" s="31">
        <v>56</v>
      </c>
      <c r="B52" s="14">
        <v>9</v>
      </c>
      <c r="C52" s="20">
        <v>1.9990000000000001</v>
      </c>
      <c r="D52" s="14">
        <v>0</v>
      </c>
      <c r="E52">
        <v>0</v>
      </c>
      <c r="F52" s="32">
        <v>1</v>
      </c>
      <c r="G52" s="14">
        <v>49</v>
      </c>
      <c r="H52" s="14">
        <v>7</v>
      </c>
      <c r="I52" s="14">
        <v>4</v>
      </c>
      <c r="J52" s="21">
        <v>41</v>
      </c>
      <c r="K52" s="17">
        <v>33</v>
      </c>
      <c r="L52" s="33">
        <v>182</v>
      </c>
      <c r="M52" s="33">
        <v>189</v>
      </c>
      <c r="N52" s="18">
        <v>10.9</v>
      </c>
      <c r="O52" s="14">
        <v>0</v>
      </c>
      <c r="S52" t="e">
        <f ca="1"/>
        <v>#NAME?</v>
      </c>
      <c r="T52" t="e">
        <f ca="1"/>
        <v>#NAME?</v>
      </c>
      <c r="U52" t="e">
        <f ca="1"/>
        <v>#NAME?</v>
      </c>
      <c r="V52" t="e">
        <f ca="1"/>
        <v>#NAME?</v>
      </c>
      <c r="W52" t="e">
        <f ca="1"/>
        <v>#NAME?</v>
      </c>
      <c r="X52" t="e">
        <f ca="1"/>
        <v>#NAME?</v>
      </c>
      <c r="Y52" t="e">
        <f ca="1"/>
        <v>#NAME?</v>
      </c>
      <c r="Z52" t="e">
        <f ca="1"/>
        <v>#NAME?</v>
      </c>
      <c r="AA52" t="e">
        <f ca="1"/>
        <v>#NAME?</v>
      </c>
      <c r="AB52" t="e">
        <f ca="1"/>
        <v>#NAME?</v>
      </c>
      <c r="AC52" t="e">
        <f ca="1"/>
        <v>#NAME?</v>
      </c>
      <c r="AD52" t="e">
        <f ca="1"/>
        <v>#NAME?</v>
      </c>
      <c r="AE52" t="e">
        <f ca="1"/>
        <v>#NAME?</v>
      </c>
      <c r="AF52" t="e">
        <f ca="1"/>
        <v>#NAME?</v>
      </c>
      <c r="AG52" s="138" t="e">
        <f ca="1"/>
        <v>#NAME?</v>
      </c>
      <c r="AH52" s="139" t="e">
        <f ca="1"/>
        <v>#NAME?</v>
      </c>
      <c r="AI52" s="140" t="e">
        <f t="shared" ca="1" si="1"/>
        <v>#NAME?</v>
      </c>
      <c r="AJ52" t="e">
        <f t="shared" ca="1" si="2"/>
        <v>#NAME?</v>
      </c>
      <c r="AK52" t="e">
        <f t="shared" ca="1" si="3"/>
        <v>#NAME?</v>
      </c>
      <c r="AL52" s="138" t="e">
        <f t="shared" ca="1" si="4"/>
        <v>#NAME?</v>
      </c>
      <c r="AM52" s="140" t="e">
        <f t="shared" ca="1" si="5"/>
        <v>#NAME?</v>
      </c>
      <c r="AN52" s="138">
        <f t="shared" ca="1" si="6"/>
        <v>0</v>
      </c>
      <c r="AO52" s="140" t="e">
        <f t="shared" ca="1" si="7"/>
        <v>#NAME?</v>
      </c>
      <c r="AP52">
        <f t="shared" ca="1" si="8"/>
        <v>0</v>
      </c>
      <c r="BT52" t="e">
        <f ca="1"/>
        <v>#NAME?</v>
      </c>
      <c r="BU52" t="e">
        <f ca="1"/>
        <v>#NAME?</v>
      </c>
      <c r="BV52" t="e">
        <f ca="1"/>
        <v>#NAME?</v>
      </c>
      <c r="BW52" t="e">
        <f t="shared" ca="1" si="13"/>
        <v>#NAME?</v>
      </c>
      <c r="BX52" t="e">
        <f t="shared" ca="1" si="14"/>
        <v>#NAME?</v>
      </c>
      <c r="BY52" t="e">
        <f t="shared" ca="1" si="10"/>
        <v>#NAME?</v>
      </c>
      <c r="BZ52" t="e">
        <f t="shared" ca="1" si="11"/>
        <v>#NAME?</v>
      </c>
      <c r="CA52" t="e">
        <f t="shared" ca="1" si="12"/>
        <v>#NAME?</v>
      </c>
    </row>
    <row r="53" spans="1:79" ht="15.5" x14ac:dyDescent="0.35">
      <c r="A53" s="31">
        <v>53</v>
      </c>
      <c r="B53" s="14">
        <v>2</v>
      </c>
      <c r="C53" s="20">
        <v>2.8719999999999999</v>
      </c>
      <c r="D53" s="14">
        <v>6</v>
      </c>
      <c r="E53">
        <v>0</v>
      </c>
      <c r="F53" s="32">
        <v>1</v>
      </c>
      <c r="G53" s="14">
        <v>35</v>
      </c>
      <c r="H53" s="14">
        <v>4</v>
      </c>
      <c r="I53" s="14">
        <v>3</v>
      </c>
      <c r="J53" s="21">
        <v>50</v>
      </c>
      <c r="K53" s="17">
        <v>34</v>
      </c>
      <c r="L53" s="33">
        <v>165</v>
      </c>
      <c r="M53" s="33">
        <v>171</v>
      </c>
      <c r="N53" s="18">
        <v>8.6999999999999993</v>
      </c>
      <c r="O53" s="14">
        <v>1</v>
      </c>
      <c r="S53" t="e">
        <f ca="1"/>
        <v>#NAME?</v>
      </c>
      <c r="T53" t="e">
        <f ca="1"/>
        <v>#NAME?</v>
      </c>
      <c r="U53" t="e">
        <f ca="1"/>
        <v>#NAME?</v>
      </c>
      <c r="V53" t="e">
        <f ca="1"/>
        <v>#NAME?</v>
      </c>
      <c r="W53" t="e">
        <f ca="1"/>
        <v>#NAME?</v>
      </c>
      <c r="X53" t="e">
        <f ca="1"/>
        <v>#NAME?</v>
      </c>
      <c r="Y53" t="e">
        <f ca="1"/>
        <v>#NAME?</v>
      </c>
      <c r="Z53" t="e">
        <f ca="1"/>
        <v>#NAME?</v>
      </c>
      <c r="AA53" t="e">
        <f ca="1"/>
        <v>#NAME?</v>
      </c>
      <c r="AB53" t="e">
        <f ca="1"/>
        <v>#NAME?</v>
      </c>
      <c r="AC53" t="e">
        <f ca="1"/>
        <v>#NAME?</v>
      </c>
      <c r="AD53" t="e">
        <f ca="1"/>
        <v>#NAME?</v>
      </c>
      <c r="AE53" t="e">
        <f ca="1"/>
        <v>#NAME?</v>
      </c>
      <c r="AF53" t="e">
        <f ca="1"/>
        <v>#NAME?</v>
      </c>
      <c r="AG53" s="138" t="e">
        <f ca="1"/>
        <v>#NAME?</v>
      </c>
      <c r="AH53" s="139" t="e">
        <f ca="1"/>
        <v>#NAME?</v>
      </c>
      <c r="AI53" s="140" t="e">
        <f t="shared" ca="1" si="1"/>
        <v>#NAME?</v>
      </c>
      <c r="AJ53" t="e">
        <f t="shared" ca="1" si="2"/>
        <v>#NAME?</v>
      </c>
      <c r="AK53" t="e">
        <f t="shared" ca="1" si="3"/>
        <v>#NAME?</v>
      </c>
      <c r="AL53" s="138" t="e">
        <f t="shared" ca="1" si="4"/>
        <v>#NAME?</v>
      </c>
      <c r="AM53" s="140" t="e">
        <f t="shared" ca="1" si="5"/>
        <v>#NAME?</v>
      </c>
      <c r="AN53" s="138">
        <f t="shared" ca="1" si="6"/>
        <v>0</v>
      </c>
      <c r="AO53" s="140" t="e">
        <f t="shared" ca="1" si="7"/>
        <v>#NAME?</v>
      </c>
      <c r="AP53">
        <f t="shared" ca="1" si="8"/>
        <v>0</v>
      </c>
      <c r="BT53" t="e">
        <f ca="1"/>
        <v>#NAME?</v>
      </c>
      <c r="BU53" t="e">
        <f ca="1"/>
        <v>#NAME?</v>
      </c>
      <c r="BV53" t="e">
        <f ca="1"/>
        <v>#NAME?</v>
      </c>
      <c r="BW53" t="e">
        <f t="shared" ca="1" si="13"/>
        <v>#NAME?</v>
      </c>
      <c r="BX53" t="e">
        <f t="shared" ca="1" si="14"/>
        <v>#NAME?</v>
      </c>
      <c r="BY53" t="e">
        <f t="shared" ca="1" si="10"/>
        <v>#NAME?</v>
      </c>
      <c r="BZ53" t="e">
        <f t="shared" ca="1" si="11"/>
        <v>#NAME?</v>
      </c>
      <c r="CA53" t="e">
        <f t="shared" ca="1" si="12"/>
        <v>#NAME?</v>
      </c>
    </row>
    <row r="54" spans="1:79" ht="15.5" x14ac:dyDescent="0.35">
      <c r="A54" s="31">
        <v>62</v>
      </c>
      <c r="B54" s="14">
        <v>21</v>
      </c>
      <c r="C54" s="20">
        <v>0.73399999999999999</v>
      </c>
      <c r="D54" s="14">
        <v>3</v>
      </c>
      <c r="E54">
        <v>0</v>
      </c>
      <c r="F54" s="32">
        <v>0</v>
      </c>
      <c r="G54" s="14">
        <v>44</v>
      </c>
      <c r="H54" s="14">
        <v>5</v>
      </c>
      <c r="I54" s="14">
        <v>3</v>
      </c>
      <c r="J54" s="21">
        <v>47</v>
      </c>
      <c r="K54" s="17">
        <v>43</v>
      </c>
      <c r="L54" s="33">
        <v>164</v>
      </c>
      <c r="M54" s="33">
        <v>169</v>
      </c>
      <c r="N54" s="18">
        <v>9.5</v>
      </c>
      <c r="O54" s="14">
        <v>1</v>
      </c>
      <c r="S54" t="e">
        <f ca="1"/>
        <v>#NAME?</v>
      </c>
      <c r="T54" t="e">
        <f ca="1"/>
        <v>#NAME?</v>
      </c>
      <c r="U54" t="e">
        <f ca="1"/>
        <v>#NAME?</v>
      </c>
      <c r="V54" t="e">
        <f ca="1"/>
        <v>#NAME?</v>
      </c>
      <c r="W54" t="e">
        <f ca="1"/>
        <v>#NAME?</v>
      </c>
      <c r="X54" t="e">
        <f ca="1"/>
        <v>#NAME?</v>
      </c>
      <c r="Y54" t="e">
        <f ca="1"/>
        <v>#NAME?</v>
      </c>
      <c r="Z54" t="e">
        <f ca="1"/>
        <v>#NAME?</v>
      </c>
      <c r="AA54" t="e">
        <f ca="1"/>
        <v>#NAME?</v>
      </c>
      <c r="AB54" t="e">
        <f ca="1"/>
        <v>#NAME?</v>
      </c>
      <c r="AC54" t="e">
        <f ca="1"/>
        <v>#NAME?</v>
      </c>
      <c r="AD54" t="e">
        <f ca="1"/>
        <v>#NAME?</v>
      </c>
      <c r="AE54" t="e">
        <f ca="1"/>
        <v>#NAME?</v>
      </c>
      <c r="AF54" t="e">
        <f ca="1"/>
        <v>#NAME?</v>
      </c>
      <c r="AG54" s="138" t="e">
        <f ca="1"/>
        <v>#NAME?</v>
      </c>
      <c r="AH54" s="139" t="e">
        <f ca="1"/>
        <v>#NAME?</v>
      </c>
      <c r="AI54" s="140" t="e">
        <f t="shared" ca="1" si="1"/>
        <v>#NAME?</v>
      </c>
      <c r="AJ54" t="e">
        <f t="shared" ca="1" si="2"/>
        <v>#NAME?</v>
      </c>
      <c r="AK54" t="e">
        <f t="shared" ca="1" si="3"/>
        <v>#NAME?</v>
      </c>
      <c r="AL54" s="138" t="e">
        <f t="shared" ca="1" si="4"/>
        <v>#NAME?</v>
      </c>
      <c r="AM54" s="140" t="e">
        <f t="shared" ca="1" si="5"/>
        <v>#NAME?</v>
      </c>
      <c r="AN54" s="138">
        <f t="shared" ca="1" si="6"/>
        <v>0</v>
      </c>
      <c r="AO54" s="140" t="e">
        <f t="shared" ca="1" si="7"/>
        <v>#NAME?</v>
      </c>
      <c r="AP54">
        <f t="shared" ca="1" si="8"/>
        <v>0</v>
      </c>
      <c r="BT54" t="e">
        <f ca="1"/>
        <v>#NAME?</v>
      </c>
      <c r="BU54" t="e">
        <f ca="1"/>
        <v>#NAME?</v>
      </c>
      <c r="BV54" t="e">
        <f ca="1"/>
        <v>#NAME?</v>
      </c>
      <c r="BW54" t="e">
        <f t="shared" ca="1" si="13"/>
        <v>#NAME?</v>
      </c>
      <c r="BX54" t="e">
        <f t="shared" ca="1" si="14"/>
        <v>#NAME?</v>
      </c>
      <c r="BY54" t="e">
        <f t="shared" ca="1" si="10"/>
        <v>#NAME?</v>
      </c>
      <c r="BZ54" t="e">
        <f t="shared" ca="1" si="11"/>
        <v>#NAME?</v>
      </c>
      <c r="CA54" t="e">
        <f t="shared" ca="1" si="12"/>
        <v>#NAME?</v>
      </c>
    </row>
    <row r="55" spans="1:79" ht="15.5" x14ac:dyDescent="0.35">
      <c r="A55" s="31">
        <v>44</v>
      </c>
      <c r="B55" s="14">
        <v>4</v>
      </c>
      <c r="C55" s="20">
        <v>4.5900000000000003E-2</v>
      </c>
      <c r="D55" s="14">
        <v>6</v>
      </c>
      <c r="E55">
        <v>0</v>
      </c>
      <c r="F55" s="32">
        <v>0</v>
      </c>
      <c r="G55" s="14">
        <v>29</v>
      </c>
      <c r="H55" s="14">
        <v>2</v>
      </c>
      <c r="I55" s="14">
        <v>2</v>
      </c>
      <c r="J55" s="21">
        <v>36</v>
      </c>
      <c r="K55" s="17">
        <v>21</v>
      </c>
      <c r="L55" s="33">
        <v>164</v>
      </c>
      <c r="M55" s="33">
        <v>168</v>
      </c>
      <c r="N55" s="18">
        <v>6.8</v>
      </c>
      <c r="O55" s="14">
        <v>1</v>
      </c>
      <c r="S55" t="e">
        <f ca="1"/>
        <v>#NAME?</v>
      </c>
      <c r="T55" t="e">
        <f ca="1"/>
        <v>#NAME?</v>
      </c>
      <c r="U55" t="e">
        <f ca="1"/>
        <v>#NAME?</v>
      </c>
      <c r="V55" t="e">
        <f ca="1"/>
        <v>#NAME?</v>
      </c>
      <c r="W55" t="e">
        <f ca="1"/>
        <v>#NAME?</v>
      </c>
      <c r="X55" t="e">
        <f ca="1"/>
        <v>#NAME?</v>
      </c>
      <c r="Y55" t="e">
        <f ca="1"/>
        <v>#NAME?</v>
      </c>
      <c r="Z55" t="e">
        <f ca="1"/>
        <v>#NAME?</v>
      </c>
      <c r="AA55" t="e">
        <f ca="1"/>
        <v>#NAME?</v>
      </c>
      <c r="AB55" t="e">
        <f ca="1"/>
        <v>#NAME?</v>
      </c>
      <c r="AC55" t="e">
        <f ca="1"/>
        <v>#NAME?</v>
      </c>
      <c r="AD55" t="e">
        <f ca="1"/>
        <v>#NAME?</v>
      </c>
      <c r="AE55" t="e">
        <f ca="1"/>
        <v>#NAME?</v>
      </c>
      <c r="AF55" t="e">
        <f ca="1"/>
        <v>#NAME?</v>
      </c>
      <c r="AG55" s="138" t="e">
        <f ca="1"/>
        <v>#NAME?</v>
      </c>
      <c r="AH55" s="139" t="e">
        <f ca="1"/>
        <v>#NAME?</v>
      </c>
      <c r="AI55" s="140" t="e">
        <f t="shared" ca="1" si="1"/>
        <v>#NAME?</v>
      </c>
      <c r="AJ55" t="e">
        <f t="shared" ca="1" si="2"/>
        <v>#NAME?</v>
      </c>
      <c r="AK55" t="e">
        <f t="shared" ca="1" si="3"/>
        <v>#NAME?</v>
      </c>
      <c r="AL55" s="138" t="e">
        <f t="shared" ca="1" si="4"/>
        <v>#NAME?</v>
      </c>
      <c r="AM55" s="140" t="e">
        <f t="shared" ca="1" si="5"/>
        <v>#NAME?</v>
      </c>
      <c r="AN55" s="138">
        <f t="shared" ca="1" si="6"/>
        <v>0</v>
      </c>
      <c r="AO55" s="140" t="e">
        <f t="shared" ca="1" si="7"/>
        <v>#NAME?</v>
      </c>
      <c r="AP55">
        <f t="shared" ca="1" si="8"/>
        <v>0</v>
      </c>
      <c r="BT55" t="e">
        <f ca="1"/>
        <v>#NAME?</v>
      </c>
      <c r="BU55" t="e">
        <f ca="1"/>
        <v>#NAME?</v>
      </c>
      <c r="BV55" t="e">
        <f ca="1"/>
        <v>#NAME?</v>
      </c>
      <c r="BW55" t="e">
        <f t="shared" ca="1" si="13"/>
        <v>#NAME?</v>
      </c>
      <c r="BX55" t="e">
        <f t="shared" ca="1" si="14"/>
        <v>#NAME?</v>
      </c>
      <c r="BY55" t="e">
        <f t="shared" ca="1" si="10"/>
        <v>#NAME?</v>
      </c>
      <c r="BZ55" t="e">
        <f t="shared" ca="1" si="11"/>
        <v>#NAME?</v>
      </c>
      <c r="CA55" t="e">
        <f t="shared" ca="1" si="12"/>
        <v>#NAME?</v>
      </c>
    </row>
    <row r="56" spans="1:79" ht="15.5" x14ac:dyDescent="0.35">
      <c r="A56" s="31">
        <v>41</v>
      </c>
      <c r="B56" s="14">
        <v>12</v>
      </c>
      <c r="C56" s="20">
        <v>0.879</v>
      </c>
      <c r="D56" s="14">
        <v>2</v>
      </c>
      <c r="E56">
        <v>0</v>
      </c>
      <c r="F56" s="32">
        <v>0</v>
      </c>
      <c r="G56" s="14">
        <v>39</v>
      </c>
      <c r="H56" s="14">
        <v>5</v>
      </c>
      <c r="I56" s="14">
        <v>3</v>
      </c>
      <c r="J56" s="21">
        <v>40</v>
      </c>
      <c r="K56" s="17">
        <v>14</v>
      </c>
      <c r="L56" s="33">
        <v>162</v>
      </c>
      <c r="M56" s="33">
        <v>167</v>
      </c>
      <c r="N56" s="18">
        <v>7.2</v>
      </c>
      <c r="O56" s="14">
        <v>0</v>
      </c>
      <c r="S56" t="e">
        <f ca="1"/>
        <v>#NAME?</v>
      </c>
      <c r="T56" t="e">
        <f ca="1"/>
        <v>#NAME?</v>
      </c>
      <c r="U56" t="e">
        <f ca="1"/>
        <v>#NAME?</v>
      </c>
      <c r="V56" t="e">
        <f ca="1"/>
        <v>#NAME?</v>
      </c>
      <c r="W56" t="e">
        <f ca="1"/>
        <v>#NAME?</v>
      </c>
      <c r="X56" t="e">
        <f ca="1"/>
        <v>#NAME?</v>
      </c>
      <c r="Y56" t="e">
        <f ca="1"/>
        <v>#NAME?</v>
      </c>
      <c r="Z56" t="e">
        <f ca="1"/>
        <v>#NAME?</v>
      </c>
      <c r="AA56" t="e">
        <f ca="1"/>
        <v>#NAME?</v>
      </c>
      <c r="AB56" t="e">
        <f ca="1"/>
        <v>#NAME?</v>
      </c>
      <c r="AC56" t="e">
        <f ca="1"/>
        <v>#NAME?</v>
      </c>
      <c r="AD56" t="e">
        <f ca="1"/>
        <v>#NAME?</v>
      </c>
      <c r="AE56" t="e">
        <f ca="1"/>
        <v>#NAME?</v>
      </c>
      <c r="AF56" t="e">
        <f ca="1"/>
        <v>#NAME?</v>
      </c>
      <c r="AG56" s="138" t="e">
        <f ca="1"/>
        <v>#NAME?</v>
      </c>
      <c r="AH56" s="139" t="e">
        <f ca="1"/>
        <v>#NAME?</v>
      </c>
      <c r="AI56" s="140" t="e">
        <f t="shared" ca="1" si="1"/>
        <v>#NAME?</v>
      </c>
      <c r="AJ56" t="e">
        <f t="shared" ca="1" si="2"/>
        <v>#NAME?</v>
      </c>
      <c r="AK56" t="e">
        <f t="shared" ca="1" si="3"/>
        <v>#NAME?</v>
      </c>
      <c r="AL56" s="138" t="e">
        <f t="shared" ca="1" si="4"/>
        <v>#NAME?</v>
      </c>
      <c r="AM56" s="140" t="e">
        <f t="shared" ca="1" si="5"/>
        <v>#NAME?</v>
      </c>
      <c r="AN56" s="138">
        <f t="shared" ca="1" si="6"/>
        <v>0</v>
      </c>
      <c r="AO56" s="140" t="e">
        <f t="shared" ca="1" si="7"/>
        <v>#NAME?</v>
      </c>
      <c r="AP56">
        <f t="shared" ca="1" si="8"/>
        <v>0</v>
      </c>
      <c r="BT56" t="e">
        <f ca="1"/>
        <v>#NAME?</v>
      </c>
      <c r="BU56" t="e">
        <f ca="1"/>
        <v>#NAME?</v>
      </c>
      <c r="BV56" t="e">
        <f ca="1"/>
        <v>#NAME?</v>
      </c>
      <c r="BW56" t="e">
        <f t="shared" ca="1" si="13"/>
        <v>#NAME?</v>
      </c>
      <c r="BX56" t="e">
        <f t="shared" ca="1" si="14"/>
        <v>#NAME?</v>
      </c>
      <c r="BY56" t="e">
        <f t="shared" ca="1" si="10"/>
        <v>#NAME?</v>
      </c>
      <c r="BZ56" t="e">
        <f t="shared" ca="1" si="11"/>
        <v>#NAME?</v>
      </c>
      <c r="CA56" t="e">
        <f t="shared" ca="1" si="12"/>
        <v>#NAME?</v>
      </c>
    </row>
    <row r="57" spans="1:79" ht="15.5" x14ac:dyDescent="0.35">
      <c r="A57" s="31">
        <v>72</v>
      </c>
      <c r="B57" s="14">
        <v>4</v>
      </c>
      <c r="C57" s="20">
        <v>1.496</v>
      </c>
      <c r="D57" s="14">
        <v>2</v>
      </c>
      <c r="E57">
        <v>0</v>
      </c>
      <c r="F57" s="32">
        <v>1</v>
      </c>
      <c r="G57" s="14">
        <v>36</v>
      </c>
      <c r="H57" s="14">
        <v>6</v>
      </c>
      <c r="I57" s="14">
        <v>3</v>
      </c>
      <c r="J57" s="21">
        <v>34</v>
      </c>
      <c r="K57" s="17">
        <v>77</v>
      </c>
      <c r="L57" s="33">
        <v>177</v>
      </c>
      <c r="M57" s="33">
        <v>184</v>
      </c>
      <c r="N57" s="18">
        <v>11.3</v>
      </c>
      <c r="O57" s="14">
        <v>1</v>
      </c>
      <c r="S57" t="e">
        <f ca="1"/>
        <v>#NAME?</v>
      </c>
      <c r="T57" t="e">
        <f ca="1"/>
        <v>#NAME?</v>
      </c>
      <c r="U57" t="e">
        <f ca="1"/>
        <v>#NAME?</v>
      </c>
      <c r="V57" t="e">
        <f ca="1"/>
        <v>#NAME?</v>
      </c>
      <c r="W57" t="e">
        <f ca="1"/>
        <v>#NAME?</v>
      </c>
      <c r="X57" t="e">
        <f ca="1"/>
        <v>#NAME?</v>
      </c>
      <c r="Y57" t="e">
        <f ca="1"/>
        <v>#NAME?</v>
      </c>
      <c r="Z57" t="e">
        <f ca="1"/>
        <v>#NAME?</v>
      </c>
      <c r="AA57" t="e">
        <f ca="1"/>
        <v>#NAME?</v>
      </c>
      <c r="AB57" t="e">
        <f ca="1"/>
        <v>#NAME?</v>
      </c>
      <c r="AC57" t="e">
        <f ca="1"/>
        <v>#NAME?</v>
      </c>
      <c r="AD57" t="e">
        <f ca="1"/>
        <v>#NAME?</v>
      </c>
      <c r="AE57" t="e">
        <f ca="1"/>
        <v>#NAME?</v>
      </c>
      <c r="AF57" t="e">
        <f ca="1"/>
        <v>#NAME?</v>
      </c>
      <c r="AG57" s="138" t="e">
        <f ca="1"/>
        <v>#NAME?</v>
      </c>
      <c r="AH57" s="139" t="e">
        <f ca="1"/>
        <v>#NAME?</v>
      </c>
      <c r="AI57" s="140" t="e">
        <f t="shared" ca="1" si="1"/>
        <v>#NAME?</v>
      </c>
      <c r="AJ57" t="e">
        <f t="shared" ca="1" si="2"/>
        <v>#NAME?</v>
      </c>
      <c r="AK57" t="e">
        <f t="shared" ca="1" si="3"/>
        <v>#NAME?</v>
      </c>
      <c r="AL57" s="138" t="e">
        <f t="shared" ca="1" si="4"/>
        <v>#NAME?</v>
      </c>
      <c r="AM57" s="140" t="e">
        <f t="shared" ca="1" si="5"/>
        <v>#NAME?</v>
      </c>
      <c r="AN57" s="138">
        <f t="shared" ca="1" si="6"/>
        <v>0</v>
      </c>
      <c r="AO57" s="140" t="e">
        <f t="shared" ca="1" si="7"/>
        <v>#NAME?</v>
      </c>
      <c r="AP57">
        <f t="shared" ca="1" si="8"/>
        <v>0</v>
      </c>
      <c r="BT57" t="e">
        <f ca="1"/>
        <v>#NAME?</v>
      </c>
      <c r="BU57" t="e">
        <f ca="1"/>
        <v>#NAME?</v>
      </c>
      <c r="BV57" t="e">
        <f ca="1"/>
        <v>#NAME?</v>
      </c>
      <c r="BW57" t="e">
        <f t="shared" ca="1" si="13"/>
        <v>#NAME?</v>
      </c>
      <c r="BX57" t="e">
        <f t="shared" ca="1" si="14"/>
        <v>#NAME?</v>
      </c>
      <c r="BY57" t="e">
        <f t="shared" ca="1" si="10"/>
        <v>#NAME?</v>
      </c>
      <c r="BZ57" t="e">
        <f t="shared" ca="1" si="11"/>
        <v>#NAME?</v>
      </c>
      <c r="CA57" t="e">
        <f t="shared" ca="1" si="12"/>
        <v>#NAME?</v>
      </c>
    </row>
    <row r="58" spans="1:79" ht="15.5" x14ac:dyDescent="0.35">
      <c r="A58" s="31">
        <v>55</v>
      </c>
      <c r="B58" s="14">
        <v>14</v>
      </c>
      <c r="C58" s="20">
        <v>0.65500000000000003</v>
      </c>
      <c r="D58" s="14">
        <v>3</v>
      </c>
      <c r="E58">
        <v>0</v>
      </c>
      <c r="F58" s="32">
        <v>0</v>
      </c>
      <c r="G58" s="14">
        <v>37</v>
      </c>
      <c r="H58" s="14">
        <v>9</v>
      </c>
      <c r="I58" s="14">
        <v>2</v>
      </c>
      <c r="J58" s="21">
        <v>40</v>
      </c>
      <c r="K58" s="17">
        <v>35</v>
      </c>
      <c r="L58" s="33">
        <v>163</v>
      </c>
      <c r="M58" s="33">
        <v>168</v>
      </c>
      <c r="N58" s="18">
        <v>9.4</v>
      </c>
      <c r="O58" s="14">
        <v>1</v>
      </c>
      <c r="S58" t="e">
        <f ca="1"/>
        <v>#NAME?</v>
      </c>
      <c r="T58" t="e">
        <f ca="1"/>
        <v>#NAME?</v>
      </c>
      <c r="U58" t="e">
        <f ca="1"/>
        <v>#NAME?</v>
      </c>
      <c r="V58" t="e">
        <f ca="1"/>
        <v>#NAME?</v>
      </c>
      <c r="W58" t="e">
        <f ca="1"/>
        <v>#NAME?</v>
      </c>
      <c r="X58" t="e">
        <f ca="1"/>
        <v>#NAME?</v>
      </c>
      <c r="Y58" t="e">
        <f ca="1"/>
        <v>#NAME?</v>
      </c>
      <c r="Z58" t="e">
        <f ca="1"/>
        <v>#NAME?</v>
      </c>
      <c r="AA58" t="e">
        <f ca="1"/>
        <v>#NAME?</v>
      </c>
      <c r="AB58" t="e">
        <f ca="1"/>
        <v>#NAME?</v>
      </c>
      <c r="AC58" t="e">
        <f ca="1"/>
        <v>#NAME?</v>
      </c>
      <c r="AD58" t="e">
        <f ca="1"/>
        <v>#NAME?</v>
      </c>
      <c r="AE58" t="e">
        <f ca="1"/>
        <v>#NAME?</v>
      </c>
      <c r="AF58" t="e">
        <f ca="1"/>
        <v>#NAME?</v>
      </c>
      <c r="AG58" s="138" t="e">
        <f ca="1"/>
        <v>#NAME?</v>
      </c>
      <c r="AH58" s="139" t="e">
        <f ca="1"/>
        <v>#NAME?</v>
      </c>
      <c r="AI58" s="140" t="e">
        <f t="shared" ca="1" si="1"/>
        <v>#NAME?</v>
      </c>
      <c r="AJ58" t="e">
        <f t="shared" ca="1" si="2"/>
        <v>#NAME?</v>
      </c>
      <c r="AK58" t="e">
        <f t="shared" ca="1" si="3"/>
        <v>#NAME?</v>
      </c>
      <c r="AL58" s="138" t="e">
        <f t="shared" ca="1" si="4"/>
        <v>#NAME?</v>
      </c>
      <c r="AM58" s="140" t="e">
        <f t="shared" ca="1" si="5"/>
        <v>#NAME?</v>
      </c>
      <c r="AN58" s="138">
        <f t="shared" ca="1" si="6"/>
        <v>0</v>
      </c>
      <c r="AO58" s="140" t="e">
        <f t="shared" ca="1" si="7"/>
        <v>#NAME?</v>
      </c>
      <c r="AP58">
        <f t="shared" ca="1" si="8"/>
        <v>0</v>
      </c>
      <c r="BT58" t="e">
        <f ca="1"/>
        <v>#NAME?</v>
      </c>
      <c r="BU58" t="e">
        <f ca="1"/>
        <v>#NAME?</v>
      </c>
      <c r="BV58" t="e">
        <f ca="1"/>
        <v>#NAME?</v>
      </c>
      <c r="BW58" t="e">
        <f t="shared" ca="1" si="13"/>
        <v>#NAME?</v>
      </c>
      <c r="BX58" t="e">
        <f t="shared" ca="1" si="14"/>
        <v>#NAME?</v>
      </c>
      <c r="BY58" t="e">
        <f t="shared" ca="1" si="10"/>
        <v>#NAME?</v>
      </c>
      <c r="BZ58" t="e">
        <f t="shared" ca="1" si="11"/>
        <v>#NAME?</v>
      </c>
      <c r="CA58" t="e">
        <f t="shared" ca="1" si="12"/>
        <v>#NAME?</v>
      </c>
    </row>
    <row r="59" spans="1:79" ht="15.5" x14ac:dyDescent="0.35">
      <c r="A59" s="31">
        <v>48</v>
      </c>
      <c r="B59" s="14">
        <v>10</v>
      </c>
      <c r="C59" s="20">
        <v>1.6439999999999999</v>
      </c>
      <c r="D59" s="14">
        <v>3</v>
      </c>
      <c r="E59">
        <v>1</v>
      </c>
      <c r="F59" s="32">
        <v>1</v>
      </c>
      <c r="G59" s="14">
        <v>34</v>
      </c>
      <c r="H59" s="14">
        <v>19</v>
      </c>
      <c r="I59" s="14">
        <v>1</v>
      </c>
      <c r="J59" s="21">
        <v>39</v>
      </c>
      <c r="K59" s="17">
        <v>22</v>
      </c>
      <c r="L59" s="33">
        <v>172</v>
      </c>
      <c r="M59" s="33">
        <v>180</v>
      </c>
      <c r="N59" s="18">
        <v>8.6</v>
      </c>
      <c r="O59" s="14">
        <v>0</v>
      </c>
      <c r="S59" t="e">
        <f ca="1"/>
        <v>#NAME?</v>
      </c>
      <c r="T59" t="e">
        <f ca="1"/>
        <v>#NAME?</v>
      </c>
      <c r="U59" t="e">
        <f ca="1"/>
        <v>#NAME?</v>
      </c>
      <c r="V59" t="e">
        <f ca="1"/>
        <v>#NAME?</v>
      </c>
      <c r="W59" t="e">
        <f ca="1"/>
        <v>#NAME?</v>
      </c>
      <c r="X59" t="e">
        <f ca="1"/>
        <v>#NAME?</v>
      </c>
      <c r="Y59" t="e">
        <f ca="1"/>
        <v>#NAME?</v>
      </c>
      <c r="Z59" t="e">
        <f ca="1"/>
        <v>#NAME?</v>
      </c>
      <c r="AA59" t="e">
        <f ca="1"/>
        <v>#NAME?</v>
      </c>
      <c r="AB59" t="e">
        <f ca="1"/>
        <v>#NAME?</v>
      </c>
      <c r="AC59" t="e">
        <f ca="1"/>
        <v>#NAME?</v>
      </c>
      <c r="AD59" t="e">
        <f ca="1"/>
        <v>#NAME?</v>
      </c>
      <c r="AE59" t="e">
        <f ca="1"/>
        <v>#NAME?</v>
      </c>
      <c r="AF59" t="e">
        <f ca="1"/>
        <v>#NAME?</v>
      </c>
      <c r="AG59" s="138" t="e">
        <f ca="1"/>
        <v>#NAME?</v>
      </c>
      <c r="AH59" s="139" t="e">
        <f ca="1"/>
        <v>#NAME?</v>
      </c>
      <c r="AI59" s="140" t="e">
        <f t="shared" ca="1" si="1"/>
        <v>#NAME?</v>
      </c>
      <c r="AJ59" t="e">
        <f t="shared" ca="1" si="2"/>
        <v>#NAME?</v>
      </c>
      <c r="AK59" t="e">
        <f t="shared" ca="1" si="3"/>
        <v>#NAME?</v>
      </c>
      <c r="AL59" s="138" t="e">
        <f t="shared" ca="1" si="4"/>
        <v>#NAME?</v>
      </c>
      <c r="AM59" s="140" t="e">
        <f t="shared" ca="1" si="5"/>
        <v>#NAME?</v>
      </c>
      <c r="AN59" s="138">
        <f t="shared" ca="1" si="6"/>
        <v>0</v>
      </c>
      <c r="AO59" s="140" t="e">
        <f t="shared" ca="1" si="7"/>
        <v>#NAME?</v>
      </c>
      <c r="AP59">
        <f t="shared" ca="1" si="8"/>
        <v>0</v>
      </c>
      <c r="BT59" t="e">
        <f ca="1"/>
        <v>#NAME?</v>
      </c>
      <c r="BU59" t="e">
        <f ca="1"/>
        <v>#NAME?</v>
      </c>
      <c r="BV59" t="e">
        <f ca="1"/>
        <v>#NAME?</v>
      </c>
      <c r="BW59" t="e">
        <f t="shared" ca="1" si="13"/>
        <v>#NAME?</v>
      </c>
      <c r="BX59" t="e">
        <f t="shared" ca="1" si="14"/>
        <v>#NAME?</v>
      </c>
      <c r="BY59" t="e">
        <f t="shared" ca="1" si="10"/>
        <v>#NAME?</v>
      </c>
      <c r="BZ59" t="e">
        <f t="shared" ca="1" si="11"/>
        <v>#NAME?</v>
      </c>
      <c r="CA59" t="e">
        <f t="shared" ca="1" si="12"/>
        <v>#NAME?</v>
      </c>
    </row>
    <row r="60" spans="1:79" ht="15.5" x14ac:dyDescent="0.35">
      <c r="A60" s="31">
        <v>76</v>
      </c>
      <c r="B60" s="14">
        <v>5</v>
      </c>
      <c r="C60" s="20">
        <v>0.81899999999999995</v>
      </c>
      <c r="D60" s="14">
        <v>4</v>
      </c>
      <c r="E60">
        <v>1</v>
      </c>
      <c r="F60" s="32">
        <v>1</v>
      </c>
      <c r="G60" s="14">
        <v>52</v>
      </c>
      <c r="H60" s="14">
        <v>18</v>
      </c>
      <c r="I60" s="14">
        <v>5</v>
      </c>
      <c r="J60" s="21">
        <v>34</v>
      </c>
      <c r="K60" s="17">
        <v>87</v>
      </c>
      <c r="L60" s="33">
        <v>178</v>
      </c>
      <c r="M60" s="33">
        <v>186</v>
      </c>
      <c r="N60" s="18">
        <v>17.100000000000001</v>
      </c>
      <c r="O60" s="14">
        <v>0</v>
      </c>
      <c r="S60" t="e">
        <f ca="1"/>
        <v>#NAME?</v>
      </c>
      <c r="T60" t="e">
        <f ca="1"/>
        <v>#NAME?</v>
      </c>
      <c r="U60" t="e">
        <f ca="1"/>
        <v>#NAME?</v>
      </c>
      <c r="V60" t="e">
        <f ca="1"/>
        <v>#NAME?</v>
      </c>
      <c r="W60" t="e">
        <f ca="1"/>
        <v>#NAME?</v>
      </c>
      <c r="X60" t="e">
        <f ca="1"/>
        <v>#NAME?</v>
      </c>
      <c r="Y60" t="e">
        <f ca="1"/>
        <v>#NAME?</v>
      </c>
      <c r="Z60" t="e">
        <f ca="1"/>
        <v>#NAME?</v>
      </c>
      <c r="AA60" t="e">
        <f ca="1"/>
        <v>#NAME?</v>
      </c>
      <c r="AB60" t="e">
        <f ca="1"/>
        <v>#NAME?</v>
      </c>
      <c r="AC60" t="e">
        <f ca="1"/>
        <v>#NAME?</v>
      </c>
      <c r="AD60" t="e">
        <f ca="1"/>
        <v>#NAME?</v>
      </c>
      <c r="AE60" t="e">
        <f ca="1"/>
        <v>#NAME?</v>
      </c>
      <c r="AF60" t="e">
        <f ca="1"/>
        <v>#NAME?</v>
      </c>
      <c r="AG60" s="138" t="e">
        <f ca="1"/>
        <v>#NAME?</v>
      </c>
      <c r="AH60" s="139" t="e">
        <f ca="1"/>
        <v>#NAME?</v>
      </c>
      <c r="AI60" s="140" t="e">
        <f t="shared" ca="1" si="1"/>
        <v>#NAME?</v>
      </c>
      <c r="AJ60" t="e">
        <f t="shared" ca="1" si="2"/>
        <v>#NAME?</v>
      </c>
      <c r="AK60" t="e">
        <f t="shared" ca="1" si="3"/>
        <v>#NAME?</v>
      </c>
      <c r="AL60" s="138" t="e">
        <f t="shared" ca="1" si="4"/>
        <v>#NAME?</v>
      </c>
      <c r="AM60" s="140" t="e">
        <f t="shared" ca="1" si="5"/>
        <v>#NAME?</v>
      </c>
      <c r="AN60" s="138">
        <f t="shared" ca="1" si="6"/>
        <v>0</v>
      </c>
      <c r="AO60" s="140" t="e">
        <f t="shared" ca="1" si="7"/>
        <v>#NAME?</v>
      </c>
      <c r="AP60">
        <f t="shared" ca="1" si="8"/>
        <v>0</v>
      </c>
      <c r="BT60" t="e">
        <f ca="1"/>
        <v>#NAME?</v>
      </c>
      <c r="BU60" t="e">
        <f ca="1"/>
        <v>#NAME?</v>
      </c>
      <c r="BV60" t="e">
        <f ca="1"/>
        <v>#NAME?</v>
      </c>
      <c r="BW60" t="e">
        <f t="shared" ca="1" si="13"/>
        <v>#NAME?</v>
      </c>
      <c r="BX60" t="e">
        <f t="shared" ca="1" si="14"/>
        <v>#NAME?</v>
      </c>
      <c r="BY60" t="e">
        <f t="shared" ca="1" si="10"/>
        <v>#NAME?</v>
      </c>
      <c r="BZ60" t="e">
        <f t="shared" ca="1" si="11"/>
        <v>#NAME?</v>
      </c>
      <c r="CA60" t="e">
        <f t="shared" ca="1" si="12"/>
        <v>#NAME?</v>
      </c>
    </row>
    <row r="61" spans="1:79" ht="15.5" x14ac:dyDescent="0.35">
      <c r="A61" s="31">
        <v>58</v>
      </c>
      <c r="B61" s="14">
        <v>6</v>
      </c>
      <c r="C61" s="20">
        <v>1.623</v>
      </c>
      <c r="D61" s="14">
        <v>1</v>
      </c>
      <c r="E61">
        <v>1</v>
      </c>
      <c r="F61" s="32">
        <v>1</v>
      </c>
      <c r="G61" s="14">
        <v>45</v>
      </c>
      <c r="H61" s="14">
        <v>10</v>
      </c>
      <c r="I61" s="14">
        <v>3</v>
      </c>
      <c r="J61" s="21">
        <v>38</v>
      </c>
      <c r="K61" s="17">
        <v>45</v>
      </c>
      <c r="L61" s="33">
        <v>179</v>
      </c>
      <c r="M61" s="33">
        <v>187</v>
      </c>
      <c r="N61" s="18">
        <v>15.4</v>
      </c>
      <c r="O61" s="14">
        <v>0</v>
      </c>
      <c r="S61" t="e">
        <f ca="1"/>
        <v>#NAME?</v>
      </c>
      <c r="T61" t="e">
        <f ca="1"/>
        <v>#NAME?</v>
      </c>
      <c r="U61" t="e">
        <f ca="1"/>
        <v>#NAME?</v>
      </c>
      <c r="V61" t="e">
        <f ca="1"/>
        <v>#NAME?</v>
      </c>
      <c r="W61" t="e">
        <f ca="1"/>
        <v>#NAME?</v>
      </c>
      <c r="X61" t="e">
        <f ca="1"/>
        <v>#NAME?</v>
      </c>
      <c r="Y61" t="e">
        <f ca="1"/>
        <v>#NAME?</v>
      </c>
      <c r="Z61" t="e">
        <f ca="1"/>
        <v>#NAME?</v>
      </c>
      <c r="AA61" t="e">
        <f ca="1"/>
        <v>#NAME?</v>
      </c>
      <c r="AB61" t="e">
        <f ca="1"/>
        <v>#NAME?</v>
      </c>
      <c r="AC61" t="e">
        <f ca="1"/>
        <v>#NAME?</v>
      </c>
      <c r="AD61" t="e">
        <f ca="1"/>
        <v>#NAME?</v>
      </c>
      <c r="AE61" t="e">
        <f ca="1"/>
        <v>#NAME?</v>
      </c>
      <c r="AF61" t="e">
        <f ca="1"/>
        <v>#NAME?</v>
      </c>
      <c r="AG61" s="138" t="e">
        <f ca="1"/>
        <v>#NAME?</v>
      </c>
      <c r="AH61" s="139" t="e">
        <f ca="1"/>
        <v>#NAME?</v>
      </c>
      <c r="AI61" s="140" t="e">
        <f t="shared" ca="1" si="1"/>
        <v>#NAME?</v>
      </c>
      <c r="AJ61" t="e">
        <f t="shared" ca="1" si="2"/>
        <v>#NAME?</v>
      </c>
      <c r="AK61" t="e">
        <f t="shared" ca="1" si="3"/>
        <v>#NAME?</v>
      </c>
      <c r="AL61" s="138" t="e">
        <f t="shared" ca="1" si="4"/>
        <v>#NAME?</v>
      </c>
      <c r="AM61" s="140" t="e">
        <f t="shared" ca="1" si="5"/>
        <v>#NAME?</v>
      </c>
      <c r="AN61" s="138">
        <f t="shared" ca="1" si="6"/>
        <v>0</v>
      </c>
      <c r="AO61" s="140" t="e">
        <f t="shared" ca="1" si="7"/>
        <v>#NAME?</v>
      </c>
      <c r="AP61">
        <f t="shared" ca="1" si="8"/>
        <v>0</v>
      </c>
      <c r="BT61" t="e">
        <f ca="1"/>
        <v>#NAME?</v>
      </c>
      <c r="BU61" t="e">
        <f ca="1"/>
        <v>#NAME?</v>
      </c>
      <c r="BV61" t="e">
        <f ca="1"/>
        <v>#NAME?</v>
      </c>
      <c r="BW61" t="e">
        <f t="shared" ca="1" si="13"/>
        <v>#NAME?</v>
      </c>
      <c r="BX61" t="e">
        <f t="shared" ca="1" si="14"/>
        <v>#NAME?</v>
      </c>
      <c r="BY61" t="e">
        <f t="shared" ca="1" si="10"/>
        <v>#NAME?</v>
      </c>
      <c r="BZ61" t="e">
        <f t="shared" ca="1" si="11"/>
        <v>#NAME?</v>
      </c>
      <c r="CA61" t="e">
        <f t="shared" ca="1" si="12"/>
        <v>#NAME?</v>
      </c>
    </row>
    <row r="62" spans="1:79" ht="15.5" x14ac:dyDescent="0.35">
      <c r="A62" s="31">
        <v>51</v>
      </c>
      <c r="B62" s="14">
        <v>6</v>
      </c>
      <c r="C62" s="20">
        <v>1.0840000000000001</v>
      </c>
      <c r="D62" s="14">
        <v>2</v>
      </c>
      <c r="E62">
        <v>0</v>
      </c>
      <c r="F62" s="32">
        <v>1</v>
      </c>
      <c r="G62" s="14">
        <v>53</v>
      </c>
      <c r="H62" s="14">
        <v>9</v>
      </c>
      <c r="I62" s="14">
        <v>4</v>
      </c>
      <c r="J62" s="21">
        <v>37</v>
      </c>
      <c r="K62" s="17">
        <v>33</v>
      </c>
      <c r="L62" s="33">
        <v>164</v>
      </c>
      <c r="M62" s="33">
        <v>170</v>
      </c>
      <c r="N62" s="18">
        <v>11</v>
      </c>
      <c r="O62" s="14">
        <v>0</v>
      </c>
      <c r="S62" t="e">
        <f ca="1"/>
        <v>#NAME?</v>
      </c>
      <c r="T62" t="e">
        <f ca="1"/>
        <v>#NAME?</v>
      </c>
      <c r="U62" t="e">
        <f ca="1"/>
        <v>#NAME?</v>
      </c>
      <c r="V62" t="e">
        <f ca="1"/>
        <v>#NAME?</v>
      </c>
      <c r="W62" t="e">
        <f ca="1"/>
        <v>#NAME?</v>
      </c>
      <c r="X62" t="e">
        <f ca="1"/>
        <v>#NAME?</v>
      </c>
      <c r="Y62" t="e">
        <f ca="1"/>
        <v>#NAME?</v>
      </c>
      <c r="Z62" t="e">
        <f ca="1"/>
        <v>#NAME?</v>
      </c>
      <c r="AA62" t="e">
        <f ca="1"/>
        <v>#NAME?</v>
      </c>
      <c r="AB62" t="e">
        <f ca="1"/>
        <v>#NAME?</v>
      </c>
      <c r="AC62" t="e">
        <f ca="1"/>
        <v>#NAME?</v>
      </c>
      <c r="AD62" t="e">
        <f ca="1"/>
        <v>#NAME?</v>
      </c>
      <c r="AE62" t="e">
        <f ca="1"/>
        <v>#NAME?</v>
      </c>
      <c r="AF62" t="e">
        <f ca="1"/>
        <v>#NAME?</v>
      </c>
      <c r="AG62" s="138" t="e">
        <f ca="1"/>
        <v>#NAME?</v>
      </c>
      <c r="AH62" s="139" t="e">
        <f ca="1"/>
        <v>#NAME?</v>
      </c>
      <c r="AI62" s="140" t="e">
        <f t="shared" ca="1" si="1"/>
        <v>#NAME?</v>
      </c>
      <c r="AJ62" t="e">
        <f t="shared" ca="1" si="2"/>
        <v>#NAME?</v>
      </c>
      <c r="AK62" t="e">
        <f t="shared" ca="1" si="3"/>
        <v>#NAME?</v>
      </c>
      <c r="AL62" s="138" t="e">
        <f t="shared" ca="1" si="4"/>
        <v>#NAME?</v>
      </c>
      <c r="AM62" s="140" t="e">
        <f t="shared" ca="1" si="5"/>
        <v>#NAME?</v>
      </c>
      <c r="AN62" s="138">
        <f t="shared" ca="1" si="6"/>
        <v>0</v>
      </c>
      <c r="AO62" s="140" t="e">
        <f t="shared" ca="1" si="7"/>
        <v>#NAME?</v>
      </c>
      <c r="AP62">
        <f t="shared" ca="1" si="8"/>
        <v>0</v>
      </c>
      <c r="BT62" t="e">
        <f ca="1"/>
        <v>#NAME?</v>
      </c>
      <c r="BU62" t="e">
        <f ca="1"/>
        <v>#NAME?</v>
      </c>
      <c r="BV62" t="e">
        <f ca="1"/>
        <v>#NAME?</v>
      </c>
      <c r="BW62" t="e">
        <f t="shared" ca="1" si="13"/>
        <v>#NAME?</v>
      </c>
      <c r="BX62" t="e">
        <f t="shared" ca="1" si="14"/>
        <v>#NAME?</v>
      </c>
      <c r="BY62" t="e">
        <f t="shared" ca="1" si="10"/>
        <v>#NAME?</v>
      </c>
      <c r="BZ62" t="e">
        <f t="shared" ca="1" si="11"/>
        <v>#NAME?</v>
      </c>
      <c r="CA62" t="e">
        <f t="shared" ca="1" si="12"/>
        <v>#NAME?</v>
      </c>
    </row>
    <row r="63" spans="1:79" ht="15.5" x14ac:dyDescent="0.35">
      <c r="A63" s="31">
        <v>67</v>
      </c>
      <c r="B63" s="14">
        <v>13</v>
      </c>
      <c r="C63" s="20">
        <v>1.4610000000000001</v>
      </c>
      <c r="D63" s="14">
        <v>4</v>
      </c>
      <c r="E63">
        <v>0</v>
      </c>
      <c r="F63" s="32">
        <v>0</v>
      </c>
      <c r="G63" s="14">
        <v>44</v>
      </c>
      <c r="H63" s="14">
        <v>10</v>
      </c>
      <c r="I63" s="14">
        <v>3</v>
      </c>
      <c r="J63" s="21">
        <v>40</v>
      </c>
      <c r="K63" s="17">
        <v>44</v>
      </c>
      <c r="L63" s="33">
        <v>181</v>
      </c>
      <c r="M63" s="33">
        <v>187</v>
      </c>
      <c r="N63" s="18">
        <v>15.6</v>
      </c>
      <c r="O63" s="14">
        <v>0</v>
      </c>
      <c r="S63" t="e">
        <f ca="1"/>
        <v>#NAME?</v>
      </c>
      <c r="T63" t="e">
        <f ca="1"/>
        <v>#NAME?</v>
      </c>
      <c r="U63" t="e">
        <f ca="1"/>
        <v>#NAME?</v>
      </c>
      <c r="V63" t="e">
        <f ca="1"/>
        <v>#NAME?</v>
      </c>
      <c r="W63" t="e">
        <f ca="1"/>
        <v>#NAME?</v>
      </c>
      <c r="X63" t="e">
        <f ca="1"/>
        <v>#NAME?</v>
      </c>
      <c r="Y63" t="e">
        <f ca="1"/>
        <v>#NAME?</v>
      </c>
      <c r="Z63" t="e">
        <f ca="1"/>
        <v>#NAME?</v>
      </c>
      <c r="AA63" t="e">
        <f ca="1"/>
        <v>#NAME?</v>
      </c>
      <c r="AB63" t="e">
        <f ca="1"/>
        <v>#NAME?</v>
      </c>
      <c r="AC63" t="e">
        <f ca="1"/>
        <v>#NAME?</v>
      </c>
      <c r="AD63" t="e">
        <f ca="1"/>
        <v>#NAME?</v>
      </c>
      <c r="AE63" t="e">
        <f ca="1"/>
        <v>#NAME?</v>
      </c>
      <c r="AF63" t="e">
        <f ca="1"/>
        <v>#NAME?</v>
      </c>
      <c r="AG63" s="138" t="e">
        <f ca="1"/>
        <v>#NAME?</v>
      </c>
      <c r="AH63" s="139" t="e">
        <f ca="1"/>
        <v>#NAME?</v>
      </c>
      <c r="AI63" s="140" t="e">
        <f t="shared" ca="1" si="1"/>
        <v>#NAME?</v>
      </c>
      <c r="AJ63" t="e">
        <f t="shared" ca="1" si="2"/>
        <v>#NAME?</v>
      </c>
      <c r="AK63" t="e">
        <f t="shared" ca="1" si="3"/>
        <v>#NAME?</v>
      </c>
      <c r="AL63" s="138" t="e">
        <f t="shared" ca="1" si="4"/>
        <v>#NAME?</v>
      </c>
      <c r="AM63" s="140" t="e">
        <f t="shared" ca="1" si="5"/>
        <v>#NAME?</v>
      </c>
      <c r="AN63" s="138">
        <f t="shared" ca="1" si="6"/>
        <v>0</v>
      </c>
      <c r="AO63" s="140" t="e">
        <f t="shared" ca="1" si="7"/>
        <v>#NAME?</v>
      </c>
      <c r="AP63">
        <f t="shared" ca="1" si="8"/>
        <v>0</v>
      </c>
      <c r="BT63" t="e">
        <f ca="1"/>
        <v>#NAME?</v>
      </c>
      <c r="BU63" t="e">
        <f ca="1"/>
        <v>#NAME?</v>
      </c>
      <c r="BV63" t="e">
        <f ca="1"/>
        <v>#NAME?</v>
      </c>
      <c r="BW63" t="e">
        <f t="shared" ca="1" si="13"/>
        <v>#NAME?</v>
      </c>
      <c r="BX63" t="e">
        <f t="shared" ca="1" si="14"/>
        <v>#NAME?</v>
      </c>
      <c r="BY63" t="e">
        <f t="shared" ca="1" si="10"/>
        <v>#NAME?</v>
      </c>
      <c r="BZ63" t="e">
        <f t="shared" ca="1" si="11"/>
        <v>#NAME?</v>
      </c>
      <c r="CA63" t="e">
        <f t="shared" ca="1" si="12"/>
        <v>#NAME?</v>
      </c>
    </row>
    <row r="64" spans="1:79" ht="15.5" x14ac:dyDescent="0.35">
      <c r="A64" s="31">
        <v>50</v>
      </c>
      <c r="B64" s="14">
        <v>3</v>
      </c>
      <c r="C64" s="20">
        <v>0.53200000000000003</v>
      </c>
      <c r="D64" s="14">
        <v>2</v>
      </c>
      <c r="E64">
        <v>0</v>
      </c>
      <c r="F64" s="32">
        <v>0</v>
      </c>
      <c r="G64" s="14">
        <v>46</v>
      </c>
      <c r="H64" s="14">
        <v>3</v>
      </c>
      <c r="I64" s="14">
        <v>4</v>
      </c>
      <c r="J64" s="21">
        <v>32</v>
      </c>
      <c r="K64" s="17">
        <v>26</v>
      </c>
      <c r="L64" s="33">
        <v>164</v>
      </c>
      <c r="M64" s="33">
        <v>172</v>
      </c>
      <c r="N64" s="18">
        <v>7.6</v>
      </c>
      <c r="O64" s="14">
        <v>0</v>
      </c>
      <c r="S64" t="e">
        <f ca="1"/>
        <v>#NAME?</v>
      </c>
      <c r="T64" t="e">
        <f ca="1"/>
        <v>#NAME?</v>
      </c>
      <c r="U64" t="e">
        <f ca="1"/>
        <v>#NAME?</v>
      </c>
      <c r="V64" t="e">
        <f ca="1"/>
        <v>#NAME?</v>
      </c>
      <c r="W64" t="e">
        <f ca="1"/>
        <v>#NAME?</v>
      </c>
      <c r="X64" t="e">
        <f ca="1"/>
        <v>#NAME?</v>
      </c>
      <c r="Y64" t="e">
        <f ca="1"/>
        <v>#NAME?</v>
      </c>
      <c r="Z64" t="e">
        <f ca="1"/>
        <v>#NAME?</v>
      </c>
      <c r="AA64" t="e">
        <f ca="1"/>
        <v>#NAME?</v>
      </c>
      <c r="AB64" t="e">
        <f ca="1"/>
        <v>#NAME?</v>
      </c>
      <c r="AC64" t="e">
        <f ca="1"/>
        <v>#NAME?</v>
      </c>
      <c r="AD64" t="e">
        <f ca="1"/>
        <v>#NAME?</v>
      </c>
      <c r="AE64" t="e">
        <f ca="1"/>
        <v>#NAME?</v>
      </c>
      <c r="AF64" t="e">
        <f ca="1"/>
        <v>#NAME?</v>
      </c>
      <c r="AG64" s="138" t="e">
        <f ca="1"/>
        <v>#NAME?</v>
      </c>
      <c r="AH64" s="139" t="e">
        <f ca="1"/>
        <v>#NAME?</v>
      </c>
      <c r="AI64" s="140" t="e">
        <f t="shared" ca="1" si="1"/>
        <v>#NAME?</v>
      </c>
      <c r="AJ64" t="e">
        <f t="shared" ca="1" si="2"/>
        <v>#NAME?</v>
      </c>
      <c r="AK64" t="e">
        <f t="shared" ca="1" si="3"/>
        <v>#NAME?</v>
      </c>
      <c r="AL64" s="138" t="e">
        <f t="shared" ca="1" si="4"/>
        <v>#NAME?</v>
      </c>
      <c r="AM64" s="140" t="e">
        <f t="shared" ca="1" si="5"/>
        <v>#NAME?</v>
      </c>
      <c r="AN64" s="138">
        <f t="shared" ca="1" si="6"/>
        <v>0</v>
      </c>
      <c r="AO64" s="140" t="e">
        <f t="shared" ca="1" si="7"/>
        <v>#NAME?</v>
      </c>
      <c r="AP64">
        <f t="shared" ca="1" si="8"/>
        <v>0</v>
      </c>
      <c r="BT64" t="e">
        <f ca="1"/>
        <v>#NAME?</v>
      </c>
      <c r="BU64" t="e">
        <f ca="1"/>
        <v>#NAME?</v>
      </c>
      <c r="BV64" t="e">
        <f ca="1"/>
        <v>#NAME?</v>
      </c>
      <c r="BW64" t="e">
        <f t="shared" ca="1" si="13"/>
        <v>#NAME?</v>
      </c>
      <c r="BX64" t="e">
        <f t="shared" ca="1" si="14"/>
        <v>#NAME?</v>
      </c>
      <c r="BY64" t="e">
        <f t="shared" ca="1" si="10"/>
        <v>#NAME?</v>
      </c>
      <c r="BZ64" t="e">
        <f t="shared" ca="1" si="11"/>
        <v>#NAME?</v>
      </c>
      <c r="CA64" t="e">
        <f t="shared" ca="1" si="12"/>
        <v>#NAME?</v>
      </c>
    </row>
    <row r="65" spans="1:79" ht="15.5" x14ac:dyDescent="0.35">
      <c r="A65" s="31">
        <v>58</v>
      </c>
      <c r="B65" s="14">
        <v>2</v>
      </c>
      <c r="C65" s="20">
        <v>1.3360000000000001</v>
      </c>
      <c r="D65" s="14">
        <v>2</v>
      </c>
      <c r="E65">
        <v>1</v>
      </c>
      <c r="F65" s="32">
        <v>1</v>
      </c>
      <c r="G65" s="14">
        <v>38</v>
      </c>
      <c r="H65" s="14">
        <v>9</v>
      </c>
      <c r="I65" s="14">
        <v>2</v>
      </c>
      <c r="J65" s="21">
        <v>47</v>
      </c>
      <c r="K65" s="17">
        <v>41</v>
      </c>
      <c r="L65" s="33">
        <v>177</v>
      </c>
      <c r="M65" s="33">
        <v>183</v>
      </c>
      <c r="N65" s="18">
        <v>11.4</v>
      </c>
      <c r="O65" s="14">
        <v>0</v>
      </c>
      <c r="S65" t="e">
        <f ca="1"/>
        <v>#NAME?</v>
      </c>
      <c r="T65" t="e">
        <f ca="1"/>
        <v>#NAME?</v>
      </c>
      <c r="U65" t="e">
        <f ca="1"/>
        <v>#NAME?</v>
      </c>
      <c r="V65" t="e">
        <f ca="1"/>
        <v>#NAME?</v>
      </c>
      <c r="W65" t="e">
        <f ca="1"/>
        <v>#NAME?</v>
      </c>
      <c r="X65" t="e">
        <f ca="1"/>
        <v>#NAME?</v>
      </c>
      <c r="Y65" t="e">
        <f ca="1"/>
        <v>#NAME?</v>
      </c>
      <c r="Z65" t="e">
        <f ca="1"/>
        <v>#NAME?</v>
      </c>
      <c r="AA65" t="e">
        <f ca="1"/>
        <v>#NAME?</v>
      </c>
      <c r="AB65" t="e">
        <f ca="1"/>
        <v>#NAME?</v>
      </c>
      <c r="AC65" t="e">
        <f ca="1"/>
        <v>#NAME?</v>
      </c>
      <c r="AD65" t="e">
        <f ca="1"/>
        <v>#NAME?</v>
      </c>
      <c r="AE65" t="e">
        <f ca="1"/>
        <v>#NAME?</v>
      </c>
      <c r="AF65" t="e">
        <f ca="1"/>
        <v>#NAME?</v>
      </c>
      <c r="AG65" s="138" t="e">
        <f ca="1"/>
        <v>#NAME?</v>
      </c>
      <c r="AH65" s="139" t="e">
        <f ca="1"/>
        <v>#NAME?</v>
      </c>
      <c r="AI65" s="140" t="e">
        <f t="shared" ca="1" si="1"/>
        <v>#NAME?</v>
      </c>
      <c r="AJ65" t="e">
        <f t="shared" ca="1" si="2"/>
        <v>#NAME?</v>
      </c>
      <c r="AK65" t="e">
        <f t="shared" ca="1" si="3"/>
        <v>#NAME?</v>
      </c>
      <c r="AL65" s="138" t="e">
        <f t="shared" ca="1" si="4"/>
        <v>#NAME?</v>
      </c>
      <c r="AM65" s="140" t="e">
        <f t="shared" ca="1" si="5"/>
        <v>#NAME?</v>
      </c>
      <c r="AN65" s="138">
        <f t="shared" ca="1" si="6"/>
        <v>0</v>
      </c>
      <c r="AO65" s="140" t="e">
        <f t="shared" ca="1" si="7"/>
        <v>#NAME?</v>
      </c>
      <c r="AP65">
        <f t="shared" ca="1" si="8"/>
        <v>0</v>
      </c>
      <c r="BT65" t="e">
        <f ca="1"/>
        <v>#NAME?</v>
      </c>
      <c r="BU65" t="e">
        <f ca="1"/>
        <v>#NAME?</v>
      </c>
      <c r="BV65" t="e">
        <f ca="1"/>
        <v>#NAME?</v>
      </c>
      <c r="BW65" t="e">
        <f t="shared" ca="1" si="13"/>
        <v>#NAME?</v>
      </c>
      <c r="BX65" t="e">
        <f t="shared" ca="1" si="14"/>
        <v>#NAME?</v>
      </c>
      <c r="BY65" t="e">
        <f t="shared" ca="1" si="10"/>
        <v>#NAME?</v>
      </c>
      <c r="BZ65" t="e">
        <f t="shared" ca="1" si="11"/>
        <v>#NAME?</v>
      </c>
      <c r="CA65" t="e">
        <f t="shared" ca="1" si="12"/>
        <v>#NAME?</v>
      </c>
    </row>
    <row r="66" spans="1:79" ht="15.5" x14ac:dyDescent="0.35">
      <c r="A66" s="31">
        <v>89</v>
      </c>
      <c r="B66" s="14">
        <v>8</v>
      </c>
      <c r="C66" s="20">
        <v>1.018</v>
      </c>
      <c r="D66" s="14">
        <v>0</v>
      </c>
      <c r="E66">
        <v>1</v>
      </c>
      <c r="F66" s="32">
        <v>1</v>
      </c>
      <c r="G66" s="14">
        <v>36</v>
      </c>
      <c r="H66" s="14">
        <v>12</v>
      </c>
      <c r="I66" s="14">
        <v>1</v>
      </c>
      <c r="J66" s="21">
        <v>40</v>
      </c>
      <c r="K66" s="17">
        <v>57</v>
      </c>
      <c r="L66" s="33">
        <v>184</v>
      </c>
      <c r="M66" s="33">
        <v>195</v>
      </c>
      <c r="N66" s="18">
        <v>23.5</v>
      </c>
      <c r="O66" s="14">
        <v>1</v>
      </c>
      <c r="S66" t="e">
        <f ca="1"/>
        <v>#NAME?</v>
      </c>
      <c r="T66" t="e">
        <f ca="1"/>
        <v>#NAME?</v>
      </c>
      <c r="U66" t="e">
        <f ca="1"/>
        <v>#NAME?</v>
      </c>
      <c r="V66" t="e">
        <f ca="1"/>
        <v>#NAME?</v>
      </c>
      <c r="W66" t="e">
        <f ca="1"/>
        <v>#NAME?</v>
      </c>
      <c r="X66" t="e">
        <f ca="1"/>
        <v>#NAME?</v>
      </c>
      <c r="Y66" t="e">
        <f ca="1"/>
        <v>#NAME?</v>
      </c>
      <c r="Z66" t="e">
        <f ca="1"/>
        <v>#NAME?</v>
      </c>
      <c r="AA66" t="e">
        <f ca="1"/>
        <v>#NAME?</v>
      </c>
      <c r="AB66" t="e">
        <f ca="1"/>
        <v>#NAME?</v>
      </c>
      <c r="AC66" t="e">
        <f ca="1"/>
        <v>#NAME?</v>
      </c>
      <c r="AD66" t="e">
        <f ca="1"/>
        <v>#NAME?</v>
      </c>
      <c r="AE66" t="e">
        <f ca="1"/>
        <v>#NAME?</v>
      </c>
      <c r="AF66" t="e">
        <f ca="1"/>
        <v>#NAME?</v>
      </c>
      <c r="AG66" s="138" t="e">
        <f ca="1"/>
        <v>#NAME?</v>
      </c>
      <c r="AH66" s="139" t="e">
        <f ca="1"/>
        <v>#NAME?</v>
      </c>
      <c r="AI66" s="140" t="e">
        <f t="shared" ca="1" si="1"/>
        <v>#NAME?</v>
      </c>
      <c r="AJ66" t="e">
        <f t="shared" ca="1" si="2"/>
        <v>#NAME?</v>
      </c>
      <c r="AK66" t="e">
        <f t="shared" ca="1" si="3"/>
        <v>#NAME?</v>
      </c>
      <c r="AL66" s="138" t="e">
        <f t="shared" ca="1" si="4"/>
        <v>#NAME?</v>
      </c>
      <c r="AM66" s="140" t="e">
        <f t="shared" ca="1" si="5"/>
        <v>#NAME?</v>
      </c>
      <c r="AN66" s="138">
        <f t="shared" ca="1" si="6"/>
        <v>0</v>
      </c>
      <c r="AO66" s="140" t="e">
        <f t="shared" ca="1" si="7"/>
        <v>#NAME?</v>
      </c>
      <c r="AP66">
        <f t="shared" ca="1" si="8"/>
        <v>0</v>
      </c>
      <c r="BT66" t="e">
        <f ca="1"/>
        <v>#NAME?</v>
      </c>
      <c r="BU66" t="e">
        <f ca="1"/>
        <v>#NAME?</v>
      </c>
      <c r="BV66" t="e">
        <f ca="1"/>
        <v>#NAME?</v>
      </c>
      <c r="BW66" t="e">
        <f t="shared" ca="1" si="13"/>
        <v>#NAME?</v>
      </c>
      <c r="BX66" t="e">
        <f t="shared" ca="1" si="14"/>
        <v>#NAME?</v>
      </c>
      <c r="BY66" t="e">
        <f t="shared" ca="1" si="10"/>
        <v>#NAME?</v>
      </c>
      <c r="BZ66" t="e">
        <f t="shared" ca="1" si="11"/>
        <v>#NAME?</v>
      </c>
      <c r="CA66" t="e">
        <f t="shared" ca="1" si="12"/>
        <v>#NAME?</v>
      </c>
    </row>
    <row r="67" spans="1:79" ht="15.5" x14ac:dyDescent="0.35">
      <c r="A67" s="31">
        <v>76</v>
      </c>
      <c r="B67" s="14">
        <v>19</v>
      </c>
      <c r="C67" s="20">
        <v>4.2999999999999997E-2</v>
      </c>
      <c r="D67" s="14">
        <v>2</v>
      </c>
      <c r="E67">
        <v>0</v>
      </c>
      <c r="F67" s="32">
        <v>1</v>
      </c>
      <c r="G67" s="14">
        <v>42</v>
      </c>
      <c r="H67" s="14">
        <v>3</v>
      </c>
      <c r="I67" s="14">
        <v>3</v>
      </c>
      <c r="J67" s="21">
        <v>43</v>
      </c>
      <c r="K67" s="17">
        <v>59</v>
      </c>
      <c r="L67" s="33">
        <v>160</v>
      </c>
      <c r="M67" s="33">
        <v>166</v>
      </c>
      <c r="N67" s="18">
        <v>12.4</v>
      </c>
      <c r="O67" s="14">
        <v>1</v>
      </c>
      <c r="S67" t="e">
        <f ca="1"/>
        <v>#NAME?</v>
      </c>
      <c r="T67" t="e">
        <f ca="1"/>
        <v>#NAME?</v>
      </c>
      <c r="U67" t="e">
        <f ca="1"/>
        <v>#NAME?</v>
      </c>
      <c r="V67" t="e">
        <f ca="1"/>
        <v>#NAME?</v>
      </c>
      <c r="W67" t="e">
        <f ca="1"/>
        <v>#NAME?</v>
      </c>
      <c r="X67" t="e">
        <f ca="1"/>
        <v>#NAME?</v>
      </c>
      <c r="Y67" t="e">
        <f ca="1"/>
        <v>#NAME?</v>
      </c>
      <c r="Z67" t="e">
        <f ca="1"/>
        <v>#NAME?</v>
      </c>
      <c r="AA67" t="e">
        <f ca="1"/>
        <v>#NAME?</v>
      </c>
      <c r="AB67" t="e">
        <f ca="1"/>
        <v>#NAME?</v>
      </c>
      <c r="AC67" t="e">
        <f ca="1"/>
        <v>#NAME?</v>
      </c>
      <c r="AD67" t="e">
        <f ca="1"/>
        <v>#NAME?</v>
      </c>
      <c r="AE67" t="e">
        <f ca="1"/>
        <v>#NAME?</v>
      </c>
      <c r="AF67" t="e">
        <f ca="1"/>
        <v>#NAME?</v>
      </c>
      <c r="AG67" s="138" t="e">
        <f ca="1"/>
        <v>#NAME?</v>
      </c>
      <c r="AH67" s="139" t="e">
        <f ca="1"/>
        <v>#NAME?</v>
      </c>
      <c r="AI67" s="140" t="e">
        <f t="shared" ca="1" si="1"/>
        <v>#NAME?</v>
      </c>
      <c r="AJ67" t="e">
        <f t="shared" ca="1" si="2"/>
        <v>#NAME?</v>
      </c>
      <c r="AK67" t="e">
        <f t="shared" ca="1" si="3"/>
        <v>#NAME?</v>
      </c>
      <c r="AL67" s="138" t="e">
        <f t="shared" ca="1" si="4"/>
        <v>#NAME?</v>
      </c>
      <c r="AM67" s="140" t="e">
        <f t="shared" ca="1" si="5"/>
        <v>#NAME?</v>
      </c>
      <c r="AN67" s="138">
        <f t="shared" ca="1" si="6"/>
        <v>0</v>
      </c>
      <c r="AO67" s="140" t="e">
        <f t="shared" ca="1" si="7"/>
        <v>#NAME?</v>
      </c>
      <c r="AP67">
        <f t="shared" ca="1" si="8"/>
        <v>0</v>
      </c>
      <c r="BT67" t="e">
        <f ca="1"/>
        <v>#NAME?</v>
      </c>
      <c r="BU67" t="e">
        <f ca="1"/>
        <v>#NAME?</v>
      </c>
      <c r="BV67" t="e">
        <f ca="1"/>
        <v>#NAME?</v>
      </c>
      <c r="BW67" t="e">
        <f t="shared" ca="1" si="13"/>
        <v>#NAME?</v>
      </c>
      <c r="BX67" t="e">
        <f t="shared" ca="1" si="14"/>
        <v>#NAME?</v>
      </c>
      <c r="BY67" t="e">
        <f t="shared" ca="1" si="10"/>
        <v>#NAME?</v>
      </c>
      <c r="BZ67" t="e">
        <f t="shared" ca="1" si="11"/>
        <v>#NAME?</v>
      </c>
      <c r="CA67" t="e">
        <f t="shared" ca="1" si="12"/>
        <v>#NAME?</v>
      </c>
    </row>
    <row r="68" spans="1:79" ht="15.5" x14ac:dyDescent="0.35">
      <c r="A68" s="31">
        <v>71</v>
      </c>
      <c r="B68" s="14">
        <v>5</v>
      </c>
      <c r="C68" s="20">
        <v>1.28</v>
      </c>
      <c r="D68" s="14">
        <v>2</v>
      </c>
      <c r="E68">
        <v>1</v>
      </c>
      <c r="F68" s="32">
        <v>1</v>
      </c>
      <c r="G68" s="14">
        <v>28</v>
      </c>
      <c r="H68" s="14">
        <v>9</v>
      </c>
      <c r="I68" s="14">
        <v>1</v>
      </c>
      <c r="J68" s="21">
        <v>37</v>
      </c>
      <c r="K68" s="17">
        <v>54</v>
      </c>
      <c r="L68" s="33">
        <v>180</v>
      </c>
      <c r="M68" s="33">
        <v>186</v>
      </c>
      <c r="N68" s="18">
        <v>13.4</v>
      </c>
      <c r="O68" s="14">
        <v>0</v>
      </c>
      <c r="S68" t="e">
        <f ca="1"/>
        <v>#NAME?</v>
      </c>
      <c r="T68" t="e">
        <f ca="1"/>
        <v>#NAME?</v>
      </c>
      <c r="U68" t="e">
        <f ca="1"/>
        <v>#NAME?</v>
      </c>
      <c r="V68" t="e">
        <f ca="1"/>
        <v>#NAME?</v>
      </c>
      <c r="W68" t="e">
        <f ca="1"/>
        <v>#NAME?</v>
      </c>
      <c r="X68" t="e">
        <f ca="1"/>
        <v>#NAME?</v>
      </c>
      <c r="Y68" t="e">
        <f ca="1"/>
        <v>#NAME?</v>
      </c>
      <c r="Z68" t="e">
        <f ca="1"/>
        <v>#NAME?</v>
      </c>
      <c r="AA68" t="e">
        <f ca="1"/>
        <v>#NAME?</v>
      </c>
      <c r="AB68" t="e">
        <f ca="1"/>
        <v>#NAME?</v>
      </c>
      <c r="AC68" t="e">
        <f ca="1"/>
        <v>#NAME?</v>
      </c>
      <c r="AD68" t="e">
        <f ca="1"/>
        <v>#NAME?</v>
      </c>
      <c r="AE68" t="e">
        <f ca="1"/>
        <v>#NAME?</v>
      </c>
      <c r="AF68" t="e">
        <f ca="1"/>
        <v>#NAME?</v>
      </c>
      <c r="AG68" s="138" t="e">
        <f ca="1"/>
        <v>#NAME?</v>
      </c>
      <c r="AH68" s="139" t="e">
        <f ca="1"/>
        <v>#NAME?</v>
      </c>
      <c r="AI68" s="140" t="e">
        <f t="shared" ca="1" si="1"/>
        <v>#NAME?</v>
      </c>
      <c r="AJ68" t="e">
        <f t="shared" ca="1" si="2"/>
        <v>#NAME?</v>
      </c>
      <c r="AK68" t="e">
        <f t="shared" ca="1" si="3"/>
        <v>#NAME?</v>
      </c>
      <c r="AL68" s="138" t="e">
        <f t="shared" ca="1" si="4"/>
        <v>#NAME?</v>
      </c>
      <c r="AM68" s="140" t="e">
        <f t="shared" ca="1" si="5"/>
        <v>#NAME?</v>
      </c>
      <c r="AN68" s="138">
        <f t="shared" ca="1" si="6"/>
        <v>0</v>
      </c>
      <c r="AO68" s="140" t="e">
        <f t="shared" ca="1" si="7"/>
        <v>#NAME?</v>
      </c>
      <c r="AP68">
        <f t="shared" ca="1" si="8"/>
        <v>0</v>
      </c>
      <c r="BT68" t="e">
        <f ca="1"/>
        <v>#NAME?</v>
      </c>
      <c r="BU68" t="e">
        <f ca="1"/>
        <v>#NAME?</v>
      </c>
      <c r="BV68" t="e">
        <f ca="1"/>
        <v>#NAME?</v>
      </c>
      <c r="BW68" t="e">
        <f t="shared" ca="1" si="13"/>
        <v>#NAME?</v>
      </c>
      <c r="BX68" t="e">
        <f t="shared" ca="1" si="14"/>
        <v>#NAME?</v>
      </c>
      <c r="BY68" t="e">
        <f t="shared" ca="1" si="10"/>
        <v>#NAME?</v>
      </c>
      <c r="BZ68" t="e">
        <f t="shared" ca="1" si="11"/>
        <v>#NAME?</v>
      </c>
      <c r="CA68" t="e">
        <f t="shared" ca="1" si="12"/>
        <v>#NAME?</v>
      </c>
    </row>
    <row r="69" spans="1:79" ht="15.5" x14ac:dyDescent="0.35">
      <c r="A69" s="31">
        <v>63</v>
      </c>
      <c r="B69" s="14">
        <v>12</v>
      </c>
      <c r="C69" s="20">
        <v>0.61199999999999999</v>
      </c>
      <c r="D69" s="14">
        <v>3</v>
      </c>
      <c r="E69">
        <v>0</v>
      </c>
      <c r="F69" s="32">
        <v>0</v>
      </c>
      <c r="G69" s="14">
        <v>35</v>
      </c>
      <c r="H69" s="14">
        <v>10</v>
      </c>
      <c r="I69" s="14">
        <v>2</v>
      </c>
      <c r="J69" s="21">
        <v>39</v>
      </c>
      <c r="K69" s="17">
        <v>42</v>
      </c>
      <c r="L69" s="33">
        <v>178</v>
      </c>
      <c r="M69" s="33">
        <v>185</v>
      </c>
      <c r="N69" s="18">
        <v>13.8</v>
      </c>
      <c r="O69" s="14">
        <v>1</v>
      </c>
      <c r="S69" t="e">
        <f ca="1"/>
        <v>#NAME?</v>
      </c>
      <c r="T69" t="e">
        <f ca="1"/>
        <v>#NAME?</v>
      </c>
      <c r="U69" t="e">
        <f ca="1"/>
        <v>#NAME?</v>
      </c>
      <c r="V69" t="e">
        <f ca="1"/>
        <v>#NAME?</v>
      </c>
      <c r="W69" t="e">
        <f ca="1"/>
        <v>#NAME?</v>
      </c>
      <c r="X69" t="e">
        <f ca="1"/>
        <v>#NAME?</v>
      </c>
      <c r="Y69" t="e">
        <f ca="1"/>
        <v>#NAME?</v>
      </c>
      <c r="Z69" t="e">
        <f ca="1"/>
        <v>#NAME?</v>
      </c>
      <c r="AA69" t="e">
        <f ca="1"/>
        <v>#NAME?</v>
      </c>
      <c r="AB69" t="e">
        <f ca="1"/>
        <v>#NAME?</v>
      </c>
      <c r="AC69" t="e">
        <f ca="1"/>
        <v>#NAME?</v>
      </c>
      <c r="AD69" t="e">
        <f ca="1"/>
        <v>#NAME?</v>
      </c>
      <c r="AE69" t="e">
        <f ca="1"/>
        <v>#NAME?</v>
      </c>
      <c r="AF69" t="e">
        <f ca="1"/>
        <v>#NAME?</v>
      </c>
      <c r="AG69" s="138" t="e">
        <f ca="1"/>
        <v>#NAME?</v>
      </c>
      <c r="AH69" s="139" t="e">
        <f ca="1"/>
        <v>#NAME?</v>
      </c>
      <c r="AI69" s="140" t="e">
        <f t="shared" ca="1" si="1"/>
        <v>#NAME?</v>
      </c>
      <c r="AJ69" t="e">
        <f t="shared" ca="1" si="2"/>
        <v>#NAME?</v>
      </c>
      <c r="AK69" t="e">
        <f t="shared" ca="1" si="3"/>
        <v>#NAME?</v>
      </c>
      <c r="AL69" s="138" t="e">
        <f t="shared" ca="1" si="4"/>
        <v>#NAME?</v>
      </c>
      <c r="AM69" s="140" t="e">
        <f t="shared" ca="1" si="5"/>
        <v>#NAME?</v>
      </c>
      <c r="AN69" s="138">
        <f t="shared" ca="1" si="6"/>
        <v>0</v>
      </c>
      <c r="AO69" s="140" t="e">
        <f t="shared" ca="1" si="7"/>
        <v>#NAME?</v>
      </c>
      <c r="AP69">
        <f t="shared" ca="1" si="8"/>
        <v>0</v>
      </c>
      <c r="BT69" t="e">
        <f ca="1"/>
        <v>#NAME?</v>
      </c>
      <c r="BU69" t="e">
        <f ca="1"/>
        <v>#NAME?</v>
      </c>
      <c r="BV69" t="e">
        <f ca="1"/>
        <v>#NAME?</v>
      </c>
      <c r="BW69" t="e">
        <f t="shared" ca="1" si="13"/>
        <v>#NAME?</v>
      </c>
      <c r="BX69" t="e">
        <f t="shared" ca="1" si="14"/>
        <v>#NAME?</v>
      </c>
      <c r="BY69" t="e">
        <f t="shared" ca="1" si="10"/>
        <v>#NAME?</v>
      </c>
      <c r="BZ69" t="e">
        <f t="shared" ca="1" si="11"/>
        <v>#NAME?</v>
      </c>
      <c r="CA69" t="e">
        <f t="shared" ca="1" si="12"/>
        <v>#NAME?</v>
      </c>
    </row>
    <row r="70" spans="1:79" ht="15.5" x14ac:dyDescent="0.35">
      <c r="A70" s="31">
        <v>55</v>
      </c>
      <c r="B70" s="14">
        <v>3</v>
      </c>
      <c r="C70" s="20">
        <v>0.73899999999999999</v>
      </c>
      <c r="D70" s="14">
        <v>3</v>
      </c>
      <c r="E70">
        <v>0</v>
      </c>
      <c r="F70" s="32">
        <v>1</v>
      </c>
      <c r="G70" s="14">
        <v>43</v>
      </c>
      <c r="H70" s="14">
        <v>11</v>
      </c>
      <c r="I70" s="14">
        <v>3</v>
      </c>
      <c r="J70" s="21">
        <v>28</v>
      </c>
      <c r="K70" s="17">
        <v>35</v>
      </c>
      <c r="L70" s="33">
        <v>170</v>
      </c>
      <c r="M70" s="33">
        <v>175</v>
      </c>
      <c r="N70" s="18">
        <v>11.6</v>
      </c>
      <c r="O70" s="14">
        <v>1</v>
      </c>
      <c r="S70" t="e">
        <f ca="1"/>
        <v>#NAME?</v>
      </c>
      <c r="T70" t="e">
        <f ca="1"/>
        <v>#NAME?</v>
      </c>
      <c r="U70" t="e">
        <f ca="1"/>
        <v>#NAME?</v>
      </c>
      <c r="V70" t="e">
        <f ca="1"/>
        <v>#NAME?</v>
      </c>
      <c r="W70" t="e">
        <f ca="1"/>
        <v>#NAME?</v>
      </c>
      <c r="X70" t="e">
        <f ca="1"/>
        <v>#NAME?</v>
      </c>
      <c r="Y70" t="e">
        <f ca="1"/>
        <v>#NAME?</v>
      </c>
      <c r="Z70" t="e">
        <f ca="1"/>
        <v>#NAME?</v>
      </c>
      <c r="AA70" t="e">
        <f ca="1"/>
        <v>#NAME?</v>
      </c>
      <c r="AB70" t="e">
        <f ca="1"/>
        <v>#NAME?</v>
      </c>
      <c r="AC70" t="e">
        <f ca="1"/>
        <v>#NAME?</v>
      </c>
      <c r="AD70" t="e">
        <f ca="1"/>
        <v>#NAME?</v>
      </c>
      <c r="AE70" t="e">
        <f ca="1"/>
        <v>#NAME?</v>
      </c>
      <c r="AF70" t="e">
        <f ca="1"/>
        <v>#NAME?</v>
      </c>
      <c r="AG70" s="138" t="e">
        <f ca="1"/>
        <v>#NAME?</v>
      </c>
      <c r="AH70" s="139" t="e">
        <f ca="1"/>
        <v>#NAME?</v>
      </c>
      <c r="AI70" s="140" t="e">
        <f t="shared" ca="1" si="1"/>
        <v>#NAME?</v>
      </c>
      <c r="AJ70" t="e">
        <f t="shared" ca="1" si="2"/>
        <v>#NAME?</v>
      </c>
      <c r="AK70" t="e">
        <f t="shared" ca="1" si="3"/>
        <v>#NAME?</v>
      </c>
      <c r="AL70" s="138" t="e">
        <f t="shared" ca="1" si="4"/>
        <v>#NAME?</v>
      </c>
      <c r="AM70" s="140" t="e">
        <f t="shared" ca="1" si="5"/>
        <v>#NAME?</v>
      </c>
      <c r="AN70" s="138">
        <f t="shared" ca="1" si="6"/>
        <v>0</v>
      </c>
      <c r="AO70" s="140" t="e">
        <f t="shared" ca="1" si="7"/>
        <v>#NAME?</v>
      </c>
      <c r="AP70">
        <f t="shared" ca="1" si="8"/>
        <v>0</v>
      </c>
      <c r="BT70" t="e">
        <f ca="1"/>
        <v>#NAME?</v>
      </c>
      <c r="BU70" t="e">
        <f ca="1"/>
        <v>#NAME?</v>
      </c>
      <c r="BV70" t="e">
        <f ca="1"/>
        <v>#NAME?</v>
      </c>
      <c r="BW70" t="e">
        <f t="shared" ca="1" si="13"/>
        <v>#NAME?</v>
      </c>
      <c r="BX70" t="e">
        <f t="shared" ca="1" si="14"/>
        <v>#NAME?</v>
      </c>
      <c r="BY70" t="e">
        <f t="shared" ca="1" si="10"/>
        <v>#NAME?</v>
      </c>
      <c r="BZ70" t="e">
        <f t="shared" ca="1" si="11"/>
        <v>#NAME?</v>
      </c>
      <c r="CA70" t="e">
        <f t="shared" ca="1" si="12"/>
        <v>#NAME?</v>
      </c>
    </row>
    <row r="71" spans="1:79" ht="15.5" x14ac:dyDescent="0.35">
      <c r="A71" s="31">
        <v>56</v>
      </c>
      <c r="B71" s="14">
        <v>2</v>
      </c>
      <c r="C71" s="20">
        <v>1.1419999999999999</v>
      </c>
      <c r="D71" s="14">
        <v>2</v>
      </c>
      <c r="E71">
        <v>0</v>
      </c>
      <c r="F71" s="32">
        <v>1</v>
      </c>
      <c r="G71" s="14">
        <v>35</v>
      </c>
      <c r="H71" s="14">
        <v>8</v>
      </c>
      <c r="I71" s="14">
        <v>2</v>
      </c>
      <c r="J71" s="21">
        <v>30</v>
      </c>
      <c r="K71" s="17">
        <v>37</v>
      </c>
      <c r="L71" s="33">
        <v>164</v>
      </c>
      <c r="M71" s="33">
        <v>170</v>
      </c>
      <c r="N71" s="18">
        <v>11.8</v>
      </c>
      <c r="O71" s="14">
        <v>1</v>
      </c>
      <c r="S71" t="e">
        <f ca="1"/>
        <v>#NAME?</v>
      </c>
      <c r="T71" t="e">
        <f ca="1"/>
        <v>#NAME?</v>
      </c>
      <c r="U71" t="e">
        <f ca="1"/>
        <v>#NAME?</v>
      </c>
      <c r="V71" t="e">
        <f ca="1"/>
        <v>#NAME?</v>
      </c>
      <c r="W71" t="e">
        <f ca="1"/>
        <v>#NAME?</v>
      </c>
      <c r="X71" t="e">
        <f ca="1"/>
        <v>#NAME?</v>
      </c>
      <c r="Y71" t="e">
        <f ca="1"/>
        <v>#NAME?</v>
      </c>
      <c r="Z71" t="e">
        <f ca="1"/>
        <v>#NAME?</v>
      </c>
      <c r="AA71" t="e">
        <f ca="1"/>
        <v>#NAME?</v>
      </c>
      <c r="AB71" t="e">
        <f ca="1"/>
        <v>#NAME?</v>
      </c>
      <c r="AC71" t="e">
        <f ca="1"/>
        <v>#NAME?</v>
      </c>
      <c r="AD71" t="e">
        <f ca="1"/>
        <v>#NAME?</v>
      </c>
      <c r="AE71" t="e">
        <f ca="1"/>
        <v>#NAME?</v>
      </c>
      <c r="AF71" t="e">
        <f ca="1"/>
        <v>#NAME?</v>
      </c>
      <c r="AG71" s="138" t="e">
        <f ca="1"/>
        <v>#NAME?</v>
      </c>
      <c r="AH71" s="139" t="e">
        <f ca="1"/>
        <v>#NAME?</v>
      </c>
      <c r="AI71" s="140" t="e">
        <f t="shared" ref="AI71:AI134" ca="1" si="15">AG71+AH71</f>
        <v>#NAME?</v>
      </c>
      <c r="AJ71" t="e">
        <f t="shared" ref="AJ71:AJ134" ca="1" si="16">IF(AI71=0,"",AG71/AI71)</f>
        <v>#NAME?</v>
      </c>
      <c r="AK71" t="e">
        <f t="shared" ref="AK71:AK134" ca="1" si="17">1/(1+EXP(-$AR$7-MMULT(S71:AF71,$AR$8:$AR$21)))</f>
        <v>#NAME?</v>
      </c>
      <c r="AL71" s="138" t="e">
        <f t="shared" ref="AL71:AL134" ca="1" si="18">AI71*AK71</f>
        <v>#NAME?</v>
      </c>
      <c r="AM71" s="140" t="e">
        <f t="shared" ref="AM71:AM134" ca="1" si="19">AI71-AL71</f>
        <v>#NAME?</v>
      </c>
      <c r="AN71" s="138">
        <f t="shared" ref="AN71:AN134" ca="1" si="20">IFERROR(AI71*(AJ71*LN(AK71)+(1-AJ71)*LN(1-AK71)),0)</f>
        <v>0</v>
      </c>
      <c r="AO71" s="140" t="e">
        <f t="shared" ref="AO71:AO134" ca="1" si="21">100*IF(AK71&gt;=$BP$12,AG71/AI71,AH71/AI71)</f>
        <v>#NAME?</v>
      </c>
      <c r="AP71">
        <f t="shared" ref="AP71:AP134" ca="1" si="22">IFERROR((AG71-AL71)^2/AL71+(AH71-AM71)^2/AM71,0)</f>
        <v>0</v>
      </c>
      <c r="BT71" t="e">
        <f ca="1"/>
        <v>#NAME?</v>
      </c>
      <c r="BU71" t="e">
        <f ca="1"/>
        <v>#NAME?</v>
      </c>
      <c r="BV71" t="e">
        <f ca="1"/>
        <v>#NAME?</v>
      </c>
      <c r="BW71" t="e">
        <f t="shared" ca="1" si="13"/>
        <v>#NAME?</v>
      </c>
      <c r="BX71" t="e">
        <f t="shared" ca="1" si="14"/>
        <v>#NAME?</v>
      </c>
      <c r="BY71" t="e">
        <f t="shared" ref="BY71:BY134" ca="1" si="23">1-BW71/BW$156</f>
        <v>#NAME?</v>
      </c>
      <c r="BZ71" t="e">
        <f t="shared" ref="BZ71:BZ134" ca="1" si="24">1-BX71/BX$156</f>
        <v>#NAME?</v>
      </c>
      <c r="CA71" t="e">
        <f t="shared" ref="CA71:CA134" ca="1" si="25">(BY71-BY72)*BZ71</f>
        <v>#NAME?</v>
      </c>
    </row>
    <row r="72" spans="1:79" ht="15.5" x14ac:dyDescent="0.35">
      <c r="A72" s="31">
        <v>57</v>
      </c>
      <c r="B72" s="14">
        <v>7</v>
      </c>
      <c r="C72" s="20">
        <v>1.476</v>
      </c>
      <c r="D72" s="14">
        <v>1</v>
      </c>
      <c r="E72">
        <v>1</v>
      </c>
      <c r="F72" s="32">
        <v>0</v>
      </c>
      <c r="G72" s="14">
        <v>28</v>
      </c>
      <c r="H72" s="14">
        <v>8</v>
      </c>
      <c r="I72" s="14">
        <v>2</v>
      </c>
      <c r="J72" s="21">
        <v>47</v>
      </c>
      <c r="K72" s="17">
        <v>41</v>
      </c>
      <c r="L72" s="33">
        <v>174</v>
      </c>
      <c r="M72" s="33">
        <v>181</v>
      </c>
      <c r="N72" s="18">
        <v>12.4</v>
      </c>
      <c r="O72" s="14">
        <v>1</v>
      </c>
      <c r="S72" t="e">
        <f ca="1"/>
        <v>#NAME?</v>
      </c>
      <c r="T72" t="e">
        <f ca="1"/>
        <v>#NAME?</v>
      </c>
      <c r="U72" t="e">
        <f ca="1"/>
        <v>#NAME?</v>
      </c>
      <c r="V72" t="e">
        <f ca="1"/>
        <v>#NAME?</v>
      </c>
      <c r="W72" t="e">
        <f ca="1"/>
        <v>#NAME?</v>
      </c>
      <c r="X72" t="e">
        <f ca="1"/>
        <v>#NAME?</v>
      </c>
      <c r="Y72" t="e">
        <f ca="1"/>
        <v>#NAME?</v>
      </c>
      <c r="Z72" t="e">
        <f ca="1"/>
        <v>#NAME?</v>
      </c>
      <c r="AA72" t="e">
        <f ca="1"/>
        <v>#NAME?</v>
      </c>
      <c r="AB72" t="e">
        <f ca="1"/>
        <v>#NAME?</v>
      </c>
      <c r="AC72" t="e">
        <f ca="1"/>
        <v>#NAME?</v>
      </c>
      <c r="AD72" t="e">
        <f ca="1"/>
        <v>#NAME?</v>
      </c>
      <c r="AE72" t="e">
        <f ca="1"/>
        <v>#NAME?</v>
      </c>
      <c r="AF72" t="e">
        <f ca="1"/>
        <v>#NAME?</v>
      </c>
      <c r="AG72" s="138" t="e">
        <f ca="1"/>
        <v>#NAME?</v>
      </c>
      <c r="AH72" s="139" t="e">
        <f ca="1"/>
        <v>#NAME?</v>
      </c>
      <c r="AI72" s="140" t="e">
        <f t="shared" ca="1" si="15"/>
        <v>#NAME?</v>
      </c>
      <c r="AJ72" t="e">
        <f t="shared" ca="1" si="16"/>
        <v>#NAME?</v>
      </c>
      <c r="AK72" t="e">
        <f t="shared" ca="1" si="17"/>
        <v>#NAME?</v>
      </c>
      <c r="AL72" s="138" t="e">
        <f t="shared" ca="1" si="18"/>
        <v>#NAME?</v>
      </c>
      <c r="AM72" s="140" t="e">
        <f t="shared" ca="1" si="19"/>
        <v>#NAME?</v>
      </c>
      <c r="AN72" s="138">
        <f t="shared" ca="1" si="20"/>
        <v>0</v>
      </c>
      <c r="AO72" s="140" t="e">
        <f t="shared" ca="1" si="21"/>
        <v>#NAME?</v>
      </c>
      <c r="AP72">
        <f t="shared" ca="1" si="22"/>
        <v>0</v>
      </c>
      <c r="BT72" t="e">
        <f ca="1"/>
        <v>#NAME?</v>
      </c>
      <c r="BU72" t="e">
        <f ca="1"/>
        <v>#NAME?</v>
      </c>
      <c r="BV72" t="e">
        <f ca="1"/>
        <v>#NAME?</v>
      </c>
      <c r="BW72" t="e">
        <f t="shared" ref="BW72:BW135" ca="1" si="26">BW71+BU72</f>
        <v>#NAME?</v>
      </c>
      <c r="BX72" t="e">
        <f t="shared" ref="BX72:BX135" ca="1" si="27">BX71+BV72</f>
        <v>#NAME?</v>
      </c>
      <c r="BY72" t="e">
        <f t="shared" ca="1" si="23"/>
        <v>#NAME?</v>
      </c>
      <c r="BZ72" t="e">
        <f t="shared" ca="1" si="24"/>
        <v>#NAME?</v>
      </c>
      <c r="CA72" t="e">
        <f t="shared" ca="1" si="25"/>
        <v>#NAME?</v>
      </c>
    </row>
    <row r="73" spans="1:79" ht="15.5" x14ac:dyDescent="0.35">
      <c r="A73" s="31">
        <v>79</v>
      </c>
      <c r="B73" s="14">
        <v>2</v>
      </c>
      <c r="C73" s="20">
        <v>0.54600000000000004</v>
      </c>
      <c r="D73" s="14">
        <v>4</v>
      </c>
      <c r="E73">
        <v>0</v>
      </c>
      <c r="F73" s="32">
        <v>0</v>
      </c>
      <c r="G73" s="14">
        <v>56</v>
      </c>
      <c r="H73" s="14">
        <v>3</v>
      </c>
      <c r="I73" s="14">
        <v>5</v>
      </c>
      <c r="J73" s="21">
        <v>33</v>
      </c>
      <c r="K73" s="17">
        <v>74</v>
      </c>
      <c r="L73" s="33">
        <v>163</v>
      </c>
      <c r="M73" s="33">
        <v>170</v>
      </c>
      <c r="N73" s="18">
        <v>8.1</v>
      </c>
      <c r="O73" s="14">
        <v>1</v>
      </c>
      <c r="S73" t="e">
        <f ca="1"/>
        <v>#NAME?</v>
      </c>
      <c r="T73" t="e">
        <f ca="1"/>
        <v>#NAME?</v>
      </c>
      <c r="U73" t="e">
        <f ca="1"/>
        <v>#NAME?</v>
      </c>
      <c r="V73" t="e">
        <f ca="1"/>
        <v>#NAME?</v>
      </c>
      <c r="W73" t="e">
        <f ca="1"/>
        <v>#NAME?</v>
      </c>
      <c r="X73" t="e">
        <f ca="1"/>
        <v>#NAME?</v>
      </c>
      <c r="Y73" t="e">
        <f ca="1"/>
        <v>#NAME?</v>
      </c>
      <c r="Z73" t="e">
        <f ca="1"/>
        <v>#NAME?</v>
      </c>
      <c r="AA73" t="e">
        <f ca="1"/>
        <v>#NAME?</v>
      </c>
      <c r="AB73" t="e">
        <f ca="1"/>
        <v>#NAME?</v>
      </c>
      <c r="AC73" t="e">
        <f ca="1"/>
        <v>#NAME?</v>
      </c>
      <c r="AD73" t="e">
        <f ca="1"/>
        <v>#NAME?</v>
      </c>
      <c r="AE73" t="e">
        <f ca="1"/>
        <v>#NAME?</v>
      </c>
      <c r="AF73" t="e">
        <f ca="1"/>
        <v>#NAME?</v>
      </c>
      <c r="AG73" s="138" t="e">
        <f ca="1"/>
        <v>#NAME?</v>
      </c>
      <c r="AH73" s="139" t="e">
        <f ca="1"/>
        <v>#NAME?</v>
      </c>
      <c r="AI73" s="140" t="e">
        <f t="shared" ca="1" si="15"/>
        <v>#NAME?</v>
      </c>
      <c r="AJ73" t="e">
        <f t="shared" ca="1" si="16"/>
        <v>#NAME?</v>
      </c>
      <c r="AK73" t="e">
        <f t="shared" ca="1" si="17"/>
        <v>#NAME?</v>
      </c>
      <c r="AL73" s="138" t="e">
        <f t="shared" ca="1" si="18"/>
        <v>#NAME?</v>
      </c>
      <c r="AM73" s="140" t="e">
        <f t="shared" ca="1" si="19"/>
        <v>#NAME?</v>
      </c>
      <c r="AN73" s="138">
        <f t="shared" ca="1" si="20"/>
        <v>0</v>
      </c>
      <c r="AO73" s="140" t="e">
        <f t="shared" ca="1" si="21"/>
        <v>#NAME?</v>
      </c>
      <c r="AP73">
        <f t="shared" ca="1" si="22"/>
        <v>0</v>
      </c>
      <c r="BT73" t="e">
        <f ca="1"/>
        <v>#NAME?</v>
      </c>
      <c r="BU73" t="e">
        <f ca="1"/>
        <v>#NAME?</v>
      </c>
      <c r="BV73" t="e">
        <f ca="1"/>
        <v>#NAME?</v>
      </c>
      <c r="BW73" t="e">
        <f t="shared" ca="1" si="26"/>
        <v>#NAME?</v>
      </c>
      <c r="BX73" t="e">
        <f t="shared" ca="1" si="27"/>
        <v>#NAME?</v>
      </c>
      <c r="BY73" t="e">
        <f t="shared" ca="1" si="23"/>
        <v>#NAME?</v>
      </c>
      <c r="BZ73" t="e">
        <f t="shared" ca="1" si="24"/>
        <v>#NAME?</v>
      </c>
      <c r="CA73" t="e">
        <f t="shared" ca="1" si="25"/>
        <v>#NAME?</v>
      </c>
    </row>
    <row r="74" spans="1:79" ht="15.5" x14ac:dyDescent="0.35">
      <c r="A74" s="31">
        <v>53</v>
      </c>
      <c r="B74" s="14">
        <v>19</v>
      </c>
      <c r="C74" s="20">
        <v>1.2949999999999999</v>
      </c>
      <c r="D74" s="14">
        <v>1</v>
      </c>
      <c r="E74">
        <v>1</v>
      </c>
      <c r="F74" s="32">
        <v>0</v>
      </c>
      <c r="G74" s="14">
        <v>40</v>
      </c>
      <c r="H74" s="14">
        <v>8</v>
      </c>
      <c r="I74" s="14">
        <v>3</v>
      </c>
      <c r="J74" s="21">
        <v>49</v>
      </c>
      <c r="K74" s="17">
        <v>31</v>
      </c>
      <c r="L74" s="33">
        <v>175</v>
      </c>
      <c r="M74" s="33">
        <v>182</v>
      </c>
      <c r="N74" s="18">
        <v>9.5</v>
      </c>
      <c r="O74" s="14">
        <v>1</v>
      </c>
      <c r="S74" t="e">
        <f ca="1"/>
        <v>#NAME?</v>
      </c>
      <c r="T74" t="e">
        <f ca="1"/>
        <v>#NAME?</v>
      </c>
      <c r="U74" t="e">
        <f ca="1"/>
        <v>#NAME?</v>
      </c>
      <c r="V74" t="e">
        <f ca="1"/>
        <v>#NAME?</v>
      </c>
      <c r="W74" t="e">
        <f ca="1"/>
        <v>#NAME?</v>
      </c>
      <c r="X74" t="e">
        <f ca="1"/>
        <v>#NAME?</v>
      </c>
      <c r="Y74" t="e">
        <f ca="1"/>
        <v>#NAME?</v>
      </c>
      <c r="Z74" t="e">
        <f ca="1"/>
        <v>#NAME?</v>
      </c>
      <c r="AA74" t="e">
        <f ca="1"/>
        <v>#NAME?</v>
      </c>
      <c r="AB74" t="e">
        <f ca="1"/>
        <v>#NAME?</v>
      </c>
      <c r="AC74" t="e">
        <f ca="1"/>
        <v>#NAME?</v>
      </c>
      <c r="AD74" t="e">
        <f ca="1"/>
        <v>#NAME?</v>
      </c>
      <c r="AE74" t="e">
        <f ca="1"/>
        <v>#NAME?</v>
      </c>
      <c r="AF74" t="e">
        <f ca="1"/>
        <v>#NAME?</v>
      </c>
      <c r="AG74" s="138" t="e">
        <f ca="1"/>
        <v>#NAME?</v>
      </c>
      <c r="AH74" s="139" t="e">
        <f ca="1"/>
        <v>#NAME?</v>
      </c>
      <c r="AI74" s="140" t="e">
        <f t="shared" ca="1" si="15"/>
        <v>#NAME?</v>
      </c>
      <c r="AJ74" t="e">
        <f t="shared" ca="1" si="16"/>
        <v>#NAME?</v>
      </c>
      <c r="AK74" t="e">
        <f t="shared" ca="1" si="17"/>
        <v>#NAME?</v>
      </c>
      <c r="AL74" s="138" t="e">
        <f t="shared" ca="1" si="18"/>
        <v>#NAME?</v>
      </c>
      <c r="AM74" s="140" t="e">
        <f t="shared" ca="1" si="19"/>
        <v>#NAME?</v>
      </c>
      <c r="AN74" s="138">
        <f t="shared" ca="1" si="20"/>
        <v>0</v>
      </c>
      <c r="AO74" s="140" t="e">
        <f t="shared" ca="1" si="21"/>
        <v>#NAME?</v>
      </c>
      <c r="AP74">
        <f t="shared" ca="1" si="22"/>
        <v>0</v>
      </c>
      <c r="BT74" t="e">
        <f ca="1"/>
        <v>#NAME?</v>
      </c>
      <c r="BU74" t="e">
        <f ca="1"/>
        <v>#NAME?</v>
      </c>
      <c r="BV74" t="e">
        <f ca="1"/>
        <v>#NAME?</v>
      </c>
      <c r="BW74" t="e">
        <f t="shared" ca="1" si="26"/>
        <v>#NAME?</v>
      </c>
      <c r="BX74" t="e">
        <f t="shared" ca="1" si="27"/>
        <v>#NAME?</v>
      </c>
      <c r="BY74" t="e">
        <f t="shared" ca="1" si="23"/>
        <v>#NAME?</v>
      </c>
      <c r="BZ74" t="e">
        <f t="shared" ca="1" si="24"/>
        <v>#NAME?</v>
      </c>
      <c r="CA74" t="e">
        <f t="shared" ca="1" si="25"/>
        <v>#NAME?</v>
      </c>
    </row>
    <row r="75" spans="1:79" ht="15.5" x14ac:dyDescent="0.35">
      <c r="A75" s="31">
        <v>47</v>
      </c>
      <c r="B75" s="14">
        <v>10</v>
      </c>
      <c r="C75" s="20">
        <v>1.512</v>
      </c>
      <c r="D75" s="14">
        <v>0</v>
      </c>
      <c r="E75">
        <v>1</v>
      </c>
      <c r="F75" s="32">
        <v>1</v>
      </c>
      <c r="G75" s="14">
        <v>31</v>
      </c>
      <c r="H75" s="14">
        <v>7</v>
      </c>
      <c r="I75" s="14">
        <v>2</v>
      </c>
      <c r="J75" s="21">
        <v>41</v>
      </c>
      <c r="K75" s="17">
        <v>22</v>
      </c>
      <c r="L75" s="33">
        <v>174</v>
      </c>
      <c r="M75" s="33">
        <v>180</v>
      </c>
      <c r="N75" s="18">
        <v>8.4</v>
      </c>
      <c r="O75" s="14">
        <v>0</v>
      </c>
      <c r="S75" t="e">
        <f ca="1"/>
        <v>#NAME?</v>
      </c>
      <c r="T75" t="e">
        <f ca="1"/>
        <v>#NAME?</v>
      </c>
      <c r="U75" t="e">
        <f ca="1"/>
        <v>#NAME?</v>
      </c>
      <c r="V75" t="e">
        <f ca="1"/>
        <v>#NAME?</v>
      </c>
      <c r="W75" t="e">
        <f ca="1"/>
        <v>#NAME?</v>
      </c>
      <c r="X75" t="e">
        <f ca="1"/>
        <v>#NAME?</v>
      </c>
      <c r="Y75" t="e">
        <f ca="1"/>
        <v>#NAME?</v>
      </c>
      <c r="Z75" t="e">
        <f ca="1"/>
        <v>#NAME?</v>
      </c>
      <c r="AA75" t="e">
        <f ca="1"/>
        <v>#NAME?</v>
      </c>
      <c r="AB75" t="e">
        <f ca="1"/>
        <v>#NAME?</v>
      </c>
      <c r="AC75" t="e">
        <f ca="1"/>
        <v>#NAME?</v>
      </c>
      <c r="AD75" t="e">
        <f ca="1"/>
        <v>#NAME?</v>
      </c>
      <c r="AE75" t="e">
        <f ca="1"/>
        <v>#NAME?</v>
      </c>
      <c r="AF75" t="e">
        <f ca="1"/>
        <v>#NAME?</v>
      </c>
      <c r="AG75" s="138" t="e">
        <f ca="1"/>
        <v>#NAME?</v>
      </c>
      <c r="AH75" s="139" t="e">
        <f ca="1"/>
        <v>#NAME?</v>
      </c>
      <c r="AI75" s="140" t="e">
        <f t="shared" ca="1" si="15"/>
        <v>#NAME?</v>
      </c>
      <c r="AJ75" t="e">
        <f t="shared" ca="1" si="16"/>
        <v>#NAME?</v>
      </c>
      <c r="AK75" t="e">
        <f t="shared" ca="1" si="17"/>
        <v>#NAME?</v>
      </c>
      <c r="AL75" s="138" t="e">
        <f t="shared" ca="1" si="18"/>
        <v>#NAME?</v>
      </c>
      <c r="AM75" s="140" t="e">
        <f t="shared" ca="1" si="19"/>
        <v>#NAME?</v>
      </c>
      <c r="AN75" s="138">
        <f t="shared" ca="1" si="20"/>
        <v>0</v>
      </c>
      <c r="AO75" s="140" t="e">
        <f t="shared" ca="1" si="21"/>
        <v>#NAME?</v>
      </c>
      <c r="AP75">
        <f t="shared" ca="1" si="22"/>
        <v>0</v>
      </c>
      <c r="BT75" t="e">
        <f ca="1"/>
        <v>#NAME?</v>
      </c>
      <c r="BU75" t="e">
        <f ca="1"/>
        <v>#NAME?</v>
      </c>
      <c r="BV75" t="e">
        <f ca="1"/>
        <v>#NAME?</v>
      </c>
      <c r="BW75" t="e">
        <f t="shared" ca="1" si="26"/>
        <v>#NAME?</v>
      </c>
      <c r="BX75" t="e">
        <f t="shared" ca="1" si="27"/>
        <v>#NAME?</v>
      </c>
      <c r="BY75" t="e">
        <f t="shared" ca="1" si="23"/>
        <v>#NAME?</v>
      </c>
      <c r="BZ75" t="e">
        <f t="shared" ca="1" si="24"/>
        <v>#NAME?</v>
      </c>
      <c r="CA75" t="e">
        <f t="shared" ca="1" si="25"/>
        <v>#NAME?</v>
      </c>
    </row>
    <row r="76" spans="1:79" ht="15.5" x14ac:dyDescent="0.35">
      <c r="A76" s="31">
        <v>39</v>
      </c>
      <c r="B76" s="14">
        <v>9</v>
      </c>
      <c r="C76" s="20">
        <v>0.10299999999999999</v>
      </c>
      <c r="D76" s="14">
        <v>5</v>
      </c>
      <c r="E76">
        <v>1</v>
      </c>
      <c r="F76" s="32">
        <v>0</v>
      </c>
      <c r="G76" s="14">
        <v>40</v>
      </c>
      <c r="H76" s="14">
        <v>20</v>
      </c>
      <c r="I76" s="14">
        <v>2</v>
      </c>
      <c r="J76" s="21">
        <v>47</v>
      </c>
      <c r="K76" s="17">
        <v>16</v>
      </c>
      <c r="L76" s="33">
        <v>170</v>
      </c>
      <c r="M76" s="33">
        <v>176</v>
      </c>
      <c r="N76" s="18">
        <v>9</v>
      </c>
      <c r="O76" s="14">
        <v>1</v>
      </c>
      <c r="S76" t="e">
        <f ca="1"/>
        <v>#NAME?</v>
      </c>
      <c r="T76" t="e">
        <f ca="1"/>
        <v>#NAME?</v>
      </c>
      <c r="U76" t="e">
        <f ca="1"/>
        <v>#NAME?</v>
      </c>
      <c r="V76" t="e">
        <f ca="1"/>
        <v>#NAME?</v>
      </c>
      <c r="W76" t="e">
        <f ca="1"/>
        <v>#NAME?</v>
      </c>
      <c r="X76" t="e">
        <f ca="1"/>
        <v>#NAME?</v>
      </c>
      <c r="Y76" t="e">
        <f ca="1"/>
        <v>#NAME?</v>
      </c>
      <c r="Z76" t="e">
        <f ca="1"/>
        <v>#NAME?</v>
      </c>
      <c r="AA76" t="e">
        <f ca="1"/>
        <v>#NAME?</v>
      </c>
      <c r="AB76" t="e">
        <f ca="1"/>
        <v>#NAME?</v>
      </c>
      <c r="AC76" t="e">
        <f ca="1"/>
        <v>#NAME?</v>
      </c>
      <c r="AD76" t="e">
        <f ca="1"/>
        <v>#NAME?</v>
      </c>
      <c r="AE76" t="e">
        <f ca="1"/>
        <v>#NAME?</v>
      </c>
      <c r="AF76" t="e">
        <f ca="1"/>
        <v>#NAME?</v>
      </c>
      <c r="AG76" s="138" t="e">
        <f ca="1"/>
        <v>#NAME?</v>
      </c>
      <c r="AH76" s="139" t="e">
        <f ca="1"/>
        <v>#NAME?</v>
      </c>
      <c r="AI76" s="140" t="e">
        <f t="shared" ca="1" si="15"/>
        <v>#NAME?</v>
      </c>
      <c r="AJ76" t="e">
        <f t="shared" ca="1" si="16"/>
        <v>#NAME?</v>
      </c>
      <c r="AK76" t="e">
        <f t="shared" ca="1" si="17"/>
        <v>#NAME?</v>
      </c>
      <c r="AL76" s="138" t="e">
        <f t="shared" ca="1" si="18"/>
        <v>#NAME?</v>
      </c>
      <c r="AM76" s="140" t="e">
        <f t="shared" ca="1" si="19"/>
        <v>#NAME?</v>
      </c>
      <c r="AN76" s="138">
        <f t="shared" ca="1" si="20"/>
        <v>0</v>
      </c>
      <c r="AO76" s="140" t="e">
        <f t="shared" ca="1" si="21"/>
        <v>#NAME?</v>
      </c>
      <c r="AP76">
        <f t="shared" ca="1" si="22"/>
        <v>0</v>
      </c>
      <c r="BT76" t="e">
        <f ca="1"/>
        <v>#NAME?</v>
      </c>
      <c r="BU76" t="e">
        <f ca="1"/>
        <v>#NAME?</v>
      </c>
      <c r="BV76" t="e">
        <f ca="1"/>
        <v>#NAME?</v>
      </c>
      <c r="BW76" t="e">
        <f t="shared" ca="1" si="26"/>
        <v>#NAME?</v>
      </c>
      <c r="BX76" t="e">
        <f t="shared" ca="1" si="27"/>
        <v>#NAME?</v>
      </c>
      <c r="BY76" t="e">
        <f t="shared" ca="1" si="23"/>
        <v>#NAME?</v>
      </c>
      <c r="BZ76" t="e">
        <f t="shared" ca="1" si="24"/>
        <v>#NAME?</v>
      </c>
      <c r="CA76" t="e">
        <f t="shared" ca="1" si="25"/>
        <v>#NAME?</v>
      </c>
    </row>
    <row r="77" spans="1:79" ht="15.5" x14ac:dyDescent="0.35">
      <c r="A77" s="31">
        <v>75</v>
      </c>
      <c r="B77" s="14">
        <v>4</v>
      </c>
      <c r="C77" s="20">
        <v>0.185</v>
      </c>
      <c r="D77" s="14">
        <v>5</v>
      </c>
      <c r="E77">
        <v>1</v>
      </c>
      <c r="F77" s="32">
        <v>0</v>
      </c>
      <c r="G77" s="14">
        <v>29</v>
      </c>
      <c r="H77" s="14">
        <v>15</v>
      </c>
      <c r="I77" s="14">
        <v>1</v>
      </c>
      <c r="J77" s="21">
        <v>32</v>
      </c>
      <c r="K77" s="17">
        <v>97</v>
      </c>
      <c r="L77" s="33">
        <v>178</v>
      </c>
      <c r="M77" s="33">
        <v>187</v>
      </c>
      <c r="N77" s="18">
        <v>15.5</v>
      </c>
      <c r="O77" s="14">
        <v>0</v>
      </c>
      <c r="S77" t="e">
        <f ca="1"/>
        <v>#NAME?</v>
      </c>
      <c r="T77" t="e">
        <f ca="1"/>
        <v>#NAME?</v>
      </c>
      <c r="U77" t="e">
        <f ca="1"/>
        <v>#NAME?</v>
      </c>
      <c r="V77" t="e">
        <f ca="1"/>
        <v>#NAME?</v>
      </c>
      <c r="W77" t="e">
        <f ca="1"/>
        <v>#NAME?</v>
      </c>
      <c r="X77" t="e">
        <f ca="1"/>
        <v>#NAME?</v>
      </c>
      <c r="Y77" t="e">
        <f ca="1"/>
        <v>#NAME?</v>
      </c>
      <c r="Z77" t="e">
        <f ca="1"/>
        <v>#NAME?</v>
      </c>
      <c r="AA77" t="e">
        <f ca="1"/>
        <v>#NAME?</v>
      </c>
      <c r="AB77" t="e">
        <f ca="1"/>
        <v>#NAME?</v>
      </c>
      <c r="AC77" t="e">
        <f ca="1"/>
        <v>#NAME?</v>
      </c>
      <c r="AD77" t="e">
        <f ca="1"/>
        <v>#NAME?</v>
      </c>
      <c r="AE77" t="e">
        <f ca="1"/>
        <v>#NAME?</v>
      </c>
      <c r="AF77" t="e">
        <f ca="1"/>
        <v>#NAME?</v>
      </c>
      <c r="AG77" s="138" t="e">
        <f ca="1"/>
        <v>#NAME?</v>
      </c>
      <c r="AH77" s="139" t="e">
        <f ca="1"/>
        <v>#NAME?</v>
      </c>
      <c r="AI77" s="140" t="e">
        <f t="shared" ca="1" si="15"/>
        <v>#NAME?</v>
      </c>
      <c r="AJ77" t="e">
        <f t="shared" ca="1" si="16"/>
        <v>#NAME?</v>
      </c>
      <c r="AK77" t="e">
        <f t="shared" ca="1" si="17"/>
        <v>#NAME?</v>
      </c>
      <c r="AL77" s="138" t="e">
        <f t="shared" ca="1" si="18"/>
        <v>#NAME?</v>
      </c>
      <c r="AM77" s="140" t="e">
        <f t="shared" ca="1" si="19"/>
        <v>#NAME?</v>
      </c>
      <c r="AN77" s="138">
        <f t="shared" ca="1" si="20"/>
        <v>0</v>
      </c>
      <c r="AO77" s="140" t="e">
        <f t="shared" ca="1" si="21"/>
        <v>#NAME?</v>
      </c>
      <c r="AP77">
        <f t="shared" ca="1" si="22"/>
        <v>0</v>
      </c>
      <c r="BT77" t="e">
        <f ca="1"/>
        <v>#NAME?</v>
      </c>
      <c r="BU77" t="e">
        <f ca="1"/>
        <v>#NAME?</v>
      </c>
      <c r="BV77" t="e">
        <f ca="1"/>
        <v>#NAME?</v>
      </c>
      <c r="BW77" t="e">
        <f t="shared" ca="1" si="26"/>
        <v>#NAME?</v>
      </c>
      <c r="BX77" t="e">
        <f t="shared" ca="1" si="27"/>
        <v>#NAME?</v>
      </c>
      <c r="BY77" t="e">
        <f t="shared" ca="1" si="23"/>
        <v>#NAME?</v>
      </c>
      <c r="BZ77" t="e">
        <f t="shared" ca="1" si="24"/>
        <v>#NAME?</v>
      </c>
      <c r="CA77" t="e">
        <f t="shared" ca="1" si="25"/>
        <v>#NAME?</v>
      </c>
    </row>
    <row r="78" spans="1:79" ht="15.5" x14ac:dyDescent="0.35">
      <c r="A78" s="31">
        <v>51</v>
      </c>
      <c r="B78" s="14">
        <v>5</v>
      </c>
      <c r="C78" s="20">
        <v>0.63600000000000001</v>
      </c>
      <c r="D78" s="14">
        <v>3</v>
      </c>
      <c r="E78">
        <v>1</v>
      </c>
      <c r="F78" s="32">
        <v>0</v>
      </c>
      <c r="G78" s="14">
        <v>32</v>
      </c>
      <c r="H78" s="14">
        <v>10</v>
      </c>
      <c r="I78" s="14">
        <v>2</v>
      </c>
      <c r="J78" s="21">
        <v>35</v>
      </c>
      <c r="K78" s="17">
        <v>26</v>
      </c>
      <c r="L78" s="33">
        <v>173</v>
      </c>
      <c r="M78" s="33">
        <v>180</v>
      </c>
      <c r="N78" s="18">
        <v>10.4</v>
      </c>
      <c r="O78" s="14">
        <v>1</v>
      </c>
      <c r="S78" t="e">
        <f ca="1"/>
        <v>#NAME?</v>
      </c>
      <c r="T78" t="e">
        <f ca="1"/>
        <v>#NAME?</v>
      </c>
      <c r="U78" t="e">
        <f ca="1"/>
        <v>#NAME?</v>
      </c>
      <c r="V78" t="e">
        <f ca="1"/>
        <v>#NAME?</v>
      </c>
      <c r="W78" t="e">
        <f ca="1"/>
        <v>#NAME?</v>
      </c>
      <c r="X78" t="e">
        <f ca="1"/>
        <v>#NAME?</v>
      </c>
      <c r="Y78" t="e">
        <f ca="1"/>
        <v>#NAME?</v>
      </c>
      <c r="Z78" t="e">
        <f ca="1"/>
        <v>#NAME?</v>
      </c>
      <c r="AA78" t="e">
        <f ca="1"/>
        <v>#NAME?</v>
      </c>
      <c r="AB78" t="e">
        <f ca="1"/>
        <v>#NAME?</v>
      </c>
      <c r="AC78" t="e">
        <f ca="1"/>
        <v>#NAME?</v>
      </c>
      <c r="AD78" t="e">
        <f ca="1"/>
        <v>#NAME?</v>
      </c>
      <c r="AE78" t="e">
        <f ca="1"/>
        <v>#NAME?</v>
      </c>
      <c r="AF78" t="e">
        <f ca="1"/>
        <v>#NAME?</v>
      </c>
      <c r="AG78" s="138" t="e">
        <f ca="1"/>
        <v>#NAME?</v>
      </c>
      <c r="AH78" s="139" t="e">
        <f ca="1"/>
        <v>#NAME?</v>
      </c>
      <c r="AI78" s="140" t="e">
        <f t="shared" ca="1" si="15"/>
        <v>#NAME?</v>
      </c>
      <c r="AJ78" t="e">
        <f t="shared" ca="1" si="16"/>
        <v>#NAME?</v>
      </c>
      <c r="AK78" t="e">
        <f t="shared" ca="1" si="17"/>
        <v>#NAME?</v>
      </c>
      <c r="AL78" s="138" t="e">
        <f t="shared" ca="1" si="18"/>
        <v>#NAME?</v>
      </c>
      <c r="AM78" s="140" t="e">
        <f t="shared" ca="1" si="19"/>
        <v>#NAME?</v>
      </c>
      <c r="AN78" s="138">
        <f t="shared" ca="1" si="20"/>
        <v>0</v>
      </c>
      <c r="AO78" s="140" t="e">
        <f t="shared" ca="1" si="21"/>
        <v>#NAME?</v>
      </c>
      <c r="AP78">
        <f t="shared" ca="1" si="22"/>
        <v>0</v>
      </c>
      <c r="BT78" t="e">
        <f ca="1"/>
        <v>#NAME?</v>
      </c>
      <c r="BU78" t="e">
        <f ca="1"/>
        <v>#NAME?</v>
      </c>
      <c r="BV78" t="e">
        <f ca="1"/>
        <v>#NAME?</v>
      </c>
      <c r="BW78" t="e">
        <f t="shared" ca="1" si="26"/>
        <v>#NAME?</v>
      </c>
      <c r="BX78" t="e">
        <f t="shared" ca="1" si="27"/>
        <v>#NAME?</v>
      </c>
      <c r="BY78" t="e">
        <f t="shared" ca="1" si="23"/>
        <v>#NAME?</v>
      </c>
      <c r="BZ78" t="e">
        <f t="shared" ca="1" si="24"/>
        <v>#NAME?</v>
      </c>
      <c r="CA78" t="e">
        <f t="shared" ca="1" si="25"/>
        <v>#NAME?</v>
      </c>
    </row>
    <row r="79" spans="1:79" ht="15.5" x14ac:dyDescent="0.35">
      <c r="A79" s="31">
        <v>51</v>
      </c>
      <c r="B79" s="14">
        <v>7</v>
      </c>
      <c r="C79" s="20">
        <v>0.17199999999999999</v>
      </c>
      <c r="D79" s="14">
        <v>5</v>
      </c>
      <c r="E79">
        <v>0</v>
      </c>
      <c r="F79" s="32">
        <v>1</v>
      </c>
      <c r="G79" s="14">
        <v>33</v>
      </c>
      <c r="H79" s="14">
        <v>11</v>
      </c>
      <c r="I79" s="14">
        <v>5</v>
      </c>
      <c r="J79" s="21">
        <v>36</v>
      </c>
      <c r="K79" s="17">
        <v>23</v>
      </c>
      <c r="L79" s="33">
        <v>176</v>
      </c>
      <c r="M79" s="33">
        <v>184</v>
      </c>
      <c r="N79" s="18">
        <v>12.7</v>
      </c>
      <c r="O79" s="14">
        <v>1</v>
      </c>
      <c r="S79" t="e">
        <f ca="1"/>
        <v>#NAME?</v>
      </c>
      <c r="T79" t="e">
        <f ca="1"/>
        <v>#NAME?</v>
      </c>
      <c r="U79" t="e">
        <f ca="1"/>
        <v>#NAME?</v>
      </c>
      <c r="V79" t="e">
        <f ca="1"/>
        <v>#NAME?</v>
      </c>
      <c r="W79" t="e">
        <f ca="1"/>
        <v>#NAME?</v>
      </c>
      <c r="X79" t="e">
        <f ca="1"/>
        <v>#NAME?</v>
      </c>
      <c r="Y79" t="e">
        <f ca="1"/>
        <v>#NAME?</v>
      </c>
      <c r="Z79" t="e">
        <f ca="1"/>
        <v>#NAME?</v>
      </c>
      <c r="AA79" t="e">
        <f ca="1"/>
        <v>#NAME?</v>
      </c>
      <c r="AB79" t="e">
        <f ca="1"/>
        <v>#NAME?</v>
      </c>
      <c r="AC79" t="e">
        <f ca="1"/>
        <v>#NAME?</v>
      </c>
      <c r="AD79" t="e">
        <f ca="1"/>
        <v>#NAME?</v>
      </c>
      <c r="AE79" t="e">
        <f ca="1"/>
        <v>#NAME?</v>
      </c>
      <c r="AF79" t="e">
        <f ca="1"/>
        <v>#NAME?</v>
      </c>
      <c r="AG79" s="138" t="e">
        <f ca="1"/>
        <v>#NAME?</v>
      </c>
      <c r="AH79" s="139" t="e">
        <f ca="1"/>
        <v>#NAME?</v>
      </c>
      <c r="AI79" s="140" t="e">
        <f t="shared" ca="1" si="15"/>
        <v>#NAME?</v>
      </c>
      <c r="AJ79" t="e">
        <f t="shared" ca="1" si="16"/>
        <v>#NAME?</v>
      </c>
      <c r="AK79" t="e">
        <f t="shared" ca="1" si="17"/>
        <v>#NAME?</v>
      </c>
      <c r="AL79" s="138" t="e">
        <f t="shared" ca="1" si="18"/>
        <v>#NAME?</v>
      </c>
      <c r="AM79" s="140" t="e">
        <f t="shared" ca="1" si="19"/>
        <v>#NAME?</v>
      </c>
      <c r="AN79" s="138">
        <f t="shared" ca="1" si="20"/>
        <v>0</v>
      </c>
      <c r="AO79" s="140" t="e">
        <f t="shared" ca="1" si="21"/>
        <v>#NAME?</v>
      </c>
      <c r="AP79">
        <f t="shared" ca="1" si="22"/>
        <v>0</v>
      </c>
      <c r="BT79" t="e">
        <f ca="1"/>
        <v>#NAME?</v>
      </c>
      <c r="BU79" t="e">
        <f ca="1"/>
        <v>#NAME?</v>
      </c>
      <c r="BV79" t="e">
        <f ca="1"/>
        <v>#NAME?</v>
      </c>
      <c r="BW79" t="e">
        <f t="shared" ca="1" si="26"/>
        <v>#NAME?</v>
      </c>
      <c r="BX79" t="e">
        <f t="shared" ca="1" si="27"/>
        <v>#NAME?</v>
      </c>
      <c r="BY79" t="e">
        <f t="shared" ca="1" si="23"/>
        <v>#NAME?</v>
      </c>
      <c r="BZ79" t="e">
        <f t="shared" ca="1" si="24"/>
        <v>#NAME?</v>
      </c>
      <c r="CA79" t="e">
        <f t="shared" ca="1" si="25"/>
        <v>#NAME?</v>
      </c>
    </row>
    <row r="80" spans="1:79" ht="15.5" x14ac:dyDescent="0.35">
      <c r="A80" s="31">
        <v>74</v>
      </c>
      <c r="B80" s="14">
        <v>18</v>
      </c>
      <c r="C80" s="20">
        <v>4.3999999999999997E-2</v>
      </c>
      <c r="D80" s="14">
        <v>3</v>
      </c>
      <c r="E80">
        <v>0</v>
      </c>
      <c r="F80" s="32">
        <v>1</v>
      </c>
      <c r="G80" s="14">
        <v>39</v>
      </c>
      <c r="H80" s="14">
        <v>7</v>
      </c>
      <c r="I80" s="14">
        <v>3</v>
      </c>
      <c r="J80" s="21">
        <v>45</v>
      </c>
      <c r="K80" s="17">
        <v>84</v>
      </c>
      <c r="L80" s="33">
        <v>179</v>
      </c>
      <c r="M80" s="33">
        <v>187</v>
      </c>
      <c r="N80" s="18">
        <v>14</v>
      </c>
      <c r="O80" s="14">
        <v>1</v>
      </c>
      <c r="S80" t="e">
        <f ca="1"/>
        <v>#NAME?</v>
      </c>
      <c r="T80" t="e">
        <f ca="1"/>
        <v>#NAME?</v>
      </c>
      <c r="U80" t="e">
        <f ca="1"/>
        <v>#NAME?</v>
      </c>
      <c r="V80" t="e">
        <f ca="1"/>
        <v>#NAME?</v>
      </c>
      <c r="W80" t="e">
        <f ca="1"/>
        <v>#NAME?</v>
      </c>
      <c r="X80" t="e">
        <f ca="1"/>
        <v>#NAME?</v>
      </c>
      <c r="Y80" t="e">
        <f ca="1"/>
        <v>#NAME?</v>
      </c>
      <c r="Z80" t="e">
        <f ca="1"/>
        <v>#NAME?</v>
      </c>
      <c r="AA80" t="e">
        <f ca="1"/>
        <v>#NAME?</v>
      </c>
      <c r="AB80" t="e">
        <f ca="1"/>
        <v>#NAME?</v>
      </c>
      <c r="AC80" t="e">
        <f ca="1"/>
        <v>#NAME?</v>
      </c>
      <c r="AD80" t="e">
        <f ca="1"/>
        <v>#NAME?</v>
      </c>
      <c r="AE80" t="e">
        <f ca="1"/>
        <v>#NAME?</v>
      </c>
      <c r="AF80" t="e">
        <f ca="1"/>
        <v>#NAME?</v>
      </c>
      <c r="AG80" s="138" t="e">
        <f ca="1"/>
        <v>#NAME?</v>
      </c>
      <c r="AH80" s="139" t="e">
        <f ca="1"/>
        <v>#NAME?</v>
      </c>
      <c r="AI80" s="140" t="e">
        <f t="shared" ca="1" si="15"/>
        <v>#NAME?</v>
      </c>
      <c r="AJ80" t="e">
        <f t="shared" ca="1" si="16"/>
        <v>#NAME?</v>
      </c>
      <c r="AK80" t="e">
        <f t="shared" ca="1" si="17"/>
        <v>#NAME?</v>
      </c>
      <c r="AL80" s="138" t="e">
        <f t="shared" ca="1" si="18"/>
        <v>#NAME?</v>
      </c>
      <c r="AM80" s="140" t="e">
        <f t="shared" ca="1" si="19"/>
        <v>#NAME?</v>
      </c>
      <c r="AN80" s="138">
        <f t="shared" ca="1" si="20"/>
        <v>0</v>
      </c>
      <c r="AO80" s="140" t="e">
        <f t="shared" ca="1" si="21"/>
        <v>#NAME?</v>
      </c>
      <c r="AP80">
        <f t="shared" ca="1" si="22"/>
        <v>0</v>
      </c>
      <c r="BT80" t="e">
        <f ca="1"/>
        <v>#NAME?</v>
      </c>
      <c r="BU80" t="e">
        <f ca="1"/>
        <v>#NAME?</v>
      </c>
      <c r="BV80" t="e">
        <f ca="1"/>
        <v>#NAME?</v>
      </c>
      <c r="BW80" t="e">
        <f t="shared" ca="1" si="26"/>
        <v>#NAME?</v>
      </c>
      <c r="BX80" t="e">
        <f t="shared" ca="1" si="27"/>
        <v>#NAME?</v>
      </c>
      <c r="BY80" t="e">
        <f t="shared" ca="1" si="23"/>
        <v>#NAME?</v>
      </c>
      <c r="BZ80" t="e">
        <f t="shared" ca="1" si="24"/>
        <v>#NAME?</v>
      </c>
      <c r="CA80" t="e">
        <f t="shared" ca="1" si="25"/>
        <v>#NAME?</v>
      </c>
    </row>
    <row r="81" spans="1:79" ht="15.5" x14ac:dyDescent="0.35">
      <c r="A81" s="31">
        <v>50</v>
      </c>
      <c r="B81" s="14">
        <v>11</v>
      </c>
      <c r="C81" s="20">
        <v>1.5449999999999999</v>
      </c>
      <c r="D81" s="14">
        <v>3</v>
      </c>
      <c r="E81">
        <v>1</v>
      </c>
      <c r="F81" s="32">
        <v>0</v>
      </c>
      <c r="G81" s="14">
        <v>41</v>
      </c>
      <c r="H81" s="14">
        <v>10</v>
      </c>
      <c r="I81" s="14">
        <v>3</v>
      </c>
      <c r="J81" s="21">
        <v>41</v>
      </c>
      <c r="K81" s="17">
        <v>28</v>
      </c>
      <c r="L81" s="33">
        <v>162</v>
      </c>
      <c r="M81" s="33">
        <v>169</v>
      </c>
      <c r="N81" s="18">
        <v>9.4</v>
      </c>
      <c r="O81" s="14">
        <v>1</v>
      </c>
      <c r="S81" t="e">
        <f ca="1"/>
        <v>#NAME?</v>
      </c>
      <c r="T81" t="e">
        <f ca="1"/>
        <v>#NAME?</v>
      </c>
      <c r="U81" t="e">
        <f ca="1"/>
        <v>#NAME?</v>
      </c>
      <c r="V81" t="e">
        <f ca="1"/>
        <v>#NAME?</v>
      </c>
      <c r="W81" t="e">
        <f ca="1"/>
        <v>#NAME?</v>
      </c>
      <c r="X81" t="e">
        <f ca="1"/>
        <v>#NAME?</v>
      </c>
      <c r="Y81" t="e">
        <f ca="1"/>
        <v>#NAME?</v>
      </c>
      <c r="Z81" t="e">
        <f ca="1"/>
        <v>#NAME?</v>
      </c>
      <c r="AA81" t="e">
        <f ca="1"/>
        <v>#NAME?</v>
      </c>
      <c r="AB81" t="e">
        <f ca="1"/>
        <v>#NAME?</v>
      </c>
      <c r="AC81" t="e">
        <f ca="1"/>
        <v>#NAME?</v>
      </c>
      <c r="AD81" t="e">
        <f ca="1"/>
        <v>#NAME?</v>
      </c>
      <c r="AE81" t="e">
        <f ca="1"/>
        <v>#NAME?</v>
      </c>
      <c r="AF81" t="e">
        <f ca="1"/>
        <v>#NAME?</v>
      </c>
      <c r="AG81" s="138" t="e">
        <f ca="1"/>
        <v>#NAME?</v>
      </c>
      <c r="AH81" s="139" t="e">
        <f ca="1"/>
        <v>#NAME?</v>
      </c>
      <c r="AI81" s="140" t="e">
        <f t="shared" ca="1" si="15"/>
        <v>#NAME?</v>
      </c>
      <c r="AJ81" t="e">
        <f t="shared" ca="1" si="16"/>
        <v>#NAME?</v>
      </c>
      <c r="AK81" t="e">
        <f t="shared" ca="1" si="17"/>
        <v>#NAME?</v>
      </c>
      <c r="AL81" s="138" t="e">
        <f t="shared" ca="1" si="18"/>
        <v>#NAME?</v>
      </c>
      <c r="AM81" s="140" t="e">
        <f t="shared" ca="1" si="19"/>
        <v>#NAME?</v>
      </c>
      <c r="AN81" s="138">
        <f t="shared" ca="1" si="20"/>
        <v>0</v>
      </c>
      <c r="AO81" s="140" t="e">
        <f t="shared" ca="1" si="21"/>
        <v>#NAME?</v>
      </c>
      <c r="AP81">
        <f t="shared" ca="1" si="22"/>
        <v>0</v>
      </c>
      <c r="BT81" t="e">
        <f ca="1"/>
        <v>#NAME?</v>
      </c>
      <c r="BU81" t="e">
        <f ca="1"/>
        <v>#NAME?</v>
      </c>
      <c r="BV81" t="e">
        <f ca="1"/>
        <v>#NAME?</v>
      </c>
      <c r="BW81" t="e">
        <f t="shared" ca="1" si="26"/>
        <v>#NAME?</v>
      </c>
      <c r="BX81" t="e">
        <f t="shared" ca="1" si="27"/>
        <v>#NAME?</v>
      </c>
      <c r="BY81" t="e">
        <f t="shared" ca="1" si="23"/>
        <v>#NAME?</v>
      </c>
      <c r="BZ81" t="e">
        <f t="shared" ca="1" si="24"/>
        <v>#NAME?</v>
      </c>
      <c r="CA81" t="e">
        <f t="shared" ca="1" si="25"/>
        <v>#NAME?</v>
      </c>
    </row>
    <row r="82" spans="1:79" ht="15.5" x14ac:dyDescent="0.35">
      <c r="A82" s="31">
        <v>70</v>
      </c>
      <c r="B82" s="14">
        <v>5</v>
      </c>
      <c r="C82" s="20">
        <v>0.29099999999999998</v>
      </c>
      <c r="D82" s="14">
        <v>3</v>
      </c>
      <c r="E82">
        <v>1</v>
      </c>
      <c r="F82" s="32">
        <v>1</v>
      </c>
      <c r="G82" s="14">
        <v>31</v>
      </c>
      <c r="H82" s="14">
        <v>6</v>
      </c>
      <c r="I82" s="14">
        <v>2</v>
      </c>
      <c r="J82" s="21">
        <v>35</v>
      </c>
      <c r="K82" s="17">
        <v>74</v>
      </c>
      <c r="L82" s="33">
        <v>168</v>
      </c>
      <c r="M82" s="33">
        <v>173</v>
      </c>
      <c r="N82" s="18">
        <v>14</v>
      </c>
      <c r="O82" s="14">
        <v>1</v>
      </c>
      <c r="S82" t="e">
        <f ca="1"/>
        <v>#NAME?</v>
      </c>
      <c r="T82" t="e">
        <f ca="1"/>
        <v>#NAME?</v>
      </c>
      <c r="U82" t="e">
        <f ca="1"/>
        <v>#NAME?</v>
      </c>
      <c r="V82" t="e">
        <f ca="1"/>
        <v>#NAME?</v>
      </c>
      <c r="W82" t="e">
        <f ca="1"/>
        <v>#NAME?</v>
      </c>
      <c r="X82" t="e">
        <f ca="1"/>
        <v>#NAME?</v>
      </c>
      <c r="Y82" t="e">
        <f ca="1"/>
        <v>#NAME?</v>
      </c>
      <c r="Z82" t="e">
        <f ca="1"/>
        <v>#NAME?</v>
      </c>
      <c r="AA82" t="e">
        <f ca="1"/>
        <v>#NAME?</v>
      </c>
      <c r="AB82" t="e">
        <f ca="1"/>
        <v>#NAME?</v>
      </c>
      <c r="AC82" t="e">
        <f ca="1"/>
        <v>#NAME?</v>
      </c>
      <c r="AD82" t="e">
        <f ca="1"/>
        <v>#NAME?</v>
      </c>
      <c r="AE82" t="e">
        <f ca="1"/>
        <v>#NAME?</v>
      </c>
      <c r="AF82" t="e">
        <f ca="1"/>
        <v>#NAME?</v>
      </c>
      <c r="AG82" s="138" t="e">
        <f ca="1"/>
        <v>#NAME?</v>
      </c>
      <c r="AH82" s="139" t="e">
        <f ca="1"/>
        <v>#NAME?</v>
      </c>
      <c r="AI82" s="140" t="e">
        <f t="shared" ca="1" si="15"/>
        <v>#NAME?</v>
      </c>
      <c r="AJ82" t="e">
        <f t="shared" ca="1" si="16"/>
        <v>#NAME?</v>
      </c>
      <c r="AK82" t="e">
        <f t="shared" ca="1" si="17"/>
        <v>#NAME?</v>
      </c>
      <c r="AL82" s="138" t="e">
        <f t="shared" ca="1" si="18"/>
        <v>#NAME?</v>
      </c>
      <c r="AM82" s="140" t="e">
        <f t="shared" ca="1" si="19"/>
        <v>#NAME?</v>
      </c>
      <c r="AN82" s="138">
        <f t="shared" ca="1" si="20"/>
        <v>0</v>
      </c>
      <c r="AO82" s="140" t="e">
        <f t="shared" ca="1" si="21"/>
        <v>#NAME?</v>
      </c>
      <c r="AP82">
        <f t="shared" ca="1" si="22"/>
        <v>0</v>
      </c>
      <c r="BT82" t="e">
        <f ca="1"/>
        <v>#NAME?</v>
      </c>
      <c r="BU82" t="e">
        <f ca="1"/>
        <v>#NAME?</v>
      </c>
      <c r="BV82" t="e">
        <f ca="1"/>
        <v>#NAME?</v>
      </c>
      <c r="BW82" t="e">
        <f t="shared" ca="1" si="26"/>
        <v>#NAME?</v>
      </c>
      <c r="BX82" t="e">
        <f t="shared" ca="1" si="27"/>
        <v>#NAME?</v>
      </c>
      <c r="BY82" t="e">
        <f t="shared" ca="1" si="23"/>
        <v>#NAME?</v>
      </c>
      <c r="BZ82" t="e">
        <f t="shared" ca="1" si="24"/>
        <v>#NAME?</v>
      </c>
      <c r="CA82" t="e">
        <f t="shared" ca="1" si="25"/>
        <v>#NAME?</v>
      </c>
    </row>
    <row r="83" spans="1:79" ht="15.5" x14ac:dyDescent="0.35">
      <c r="A83" s="31">
        <v>66</v>
      </c>
      <c r="B83" s="14">
        <v>9</v>
      </c>
      <c r="C83" s="20">
        <v>9.1999999999999998E-2</v>
      </c>
      <c r="D83" s="14">
        <v>4</v>
      </c>
      <c r="E83">
        <v>0</v>
      </c>
      <c r="F83" s="32">
        <v>0</v>
      </c>
      <c r="G83" s="14">
        <v>43</v>
      </c>
      <c r="H83" s="14">
        <v>12</v>
      </c>
      <c r="I83" s="14">
        <v>3</v>
      </c>
      <c r="J83" s="21">
        <v>36</v>
      </c>
      <c r="K83" s="17">
        <v>65</v>
      </c>
      <c r="L83" s="33">
        <v>165</v>
      </c>
      <c r="M83" s="33">
        <v>174</v>
      </c>
      <c r="N83" s="18">
        <v>15.9</v>
      </c>
      <c r="O83" s="14">
        <v>0</v>
      </c>
      <c r="S83" t="e">
        <f ca="1"/>
        <v>#NAME?</v>
      </c>
      <c r="T83" t="e">
        <f ca="1"/>
        <v>#NAME?</v>
      </c>
      <c r="U83" t="e">
        <f ca="1"/>
        <v>#NAME?</v>
      </c>
      <c r="V83" t="e">
        <f ca="1"/>
        <v>#NAME?</v>
      </c>
      <c r="W83" t="e">
        <f ca="1"/>
        <v>#NAME?</v>
      </c>
      <c r="X83" t="e">
        <f ca="1"/>
        <v>#NAME?</v>
      </c>
      <c r="Y83" t="e">
        <f ca="1"/>
        <v>#NAME?</v>
      </c>
      <c r="Z83" t="e">
        <f ca="1"/>
        <v>#NAME?</v>
      </c>
      <c r="AA83" t="e">
        <f ca="1"/>
        <v>#NAME?</v>
      </c>
      <c r="AB83" t="e">
        <f ca="1"/>
        <v>#NAME?</v>
      </c>
      <c r="AC83" t="e">
        <f ca="1"/>
        <v>#NAME?</v>
      </c>
      <c r="AD83" t="e">
        <f ca="1"/>
        <v>#NAME?</v>
      </c>
      <c r="AE83" t="e">
        <f ca="1"/>
        <v>#NAME?</v>
      </c>
      <c r="AF83" t="e">
        <f ca="1"/>
        <v>#NAME?</v>
      </c>
      <c r="AG83" s="138" t="e">
        <f ca="1"/>
        <v>#NAME?</v>
      </c>
      <c r="AH83" s="139" t="e">
        <f ca="1"/>
        <v>#NAME?</v>
      </c>
      <c r="AI83" s="140" t="e">
        <f t="shared" ca="1" si="15"/>
        <v>#NAME?</v>
      </c>
      <c r="AJ83" t="e">
        <f t="shared" ca="1" si="16"/>
        <v>#NAME?</v>
      </c>
      <c r="AK83" t="e">
        <f t="shared" ca="1" si="17"/>
        <v>#NAME?</v>
      </c>
      <c r="AL83" s="138" t="e">
        <f t="shared" ca="1" si="18"/>
        <v>#NAME?</v>
      </c>
      <c r="AM83" s="140" t="e">
        <f t="shared" ca="1" si="19"/>
        <v>#NAME?</v>
      </c>
      <c r="AN83" s="138">
        <f t="shared" ca="1" si="20"/>
        <v>0</v>
      </c>
      <c r="AO83" s="140" t="e">
        <f t="shared" ca="1" si="21"/>
        <v>#NAME?</v>
      </c>
      <c r="AP83">
        <f t="shared" ca="1" si="22"/>
        <v>0</v>
      </c>
      <c r="BT83" t="e">
        <f ca="1"/>
        <v>#NAME?</v>
      </c>
      <c r="BU83" t="e">
        <f ca="1"/>
        <v>#NAME?</v>
      </c>
      <c r="BV83" t="e">
        <f ca="1"/>
        <v>#NAME?</v>
      </c>
      <c r="BW83" t="e">
        <f t="shared" ca="1" si="26"/>
        <v>#NAME?</v>
      </c>
      <c r="BX83" t="e">
        <f t="shared" ca="1" si="27"/>
        <v>#NAME?</v>
      </c>
      <c r="BY83" t="e">
        <f t="shared" ca="1" si="23"/>
        <v>#NAME?</v>
      </c>
      <c r="BZ83" t="e">
        <f t="shared" ca="1" si="24"/>
        <v>#NAME?</v>
      </c>
      <c r="CA83" t="e">
        <f t="shared" ca="1" si="25"/>
        <v>#NAME?</v>
      </c>
    </row>
    <row r="84" spans="1:79" ht="15.5" x14ac:dyDescent="0.35">
      <c r="A84" s="31">
        <v>43</v>
      </c>
      <c r="B84" s="14">
        <v>5</v>
      </c>
      <c r="C84" s="20">
        <v>0.48</v>
      </c>
      <c r="D84" s="14">
        <v>3</v>
      </c>
      <c r="E84">
        <v>0</v>
      </c>
      <c r="F84" s="32">
        <v>0</v>
      </c>
      <c r="G84" s="14">
        <v>30</v>
      </c>
      <c r="H84" s="14">
        <v>4</v>
      </c>
      <c r="I84" s="14">
        <v>2</v>
      </c>
      <c r="J84" s="21">
        <v>35</v>
      </c>
      <c r="K84" s="17">
        <v>17</v>
      </c>
      <c r="L84" s="33">
        <v>170</v>
      </c>
      <c r="M84" s="33">
        <v>175</v>
      </c>
      <c r="N84" s="18">
        <v>7.5</v>
      </c>
      <c r="O84" s="14">
        <v>0</v>
      </c>
      <c r="S84" t="e">
        <f ca="1"/>
        <v>#NAME?</v>
      </c>
      <c r="T84" t="e">
        <f ca="1"/>
        <v>#NAME?</v>
      </c>
      <c r="U84" t="e">
        <f ca="1"/>
        <v>#NAME?</v>
      </c>
      <c r="V84" t="e">
        <f ca="1"/>
        <v>#NAME?</v>
      </c>
      <c r="W84" t="e">
        <f ca="1"/>
        <v>#NAME?</v>
      </c>
      <c r="X84" t="e">
        <f ca="1"/>
        <v>#NAME?</v>
      </c>
      <c r="Y84" t="e">
        <f ca="1"/>
        <v>#NAME?</v>
      </c>
      <c r="Z84" t="e">
        <f ca="1"/>
        <v>#NAME?</v>
      </c>
      <c r="AA84" t="e">
        <f ca="1"/>
        <v>#NAME?</v>
      </c>
      <c r="AB84" t="e">
        <f ca="1"/>
        <v>#NAME?</v>
      </c>
      <c r="AC84" t="e">
        <f ca="1"/>
        <v>#NAME?</v>
      </c>
      <c r="AD84" t="e">
        <f ca="1"/>
        <v>#NAME?</v>
      </c>
      <c r="AE84" t="e">
        <f ca="1"/>
        <v>#NAME?</v>
      </c>
      <c r="AF84" t="e">
        <f ca="1"/>
        <v>#NAME?</v>
      </c>
      <c r="AG84" s="138" t="e">
        <f ca="1"/>
        <v>#NAME?</v>
      </c>
      <c r="AH84" s="139" t="e">
        <f ca="1"/>
        <v>#NAME?</v>
      </c>
      <c r="AI84" s="140" t="e">
        <f t="shared" ca="1" si="15"/>
        <v>#NAME?</v>
      </c>
      <c r="AJ84" t="e">
        <f t="shared" ca="1" si="16"/>
        <v>#NAME?</v>
      </c>
      <c r="AK84" t="e">
        <f t="shared" ca="1" si="17"/>
        <v>#NAME?</v>
      </c>
      <c r="AL84" s="138" t="e">
        <f t="shared" ca="1" si="18"/>
        <v>#NAME?</v>
      </c>
      <c r="AM84" s="140" t="e">
        <f t="shared" ca="1" si="19"/>
        <v>#NAME?</v>
      </c>
      <c r="AN84" s="138">
        <f t="shared" ca="1" si="20"/>
        <v>0</v>
      </c>
      <c r="AO84" s="140" t="e">
        <f t="shared" ca="1" si="21"/>
        <v>#NAME?</v>
      </c>
      <c r="AP84">
        <f t="shared" ca="1" si="22"/>
        <v>0</v>
      </c>
      <c r="BT84" t="e">
        <f ca="1"/>
        <v>#NAME?</v>
      </c>
      <c r="BU84" t="e">
        <f ca="1"/>
        <v>#NAME?</v>
      </c>
      <c r="BV84" t="e">
        <f ca="1"/>
        <v>#NAME?</v>
      </c>
      <c r="BW84" t="e">
        <f t="shared" ca="1" si="26"/>
        <v>#NAME?</v>
      </c>
      <c r="BX84" t="e">
        <f t="shared" ca="1" si="27"/>
        <v>#NAME?</v>
      </c>
      <c r="BY84" t="e">
        <f t="shared" ca="1" si="23"/>
        <v>#NAME?</v>
      </c>
      <c r="BZ84" t="e">
        <f t="shared" ca="1" si="24"/>
        <v>#NAME?</v>
      </c>
      <c r="CA84" t="e">
        <f t="shared" ca="1" si="25"/>
        <v>#NAME?</v>
      </c>
    </row>
    <row r="85" spans="1:79" ht="15.5" x14ac:dyDescent="0.35">
      <c r="A85" s="31">
        <v>49</v>
      </c>
      <c r="B85" s="14">
        <v>16</v>
      </c>
      <c r="C85" s="20">
        <v>0.98299999999999998</v>
      </c>
      <c r="D85" s="14">
        <v>4</v>
      </c>
      <c r="E85">
        <v>0</v>
      </c>
      <c r="F85" s="32">
        <v>0</v>
      </c>
      <c r="G85" s="14">
        <v>39</v>
      </c>
      <c r="H85" s="14">
        <v>7</v>
      </c>
      <c r="I85" s="14">
        <v>3</v>
      </c>
      <c r="J85" s="21">
        <v>45</v>
      </c>
      <c r="K85" s="17">
        <v>23</v>
      </c>
      <c r="L85" s="33">
        <v>175</v>
      </c>
      <c r="M85" s="33">
        <v>180</v>
      </c>
      <c r="N85" s="18">
        <v>8.1</v>
      </c>
      <c r="O85" s="14">
        <v>1</v>
      </c>
      <c r="S85" t="e">
        <f ca="1"/>
        <v>#NAME?</v>
      </c>
      <c r="T85" t="e">
        <f ca="1"/>
        <v>#NAME?</v>
      </c>
      <c r="U85" t="e">
        <f ca="1"/>
        <v>#NAME?</v>
      </c>
      <c r="V85" t="e">
        <f ca="1"/>
        <v>#NAME?</v>
      </c>
      <c r="W85" t="e">
        <f ca="1"/>
        <v>#NAME?</v>
      </c>
      <c r="X85" t="e">
        <f ca="1"/>
        <v>#NAME?</v>
      </c>
      <c r="Y85" t="e">
        <f ca="1"/>
        <v>#NAME?</v>
      </c>
      <c r="Z85" t="e">
        <f ca="1"/>
        <v>#NAME?</v>
      </c>
      <c r="AA85" t="e">
        <f ca="1"/>
        <v>#NAME?</v>
      </c>
      <c r="AB85" t="e">
        <f ca="1"/>
        <v>#NAME?</v>
      </c>
      <c r="AC85" t="e">
        <f ca="1"/>
        <v>#NAME?</v>
      </c>
      <c r="AD85" t="e">
        <f ca="1"/>
        <v>#NAME?</v>
      </c>
      <c r="AE85" t="e">
        <f ca="1"/>
        <v>#NAME?</v>
      </c>
      <c r="AF85" t="e">
        <f ca="1"/>
        <v>#NAME?</v>
      </c>
      <c r="AG85" s="138" t="e">
        <f ca="1"/>
        <v>#NAME?</v>
      </c>
      <c r="AH85" s="139" t="e">
        <f ca="1"/>
        <v>#NAME?</v>
      </c>
      <c r="AI85" s="140" t="e">
        <f t="shared" ca="1" si="15"/>
        <v>#NAME?</v>
      </c>
      <c r="AJ85" t="e">
        <f t="shared" ca="1" si="16"/>
        <v>#NAME?</v>
      </c>
      <c r="AK85" t="e">
        <f t="shared" ca="1" si="17"/>
        <v>#NAME?</v>
      </c>
      <c r="AL85" s="138" t="e">
        <f t="shared" ca="1" si="18"/>
        <v>#NAME?</v>
      </c>
      <c r="AM85" s="140" t="e">
        <f t="shared" ca="1" si="19"/>
        <v>#NAME?</v>
      </c>
      <c r="AN85" s="138">
        <f t="shared" ca="1" si="20"/>
        <v>0</v>
      </c>
      <c r="AO85" s="140" t="e">
        <f t="shared" ca="1" si="21"/>
        <v>#NAME?</v>
      </c>
      <c r="AP85">
        <f t="shared" ca="1" si="22"/>
        <v>0</v>
      </c>
      <c r="BT85" t="e">
        <f ca="1"/>
        <v>#NAME?</v>
      </c>
      <c r="BU85" t="e">
        <f ca="1"/>
        <v>#NAME?</v>
      </c>
      <c r="BV85" t="e">
        <f ca="1"/>
        <v>#NAME?</v>
      </c>
      <c r="BW85" t="e">
        <f t="shared" ca="1" si="26"/>
        <v>#NAME?</v>
      </c>
      <c r="BX85" t="e">
        <f t="shared" ca="1" si="27"/>
        <v>#NAME?</v>
      </c>
      <c r="BY85" t="e">
        <f t="shared" ca="1" si="23"/>
        <v>#NAME?</v>
      </c>
      <c r="BZ85" t="e">
        <f t="shared" ca="1" si="24"/>
        <v>#NAME?</v>
      </c>
      <c r="CA85" t="e">
        <f t="shared" ca="1" si="25"/>
        <v>#NAME?</v>
      </c>
    </row>
    <row r="86" spans="1:79" ht="15.5" x14ac:dyDescent="0.35">
      <c r="A86" s="31">
        <v>49</v>
      </c>
      <c r="B86" s="14">
        <v>3</v>
      </c>
      <c r="C86" s="20">
        <v>1.881</v>
      </c>
      <c r="D86" s="14">
        <v>1</v>
      </c>
      <c r="E86">
        <v>0</v>
      </c>
      <c r="F86" s="32">
        <v>1</v>
      </c>
      <c r="G86" s="14">
        <v>46</v>
      </c>
      <c r="H86" s="14">
        <v>9</v>
      </c>
      <c r="I86" s="14">
        <v>3</v>
      </c>
      <c r="J86" s="21">
        <v>36</v>
      </c>
      <c r="K86" s="17">
        <v>17</v>
      </c>
      <c r="L86" s="33">
        <v>184</v>
      </c>
      <c r="M86" s="33">
        <v>194</v>
      </c>
      <c r="N86" s="18">
        <v>10.3</v>
      </c>
      <c r="O86" s="14">
        <v>0</v>
      </c>
      <c r="S86" t="e">
        <f ca="1"/>
        <v>#NAME?</v>
      </c>
      <c r="T86" t="e">
        <f ca="1"/>
        <v>#NAME?</v>
      </c>
      <c r="U86" t="e">
        <f ca="1"/>
        <v>#NAME?</v>
      </c>
      <c r="V86" t="e">
        <f ca="1"/>
        <v>#NAME?</v>
      </c>
      <c r="W86" t="e">
        <f ca="1"/>
        <v>#NAME?</v>
      </c>
      <c r="X86" t="e">
        <f ca="1"/>
        <v>#NAME?</v>
      </c>
      <c r="Y86" t="e">
        <f ca="1"/>
        <v>#NAME?</v>
      </c>
      <c r="Z86" t="e">
        <f ca="1"/>
        <v>#NAME?</v>
      </c>
      <c r="AA86" t="e">
        <f ca="1"/>
        <v>#NAME?</v>
      </c>
      <c r="AB86" t="e">
        <f ca="1"/>
        <v>#NAME?</v>
      </c>
      <c r="AC86" t="e">
        <f ca="1"/>
        <v>#NAME?</v>
      </c>
      <c r="AD86" t="e">
        <f ca="1"/>
        <v>#NAME?</v>
      </c>
      <c r="AE86" t="e">
        <f ca="1"/>
        <v>#NAME?</v>
      </c>
      <c r="AF86" t="e">
        <f ca="1"/>
        <v>#NAME?</v>
      </c>
      <c r="AG86" s="138" t="e">
        <f ca="1"/>
        <v>#NAME?</v>
      </c>
      <c r="AH86" s="139" t="e">
        <f ca="1"/>
        <v>#NAME?</v>
      </c>
      <c r="AI86" s="140" t="e">
        <f t="shared" ca="1" si="15"/>
        <v>#NAME?</v>
      </c>
      <c r="AJ86" t="e">
        <f t="shared" ca="1" si="16"/>
        <v>#NAME?</v>
      </c>
      <c r="AK86" t="e">
        <f t="shared" ca="1" si="17"/>
        <v>#NAME?</v>
      </c>
      <c r="AL86" s="138" t="e">
        <f t="shared" ca="1" si="18"/>
        <v>#NAME?</v>
      </c>
      <c r="AM86" s="140" t="e">
        <f t="shared" ca="1" si="19"/>
        <v>#NAME?</v>
      </c>
      <c r="AN86" s="138">
        <f t="shared" ca="1" si="20"/>
        <v>0</v>
      </c>
      <c r="AO86" s="140" t="e">
        <f t="shared" ca="1" si="21"/>
        <v>#NAME?</v>
      </c>
      <c r="AP86">
        <f t="shared" ca="1" si="22"/>
        <v>0</v>
      </c>
      <c r="BT86" t="e">
        <f ca="1"/>
        <v>#NAME?</v>
      </c>
      <c r="BU86" t="e">
        <f ca="1"/>
        <v>#NAME?</v>
      </c>
      <c r="BV86" t="e">
        <f ca="1"/>
        <v>#NAME?</v>
      </c>
      <c r="BW86" t="e">
        <f t="shared" ca="1" si="26"/>
        <v>#NAME?</v>
      </c>
      <c r="BX86" t="e">
        <f t="shared" ca="1" si="27"/>
        <v>#NAME?</v>
      </c>
      <c r="BY86" t="e">
        <f t="shared" ca="1" si="23"/>
        <v>#NAME?</v>
      </c>
      <c r="BZ86" t="e">
        <f t="shared" ca="1" si="24"/>
        <v>#NAME?</v>
      </c>
      <c r="CA86" t="e">
        <f t="shared" ca="1" si="25"/>
        <v>#NAME?</v>
      </c>
    </row>
    <row r="87" spans="1:79" ht="15.5" x14ac:dyDescent="0.35">
      <c r="A87" s="31">
        <v>46</v>
      </c>
      <c r="B87" s="14">
        <v>3</v>
      </c>
      <c r="C87" s="20">
        <v>2.6259999999999999</v>
      </c>
      <c r="D87" s="14">
        <v>2</v>
      </c>
      <c r="E87">
        <v>0</v>
      </c>
      <c r="F87" s="32">
        <v>0</v>
      </c>
      <c r="G87" s="14">
        <v>50</v>
      </c>
      <c r="H87" s="14">
        <v>4</v>
      </c>
      <c r="I87" s="14">
        <v>4</v>
      </c>
      <c r="J87" s="21">
        <v>50</v>
      </c>
      <c r="K87" s="17">
        <v>21</v>
      </c>
      <c r="L87" s="33">
        <v>176</v>
      </c>
      <c r="M87" s="33">
        <v>180</v>
      </c>
      <c r="N87" s="18">
        <v>7.7</v>
      </c>
      <c r="O87" s="14">
        <v>0</v>
      </c>
      <c r="S87" t="e">
        <f ca="1"/>
        <v>#NAME?</v>
      </c>
      <c r="T87" t="e">
        <f ca="1"/>
        <v>#NAME?</v>
      </c>
      <c r="U87" t="e">
        <f ca="1"/>
        <v>#NAME?</v>
      </c>
      <c r="V87" t="e">
        <f ca="1"/>
        <v>#NAME?</v>
      </c>
      <c r="W87" t="e">
        <f ca="1"/>
        <v>#NAME?</v>
      </c>
      <c r="X87" t="e">
        <f ca="1"/>
        <v>#NAME?</v>
      </c>
      <c r="Y87" t="e">
        <f ca="1"/>
        <v>#NAME?</v>
      </c>
      <c r="Z87" t="e">
        <f ca="1"/>
        <v>#NAME?</v>
      </c>
      <c r="AA87" t="e">
        <f ca="1"/>
        <v>#NAME?</v>
      </c>
      <c r="AB87" t="e">
        <f ca="1"/>
        <v>#NAME?</v>
      </c>
      <c r="AC87" t="e">
        <f ca="1"/>
        <v>#NAME?</v>
      </c>
      <c r="AD87" t="e">
        <f ca="1"/>
        <v>#NAME?</v>
      </c>
      <c r="AE87" t="e">
        <f ca="1"/>
        <v>#NAME?</v>
      </c>
      <c r="AF87" t="e">
        <f ca="1"/>
        <v>#NAME?</v>
      </c>
      <c r="AG87" s="138" t="e">
        <f ca="1"/>
        <v>#NAME?</v>
      </c>
      <c r="AH87" s="139" t="e">
        <f ca="1"/>
        <v>#NAME?</v>
      </c>
      <c r="AI87" s="140" t="e">
        <f t="shared" ca="1" si="15"/>
        <v>#NAME?</v>
      </c>
      <c r="AJ87" t="e">
        <f t="shared" ca="1" si="16"/>
        <v>#NAME?</v>
      </c>
      <c r="AK87" t="e">
        <f t="shared" ca="1" si="17"/>
        <v>#NAME?</v>
      </c>
      <c r="AL87" s="138" t="e">
        <f t="shared" ca="1" si="18"/>
        <v>#NAME?</v>
      </c>
      <c r="AM87" s="140" t="e">
        <f t="shared" ca="1" si="19"/>
        <v>#NAME?</v>
      </c>
      <c r="AN87" s="138">
        <f t="shared" ca="1" si="20"/>
        <v>0</v>
      </c>
      <c r="AO87" s="140" t="e">
        <f t="shared" ca="1" si="21"/>
        <v>#NAME?</v>
      </c>
      <c r="AP87">
        <f t="shared" ca="1" si="22"/>
        <v>0</v>
      </c>
      <c r="BT87" t="e">
        <f ca="1"/>
        <v>#NAME?</v>
      </c>
      <c r="BU87" t="e">
        <f ca="1"/>
        <v>#NAME?</v>
      </c>
      <c r="BV87" t="e">
        <f ca="1"/>
        <v>#NAME?</v>
      </c>
      <c r="BW87" t="e">
        <f t="shared" ca="1" si="26"/>
        <v>#NAME?</v>
      </c>
      <c r="BX87" t="e">
        <f t="shared" ca="1" si="27"/>
        <v>#NAME?</v>
      </c>
      <c r="BY87" t="e">
        <f t="shared" ca="1" si="23"/>
        <v>#NAME?</v>
      </c>
      <c r="BZ87" t="e">
        <f t="shared" ca="1" si="24"/>
        <v>#NAME?</v>
      </c>
      <c r="CA87" t="e">
        <f t="shared" ca="1" si="25"/>
        <v>#NAME?</v>
      </c>
    </row>
    <row r="88" spans="1:79" ht="15.5" x14ac:dyDescent="0.35">
      <c r="A88" s="31">
        <v>53</v>
      </c>
      <c r="B88" s="14">
        <v>21</v>
      </c>
      <c r="C88" s="20">
        <v>0.56799999999999995</v>
      </c>
      <c r="D88" s="14">
        <v>3</v>
      </c>
      <c r="E88">
        <v>0</v>
      </c>
      <c r="F88" s="32">
        <v>0</v>
      </c>
      <c r="G88" s="14">
        <v>44</v>
      </c>
      <c r="H88" s="14">
        <v>8</v>
      </c>
      <c r="I88" s="14">
        <v>3</v>
      </c>
      <c r="J88" s="21">
        <v>45</v>
      </c>
      <c r="K88" s="17">
        <v>34</v>
      </c>
      <c r="L88" s="33">
        <v>160</v>
      </c>
      <c r="M88" s="33">
        <v>167</v>
      </c>
      <c r="N88" s="18">
        <v>8.5</v>
      </c>
      <c r="O88" s="14">
        <v>0</v>
      </c>
      <c r="S88" t="e">
        <f ca="1"/>
        <v>#NAME?</v>
      </c>
      <c r="T88" t="e">
        <f ca="1"/>
        <v>#NAME?</v>
      </c>
      <c r="U88" t="e">
        <f ca="1"/>
        <v>#NAME?</v>
      </c>
      <c r="V88" t="e">
        <f ca="1"/>
        <v>#NAME?</v>
      </c>
      <c r="W88" t="e">
        <f ca="1"/>
        <v>#NAME?</v>
      </c>
      <c r="X88" t="e">
        <f ca="1"/>
        <v>#NAME?</v>
      </c>
      <c r="Y88" t="e">
        <f ca="1"/>
        <v>#NAME?</v>
      </c>
      <c r="Z88" t="e">
        <f ca="1"/>
        <v>#NAME?</v>
      </c>
      <c r="AA88" t="e">
        <f ca="1"/>
        <v>#NAME?</v>
      </c>
      <c r="AB88" t="e">
        <f ca="1"/>
        <v>#NAME?</v>
      </c>
      <c r="AC88" t="e">
        <f ca="1"/>
        <v>#NAME?</v>
      </c>
      <c r="AD88" t="e">
        <f ca="1"/>
        <v>#NAME?</v>
      </c>
      <c r="AE88" t="e">
        <f ca="1"/>
        <v>#NAME?</v>
      </c>
      <c r="AF88" t="e">
        <f ca="1"/>
        <v>#NAME?</v>
      </c>
      <c r="AG88" s="138" t="e">
        <f ca="1"/>
        <v>#NAME?</v>
      </c>
      <c r="AH88" s="139" t="e">
        <f ca="1"/>
        <v>#NAME?</v>
      </c>
      <c r="AI88" s="140" t="e">
        <f t="shared" ca="1" si="15"/>
        <v>#NAME?</v>
      </c>
      <c r="AJ88" t="e">
        <f t="shared" ca="1" si="16"/>
        <v>#NAME?</v>
      </c>
      <c r="AK88" t="e">
        <f t="shared" ca="1" si="17"/>
        <v>#NAME?</v>
      </c>
      <c r="AL88" s="138" t="e">
        <f t="shared" ca="1" si="18"/>
        <v>#NAME?</v>
      </c>
      <c r="AM88" s="140" t="e">
        <f t="shared" ca="1" si="19"/>
        <v>#NAME?</v>
      </c>
      <c r="AN88" s="138">
        <f t="shared" ca="1" si="20"/>
        <v>0</v>
      </c>
      <c r="AO88" s="140" t="e">
        <f t="shared" ca="1" si="21"/>
        <v>#NAME?</v>
      </c>
      <c r="AP88">
        <f t="shared" ca="1" si="22"/>
        <v>0</v>
      </c>
      <c r="BT88" t="e">
        <f ca="1"/>
        <v>#NAME?</v>
      </c>
      <c r="BU88" t="e">
        <f ca="1"/>
        <v>#NAME?</v>
      </c>
      <c r="BV88" t="e">
        <f ca="1"/>
        <v>#NAME?</v>
      </c>
      <c r="BW88" t="e">
        <f t="shared" ca="1" si="26"/>
        <v>#NAME?</v>
      </c>
      <c r="BX88" t="e">
        <f t="shared" ca="1" si="27"/>
        <v>#NAME?</v>
      </c>
      <c r="BY88" t="e">
        <f t="shared" ca="1" si="23"/>
        <v>#NAME?</v>
      </c>
      <c r="BZ88" t="e">
        <f t="shared" ca="1" si="24"/>
        <v>#NAME?</v>
      </c>
      <c r="CA88" t="e">
        <f t="shared" ca="1" si="25"/>
        <v>#NAME?</v>
      </c>
    </row>
    <row r="89" spans="1:79" ht="15.5" x14ac:dyDescent="0.35">
      <c r="A89" s="31">
        <v>62</v>
      </c>
      <c r="B89" s="14">
        <v>8</v>
      </c>
      <c r="C89" s="20">
        <v>0.879</v>
      </c>
      <c r="D89" s="14">
        <v>3</v>
      </c>
      <c r="E89">
        <v>1</v>
      </c>
      <c r="F89" s="32">
        <v>1</v>
      </c>
      <c r="G89" s="14">
        <v>31</v>
      </c>
      <c r="H89" s="14">
        <v>10</v>
      </c>
      <c r="I89" s="14">
        <v>2</v>
      </c>
      <c r="J89" s="21">
        <v>37</v>
      </c>
      <c r="K89" s="17">
        <v>50</v>
      </c>
      <c r="L89" s="33">
        <v>173</v>
      </c>
      <c r="M89" s="33">
        <v>180</v>
      </c>
      <c r="N89" s="18">
        <v>10.7</v>
      </c>
      <c r="O89" s="14">
        <v>0</v>
      </c>
      <c r="S89" t="e">
        <f ca="1"/>
        <v>#NAME?</v>
      </c>
      <c r="T89" t="e">
        <f ca="1"/>
        <v>#NAME?</v>
      </c>
      <c r="U89" t="e">
        <f ca="1"/>
        <v>#NAME?</v>
      </c>
      <c r="V89" t="e">
        <f ca="1"/>
        <v>#NAME?</v>
      </c>
      <c r="W89" t="e">
        <f ca="1"/>
        <v>#NAME?</v>
      </c>
      <c r="X89" t="e">
        <f ca="1"/>
        <v>#NAME?</v>
      </c>
      <c r="Y89" t="e">
        <f ca="1"/>
        <v>#NAME?</v>
      </c>
      <c r="Z89" t="e">
        <f ca="1"/>
        <v>#NAME?</v>
      </c>
      <c r="AA89" t="e">
        <f ca="1"/>
        <v>#NAME?</v>
      </c>
      <c r="AB89" t="e">
        <f ca="1"/>
        <v>#NAME?</v>
      </c>
      <c r="AC89" t="e">
        <f ca="1"/>
        <v>#NAME?</v>
      </c>
      <c r="AD89" t="e">
        <f ca="1"/>
        <v>#NAME?</v>
      </c>
      <c r="AE89" t="e">
        <f ca="1"/>
        <v>#NAME?</v>
      </c>
      <c r="AF89" t="e">
        <f ca="1"/>
        <v>#NAME?</v>
      </c>
      <c r="AG89" s="138" t="e">
        <f ca="1"/>
        <v>#NAME?</v>
      </c>
      <c r="AH89" s="139" t="e">
        <f ca="1"/>
        <v>#NAME?</v>
      </c>
      <c r="AI89" s="140" t="e">
        <f t="shared" ca="1" si="15"/>
        <v>#NAME?</v>
      </c>
      <c r="AJ89" t="e">
        <f t="shared" ca="1" si="16"/>
        <v>#NAME?</v>
      </c>
      <c r="AK89" t="e">
        <f t="shared" ca="1" si="17"/>
        <v>#NAME?</v>
      </c>
      <c r="AL89" s="138" t="e">
        <f t="shared" ca="1" si="18"/>
        <v>#NAME?</v>
      </c>
      <c r="AM89" s="140" t="e">
        <f t="shared" ca="1" si="19"/>
        <v>#NAME?</v>
      </c>
      <c r="AN89" s="138">
        <f t="shared" ca="1" si="20"/>
        <v>0</v>
      </c>
      <c r="AO89" s="140" t="e">
        <f t="shared" ca="1" si="21"/>
        <v>#NAME?</v>
      </c>
      <c r="AP89">
        <f t="shared" ca="1" si="22"/>
        <v>0</v>
      </c>
      <c r="BT89" t="e">
        <f ca="1"/>
        <v>#NAME?</v>
      </c>
      <c r="BU89" t="e">
        <f ca="1"/>
        <v>#NAME?</v>
      </c>
      <c r="BV89" t="e">
        <f ca="1"/>
        <v>#NAME?</v>
      </c>
      <c r="BW89" t="e">
        <f t="shared" ca="1" si="26"/>
        <v>#NAME?</v>
      </c>
      <c r="BX89" t="e">
        <f t="shared" ca="1" si="27"/>
        <v>#NAME?</v>
      </c>
      <c r="BY89" t="e">
        <f t="shared" ca="1" si="23"/>
        <v>#NAME?</v>
      </c>
      <c r="BZ89" t="e">
        <f t="shared" ca="1" si="24"/>
        <v>#NAME?</v>
      </c>
      <c r="CA89" t="e">
        <f t="shared" ca="1" si="25"/>
        <v>#NAME?</v>
      </c>
    </row>
    <row r="90" spans="1:79" ht="15.5" x14ac:dyDescent="0.35">
      <c r="A90" s="31">
        <v>51</v>
      </c>
      <c r="B90" s="14">
        <v>4</v>
      </c>
      <c r="C90" s="20">
        <v>1.083</v>
      </c>
      <c r="D90" s="14">
        <v>2</v>
      </c>
      <c r="E90">
        <v>0</v>
      </c>
      <c r="F90" s="32">
        <v>0</v>
      </c>
      <c r="G90" s="14">
        <v>53</v>
      </c>
      <c r="H90" s="14">
        <v>7</v>
      </c>
      <c r="I90" s="14">
        <v>4</v>
      </c>
      <c r="J90" s="21">
        <v>34</v>
      </c>
      <c r="K90" s="17">
        <v>28</v>
      </c>
      <c r="L90" s="33">
        <v>163</v>
      </c>
      <c r="M90" s="33">
        <v>167</v>
      </c>
      <c r="N90" s="18">
        <v>7.4</v>
      </c>
      <c r="O90" s="14">
        <v>0</v>
      </c>
      <c r="S90" t="e">
        <f ca="1"/>
        <v>#NAME?</v>
      </c>
      <c r="T90" t="e">
        <f ca="1"/>
        <v>#NAME?</v>
      </c>
      <c r="U90" t="e">
        <f ca="1"/>
        <v>#NAME?</v>
      </c>
      <c r="V90" t="e">
        <f ca="1"/>
        <v>#NAME?</v>
      </c>
      <c r="W90" t="e">
        <f ca="1"/>
        <v>#NAME?</v>
      </c>
      <c r="X90" t="e">
        <f ca="1"/>
        <v>#NAME?</v>
      </c>
      <c r="Y90" t="e">
        <f ca="1"/>
        <v>#NAME?</v>
      </c>
      <c r="Z90" t="e">
        <f ca="1"/>
        <v>#NAME?</v>
      </c>
      <c r="AA90" t="e">
        <f ca="1"/>
        <v>#NAME?</v>
      </c>
      <c r="AB90" t="e">
        <f ca="1"/>
        <v>#NAME?</v>
      </c>
      <c r="AC90" t="e">
        <f ca="1"/>
        <v>#NAME?</v>
      </c>
      <c r="AD90" t="e">
        <f ca="1"/>
        <v>#NAME?</v>
      </c>
      <c r="AE90" t="e">
        <f ca="1"/>
        <v>#NAME?</v>
      </c>
      <c r="AF90" t="e">
        <f ca="1"/>
        <v>#NAME?</v>
      </c>
      <c r="AG90" s="138" t="e">
        <f ca="1"/>
        <v>#NAME?</v>
      </c>
      <c r="AH90" s="139" t="e">
        <f ca="1"/>
        <v>#NAME?</v>
      </c>
      <c r="AI90" s="140" t="e">
        <f t="shared" ca="1" si="15"/>
        <v>#NAME?</v>
      </c>
      <c r="AJ90" t="e">
        <f t="shared" ca="1" si="16"/>
        <v>#NAME?</v>
      </c>
      <c r="AK90" t="e">
        <f t="shared" ca="1" si="17"/>
        <v>#NAME?</v>
      </c>
      <c r="AL90" s="138" t="e">
        <f t="shared" ca="1" si="18"/>
        <v>#NAME?</v>
      </c>
      <c r="AM90" s="140" t="e">
        <f t="shared" ca="1" si="19"/>
        <v>#NAME?</v>
      </c>
      <c r="AN90" s="138">
        <f t="shared" ca="1" si="20"/>
        <v>0</v>
      </c>
      <c r="AO90" s="140" t="e">
        <f t="shared" ca="1" si="21"/>
        <v>#NAME?</v>
      </c>
      <c r="AP90">
        <f t="shared" ca="1" si="22"/>
        <v>0</v>
      </c>
      <c r="BT90" t="e">
        <f ca="1"/>
        <v>#NAME?</v>
      </c>
      <c r="BU90" t="e">
        <f ca="1"/>
        <v>#NAME?</v>
      </c>
      <c r="BV90" t="e">
        <f ca="1"/>
        <v>#NAME?</v>
      </c>
      <c r="BW90" t="e">
        <f t="shared" ca="1" si="26"/>
        <v>#NAME?</v>
      </c>
      <c r="BX90" t="e">
        <f t="shared" ca="1" si="27"/>
        <v>#NAME?</v>
      </c>
      <c r="BY90" t="e">
        <f t="shared" ca="1" si="23"/>
        <v>#NAME?</v>
      </c>
      <c r="BZ90" t="e">
        <f t="shared" ca="1" si="24"/>
        <v>#NAME?</v>
      </c>
      <c r="CA90" t="e">
        <f t="shared" ca="1" si="25"/>
        <v>#NAME?</v>
      </c>
    </row>
    <row r="91" spans="1:79" ht="15.5" x14ac:dyDescent="0.35">
      <c r="A91" s="31">
        <v>70</v>
      </c>
      <c r="B91" s="14">
        <v>6</v>
      </c>
      <c r="C91" s="20">
        <v>0.82799999999999996</v>
      </c>
      <c r="D91" s="14">
        <v>3</v>
      </c>
      <c r="E91">
        <v>1</v>
      </c>
      <c r="F91" s="32">
        <v>1</v>
      </c>
      <c r="G91" s="14">
        <v>37</v>
      </c>
      <c r="H91" s="14">
        <v>15</v>
      </c>
      <c r="I91" s="14">
        <v>2</v>
      </c>
      <c r="J91" s="21">
        <v>37</v>
      </c>
      <c r="K91" s="17">
        <v>75</v>
      </c>
      <c r="L91" s="33">
        <v>168</v>
      </c>
      <c r="M91" s="33">
        <v>176</v>
      </c>
      <c r="N91" s="18">
        <v>14.8</v>
      </c>
      <c r="O91" s="14">
        <v>1</v>
      </c>
      <c r="S91" t="e">
        <f ca="1"/>
        <v>#NAME?</v>
      </c>
      <c r="T91" t="e">
        <f ca="1"/>
        <v>#NAME?</v>
      </c>
      <c r="U91" t="e">
        <f ca="1"/>
        <v>#NAME?</v>
      </c>
      <c r="V91" t="e">
        <f ca="1"/>
        <v>#NAME?</v>
      </c>
      <c r="W91" t="e">
        <f ca="1"/>
        <v>#NAME?</v>
      </c>
      <c r="X91" t="e">
        <f ca="1"/>
        <v>#NAME?</v>
      </c>
      <c r="Y91" t="e">
        <f ca="1"/>
        <v>#NAME?</v>
      </c>
      <c r="Z91" t="e">
        <f ca="1"/>
        <v>#NAME?</v>
      </c>
      <c r="AA91" t="e">
        <f ca="1"/>
        <v>#NAME?</v>
      </c>
      <c r="AB91" t="e">
        <f ca="1"/>
        <v>#NAME?</v>
      </c>
      <c r="AC91" t="e">
        <f ca="1"/>
        <v>#NAME?</v>
      </c>
      <c r="AD91" t="e">
        <f ca="1"/>
        <v>#NAME?</v>
      </c>
      <c r="AE91" t="e">
        <f ca="1"/>
        <v>#NAME?</v>
      </c>
      <c r="AF91" t="e">
        <f ca="1"/>
        <v>#NAME?</v>
      </c>
      <c r="AG91" s="138" t="e">
        <f ca="1"/>
        <v>#NAME?</v>
      </c>
      <c r="AH91" s="139" t="e">
        <f ca="1"/>
        <v>#NAME?</v>
      </c>
      <c r="AI91" s="140" t="e">
        <f t="shared" ca="1" si="15"/>
        <v>#NAME?</v>
      </c>
      <c r="AJ91" t="e">
        <f t="shared" ca="1" si="16"/>
        <v>#NAME?</v>
      </c>
      <c r="AK91" t="e">
        <f t="shared" ca="1" si="17"/>
        <v>#NAME?</v>
      </c>
      <c r="AL91" s="138" t="e">
        <f t="shared" ca="1" si="18"/>
        <v>#NAME?</v>
      </c>
      <c r="AM91" s="140" t="e">
        <f t="shared" ca="1" si="19"/>
        <v>#NAME?</v>
      </c>
      <c r="AN91" s="138">
        <f t="shared" ca="1" si="20"/>
        <v>0</v>
      </c>
      <c r="AO91" s="140" t="e">
        <f t="shared" ca="1" si="21"/>
        <v>#NAME?</v>
      </c>
      <c r="AP91">
        <f t="shared" ca="1" si="22"/>
        <v>0</v>
      </c>
      <c r="BT91" t="e">
        <f ca="1"/>
        <v>#NAME?</v>
      </c>
      <c r="BU91" t="e">
        <f ca="1"/>
        <v>#NAME?</v>
      </c>
      <c r="BV91" t="e">
        <f ca="1"/>
        <v>#NAME?</v>
      </c>
      <c r="BW91" t="e">
        <f t="shared" ca="1" si="26"/>
        <v>#NAME?</v>
      </c>
      <c r="BX91" t="e">
        <f t="shared" ca="1" si="27"/>
        <v>#NAME?</v>
      </c>
      <c r="BY91" t="e">
        <f t="shared" ca="1" si="23"/>
        <v>#NAME?</v>
      </c>
      <c r="BZ91" t="e">
        <f t="shared" ca="1" si="24"/>
        <v>#NAME?</v>
      </c>
      <c r="CA91" t="e">
        <f t="shared" ca="1" si="25"/>
        <v>#NAME?</v>
      </c>
    </row>
    <row r="92" spans="1:79" ht="15.5" x14ac:dyDescent="0.35">
      <c r="A92" s="31">
        <v>56</v>
      </c>
      <c r="B92" s="14">
        <v>24</v>
      </c>
      <c r="C92" s="20">
        <v>1.56</v>
      </c>
      <c r="D92" s="14">
        <v>5</v>
      </c>
      <c r="E92">
        <v>0</v>
      </c>
      <c r="F92" s="32">
        <v>0</v>
      </c>
      <c r="G92" s="14">
        <v>46</v>
      </c>
      <c r="H92" s="14">
        <v>1</v>
      </c>
      <c r="I92" s="14">
        <v>4</v>
      </c>
      <c r="J92" s="21">
        <v>45</v>
      </c>
      <c r="K92" s="17">
        <v>37</v>
      </c>
      <c r="L92" s="33">
        <v>162</v>
      </c>
      <c r="M92" s="33">
        <v>166</v>
      </c>
      <c r="N92" s="18">
        <v>7.3</v>
      </c>
      <c r="O92" s="14">
        <v>1</v>
      </c>
      <c r="S92" t="e">
        <f ca="1"/>
        <v>#NAME?</v>
      </c>
      <c r="T92" t="e">
        <f ca="1"/>
        <v>#NAME?</v>
      </c>
      <c r="U92" t="e">
        <f ca="1"/>
        <v>#NAME?</v>
      </c>
      <c r="V92" t="e">
        <f ca="1"/>
        <v>#NAME?</v>
      </c>
      <c r="W92" t="e">
        <f ca="1"/>
        <v>#NAME?</v>
      </c>
      <c r="X92" t="e">
        <f ca="1"/>
        <v>#NAME?</v>
      </c>
      <c r="Y92" t="e">
        <f ca="1"/>
        <v>#NAME?</v>
      </c>
      <c r="Z92" t="e">
        <f ca="1"/>
        <v>#NAME?</v>
      </c>
      <c r="AA92" t="e">
        <f ca="1"/>
        <v>#NAME?</v>
      </c>
      <c r="AB92" t="e">
        <f ca="1"/>
        <v>#NAME?</v>
      </c>
      <c r="AC92" t="e">
        <f ca="1"/>
        <v>#NAME?</v>
      </c>
      <c r="AD92" t="e">
        <f ca="1"/>
        <v>#NAME?</v>
      </c>
      <c r="AE92" t="e">
        <f ca="1"/>
        <v>#NAME?</v>
      </c>
      <c r="AF92" t="e">
        <f ca="1"/>
        <v>#NAME?</v>
      </c>
      <c r="AG92" s="138" t="e">
        <f ca="1"/>
        <v>#NAME?</v>
      </c>
      <c r="AH92" s="139" t="e">
        <f ca="1"/>
        <v>#NAME?</v>
      </c>
      <c r="AI92" s="140" t="e">
        <f t="shared" ca="1" si="15"/>
        <v>#NAME?</v>
      </c>
      <c r="AJ92" t="e">
        <f t="shared" ca="1" si="16"/>
        <v>#NAME?</v>
      </c>
      <c r="AK92" t="e">
        <f t="shared" ca="1" si="17"/>
        <v>#NAME?</v>
      </c>
      <c r="AL92" s="138" t="e">
        <f t="shared" ca="1" si="18"/>
        <v>#NAME?</v>
      </c>
      <c r="AM92" s="140" t="e">
        <f t="shared" ca="1" si="19"/>
        <v>#NAME?</v>
      </c>
      <c r="AN92" s="138">
        <f t="shared" ca="1" si="20"/>
        <v>0</v>
      </c>
      <c r="AO92" s="140" t="e">
        <f t="shared" ca="1" si="21"/>
        <v>#NAME?</v>
      </c>
      <c r="AP92">
        <f t="shared" ca="1" si="22"/>
        <v>0</v>
      </c>
      <c r="BT92" t="e">
        <f ca="1"/>
        <v>#NAME?</v>
      </c>
      <c r="BU92" t="e">
        <f ca="1"/>
        <v>#NAME?</v>
      </c>
      <c r="BV92" t="e">
        <f ca="1"/>
        <v>#NAME?</v>
      </c>
      <c r="BW92" t="e">
        <f t="shared" ca="1" si="26"/>
        <v>#NAME?</v>
      </c>
      <c r="BX92" t="e">
        <f t="shared" ca="1" si="27"/>
        <v>#NAME?</v>
      </c>
      <c r="BY92" t="e">
        <f t="shared" ca="1" si="23"/>
        <v>#NAME?</v>
      </c>
      <c r="BZ92" t="e">
        <f t="shared" ca="1" si="24"/>
        <v>#NAME?</v>
      </c>
      <c r="CA92" t="e">
        <f t="shared" ca="1" si="25"/>
        <v>#NAME?</v>
      </c>
    </row>
    <row r="93" spans="1:79" ht="15.5" x14ac:dyDescent="0.35">
      <c r="A93" s="31">
        <v>42</v>
      </c>
      <c r="B93" s="14">
        <v>1</v>
      </c>
      <c r="C93" s="20">
        <v>1.4279999999999999</v>
      </c>
      <c r="D93" s="14">
        <v>4</v>
      </c>
      <c r="E93">
        <v>0</v>
      </c>
      <c r="F93" s="32">
        <v>0</v>
      </c>
      <c r="G93" s="14">
        <v>45</v>
      </c>
      <c r="H93" s="14">
        <v>5</v>
      </c>
      <c r="I93" s="14">
        <v>4</v>
      </c>
      <c r="J93" s="21">
        <v>24</v>
      </c>
      <c r="K93" s="17">
        <v>14</v>
      </c>
      <c r="L93" s="33">
        <v>160</v>
      </c>
      <c r="M93" s="33">
        <v>165</v>
      </c>
      <c r="N93" s="18">
        <v>7.6</v>
      </c>
      <c r="O93" s="14">
        <v>1</v>
      </c>
      <c r="S93" t="e">
        <f ca="1"/>
        <v>#NAME?</v>
      </c>
      <c r="T93" t="e">
        <f ca="1"/>
        <v>#NAME?</v>
      </c>
      <c r="U93" t="e">
        <f ca="1"/>
        <v>#NAME?</v>
      </c>
      <c r="V93" t="e">
        <f ca="1"/>
        <v>#NAME?</v>
      </c>
      <c r="W93" t="e">
        <f ca="1"/>
        <v>#NAME?</v>
      </c>
      <c r="X93" t="e">
        <f ca="1"/>
        <v>#NAME?</v>
      </c>
      <c r="Y93" t="e">
        <f ca="1"/>
        <v>#NAME?</v>
      </c>
      <c r="Z93" t="e">
        <f ca="1"/>
        <v>#NAME?</v>
      </c>
      <c r="AA93" t="e">
        <f ca="1"/>
        <v>#NAME?</v>
      </c>
      <c r="AB93" t="e">
        <f ca="1"/>
        <v>#NAME?</v>
      </c>
      <c r="AC93" t="e">
        <f ca="1"/>
        <v>#NAME?</v>
      </c>
      <c r="AD93" t="e">
        <f ca="1"/>
        <v>#NAME?</v>
      </c>
      <c r="AE93" t="e">
        <f ca="1"/>
        <v>#NAME?</v>
      </c>
      <c r="AF93" t="e">
        <f ca="1"/>
        <v>#NAME?</v>
      </c>
      <c r="AG93" s="138" t="e">
        <f ca="1"/>
        <v>#NAME?</v>
      </c>
      <c r="AH93" s="139" t="e">
        <f ca="1"/>
        <v>#NAME?</v>
      </c>
      <c r="AI93" s="140" t="e">
        <f t="shared" ca="1" si="15"/>
        <v>#NAME?</v>
      </c>
      <c r="AJ93" t="e">
        <f t="shared" ca="1" si="16"/>
        <v>#NAME?</v>
      </c>
      <c r="AK93" t="e">
        <f t="shared" ca="1" si="17"/>
        <v>#NAME?</v>
      </c>
      <c r="AL93" s="138" t="e">
        <f t="shared" ca="1" si="18"/>
        <v>#NAME?</v>
      </c>
      <c r="AM93" s="140" t="e">
        <f t="shared" ca="1" si="19"/>
        <v>#NAME?</v>
      </c>
      <c r="AN93" s="138">
        <f t="shared" ca="1" si="20"/>
        <v>0</v>
      </c>
      <c r="AO93" s="140" t="e">
        <f t="shared" ca="1" si="21"/>
        <v>#NAME?</v>
      </c>
      <c r="AP93">
        <f t="shared" ca="1" si="22"/>
        <v>0</v>
      </c>
      <c r="BT93" t="e">
        <f ca="1"/>
        <v>#NAME?</v>
      </c>
      <c r="BU93" t="e">
        <f ca="1"/>
        <v>#NAME?</v>
      </c>
      <c r="BV93" t="e">
        <f ca="1"/>
        <v>#NAME?</v>
      </c>
      <c r="BW93" t="e">
        <f t="shared" ca="1" si="26"/>
        <v>#NAME?</v>
      </c>
      <c r="BX93" t="e">
        <f t="shared" ca="1" si="27"/>
        <v>#NAME?</v>
      </c>
      <c r="BY93" t="e">
        <f t="shared" ca="1" si="23"/>
        <v>#NAME?</v>
      </c>
      <c r="BZ93" t="e">
        <f t="shared" ca="1" si="24"/>
        <v>#NAME?</v>
      </c>
      <c r="CA93" t="e">
        <f t="shared" ca="1" si="25"/>
        <v>#NAME?</v>
      </c>
    </row>
    <row r="94" spans="1:79" ht="15.5" x14ac:dyDescent="0.35">
      <c r="A94" s="31">
        <v>56</v>
      </c>
      <c r="B94" s="14">
        <v>3</v>
      </c>
      <c r="C94" s="20">
        <v>1.4039999999999999</v>
      </c>
      <c r="D94" s="14">
        <v>1</v>
      </c>
      <c r="E94">
        <v>0</v>
      </c>
      <c r="F94" s="32">
        <v>0</v>
      </c>
      <c r="G94" s="14">
        <v>34</v>
      </c>
      <c r="H94" s="14">
        <v>8</v>
      </c>
      <c r="I94" s="14">
        <v>2</v>
      </c>
      <c r="J94" s="21">
        <v>32</v>
      </c>
      <c r="K94" s="17">
        <v>38</v>
      </c>
      <c r="L94" s="33">
        <v>174</v>
      </c>
      <c r="M94" s="33">
        <v>181</v>
      </c>
      <c r="N94" s="18">
        <v>9</v>
      </c>
      <c r="O94" s="14">
        <v>1</v>
      </c>
      <c r="S94" t="e">
        <f ca="1"/>
        <v>#NAME?</v>
      </c>
      <c r="T94" t="e">
        <f ca="1"/>
        <v>#NAME?</v>
      </c>
      <c r="U94" t="e">
        <f ca="1"/>
        <v>#NAME?</v>
      </c>
      <c r="V94" t="e">
        <f ca="1"/>
        <v>#NAME?</v>
      </c>
      <c r="W94" t="e">
        <f ca="1"/>
        <v>#NAME?</v>
      </c>
      <c r="X94" t="e">
        <f ca="1"/>
        <v>#NAME?</v>
      </c>
      <c r="Y94" t="e">
        <f ca="1"/>
        <v>#NAME?</v>
      </c>
      <c r="Z94" t="e">
        <f ca="1"/>
        <v>#NAME?</v>
      </c>
      <c r="AA94" t="e">
        <f ca="1"/>
        <v>#NAME?</v>
      </c>
      <c r="AB94" t="e">
        <f ca="1"/>
        <v>#NAME?</v>
      </c>
      <c r="AC94" t="e">
        <f ca="1"/>
        <v>#NAME?</v>
      </c>
      <c r="AD94" t="e">
        <f ca="1"/>
        <v>#NAME?</v>
      </c>
      <c r="AE94" t="e">
        <f ca="1"/>
        <v>#NAME?</v>
      </c>
      <c r="AF94" t="e">
        <f ca="1"/>
        <v>#NAME?</v>
      </c>
      <c r="AG94" s="138" t="e">
        <f ca="1"/>
        <v>#NAME?</v>
      </c>
      <c r="AH94" s="139" t="e">
        <f ca="1"/>
        <v>#NAME?</v>
      </c>
      <c r="AI94" s="140" t="e">
        <f t="shared" ca="1" si="15"/>
        <v>#NAME?</v>
      </c>
      <c r="AJ94" t="e">
        <f t="shared" ca="1" si="16"/>
        <v>#NAME?</v>
      </c>
      <c r="AK94" t="e">
        <f t="shared" ca="1" si="17"/>
        <v>#NAME?</v>
      </c>
      <c r="AL94" s="138" t="e">
        <f t="shared" ca="1" si="18"/>
        <v>#NAME?</v>
      </c>
      <c r="AM94" s="140" t="e">
        <f t="shared" ca="1" si="19"/>
        <v>#NAME?</v>
      </c>
      <c r="AN94" s="138">
        <f t="shared" ca="1" si="20"/>
        <v>0</v>
      </c>
      <c r="AO94" s="140" t="e">
        <f t="shared" ca="1" si="21"/>
        <v>#NAME?</v>
      </c>
      <c r="AP94">
        <f t="shared" ca="1" si="22"/>
        <v>0</v>
      </c>
      <c r="BT94" t="e">
        <f ca="1"/>
        <v>#NAME?</v>
      </c>
      <c r="BU94" t="e">
        <f ca="1"/>
        <v>#NAME?</v>
      </c>
      <c r="BV94" t="e">
        <f ca="1"/>
        <v>#NAME?</v>
      </c>
      <c r="BW94" t="e">
        <f t="shared" ca="1" si="26"/>
        <v>#NAME?</v>
      </c>
      <c r="BX94" t="e">
        <f t="shared" ca="1" si="27"/>
        <v>#NAME?</v>
      </c>
      <c r="BY94" t="e">
        <f t="shared" ca="1" si="23"/>
        <v>#NAME?</v>
      </c>
      <c r="BZ94" t="e">
        <f t="shared" ca="1" si="24"/>
        <v>#NAME?</v>
      </c>
      <c r="CA94" t="e">
        <f t="shared" ca="1" si="25"/>
        <v>#NAME?</v>
      </c>
    </row>
    <row r="95" spans="1:79" ht="15.5" x14ac:dyDescent="0.35">
      <c r="A95" s="31">
        <v>60</v>
      </c>
      <c r="B95" s="14">
        <v>5</v>
      </c>
      <c r="C95" s="20">
        <v>1.0720000000000001</v>
      </c>
      <c r="D95" s="14">
        <v>2</v>
      </c>
      <c r="E95">
        <v>1</v>
      </c>
      <c r="F95" s="32">
        <v>1</v>
      </c>
      <c r="G95" s="14">
        <v>38</v>
      </c>
      <c r="H95" s="14">
        <v>13</v>
      </c>
      <c r="I95" s="14">
        <v>2</v>
      </c>
      <c r="J95" s="21">
        <v>36</v>
      </c>
      <c r="K95" s="17">
        <v>49</v>
      </c>
      <c r="L95" s="33">
        <v>175</v>
      </c>
      <c r="M95" s="33">
        <v>183</v>
      </c>
      <c r="N95" s="18">
        <v>12.9</v>
      </c>
      <c r="O95" s="14">
        <v>1</v>
      </c>
      <c r="S95" t="e">
        <f ca="1"/>
        <v>#NAME?</v>
      </c>
      <c r="T95" t="e">
        <f ca="1"/>
        <v>#NAME?</v>
      </c>
      <c r="U95" t="e">
        <f ca="1"/>
        <v>#NAME?</v>
      </c>
      <c r="V95" t="e">
        <f ca="1"/>
        <v>#NAME?</v>
      </c>
      <c r="W95" t="e">
        <f ca="1"/>
        <v>#NAME?</v>
      </c>
      <c r="X95" t="e">
        <f ca="1"/>
        <v>#NAME?</v>
      </c>
      <c r="Y95" t="e">
        <f ca="1"/>
        <v>#NAME?</v>
      </c>
      <c r="Z95" t="e">
        <f ca="1"/>
        <v>#NAME?</v>
      </c>
      <c r="AA95" t="e">
        <f ca="1"/>
        <v>#NAME?</v>
      </c>
      <c r="AB95" t="e">
        <f ca="1"/>
        <v>#NAME?</v>
      </c>
      <c r="AC95" t="e">
        <f ca="1"/>
        <v>#NAME?</v>
      </c>
      <c r="AD95" t="e">
        <f ca="1"/>
        <v>#NAME?</v>
      </c>
      <c r="AE95" t="e">
        <f ca="1"/>
        <v>#NAME?</v>
      </c>
      <c r="AF95" t="e">
        <f ca="1"/>
        <v>#NAME?</v>
      </c>
      <c r="AG95" s="138" t="e">
        <f ca="1"/>
        <v>#NAME?</v>
      </c>
      <c r="AH95" s="139" t="e">
        <f ca="1"/>
        <v>#NAME?</v>
      </c>
      <c r="AI95" s="140" t="e">
        <f t="shared" ca="1" si="15"/>
        <v>#NAME?</v>
      </c>
      <c r="AJ95" t="e">
        <f t="shared" ca="1" si="16"/>
        <v>#NAME?</v>
      </c>
      <c r="AK95" t="e">
        <f t="shared" ca="1" si="17"/>
        <v>#NAME?</v>
      </c>
      <c r="AL95" s="138" t="e">
        <f t="shared" ca="1" si="18"/>
        <v>#NAME?</v>
      </c>
      <c r="AM95" s="140" t="e">
        <f t="shared" ca="1" si="19"/>
        <v>#NAME?</v>
      </c>
      <c r="AN95" s="138">
        <f t="shared" ca="1" si="20"/>
        <v>0</v>
      </c>
      <c r="AO95" s="140" t="e">
        <f t="shared" ca="1" si="21"/>
        <v>#NAME?</v>
      </c>
      <c r="AP95">
        <f t="shared" ca="1" si="22"/>
        <v>0</v>
      </c>
      <c r="BT95" t="e">
        <f ca="1"/>
        <v>#NAME?</v>
      </c>
      <c r="BU95" t="e">
        <f ca="1"/>
        <v>#NAME?</v>
      </c>
      <c r="BV95" t="e">
        <f ca="1"/>
        <v>#NAME?</v>
      </c>
      <c r="BW95" t="e">
        <f t="shared" ca="1" si="26"/>
        <v>#NAME?</v>
      </c>
      <c r="BX95" t="e">
        <f t="shared" ca="1" si="27"/>
        <v>#NAME?</v>
      </c>
      <c r="BY95" t="e">
        <f t="shared" ca="1" si="23"/>
        <v>#NAME?</v>
      </c>
      <c r="BZ95" t="e">
        <f t="shared" ca="1" si="24"/>
        <v>#NAME?</v>
      </c>
      <c r="CA95" t="e">
        <f t="shared" ca="1" si="25"/>
        <v>#NAME?</v>
      </c>
    </row>
    <row r="96" spans="1:79" ht="15.5" x14ac:dyDescent="0.35">
      <c r="A96" s="31">
        <v>48</v>
      </c>
      <c r="B96" s="14">
        <v>12</v>
      </c>
      <c r="C96" s="20">
        <v>0.183</v>
      </c>
      <c r="D96" s="14">
        <v>4</v>
      </c>
      <c r="E96">
        <v>0</v>
      </c>
      <c r="F96" s="32">
        <v>0</v>
      </c>
      <c r="G96" s="14">
        <v>37</v>
      </c>
      <c r="H96" s="14">
        <v>11</v>
      </c>
      <c r="I96" s="14">
        <v>2</v>
      </c>
      <c r="J96" s="21">
        <v>38</v>
      </c>
      <c r="K96" s="17">
        <v>22</v>
      </c>
      <c r="L96" s="33">
        <v>171</v>
      </c>
      <c r="M96" s="33">
        <v>178</v>
      </c>
      <c r="N96" s="18">
        <v>9</v>
      </c>
      <c r="O96" s="14">
        <v>1</v>
      </c>
      <c r="S96" t="e">
        <f ca="1"/>
        <v>#NAME?</v>
      </c>
      <c r="T96" t="e">
        <f ca="1"/>
        <v>#NAME?</v>
      </c>
      <c r="U96" t="e">
        <f ca="1"/>
        <v>#NAME?</v>
      </c>
      <c r="V96" t="e">
        <f ca="1"/>
        <v>#NAME?</v>
      </c>
      <c r="W96" t="e">
        <f ca="1"/>
        <v>#NAME?</v>
      </c>
      <c r="X96" t="e">
        <f ca="1"/>
        <v>#NAME?</v>
      </c>
      <c r="Y96" t="e">
        <f ca="1"/>
        <v>#NAME?</v>
      </c>
      <c r="Z96" t="e">
        <f ca="1"/>
        <v>#NAME?</v>
      </c>
      <c r="AA96" t="e">
        <f ca="1"/>
        <v>#NAME?</v>
      </c>
      <c r="AB96" t="e">
        <f ca="1"/>
        <v>#NAME?</v>
      </c>
      <c r="AC96" t="e">
        <f ca="1"/>
        <v>#NAME?</v>
      </c>
      <c r="AD96" t="e">
        <f ca="1"/>
        <v>#NAME?</v>
      </c>
      <c r="AE96" t="e">
        <f ca="1"/>
        <v>#NAME?</v>
      </c>
      <c r="AF96" t="e">
        <f ca="1"/>
        <v>#NAME?</v>
      </c>
      <c r="AG96" s="138" t="e">
        <f ca="1"/>
        <v>#NAME?</v>
      </c>
      <c r="AH96" s="139" t="e">
        <f ca="1"/>
        <v>#NAME?</v>
      </c>
      <c r="AI96" s="140" t="e">
        <f t="shared" ca="1" si="15"/>
        <v>#NAME?</v>
      </c>
      <c r="AJ96" t="e">
        <f t="shared" ca="1" si="16"/>
        <v>#NAME?</v>
      </c>
      <c r="AK96" t="e">
        <f t="shared" ca="1" si="17"/>
        <v>#NAME?</v>
      </c>
      <c r="AL96" s="138" t="e">
        <f t="shared" ca="1" si="18"/>
        <v>#NAME?</v>
      </c>
      <c r="AM96" s="140" t="e">
        <f t="shared" ca="1" si="19"/>
        <v>#NAME?</v>
      </c>
      <c r="AN96" s="138">
        <f t="shared" ca="1" si="20"/>
        <v>0</v>
      </c>
      <c r="AO96" s="140" t="e">
        <f t="shared" ca="1" si="21"/>
        <v>#NAME?</v>
      </c>
      <c r="AP96">
        <f t="shared" ca="1" si="22"/>
        <v>0</v>
      </c>
      <c r="BT96" t="e">
        <f ca="1"/>
        <v>#NAME?</v>
      </c>
      <c r="BU96" t="e">
        <f ca="1"/>
        <v>#NAME?</v>
      </c>
      <c r="BV96" t="e">
        <f ca="1"/>
        <v>#NAME?</v>
      </c>
      <c r="BW96" t="e">
        <f t="shared" ca="1" si="26"/>
        <v>#NAME?</v>
      </c>
      <c r="BX96" t="e">
        <f t="shared" ca="1" si="27"/>
        <v>#NAME?</v>
      </c>
      <c r="BY96" t="e">
        <f t="shared" ca="1" si="23"/>
        <v>#NAME?</v>
      </c>
      <c r="BZ96" t="e">
        <f t="shared" ca="1" si="24"/>
        <v>#NAME?</v>
      </c>
      <c r="CA96" t="e">
        <f t="shared" ca="1" si="25"/>
        <v>#NAME?</v>
      </c>
    </row>
    <row r="97" spans="1:79" ht="15.5" x14ac:dyDescent="0.35">
      <c r="A97" s="31">
        <v>88</v>
      </c>
      <c r="B97" s="14">
        <v>12</v>
      </c>
      <c r="C97" s="20">
        <v>1.6</v>
      </c>
      <c r="D97" s="14">
        <v>0</v>
      </c>
      <c r="E97">
        <v>1</v>
      </c>
      <c r="F97" s="32">
        <v>1</v>
      </c>
      <c r="G97" s="14">
        <v>39</v>
      </c>
      <c r="H97" s="14">
        <v>18</v>
      </c>
      <c r="I97" s="14">
        <v>1</v>
      </c>
      <c r="J97" s="21">
        <v>41</v>
      </c>
      <c r="K97" s="17">
        <v>29</v>
      </c>
      <c r="L97" s="33">
        <v>175</v>
      </c>
      <c r="M97" s="33">
        <v>185</v>
      </c>
      <c r="N97" s="18">
        <v>18.2</v>
      </c>
      <c r="O97" s="14">
        <v>1</v>
      </c>
      <c r="S97" t="e">
        <f ca="1"/>
        <v>#NAME?</v>
      </c>
      <c r="T97" t="e">
        <f ca="1"/>
        <v>#NAME?</v>
      </c>
      <c r="U97" t="e">
        <f ca="1"/>
        <v>#NAME?</v>
      </c>
      <c r="V97" t="e">
        <f ca="1"/>
        <v>#NAME?</v>
      </c>
      <c r="W97" t="e">
        <f ca="1"/>
        <v>#NAME?</v>
      </c>
      <c r="X97" t="e">
        <f ca="1"/>
        <v>#NAME?</v>
      </c>
      <c r="Y97" t="e">
        <f ca="1"/>
        <v>#NAME?</v>
      </c>
      <c r="Z97" t="e">
        <f ca="1"/>
        <v>#NAME?</v>
      </c>
      <c r="AA97" t="e">
        <f ca="1"/>
        <v>#NAME?</v>
      </c>
      <c r="AB97" t="e">
        <f ca="1"/>
        <v>#NAME?</v>
      </c>
      <c r="AC97" t="e">
        <f ca="1"/>
        <v>#NAME?</v>
      </c>
      <c r="AD97" t="e">
        <f ca="1"/>
        <v>#NAME?</v>
      </c>
      <c r="AE97" t="e">
        <f ca="1"/>
        <v>#NAME?</v>
      </c>
      <c r="AF97" t="e">
        <f ca="1"/>
        <v>#NAME?</v>
      </c>
      <c r="AG97" s="138" t="e">
        <f ca="1"/>
        <v>#NAME?</v>
      </c>
      <c r="AH97" s="139" t="e">
        <f ca="1"/>
        <v>#NAME?</v>
      </c>
      <c r="AI97" s="140" t="e">
        <f t="shared" ca="1" si="15"/>
        <v>#NAME?</v>
      </c>
      <c r="AJ97" t="e">
        <f t="shared" ca="1" si="16"/>
        <v>#NAME?</v>
      </c>
      <c r="AK97" t="e">
        <f t="shared" ca="1" si="17"/>
        <v>#NAME?</v>
      </c>
      <c r="AL97" s="138" t="e">
        <f t="shared" ca="1" si="18"/>
        <v>#NAME?</v>
      </c>
      <c r="AM97" s="140" t="e">
        <f t="shared" ca="1" si="19"/>
        <v>#NAME?</v>
      </c>
      <c r="AN97" s="138">
        <f t="shared" ca="1" si="20"/>
        <v>0</v>
      </c>
      <c r="AO97" s="140" t="e">
        <f t="shared" ca="1" si="21"/>
        <v>#NAME?</v>
      </c>
      <c r="AP97">
        <f t="shared" ca="1" si="22"/>
        <v>0</v>
      </c>
      <c r="BT97" t="e">
        <f ca="1"/>
        <v>#NAME?</v>
      </c>
      <c r="BU97" t="e">
        <f ca="1"/>
        <v>#NAME?</v>
      </c>
      <c r="BV97" t="e">
        <f ca="1"/>
        <v>#NAME?</v>
      </c>
      <c r="BW97" t="e">
        <f t="shared" ca="1" si="26"/>
        <v>#NAME?</v>
      </c>
      <c r="BX97" t="e">
        <f t="shared" ca="1" si="27"/>
        <v>#NAME?</v>
      </c>
      <c r="BY97" t="e">
        <f t="shared" ca="1" si="23"/>
        <v>#NAME?</v>
      </c>
      <c r="BZ97" t="e">
        <f t="shared" ca="1" si="24"/>
        <v>#NAME?</v>
      </c>
      <c r="CA97" t="e">
        <f t="shared" ca="1" si="25"/>
        <v>#NAME?</v>
      </c>
    </row>
    <row r="98" spans="1:79" ht="15.5" x14ac:dyDescent="0.35">
      <c r="A98" s="31">
        <v>75</v>
      </c>
      <c r="B98" s="14">
        <v>5</v>
      </c>
      <c r="C98" s="20">
        <v>0.61199999999999999</v>
      </c>
      <c r="D98" s="14">
        <v>5</v>
      </c>
      <c r="E98">
        <v>1</v>
      </c>
      <c r="F98" s="32">
        <v>1</v>
      </c>
      <c r="G98" s="14">
        <v>42</v>
      </c>
      <c r="H98" s="14">
        <v>15</v>
      </c>
      <c r="I98" s="14">
        <v>4</v>
      </c>
      <c r="J98" s="21">
        <v>36</v>
      </c>
      <c r="K98" s="17">
        <v>55</v>
      </c>
      <c r="L98" s="33">
        <v>186</v>
      </c>
      <c r="M98" s="33">
        <v>193</v>
      </c>
      <c r="N98" s="18">
        <v>14.4</v>
      </c>
      <c r="O98" s="14">
        <v>0</v>
      </c>
      <c r="S98" t="e">
        <f ca="1"/>
        <v>#NAME?</v>
      </c>
      <c r="T98" t="e">
        <f ca="1"/>
        <v>#NAME?</v>
      </c>
      <c r="U98" t="e">
        <f ca="1"/>
        <v>#NAME?</v>
      </c>
      <c r="V98" t="e">
        <f ca="1"/>
        <v>#NAME?</v>
      </c>
      <c r="W98" t="e">
        <f ca="1"/>
        <v>#NAME?</v>
      </c>
      <c r="X98" t="e">
        <f ca="1"/>
        <v>#NAME?</v>
      </c>
      <c r="Y98" t="e">
        <f ca="1"/>
        <v>#NAME?</v>
      </c>
      <c r="Z98" t="e">
        <f ca="1"/>
        <v>#NAME?</v>
      </c>
      <c r="AA98" t="e">
        <f ca="1"/>
        <v>#NAME?</v>
      </c>
      <c r="AB98" t="e">
        <f ca="1"/>
        <v>#NAME?</v>
      </c>
      <c r="AC98" t="e">
        <f ca="1"/>
        <v>#NAME?</v>
      </c>
      <c r="AD98" t="e">
        <f ca="1"/>
        <v>#NAME?</v>
      </c>
      <c r="AE98" t="e">
        <f ca="1"/>
        <v>#NAME?</v>
      </c>
      <c r="AF98" t="e">
        <f ca="1"/>
        <v>#NAME?</v>
      </c>
      <c r="AG98" s="138" t="e">
        <f ca="1"/>
        <v>#NAME?</v>
      </c>
      <c r="AH98" s="139" t="e">
        <f ca="1"/>
        <v>#NAME?</v>
      </c>
      <c r="AI98" s="140" t="e">
        <f t="shared" ca="1" si="15"/>
        <v>#NAME?</v>
      </c>
      <c r="AJ98" t="e">
        <f t="shared" ca="1" si="16"/>
        <v>#NAME?</v>
      </c>
      <c r="AK98" t="e">
        <f t="shared" ca="1" si="17"/>
        <v>#NAME?</v>
      </c>
      <c r="AL98" s="138" t="e">
        <f t="shared" ca="1" si="18"/>
        <v>#NAME?</v>
      </c>
      <c r="AM98" s="140" t="e">
        <f t="shared" ca="1" si="19"/>
        <v>#NAME?</v>
      </c>
      <c r="AN98" s="138">
        <f t="shared" ca="1" si="20"/>
        <v>0</v>
      </c>
      <c r="AO98" s="140" t="e">
        <f t="shared" ca="1" si="21"/>
        <v>#NAME?</v>
      </c>
      <c r="AP98">
        <f t="shared" ca="1" si="22"/>
        <v>0</v>
      </c>
      <c r="BT98" t="e">
        <f ca="1"/>
        <v>#NAME?</v>
      </c>
      <c r="BU98" t="e">
        <f ca="1"/>
        <v>#NAME?</v>
      </c>
      <c r="BV98" t="e">
        <f ca="1"/>
        <v>#NAME?</v>
      </c>
      <c r="BW98" t="e">
        <f t="shared" ca="1" si="26"/>
        <v>#NAME?</v>
      </c>
      <c r="BX98" t="e">
        <f t="shared" ca="1" si="27"/>
        <v>#NAME?</v>
      </c>
      <c r="BY98" t="e">
        <f t="shared" ca="1" si="23"/>
        <v>#NAME?</v>
      </c>
      <c r="BZ98" t="e">
        <f t="shared" ca="1" si="24"/>
        <v>#NAME?</v>
      </c>
      <c r="CA98" t="e">
        <f t="shared" ca="1" si="25"/>
        <v>#NAME?</v>
      </c>
    </row>
    <row r="99" spans="1:79" ht="15.5" x14ac:dyDescent="0.35">
      <c r="A99" s="31">
        <v>56</v>
      </c>
      <c r="B99" s="14">
        <v>3</v>
      </c>
      <c r="C99" s="20">
        <v>0.496</v>
      </c>
      <c r="D99" s="14">
        <v>3</v>
      </c>
      <c r="E99">
        <v>0</v>
      </c>
      <c r="F99" s="32">
        <v>0</v>
      </c>
      <c r="G99" s="14">
        <v>54</v>
      </c>
      <c r="H99" s="14">
        <v>8</v>
      </c>
      <c r="I99" s="14">
        <v>4</v>
      </c>
      <c r="J99" s="21">
        <v>31</v>
      </c>
      <c r="K99" s="17">
        <v>37</v>
      </c>
      <c r="L99" s="33">
        <v>172</v>
      </c>
      <c r="M99" s="33">
        <v>179</v>
      </c>
      <c r="N99" s="18">
        <v>8.8000000000000007</v>
      </c>
      <c r="O99" s="14">
        <v>0</v>
      </c>
      <c r="S99" t="e">
        <f ca="1"/>
        <v>#NAME?</v>
      </c>
      <c r="T99" t="e">
        <f ca="1"/>
        <v>#NAME?</v>
      </c>
      <c r="U99" t="e">
        <f ca="1"/>
        <v>#NAME?</v>
      </c>
      <c r="V99" t="e">
        <f ca="1"/>
        <v>#NAME?</v>
      </c>
      <c r="W99" t="e">
        <f ca="1"/>
        <v>#NAME?</v>
      </c>
      <c r="X99" t="e">
        <f ca="1"/>
        <v>#NAME?</v>
      </c>
      <c r="Y99" t="e">
        <f ca="1"/>
        <v>#NAME?</v>
      </c>
      <c r="Z99" t="e">
        <f ca="1"/>
        <v>#NAME?</v>
      </c>
      <c r="AA99" t="e">
        <f ca="1"/>
        <v>#NAME?</v>
      </c>
      <c r="AB99" t="e">
        <f ca="1"/>
        <v>#NAME?</v>
      </c>
      <c r="AC99" t="e">
        <f ca="1"/>
        <v>#NAME?</v>
      </c>
      <c r="AD99" t="e">
        <f ca="1"/>
        <v>#NAME?</v>
      </c>
      <c r="AE99" t="e">
        <f ca="1"/>
        <v>#NAME?</v>
      </c>
      <c r="AF99" t="e">
        <f ca="1"/>
        <v>#NAME?</v>
      </c>
      <c r="AG99" s="138" t="e">
        <f ca="1"/>
        <v>#NAME?</v>
      </c>
      <c r="AH99" s="139" t="e">
        <f ca="1"/>
        <v>#NAME?</v>
      </c>
      <c r="AI99" s="140" t="e">
        <f t="shared" ca="1" si="15"/>
        <v>#NAME?</v>
      </c>
      <c r="AJ99" t="e">
        <f t="shared" ca="1" si="16"/>
        <v>#NAME?</v>
      </c>
      <c r="AK99" t="e">
        <f t="shared" ca="1" si="17"/>
        <v>#NAME?</v>
      </c>
      <c r="AL99" s="138" t="e">
        <f t="shared" ca="1" si="18"/>
        <v>#NAME?</v>
      </c>
      <c r="AM99" s="140" t="e">
        <f t="shared" ca="1" si="19"/>
        <v>#NAME?</v>
      </c>
      <c r="AN99" s="138">
        <f t="shared" ca="1" si="20"/>
        <v>0</v>
      </c>
      <c r="AO99" s="140" t="e">
        <f t="shared" ca="1" si="21"/>
        <v>#NAME?</v>
      </c>
      <c r="AP99">
        <f t="shared" ca="1" si="22"/>
        <v>0</v>
      </c>
      <c r="BT99" t="e">
        <f ca="1"/>
        <v>#NAME?</v>
      </c>
      <c r="BU99" t="e">
        <f ca="1"/>
        <v>#NAME?</v>
      </c>
      <c r="BV99" t="e">
        <f ca="1"/>
        <v>#NAME?</v>
      </c>
      <c r="BW99" t="e">
        <f t="shared" ca="1" si="26"/>
        <v>#NAME?</v>
      </c>
      <c r="BX99" t="e">
        <f t="shared" ca="1" si="27"/>
        <v>#NAME?</v>
      </c>
      <c r="BY99" t="e">
        <f t="shared" ca="1" si="23"/>
        <v>#NAME?</v>
      </c>
      <c r="BZ99" t="e">
        <f t="shared" ca="1" si="24"/>
        <v>#NAME?</v>
      </c>
      <c r="CA99" t="e">
        <f t="shared" ca="1" si="25"/>
        <v>#NAME?</v>
      </c>
    </row>
    <row r="100" spans="1:79" ht="15.5" x14ac:dyDescent="0.35">
      <c r="A100" s="31">
        <v>60</v>
      </c>
      <c r="B100" s="14">
        <v>17</v>
      </c>
      <c r="C100" s="20">
        <v>1.8</v>
      </c>
      <c r="D100" s="14">
        <v>2</v>
      </c>
      <c r="E100">
        <v>0</v>
      </c>
      <c r="F100" s="32">
        <v>1</v>
      </c>
      <c r="G100" s="14">
        <v>39</v>
      </c>
      <c r="H100" s="14">
        <v>9</v>
      </c>
      <c r="I100" s="14">
        <v>3</v>
      </c>
      <c r="J100" s="21">
        <v>44</v>
      </c>
      <c r="K100" s="17">
        <v>40</v>
      </c>
      <c r="L100" s="33">
        <v>165</v>
      </c>
      <c r="M100" s="33">
        <v>171</v>
      </c>
      <c r="N100" s="18">
        <v>12.5</v>
      </c>
      <c r="O100" s="14">
        <v>1</v>
      </c>
      <c r="S100" t="e">
        <f ca="1"/>
        <v>#NAME?</v>
      </c>
      <c r="T100" t="e">
        <f ca="1"/>
        <v>#NAME?</v>
      </c>
      <c r="U100" t="e">
        <f ca="1"/>
        <v>#NAME?</v>
      </c>
      <c r="V100" t="e">
        <f ca="1"/>
        <v>#NAME?</v>
      </c>
      <c r="W100" t="e">
        <f ca="1"/>
        <v>#NAME?</v>
      </c>
      <c r="X100" t="e">
        <f ca="1"/>
        <v>#NAME?</v>
      </c>
      <c r="Y100" t="e">
        <f ca="1"/>
        <v>#NAME?</v>
      </c>
      <c r="Z100" t="e">
        <f ca="1"/>
        <v>#NAME?</v>
      </c>
      <c r="AA100" t="e">
        <f ca="1"/>
        <v>#NAME?</v>
      </c>
      <c r="AB100" t="e">
        <f ca="1"/>
        <v>#NAME?</v>
      </c>
      <c r="AC100" t="e">
        <f ca="1"/>
        <v>#NAME?</v>
      </c>
      <c r="AD100" t="e">
        <f ca="1"/>
        <v>#NAME?</v>
      </c>
      <c r="AE100" t="e">
        <f ca="1"/>
        <v>#NAME?</v>
      </c>
      <c r="AF100" t="e">
        <f ca="1"/>
        <v>#NAME?</v>
      </c>
      <c r="AG100" s="138" t="e">
        <f ca="1"/>
        <v>#NAME?</v>
      </c>
      <c r="AH100" s="139" t="e">
        <f ca="1"/>
        <v>#NAME?</v>
      </c>
      <c r="AI100" s="140" t="e">
        <f t="shared" ca="1" si="15"/>
        <v>#NAME?</v>
      </c>
      <c r="AJ100" t="e">
        <f t="shared" ca="1" si="16"/>
        <v>#NAME?</v>
      </c>
      <c r="AK100" t="e">
        <f t="shared" ca="1" si="17"/>
        <v>#NAME?</v>
      </c>
      <c r="AL100" s="138" t="e">
        <f t="shared" ca="1" si="18"/>
        <v>#NAME?</v>
      </c>
      <c r="AM100" s="140" t="e">
        <f t="shared" ca="1" si="19"/>
        <v>#NAME?</v>
      </c>
      <c r="AN100" s="138">
        <f t="shared" ca="1" si="20"/>
        <v>0</v>
      </c>
      <c r="AO100" s="140" t="e">
        <f t="shared" ca="1" si="21"/>
        <v>#NAME?</v>
      </c>
      <c r="AP100">
        <f t="shared" ca="1" si="22"/>
        <v>0</v>
      </c>
      <c r="BT100" t="e">
        <f ca="1"/>
        <v>#NAME?</v>
      </c>
      <c r="BU100" t="e">
        <f ca="1"/>
        <v>#NAME?</v>
      </c>
      <c r="BV100" t="e">
        <f ca="1"/>
        <v>#NAME?</v>
      </c>
      <c r="BW100" t="e">
        <f t="shared" ca="1" si="26"/>
        <v>#NAME?</v>
      </c>
      <c r="BX100" t="e">
        <f t="shared" ca="1" si="27"/>
        <v>#NAME?</v>
      </c>
      <c r="BY100" t="e">
        <f t="shared" ca="1" si="23"/>
        <v>#NAME?</v>
      </c>
      <c r="BZ100" t="e">
        <f t="shared" ca="1" si="24"/>
        <v>#NAME?</v>
      </c>
      <c r="CA100" t="e">
        <f t="shared" ca="1" si="25"/>
        <v>#NAME?</v>
      </c>
    </row>
    <row r="101" spans="1:79" ht="15.5" x14ac:dyDescent="0.35">
      <c r="A101" s="31">
        <v>58</v>
      </c>
      <c r="B101" s="14">
        <v>6</v>
      </c>
      <c r="C101" s="20">
        <v>0.40300000000000002</v>
      </c>
      <c r="D101" s="14">
        <v>2</v>
      </c>
      <c r="E101">
        <v>1</v>
      </c>
      <c r="F101" s="32">
        <v>1</v>
      </c>
      <c r="G101" s="14">
        <v>35</v>
      </c>
      <c r="H101" s="14">
        <v>16</v>
      </c>
      <c r="I101" s="14">
        <v>1</v>
      </c>
      <c r="J101" s="21">
        <v>36</v>
      </c>
      <c r="K101" s="17">
        <v>45</v>
      </c>
      <c r="L101" s="33">
        <v>174</v>
      </c>
      <c r="M101" s="33">
        <v>180</v>
      </c>
      <c r="N101" s="18">
        <v>13.3</v>
      </c>
      <c r="O101" s="14">
        <v>0</v>
      </c>
      <c r="S101" t="e">
        <f ca="1"/>
        <v>#NAME?</v>
      </c>
      <c r="T101" t="e">
        <f ca="1"/>
        <v>#NAME?</v>
      </c>
      <c r="U101" t="e">
        <f ca="1"/>
        <v>#NAME?</v>
      </c>
      <c r="V101" t="e">
        <f ca="1"/>
        <v>#NAME?</v>
      </c>
      <c r="W101" t="e">
        <f ca="1"/>
        <v>#NAME?</v>
      </c>
      <c r="X101" t="e">
        <f ca="1"/>
        <v>#NAME?</v>
      </c>
      <c r="Y101" t="e">
        <f ca="1"/>
        <v>#NAME?</v>
      </c>
      <c r="Z101" t="e">
        <f ca="1"/>
        <v>#NAME?</v>
      </c>
      <c r="AA101" t="e">
        <f ca="1"/>
        <v>#NAME?</v>
      </c>
      <c r="AB101" t="e">
        <f ca="1"/>
        <v>#NAME?</v>
      </c>
      <c r="AC101" t="e">
        <f ca="1"/>
        <v>#NAME?</v>
      </c>
      <c r="AD101" t="e">
        <f ca="1"/>
        <v>#NAME?</v>
      </c>
      <c r="AE101" t="e">
        <f ca="1"/>
        <v>#NAME?</v>
      </c>
      <c r="AF101" t="e">
        <f ca="1"/>
        <v>#NAME?</v>
      </c>
      <c r="AG101" s="138" t="e">
        <f ca="1"/>
        <v>#NAME?</v>
      </c>
      <c r="AH101" s="139" t="e">
        <f ca="1"/>
        <v>#NAME?</v>
      </c>
      <c r="AI101" s="140" t="e">
        <f t="shared" ca="1" si="15"/>
        <v>#NAME?</v>
      </c>
      <c r="AJ101" t="e">
        <f t="shared" ca="1" si="16"/>
        <v>#NAME?</v>
      </c>
      <c r="AK101" t="e">
        <f t="shared" ca="1" si="17"/>
        <v>#NAME?</v>
      </c>
      <c r="AL101" s="138" t="e">
        <f t="shared" ca="1" si="18"/>
        <v>#NAME?</v>
      </c>
      <c r="AM101" s="140" t="e">
        <f t="shared" ca="1" si="19"/>
        <v>#NAME?</v>
      </c>
      <c r="AN101" s="138">
        <f t="shared" ca="1" si="20"/>
        <v>0</v>
      </c>
      <c r="AO101" s="140" t="e">
        <f t="shared" ca="1" si="21"/>
        <v>#NAME?</v>
      </c>
      <c r="AP101">
        <f t="shared" ca="1" si="22"/>
        <v>0</v>
      </c>
      <c r="BT101" t="e">
        <f ca="1"/>
        <v>#NAME?</v>
      </c>
      <c r="BU101" t="e">
        <f ca="1"/>
        <v>#NAME?</v>
      </c>
      <c r="BV101" t="e">
        <f ca="1"/>
        <v>#NAME?</v>
      </c>
      <c r="BW101" t="e">
        <f t="shared" ca="1" si="26"/>
        <v>#NAME?</v>
      </c>
      <c r="BX101" t="e">
        <f t="shared" ca="1" si="27"/>
        <v>#NAME?</v>
      </c>
      <c r="BY101" t="e">
        <f t="shared" ca="1" si="23"/>
        <v>#NAME?</v>
      </c>
      <c r="BZ101" t="e">
        <f t="shared" ca="1" si="24"/>
        <v>#NAME?</v>
      </c>
      <c r="CA101" t="e">
        <f t="shared" ca="1" si="25"/>
        <v>#NAME?</v>
      </c>
    </row>
    <row r="102" spans="1:79" ht="15.5" x14ac:dyDescent="0.35">
      <c r="A102" s="31">
        <v>67</v>
      </c>
      <c r="B102" s="14">
        <v>10</v>
      </c>
      <c r="C102" s="20">
        <v>0.85599999999999998</v>
      </c>
      <c r="D102" s="14">
        <v>3</v>
      </c>
      <c r="E102">
        <v>0</v>
      </c>
      <c r="F102" s="32">
        <v>0</v>
      </c>
      <c r="G102" s="14">
        <v>33</v>
      </c>
      <c r="H102" s="14">
        <v>1</v>
      </c>
      <c r="I102" s="14">
        <v>3</v>
      </c>
      <c r="J102" s="21">
        <v>38</v>
      </c>
      <c r="K102" s="17">
        <v>43</v>
      </c>
      <c r="L102" s="33">
        <v>178</v>
      </c>
      <c r="M102" s="33">
        <v>188</v>
      </c>
      <c r="N102" s="18">
        <v>12.5</v>
      </c>
      <c r="O102" s="14">
        <v>1</v>
      </c>
      <c r="S102" t="e">
        <f ca="1"/>
        <v>#NAME?</v>
      </c>
      <c r="T102" t="e">
        <f ca="1"/>
        <v>#NAME?</v>
      </c>
      <c r="U102" t="e">
        <f ca="1"/>
        <v>#NAME?</v>
      </c>
      <c r="V102" t="e">
        <f ca="1"/>
        <v>#NAME?</v>
      </c>
      <c r="W102" t="e">
        <f ca="1"/>
        <v>#NAME?</v>
      </c>
      <c r="X102" t="e">
        <f ca="1"/>
        <v>#NAME?</v>
      </c>
      <c r="Y102" t="e">
        <f ca="1"/>
        <v>#NAME?</v>
      </c>
      <c r="Z102" t="e">
        <f ca="1"/>
        <v>#NAME?</v>
      </c>
      <c r="AA102" t="e">
        <f ca="1"/>
        <v>#NAME?</v>
      </c>
      <c r="AB102" t="e">
        <f ca="1"/>
        <v>#NAME?</v>
      </c>
      <c r="AC102" t="e">
        <f ca="1"/>
        <v>#NAME?</v>
      </c>
      <c r="AD102" t="e">
        <f ca="1"/>
        <v>#NAME?</v>
      </c>
      <c r="AE102" t="e">
        <f ca="1"/>
        <v>#NAME?</v>
      </c>
      <c r="AF102" t="e">
        <f ca="1"/>
        <v>#NAME?</v>
      </c>
      <c r="AG102" s="138" t="e">
        <f ca="1"/>
        <v>#NAME?</v>
      </c>
      <c r="AH102" s="139" t="e">
        <f ca="1"/>
        <v>#NAME?</v>
      </c>
      <c r="AI102" s="140" t="e">
        <f t="shared" ca="1" si="15"/>
        <v>#NAME?</v>
      </c>
      <c r="AJ102" t="e">
        <f t="shared" ca="1" si="16"/>
        <v>#NAME?</v>
      </c>
      <c r="AK102" t="e">
        <f t="shared" ca="1" si="17"/>
        <v>#NAME?</v>
      </c>
      <c r="AL102" s="138" t="e">
        <f t="shared" ca="1" si="18"/>
        <v>#NAME?</v>
      </c>
      <c r="AM102" s="140" t="e">
        <f t="shared" ca="1" si="19"/>
        <v>#NAME?</v>
      </c>
      <c r="AN102" s="138">
        <f t="shared" ca="1" si="20"/>
        <v>0</v>
      </c>
      <c r="AO102" s="140" t="e">
        <f t="shared" ca="1" si="21"/>
        <v>#NAME?</v>
      </c>
      <c r="AP102">
        <f t="shared" ca="1" si="22"/>
        <v>0</v>
      </c>
      <c r="BT102" t="e">
        <f ca="1"/>
        <v>#NAME?</v>
      </c>
      <c r="BU102" t="e">
        <f ca="1"/>
        <v>#NAME?</v>
      </c>
      <c r="BV102" t="e">
        <f ca="1"/>
        <v>#NAME?</v>
      </c>
      <c r="BW102" t="e">
        <f t="shared" ca="1" si="26"/>
        <v>#NAME?</v>
      </c>
      <c r="BX102" t="e">
        <f t="shared" ca="1" si="27"/>
        <v>#NAME?</v>
      </c>
      <c r="BY102" t="e">
        <f t="shared" ca="1" si="23"/>
        <v>#NAME?</v>
      </c>
      <c r="BZ102" t="e">
        <f t="shared" ca="1" si="24"/>
        <v>#NAME?</v>
      </c>
      <c r="CA102" t="e">
        <f t="shared" ca="1" si="25"/>
        <v>#NAME?</v>
      </c>
    </row>
    <row r="103" spans="1:79" ht="15.5" x14ac:dyDescent="0.35">
      <c r="A103" s="31">
        <v>73</v>
      </c>
      <c r="B103" s="14">
        <v>15</v>
      </c>
      <c r="C103" s="20">
        <v>1.8360000000000001</v>
      </c>
      <c r="D103" s="14">
        <v>0</v>
      </c>
      <c r="E103">
        <v>1</v>
      </c>
      <c r="F103" s="32">
        <v>1</v>
      </c>
      <c r="G103" s="14">
        <v>36</v>
      </c>
      <c r="H103" s="14">
        <v>7</v>
      </c>
      <c r="I103" s="14">
        <v>2</v>
      </c>
      <c r="J103" s="21">
        <v>42</v>
      </c>
      <c r="K103" s="17">
        <v>83</v>
      </c>
      <c r="L103" s="33">
        <v>179</v>
      </c>
      <c r="M103" s="33">
        <v>187</v>
      </c>
      <c r="N103" s="18">
        <v>13.2</v>
      </c>
      <c r="O103" s="14">
        <v>0</v>
      </c>
      <c r="S103" t="e">
        <f ca="1"/>
        <v>#NAME?</v>
      </c>
      <c r="T103" t="e">
        <f ca="1"/>
        <v>#NAME?</v>
      </c>
      <c r="U103" t="e">
        <f ca="1"/>
        <v>#NAME?</v>
      </c>
      <c r="V103" t="e">
        <f ca="1"/>
        <v>#NAME?</v>
      </c>
      <c r="W103" t="e">
        <f ca="1"/>
        <v>#NAME?</v>
      </c>
      <c r="X103" t="e">
        <f ca="1"/>
        <v>#NAME?</v>
      </c>
      <c r="Y103" t="e">
        <f ca="1"/>
        <v>#NAME?</v>
      </c>
      <c r="Z103" t="e">
        <f ca="1"/>
        <v>#NAME?</v>
      </c>
      <c r="AA103" t="e">
        <f ca="1"/>
        <v>#NAME?</v>
      </c>
      <c r="AB103" t="e">
        <f ca="1"/>
        <v>#NAME?</v>
      </c>
      <c r="AC103" t="e">
        <f ca="1"/>
        <v>#NAME?</v>
      </c>
      <c r="AD103" t="e">
        <f ca="1"/>
        <v>#NAME?</v>
      </c>
      <c r="AE103" t="e">
        <f ca="1"/>
        <v>#NAME?</v>
      </c>
      <c r="AF103" t="e">
        <f ca="1"/>
        <v>#NAME?</v>
      </c>
      <c r="AG103" s="138" t="e">
        <f ca="1"/>
        <v>#NAME?</v>
      </c>
      <c r="AH103" s="139" t="e">
        <f ca="1"/>
        <v>#NAME?</v>
      </c>
      <c r="AI103" s="140" t="e">
        <f t="shared" ca="1" si="15"/>
        <v>#NAME?</v>
      </c>
      <c r="AJ103" t="e">
        <f t="shared" ca="1" si="16"/>
        <v>#NAME?</v>
      </c>
      <c r="AK103" t="e">
        <f t="shared" ca="1" si="17"/>
        <v>#NAME?</v>
      </c>
      <c r="AL103" s="138" t="e">
        <f t="shared" ca="1" si="18"/>
        <v>#NAME?</v>
      </c>
      <c r="AM103" s="140" t="e">
        <f t="shared" ca="1" si="19"/>
        <v>#NAME?</v>
      </c>
      <c r="AN103" s="138">
        <f t="shared" ca="1" si="20"/>
        <v>0</v>
      </c>
      <c r="AO103" s="140" t="e">
        <f t="shared" ca="1" si="21"/>
        <v>#NAME?</v>
      </c>
      <c r="AP103">
        <f t="shared" ca="1" si="22"/>
        <v>0</v>
      </c>
      <c r="BT103" t="e">
        <f ca="1"/>
        <v>#NAME?</v>
      </c>
      <c r="BU103" t="e">
        <f ca="1"/>
        <v>#NAME?</v>
      </c>
      <c r="BV103" t="e">
        <f ca="1"/>
        <v>#NAME?</v>
      </c>
      <c r="BW103" t="e">
        <f t="shared" ca="1" si="26"/>
        <v>#NAME?</v>
      </c>
      <c r="BX103" t="e">
        <f t="shared" ca="1" si="27"/>
        <v>#NAME?</v>
      </c>
      <c r="BY103" t="e">
        <f t="shared" ca="1" si="23"/>
        <v>#NAME?</v>
      </c>
      <c r="BZ103" t="e">
        <f t="shared" ca="1" si="24"/>
        <v>#NAME?</v>
      </c>
      <c r="CA103" t="e">
        <f t="shared" ca="1" si="25"/>
        <v>#NAME?</v>
      </c>
    </row>
    <row r="104" spans="1:79" ht="15.5" x14ac:dyDescent="0.35">
      <c r="A104" s="31">
        <v>70</v>
      </c>
      <c r="B104" s="14">
        <v>20</v>
      </c>
      <c r="C104" s="20">
        <v>0.40799999999999997</v>
      </c>
      <c r="D104" s="14">
        <v>2</v>
      </c>
      <c r="E104">
        <v>0</v>
      </c>
      <c r="F104" s="32">
        <v>0</v>
      </c>
      <c r="G104" s="14">
        <v>42</v>
      </c>
      <c r="H104" s="14">
        <v>7</v>
      </c>
      <c r="I104" s="14">
        <v>6</v>
      </c>
      <c r="J104" s="21">
        <v>47</v>
      </c>
      <c r="K104" s="17">
        <v>49</v>
      </c>
      <c r="L104" s="33">
        <v>161</v>
      </c>
      <c r="M104" s="33">
        <v>168</v>
      </c>
      <c r="N104" s="18">
        <v>11.1</v>
      </c>
      <c r="O104" s="14">
        <v>0</v>
      </c>
      <c r="S104" t="e">
        <f ca="1"/>
        <v>#NAME?</v>
      </c>
      <c r="T104" t="e">
        <f ca="1"/>
        <v>#NAME?</v>
      </c>
      <c r="U104" t="e">
        <f ca="1"/>
        <v>#NAME?</v>
      </c>
      <c r="V104" t="e">
        <f ca="1"/>
        <v>#NAME?</v>
      </c>
      <c r="W104" t="e">
        <f ca="1"/>
        <v>#NAME?</v>
      </c>
      <c r="X104" t="e">
        <f ca="1"/>
        <v>#NAME?</v>
      </c>
      <c r="Y104" t="e">
        <f ca="1"/>
        <v>#NAME?</v>
      </c>
      <c r="Z104" t="e">
        <f ca="1"/>
        <v>#NAME?</v>
      </c>
      <c r="AA104" t="e">
        <f ca="1"/>
        <v>#NAME?</v>
      </c>
      <c r="AB104" t="e">
        <f ca="1"/>
        <v>#NAME?</v>
      </c>
      <c r="AC104" t="e">
        <f ca="1"/>
        <v>#NAME?</v>
      </c>
      <c r="AD104" t="e">
        <f ca="1"/>
        <v>#NAME?</v>
      </c>
      <c r="AE104" t="e">
        <f ca="1"/>
        <v>#NAME?</v>
      </c>
      <c r="AF104" t="e">
        <f ca="1"/>
        <v>#NAME?</v>
      </c>
      <c r="AG104" s="138" t="e">
        <f ca="1"/>
        <v>#NAME?</v>
      </c>
      <c r="AH104" s="139" t="e">
        <f ca="1"/>
        <v>#NAME?</v>
      </c>
      <c r="AI104" s="140" t="e">
        <f t="shared" ca="1" si="15"/>
        <v>#NAME?</v>
      </c>
      <c r="AJ104" t="e">
        <f t="shared" ca="1" si="16"/>
        <v>#NAME?</v>
      </c>
      <c r="AK104" t="e">
        <f t="shared" ca="1" si="17"/>
        <v>#NAME?</v>
      </c>
      <c r="AL104" s="138" t="e">
        <f t="shared" ca="1" si="18"/>
        <v>#NAME?</v>
      </c>
      <c r="AM104" s="140" t="e">
        <f t="shared" ca="1" si="19"/>
        <v>#NAME?</v>
      </c>
      <c r="AN104" s="138">
        <f t="shared" ca="1" si="20"/>
        <v>0</v>
      </c>
      <c r="AO104" s="140" t="e">
        <f t="shared" ca="1" si="21"/>
        <v>#NAME?</v>
      </c>
      <c r="AP104">
        <f t="shared" ca="1" si="22"/>
        <v>0</v>
      </c>
      <c r="BT104" t="e">
        <f ca="1"/>
        <v>#NAME?</v>
      </c>
      <c r="BU104" t="e">
        <f ca="1"/>
        <v>#NAME?</v>
      </c>
      <c r="BV104" t="e">
        <f ca="1"/>
        <v>#NAME?</v>
      </c>
      <c r="BW104" t="e">
        <f t="shared" ca="1" si="26"/>
        <v>#NAME?</v>
      </c>
      <c r="BX104" t="e">
        <f t="shared" ca="1" si="27"/>
        <v>#NAME?</v>
      </c>
      <c r="BY104" t="e">
        <f t="shared" ca="1" si="23"/>
        <v>#NAME?</v>
      </c>
      <c r="BZ104" t="e">
        <f t="shared" ca="1" si="24"/>
        <v>#NAME?</v>
      </c>
      <c r="CA104" t="e">
        <f t="shared" ca="1" si="25"/>
        <v>#NAME?</v>
      </c>
    </row>
    <row r="105" spans="1:79" ht="15.5" x14ac:dyDescent="0.35">
      <c r="A105" s="31">
        <v>49</v>
      </c>
      <c r="B105" s="14">
        <v>4</v>
      </c>
      <c r="C105" s="20">
        <v>0.124</v>
      </c>
      <c r="D105" s="14">
        <v>3</v>
      </c>
      <c r="E105">
        <v>1</v>
      </c>
      <c r="F105" s="32">
        <v>0</v>
      </c>
      <c r="G105" s="14">
        <v>29</v>
      </c>
      <c r="H105" s="14">
        <v>10</v>
      </c>
      <c r="I105" s="14">
        <v>1</v>
      </c>
      <c r="J105" s="21">
        <v>32</v>
      </c>
      <c r="K105" s="17">
        <v>24</v>
      </c>
      <c r="L105" s="33">
        <v>168</v>
      </c>
      <c r="M105" s="33">
        <v>175</v>
      </c>
      <c r="N105" s="18">
        <v>8.3000000000000007</v>
      </c>
      <c r="O105" s="14">
        <v>0</v>
      </c>
      <c r="S105" t="e">
        <f ca="1"/>
        <v>#NAME?</v>
      </c>
      <c r="T105" t="e">
        <f ca="1"/>
        <v>#NAME?</v>
      </c>
      <c r="U105" t="e">
        <f ca="1"/>
        <v>#NAME?</v>
      </c>
      <c r="V105" t="e">
        <f ca="1"/>
        <v>#NAME?</v>
      </c>
      <c r="W105" t="e">
        <f ca="1"/>
        <v>#NAME?</v>
      </c>
      <c r="X105" t="e">
        <f ca="1"/>
        <v>#NAME?</v>
      </c>
      <c r="Y105" t="e">
        <f ca="1"/>
        <v>#NAME?</v>
      </c>
      <c r="Z105" t="e">
        <f ca="1"/>
        <v>#NAME?</v>
      </c>
      <c r="AA105" t="e">
        <f ca="1"/>
        <v>#NAME?</v>
      </c>
      <c r="AB105" t="e">
        <f ca="1"/>
        <v>#NAME?</v>
      </c>
      <c r="AC105" t="e">
        <f ca="1"/>
        <v>#NAME?</v>
      </c>
      <c r="AD105" t="e">
        <f ca="1"/>
        <v>#NAME?</v>
      </c>
      <c r="AE105" t="e">
        <f ca="1"/>
        <v>#NAME?</v>
      </c>
      <c r="AF105" t="e">
        <f ca="1"/>
        <v>#NAME?</v>
      </c>
      <c r="AG105" s="138" t="e">
        <f ca="1"/>
        <v>#NAME?</v>
      </c>
      <c r="AH105" s="139" t="e">
        <f ca="1"/>
        <v>#NAME?</v>
      </c>
      <c r="AI105" s="140" t="e">
        <f t="shared" ca="1" si="15"/>
        <v>#NAME?</v>
      </c>
      <c r="AJ105" t="e">
        <f t="shared" ca="1" si="16"/>
        <v>#NAME?</v>
      </c>
      <c r="AK105" t="e">
        <f t="shared" ca="1" si="17"/>
        <v>#NAME?</v>
      </c>
      <c r="AL105" s="138" t="e">
        <f t="shared" ca="1" si="18"/>
        <v>#NAME?</v>
      </c>
      <c r="AM105" s="140" t="e">
        <f t="shared" ca="1" si="19"/>
        <v>#NAME?</v>
      </c>
      <c r="AN105" s="138">
        <f t="shared" ca="1" si="20"/>
        <v>0</v>
      </c>
      <c r="AO105" s="140" t="e">
        <f t="shared" ca="1" si="21"/>
        <v>#NAME?</v>
      </c>
      <c r="AP105">
        <f t="shared" ca="1" si="22"/>
        <v>0</v>
      </c>
      <c r="BT105" t="e">
        <f ca="1"/>
        <v>#NAME?</v>
      </c>
      <c r="BU105" t="e">
        <f ca="1"/>
        <v>#NAME?</v>
      </c>
      <c r="BV105" t="e">
        <f ca="1"/>
        <v>#NAME?</v>
      </c>
      <c r="BW105" t="e">
        <f t="shared" ca="1" si="26"/>
        <v>#NAME?</v>
      </c>
      <c r="BX105" t="e">
        <f t="shared" ca="1" si="27"/>
        <v>#NAME?</v>
      </c>
      <c r="BY105" t="e">
        <f t="shared" ca="1" si="23"/>
        <v>#NAME?</v>
      </c>
      <c r="BZ105" t="e">
        <f t="shared" ca="1" si="24"/>
        <v>#NAME?</v>
      </c>
      <c r="CA105" t="e">
        <f t="shared" ca="1" si="25"/>
        <v>#NAME?</v>
      </c>
    </row>
    <row r="106" spans="1:79" ht="15.5" x14ac:dyDescent="0.35">
      <c r="A106" s="31">
        <v>55</v>
      </c>
      <c r="B106" s="14">
        <v>11</v>
      </c>
      <c r="C106" s="20">
        <v>8.5000000000000006E-2</v>
      </c>
      <c r="D106" s="14">
        <v>7</v>
      </c>
      <c r="E106">
        <v>0</v>
      </c>
      <c r="F106" s="32">
        <v>0</v>
      </c>
      <c r="G106" s="14">
        <v>38</v>
      </c>
      <c r="H106" s="14">
        <v>4</v>
      </c>
      <c r="I106" s="14">
        <v>5</v>
      </c>
      <c r="J106" s="21">
        <v>32</v>
      </c>
      <c r="K106" s="17">
        <v>35</v>
      </c>
      <c r="L106" s="33">
        <v>162</v>
      </c>
      <c r="M106" s="33">
        <v>169</v>
      </c>
      <c r="N106" s="18">
        <v>9.3000000000000007</v>
      </c>
      <c r="O106" s="14">
        <v>1</v>
      </c>
      <c r="S106" t="e">
        <f ca="1"/>
        <v>#NAME?</v>
      </c>
      <c r="T106" t="e">
        <f ca="1"/>
        <v>#NAME?</v>
      </c>
      <c r="U106" t="e">
        <f ca="1"/>
        <v>#NAME?</v>
      </c>
      <c r="V106" t="e">
        <f ca="1"/>
        <v>#NAME?</v>
      </c>
      <c r="W106" t="e">
        <f ca="1"/>
        <v>#NAME?</v>
      </c>
      <c r="X106" t="e">
        <f ca="1"/>
        <v>#NAME?</v>
      </c>
      <c r="Y106" t="e">
        <f ca="1"/>
        <v>#NAME?</v>
      </c>
      <c r="Z106" t="e">
        <f ca="1"/>
        <v>#NAME?</v>
      </c>
      <c r="AA106" t="e">
        <f ca="1"/>
        <v>#NAME?</v>
      </c>
      <c r="AB106" t="e">
        <f ca="1"/>
        <v>#NAME?</v>
      </c>
      <c r="AC106" t="e">
        <f ca="1"/>
        <v>#NAME?</v>
      </c>
      <c r="AD106" t="e">
        <f ca="1"/>
        <v>#NAME?</v>
      </c>
      <c r="AE106" t="e">
        <f ca="1"/>
        <v>#NAME?</v>
      </c>
      <c r="AF106" t="e">
        <f ca="1"/>
        <v>#NAME?</v>
      </c>
      <c r="AG106" s="138" t="e">
        <f ca="1"/>
        <v>#NAME?</v>
      </c>
      <c r="AH106" s="139" t="e">
        <f ca="1"/>
        <v>#NAME?</v>
      </c>
      <c r="AI106" s="140" t="e">
        <f t="shared" ca="1" si="15"/>
        <v>#NAME?</v>
      </c>
      <c r="AJ106" t="e">
        <f t="shared" ca="1" si="16"/>
        <v>#NAME?</v>
      </c>
      <c r="AK106" t="e">
        <f t="shared" ca="1" si="17"/>
        <v>#NAME?</v>
      </c>
      <c r="AL106" s="138" t="e">
        <f t="shared" ca="1" si="18"/>
        <v>#NAME?</v>
      </c>
      <c r="AM106" s="140" t="e">
        <f t="shared" ca="1" si="19"/>
        <v>#NAME?</v>
      </c>
      <c r="AN106" s="138">
        <f t="shared" ca="1" si="20"/>
        <v>0</v>
      </c>
      <c r="AO106" s="140" t="e">
        <f t="shared" ca="1" si="21"/>
        <v>#NAME?</v>
      </c>
      <c r="AP106">
        <f t="shared" ca="1" si="22"/>
        <v>0</v>
      </c>
      <c r="BT106" t="e">
        <f ca="1"/>
        <v>#NAME?</v>
      </c>
      <c r="BU106" t="e">
        <f ca="1"/>
        <v>#NAME?</v>
      </c>
      <c r="BV106" t="e">
        <f ca="1"/>
        <v>#NAME?</v>
      </c>
      <c r="BW106" t="e">
        <f t="shared" ca="1" si="26"/>
        <v>#NAME?</v>
      </c>
      <c r="BX106" t="e">
        <f t="shared" ca="1" si="27"/>
        <v>#NAME?</v>
      </c>
      <c r="BY106" t="e">
        <f t="shared" ca="1" si="23"/>
        <v>#NAME?</v>
      </c>
      <c r="BZ106" t="e">
        <f t="shared" ca="1" si="24"/>
        <v>#NAME?</v>
      </c>
      <c r="CA106" t="e">
        <f t="shared" ca="1" si="25"/>
        <v>#NAME?</v>
      </c>
    </row>
    <row r="107" spans="1:79" ht="15.5" x14ac:dyDescent="0.35">
      <c r="A107" s="31">
        <v>49</v>
      </c>
      <c r="B107" s="14">
        <v>13</v>
      </c>
      <c r="C107" s="20">
        <v>0.85199999999999998</v>
      </c>
      <c r="D107" s="14">
        <v>3</v>
      </c>
      <c r="E107">
        <v>0</v>
      </c>
      <c r="F107" s="32">
        <v>0</v>
      </c>
      <c r="G107" s="14">
        <v>37</v>
      </c>
      <c r="H107" s="14">
        <v>9</v>
      </c>
      <c r="I107" s="14">
        <v>4</v>
      </c>
      <c r="J107" s="21">
        <v>41</v>
      </c>
      <c r="K107" s="17">
        <v>25</v>
      </c>
      <c r="L107" s="33">
        <v>162</v>
      </c>
      <c r="M107" s="33">
        <v>168</v>
      </c>
      <c r="N107" s="18">
        <v>8.1999999999999993</v>
      </c>
      <c r="O107" s="14">
        <v>1</v>
      </c>
      <c r="S107" t="e">
        <f ca="1"/>
        <v>#NAME?</v>
      </c>
      <c r="T107" t="e">
        <f ca="1"/>
        <v>#NAME?</v>
      </c>
      <c r="U107" t="e">
        <f ca="1"/>
        <v>#NAME?</v>
      </c>
      <c r="V107" t="e">
        <f ca="1"/>
        <v>#NAME?</v>
      </c>
      <c r="W107" t="e">
        <f ca="1"/>
        <v>#NAME?</v>
      </c>
      <c r="X107" t="e">
        <f ca="1"/>
        <v>#NAME?</v>
      </c>
      <c r="Y107" t="e">
        <f ca="1"/>
        <v>#NAME?</v>
      </c>
      <c r="Z107" t="e">
        <f ca="1"/>
        <v>#NAME?</v>
      </c>
      <c r="AA107" t="e">
        <f ca="1"/>
        <v>#NAME?</v>
      </c>
      <c r="AB107" t="e">
        <f ca="1"/>
        <v>#NAME?</v>
      </c>
      <c r="AC107" t="e">
        <f ca="1"/>
        <v>#NAME?</v>
      </c>
      <c r="AD107" t="e">
        <f ca="1"/>
        <v>#NAME?</v>
      </c>
      <c r="AE107" t="e">
        <f ca="1"/>
        <v>#NAME?</v>
      </c>
      <c r="AF107" t="e">
        <f ca="1"/>
        <v>#NAME?</v>
      </c>
      <c r="AG107" s="138" t="e">
        <f ca="1"/>
        <v>#NAME?</v>
      </c>
      <c r="AH107" s="139" t="e">
        <f ca="1"/>
        <v>#NAME?</v>
      </c>
      <c r="AI107" s="140" t="e">
        <f t="shared" ca="1" si="15"/>
        <v>#NAME?</v>
      </c>
      <c r="AJ107" t="e">
        <f t="shared" ca="1" si="16"/>
        <v>#NAME?</v>
      </c>
      <c r="AK107" t="e">
        <f t="shared" ca="1" si="17"/>
        <v>#NAME?</v>
      </c>
      <c r="AL107" s="138" t="e">
        <f t="shared" ca="1" si="18"/>
        <v>#NAME?</v>
      </c>
      <c r="AM107" s="140" t="e">
        <f t="shared" ca="1" si="19"/>
        <v>#NAME?</v>
      </c>
      <c r="AN107" s="138">
        <f t="shared" ca="1" si="20"/>
        <v>0</v>
      </c>
      <c r="AO107" s="140" t="e">
        <f t="shared" ca="1" si="21"/>
        <v>#NAME?</v>
      </c>
      <c r="AP107">
        <f t="shared" ca="1" si="22"/>
        <v>0</v>
      </c>
      <c r="BT107" t="e">
        <f ca="1"/>
        <v>#NAME?</v>
      </c>
      <c r="BU107" t="e">
        <f ca="1"/>
        <v>#NAME?</v>
      </c>
      <c r="BV107" t="e">
        <f ca="1"/>
        <v>#NAME?</v>
      </c>
      <c r="BW107" t="e">
        <f t="shared" ca="1" si="26"/>
        <v>#NAME?</v>
      </c>
      <c r="BX107" t="e">
        <f t="shared" ca="1" si="27"/>
        <v>#NAME?</v>
      </c>
      <c r="BY107" t="e">
        <f t="shared" ca="1" si="23"/>
        <v>#NAME?</v>
      </c>
      <c r="BZ107" t="e">
        <f t="shared" ca="1" si="24"/>
        <v>#NAME?</v>
      </c>
      <c r="CA107" t="e">
        <f t="shared" ca="1" si="25"/>
        <v>#NAME?</v>
      </c>
    </row>
    <row r="108" spans="1:79" ht="15.5" x14ac:dyDescent="0.35">
      <c r="A108" s="31">
        <v>74</v>
      </c>
      <c r="B108" s="14">
        <v>6</v>
      </c>
      <c r="C108" s="20">
        <v>1.927</v>
      </c>
      <c r="D108" s="14">
        <v>2</v>
      </c>
      <c r="E108">
        <v>0</v>
      </c>
      <c r="F108" s="32">
        <v>1</v>
      </c>
      <c r="G108" s="14">
        <v>29</v>
      </c>
      <c r="H108" s="14">
        <v>7</v>
      </c>
      <c r="I108" s="14">
        <v>2</v>
      </c>
      <c r="J108" s="21">
        <v>38</v>
      </c>
      <c r="K108" s="17">
        <v>58</v>
      </c>
      <c r="L108" s="33">
        <v>164</v>
      </c>
      <c r="M108" s="33">
        <v>171</v>
      </c>
      <c r="N108" s="18">
        <v>14.8</v>
      </c>
      <c r="O108" s="14">
        <v>1</v>
      </c>
      <c r="S108" t="e">
        <f ca="1"/>
        <v>#NAME?</v>
      </c>
      <c r="T108" t="e">
        <f ca="1"/>
        <v>#NAME?</v>
      </c>
      <c r="U108" t="e">
        <f ca="1"/>
        <v>#NAME?</v>
      </c>
      <c r="V108" t="e">
        <f ca="1"/>
        <v>#NAME?</v>
      </c>
      <c r="W108" t="e">
        <f ca="1"/>
        <v>#NAME?</v>
      </c>
      <c r="X108" t="e">
        <f ca="1"/>
        <v>#NAME?</v>
      </c>
      <c r="Y108" t="e">
        <f ca="1"/>
        <v>#NAME?</v>
      </c>
      <c r="Z108" t="e">
        <f ca="1"/>
        <v>#NAME?</v>
      </c>
      <c r="AA108" t="e">
        <f ca="1"/>
        <v>#NAME?</v>
      </c>
      <c r="AB108" t="e">
        <f ca="1"/>
        <v>#NAME?</v>
      </c>
      <c r="AC108" t="e">
        <f ca="1"/>
        <v>#NAME?</v>
      </c>
      <c r="AD108" t="e">
        <f ca="1"/>
        <v>#NAME?</v>
      </c>
      <c r="AE108" t="e">
        <f ca="1"/>
        <v>#NAME?</v>
      </c>
      <c r="AF108" t="e">
        <f ca="1"/>
        <v>#NAME?</v>
      </c>
      <c r="AG108" s="138" t="e">
        <f ca="1"/>
        <v>#NAME?</v>
      </c>
      <c r="AH108" s="139" t="e">
        <f ca="1"/>
        <v>#NAME?</v>
      </c>
      <c r="AI108" s="140" t="e">
        <f t="shared" ca="1" si="15"/>
        <v>#NAME?</v>
      </c>
      <c r="AJ108" t="e">
        <f t="shared" ca="1" si="16"/>
        <v>#NAME?</v>
      </c>
      <c r="AK108" t="e">
        <f t="shared" ca="1" si="17"/>
        <v>#NAME?</v>
      </c>
      <c r="AL108" s="138" t="e">
        <f t="shared" ca="1" si="18"/>
        <v>#NAME?</v>
      </c>
      <c r="AM108" s="140" t="e">
        <f t="shared" ca="1" si="19"/>
        <v>#NAME?</v>
      </c>
      <c r="AN108" s="138">
        <f t="shared" ca="1" si="20"/>
        <v>0</v>
      </c>
      <c r="AO108" s="140" t="e">
        <f t="shared" ca="1" si="21"/>
        <v>#NAME?</v>
      </c>
      <c r="AP108">
        <f t="shared" ca="1" si="22"/>
        <v>0</v>
      </c>
      <c r="BT108" t="e">
        <f ca="1"/>
        <v>#NAME?</v>
      </c>
      <c r="BU108" t="e">
        <f ca="1"/>
        <v>#NAME?</v>
      </c>
      <c r="BV108" t="e">
        <f ca="1"/>
        <v>#NAME?</v>
      </c>
      <c r="BW108" t="e">
        <f t="shared" ca="1" si="26"/>
        <v>#NAME?</v>
      </c>
      <c r="BX108" t="e">
        <f t="shared" ca="1" si="27"/>
        <v>#NAME?</v>
      </c>
      <c r="BY108" t="e">
        <f t="shared" ca="1" si="23"/>
        <v>#NAME?</v>
      </c>
      <c r="BZ108" t="e">
        <f t="shared" ca="1" si="24"/>
        <v>#NAME?</v>
      </c>
      <c r="CA108" t="e">
        <f t="shared" ca="1" si="25"/>
        <v>#NAME?</v>
      </c>
    </row>
    <row r="109" spans="1:79" ht="15.5" x14ac:dyDescent="0.35">
      <c r="A109" s="31">
        <v>53</v>
      </c>
      <c r="B109" s="14">
        <v>4</v>
      </c>
      <c r="C109" s="20">
        <v>1.018</v>
      </c>
      <c r="D109" s="14">
        <v>1</v>
      </c>
      <c r="E109">
        <v>0</v>
      </c>
      <c r="F109" s="32">
        <v>1</v>
      </c>
      <c r="G109" s="14">
        <v>36</v>
      </c>
      <c r="H109" s="14">
        <v>10</v>
      </c>
      <c r="I109" s="14">
        <v>4</v>
      </c>
      <c r="J109" s="21">
        <v>35</v>
      </c>
      <c r="K109" s="17">
        <v>31</v>
      </c>
      <c r="L109" s="33">
        <v>176</v>
      </c>
      <c r="M109" s="33">
        <v>182</v>
      </c>
      <c r="N109" s="18">
        <v>10.7</v>
      </c>
      <c r="O109" s="14">
        <v>0</v>
      </c>
      <c r="S109" t="e">
        <f ca="1"/>
        <v>#NAME?</v>
      </c>
      <c r="T109" t="e">
        <f ca="1"/>
        <v>#NAME?</v>
      </c>
      <c r="U109" t="e">
        <f ca="1"/>
        <v>#NAME?</v>
      </c>
      <c r="V109" t="e">
        <f ca="1"/>
        <v>#NAME?</v>
      </c>
      <c r="W109" t="e">
        <f ca="1"/>
        <v>#NAME?</v>
      </c>
      <c r="X109" t="e">
        <f ca="1"/>
        <v>#NAME?</v>
      </c>
      <c r="Y109" t="e">
        <f ca="1"/>
        <v>#NAME?</v>
      </c>
      <c r="Z109" t="e">
        <f ca="1"/>
        <v>#NAME?</v>
      </c>
      <c r="AA109" t="e">
        <f ca="1"/>
        <v>#NAME?</v>
      </c>
      <c r="AB109" t="e">
        <f ca="1"/>
        <v>#NAME?</v>
      </c>
      <c r="AC109" t="e">
        <f ca="1"/>
        <v>#NAME?</v>
      </c>
      <c r="AD109" t="e">
        <f ca="1"/>
        <v>#NAME?</v>
      </c>
      <c r="AE109" t="e">
        <f ca="1"/>
        <v>#NAME?</v>
      </c>
      <c r="AF109" t="e">
        <f ca="1"/>
        <v>#NAME?</v>
      </c>
      <c r="AG109" s="138" t="e">
        <f ca="1"/>
        <v>#NAME?</v>
      </c>
      <c r="AH109" s="139" t="e">
        <f ca="1"/>
        <v>#NAME?</v>
      </c>
      <c r="AI109" s="140" t="e">
        <f t="shared" ca="1" si="15"/>
        <v>#NAME?</v>
      </c>
      <c r="AJ109" t="e">
        <f t="shared" ca="1" si="16"/>
        <v>#NAME?</v>
      </c>
      <c r="AK109" t="e">
        <f t="shared" ca="1" si="17"/>
        <v>#NAME?</v>
      </c>
      <c r="AL109" s="138" t="e">
        <f t="shared" ca="1" si="18"/>
        <v>#NAME?</v>
      </c>
      <c r="AM109" s="140" t="e">
        <f t="shared" ca="1" si="19"/>
        <v>#NAME?</v>
      </c>
      <c r="AN109" s="138">
        <f t="shared" ca="1" si="20"/>
        <v>0</v>
      </c>
      <c r="AO109" s="140" t="e">
        <f t="shared" ca="1" si="21"/>
        <v>#NAME?</v>
      </c>
      <c r="AP109">
        <f t="shared" ca="1" si="22"/>
        <v>0</v>
      </c>
      <c r="BT109" t="e">
        <f ca="1"/>
        <v>#NAME?</v>
      </c>
      <c r="BU109" t="e">
        <f ca="1"/>
        <v>#NAME?</v>
      </c>
      <c r="BV109" t="e">
        <f ca="1"/>
        <v>#NAME?</v>
      </c>
      <c r="BW109" t="e">
        <f t="shared" ca="1" si="26"/>
        <v>#NAME?</v>
      </c>
      <c r="BX109" t="e">
        <f t="shared" ca="1" si="27"/>
        <v>#NAME?</v>
      </c>
      <c r="BY109" t="e">
        <f t="shared" ca="1" si="23"/>
        <v>#NAME?</v>
      </c>
      <c r="BZ109" t="e">
        <f t="shared" ca="1" si="24"/>
        <v>#NAME?</v>
      </c>
      <c r="CA109" t="e">
        <f t="shared" ca="1" si="25"/>
        <v>#NAME?</v>
      </c>
    </row>
    <row r="110" spans="1:79" ht="15.5" x14ac:dyDescent="0.35">
      <c r="A110" s="31">
        <v>58</v>
      </c>
      <c r="B110" s="14">
        <v>13</v>
      </c>
      <c r="C110" s="20">
        <v>0.86399999999999999</v>
      </c>
      <c r="D110" s="14">
        <v>4</v>
      </c>
      <c r="E110">
        <v>0</v>
      </c>
      <c r="F110" s="32">
        <v>0</v>
      </c>
      <c r="G110" s="14">
        <v>61</v>
      </c>
      <c r="H110" s="14">
        <v>8</v>
      </c>
      <c r="I110" s="14">
        <v>5</v>
      </c>
      <c r="J110" s="21">
        <v>44</v>
      </c>
      <c r="K110" s="17">
        <v>39</v>
      </c>
      <c r="L110" s="33">
        <v>162</v>
      </c>
      <c r="M110" s="33">
        <v>168</v>
      </c>
      <c r="N110" s="18">
        <v>8.8000000000000007</v>
      </c>
      <c r="O110" s="14">
        <v>1</v>
      </c>
      <c r="S110" t="e">
        <f ca="1"/>
        <v>#NAME?</v>
      </c>
      <c r="T110" t="e">
        <f ca="1"/>
        <v>#NAME?</v>
      </c>
      <c r="U110" t="e">
        <f ca="1"/>
        <v>#NAME?</v>
      </c>
      <c r="V110" t="e">
        <f ca="1"/>
        <v>#NAME?</v>
      </c>
      <c r="W110" t="e">
        <f ca="1"/>
        <v>#NAME?</v>
      </c>
      <c r="X110" t="e">
        <f ca="1"/>
        <v>#NAME?</v>
      </c>
      <c r="Y110" t="e">
        <f ca="1"/>
        <v>#NAME?</v>
      </c>
      <c r="Z110" t="e">
        <f ca="1"/>
        <v>#NAME?</v>
      </c>
      <c r="AA110" t="e">
        <f ca="1"/>
        <v>#NAME?</v>
      </c>
      <c r="AB110" t="e">
        <f ca="1"/>
        <v>#NAME?</v>
      </c>
      <c r="AC110" t="e">
        <f ca="1"/>
        <v>#NAME?</v>
      </c>
      <c r="AD110" t="e">
        <f ca="1"/>
        <v>#NAME?</v>
      </c>
      <c r="AE110" t="e">
        <f ca="1"/>
        <v>#NAME?</v>
      </c>
      <c r="AF110" t="e">
        <f ca="1"/>
        <v>#NAME?</v>
      </c>
      <c r="AG110" s="138" t="e">
        <f ca="1"/>
        <v>#NAME?</v>
      </c>
      <c r="AH110" s="139" t="e">
        <f ca="1"/>
        <v>#NAME?</v>
      </c>
      <c r="AI110" s="140" t="e">
        <f t="shared" ca="1" si="15"/>
        <v>#NAME?</v>
      </c>
      <c r="AJ110" t="e">
        <f t="shared" ca="1" si="16"/>
        <v>#NAME?</v>
      </c>
      <c r="AK110" t="e">
        <f t="shared" ca="1" si="17"/>
        <v>#NAME?</v>
      </c>
      <c r="AL110" s="138" t="e">
        <f t="shared" ca="1" si="18"/>
        <v>#NAME?</v>
      </c>
      <c r="AM110" s="140" t="e">
        <f t="shared" ca="1" si="19"/>
        <v>#NAME?</v>
      </c>
      <c r="AN110" s="138">
        <f t="shared" ca="1" si="20"/>
        <v>0</v>
      </c>
      <c r="AO110" s="140" t="e">
        <f t="shared" ca="1" si="21"/>
        <v>#NAME?</v>
      </c>
      <c r="AP110">
        <f t="shared" ca="1" si="22"/>
        <v>0</v>
      </c>
      <c r="BT110" t="e">
        <f ca="1"/>
        <v>#NAME?</v>
      </c>
      <c r="BU110" t="e">
        <f ca="1"/>
        <v>#NAME?</v>
      </c>
      <c r="BV110" t="e">
        <f ca="1"/>
        <v>#NAME?</v>
      </c>
      <c r="BW110" t="e">
        <f t="shared" ca="1" si="26"/>
        <v>#NAME?</v>
      </c>
      <c r="BX110" t="e">
        <f t="shared" ca="1" si="27"/>
        <v>#NAME?</v>
      </c>
      <c r="BY110" t="e">
        <f t="shared" ca="1" si="23"/>
        <v>#NAME?</v>
      </c>
      <c r="BZ110" t="e">
        <f t="shared" ca="1" si="24"/>
        <v>#NAME?</v>
      </c>
      <c r="CA110" t="e">
        <f t="shared" ca="1" si="25"/>
        <v>#NAME?</v>
      </c>
    </row>
    <row r="111" spans="1:79" ht="15.5" x14ac:dyDescent="0.35">
      <c r="A111" s="31">
        <v>54</v>
      </c>
      <c r="B111" s="14">
        <v>2</v>
      </c>
      <c r="C111" s="20">
        <v>0.626</v>
      </c>
      <c r="D111" s="14">
        <v>2</v>
      </c>
      <c r="E111">
        <v>0</v>
      </c>
      <c r="F111" s="32">
        <v>0</v>
      </c>
      <c r="G111" s="14">
        <v>38</v>
      </c>
      <c r="H111" s="14">
        <v>8</v>
      </c>
      <c r="I111" s="14">
        <v>3</v>
      </c>
      <c r="J111" s="21">
        <v>28</v>
      </c>
      <c r="K111" s="17">
        <v>26</v>
      </c>
      <c r="L111" s="33">
        <v>185</v>
      </c>
      <c r="M111" s="33">
        <v>193</v>
      </c>
      <c r="N111" s="18">
        <v>9.6999999999999993</v>
      </c>
      <c r="O111" s="14">
        <v>1</v>
      </c>
      <c r="S111" t="e">
        <f ca="1"/>
        <v>#NAME?</v>
      </c>
      <c r="T111" t="e">
        <f ca="1"/>
        <v>#NAME?</v>
      </c>
      <c r="U111" t="e">
        <f ca="1"/>
        <v>#NAME?</v>
      </c>
      <c r="V111" t="e">
        <f ca="1"/>
        <v>#NAME?</v>
      </c>
      <c r="W111" t="e">
        <f ca="1"/>
        <v>#NAME?</v>
      </c>
      <c r="X111" t="e">
        <f ca="1"/>
        <v>#NAME?</v>
      </c>
      <c r="Y111" t="e">
        <f ca="1"/>
        <v>#NAME?</v>
      </c>
      <c r="Z111" t="e">
        <f ca="1"/>
        <v>#NAME?</v>
      </c>
      <c r="AA111" t="e">
        <f ca="1"/>
        <v>#NAME?</v>
      </c>
      <c r="AB111" t="e">
        <f ca="1"/>
        <v>#NAME?</v>
      </c>
      <c r="AC111" t="e">
        <f ca="1"/>
        <v>#NAME?</v>
      </c>
      <c r="AD111" t="e">
        <f ca="1"/>
        <v>#NAME?</v>
      </c>
      <c r="AE111" t="e">
        <f ca="1"/>
        <v>#NAME?</v>
      </c>
      <c r="AF111" t="e">
        <f ca="1"/>
        <v>#NAME?</v>
      </c>
      <c r="AG111" s="138" t="e">
        <f ca="1"/>
        <v>#NAME?</v>
      </c>
      <c r="AH111" s="139" t="e">
        <f ca="1"/>
        <v>#NAME?</v>
      </c>
      <c r="AI111" s="140" t="e">
        <f t="shared" ca="1" si="15"/>
        <v>#NAME?</v>
      </c>
      <c r="AJ111" t="e">
        <f t="shared" ca="1" si="16"/>
        <v>#NAME?</v>
      </c>
      <c r="AK111" t="e">
        <f t="shared" ca="1" si="17"/>
        <v>#NAME?</v>
      </c>
      <c r="AL111" s="138" t="e">
        <f t="shared" ca="1" si="18"/>
        <v>#NAME?</v>
      </c>
      <c r="AM111" s="140" t="e">
        <f t="shared" ca="1" si="19"/>
        <v>#NAME?</v>
      </c>
      <c r="AN111" s="138">
        <f t="shared" ca="1" si="20"/>
        <v>0</v>
      </c>
      <c r="AO111" s="140" t="e">
        <f t="shared" ca="1" si="21"/>
        <v>#NAME?</v>
      </c>
      <c r="AP111">
        <f t="shared" ca="1" si="22"/>
        <v>0</v>
      </c>
      <c r="BT111" t="e">
        <f ca="1"/>
        <v>#NAME?</v>
      </c>
      <c r="BU111" t="e">
        <f ca="1"/>
        <v>#NAME?</v>
      </c>
      <c r="BV111" t="e">
        <f ca="1"/>
        <v>#NAME?</v>
      </c>
      <c r="BW111" t="e">
        <f t="shared" ca="1" si="26"/>
        <v>#NAME?</v>
      </c>
      <c r="BX111" t="e">
        <f t="shared" ca="1" si="27"/>
        <v>#NAME?</v>
      </c>
      <c r="BY111" t="e">
        <f t="shared" ca="1" si="23"/>
        <v>#NAME?</v>
      </c>
      <c r="BZ111" t="e">
        <f t="shared" ca="1" si="24"/>
        <v>#NAME?</v>
      </c>
      <c r="CA111" t="e">
        <f t="shared" ca="1" si="25"/>
        <v>#NAME?</v>
      </c>
    </row>
    <row r="112" spans="1:79" ht="15.5" x14ac:dyDescent="0.35">
      <c r="A112" s="31">
        <v>55</v>
      </c>
      <c r="B112" s="14">
        <v>4</v>
      </c>
      <c r="C112" s="20">
        <v>1.3839999999999999</v>
      </c>
      <c r="D112" s="14">
        <v>2</v>
      </c>
      <c r="E112">
        <v>1</v>
      </c>
      <c r="F112" s="32">
        <v>0</v>
      </c>
      <c r="G112" s="14">
        <v>27</v>
      </c>
      <c r="H112" s="14">
        <v>10</v>
      </c>
      <c r="I112" s="14">
        <v>1</v>
      </c>
      <c r="J112" s="21">
        <v>34</v>
      </c>
      <c r="K112" s="17">
        <v>94</v>
      </c>
      <c r="L112" s="33">
        <v>182</v>
      </c>
      <c r="M112" s="33">
        <v>192</v>
      </c>
      <c r="N112" s="18">
        <v>9.6999999999999993</v>
      </c>
      <c r="O112" s="14">
        <v>1</v>
      </c>
      <c r="S112" t="e">
        <f ca="1"/>
        <v>#NAME?</v>
      </c>
      <c r="T112" t="e">
        <f ca="1"/>
        <v>#NAME?</v>
      </c>
      <c r="U112" t="e">
        <f ca="1"/>
        <v>#NAME?</v>
      </c>
      <c r="V112" t="e">
        <f ca="1"/>
        <v>#NAME?</v>
      </c>
      <c r="W112" t="e">
        <f ca="1"/>
        <v>#NAME?</v>
      </c>
      <c r="X112" t="e">
        <f ca="1"/>
        <v>#NAME?</v>
      </c>
      <c r="Y112" t="e">
        <f ca="1"/>
        <v>#NAME?</v>
      </c>
      <c r="Z112" t="e">
        <f ca="1"/>
        <v>#NAME?</v>
      </c>
      <c r="AA112" t="e">
        <f ca="1"/>
        <v>#NAME?</v>
      </c>
      <c r="AB112" t="e">
        <f ca="1"/>
        <v>#NAME?</v>
      </c>
      <c r="AC112" t="e">
        <f ca="1"/>
        <v>#NAME?</v>
      </c>
      <c r="AD112" t="e">
        <f ca="1"/>
        <v>#NAME?</v>
      </c>
      <c r="AE112" t="e">
        <f ca="1"/>
        <v>#NAME?</v>
      </c>
      <c r="AF112" t="e">
        <f ca="1"/>
        <v>#NAME?</v>
      </c>
      <c r="AG112" s="138" t="e">
        <f ca="1"/>
        <v>#NAME?</v>
      </c>
      <c r="AH112" s="139" t="e">
        <f ca="1"/>
        <v>#NAME?</v>
      </c>
      <c r="AI112" s="140" t="e">
        <f t="shared" ca="1" si="15"/>
        <v>#NAME?</v>
      </c>
      <c r="AJ112" t="e">
        <f t="shared" ca="1" si="16"/>
        <v>#NAME?</v>
      </c>
      <c r="AK112" t="e">
        <f t="shared" ca="1" si="17"/>
        <v>#NAME?</v>
      </c>
      <c r="AL112" s="138" t="e">
        <f t="shared" ca="1" si="18"/>
        <v>#NAME?</v>
      </c>
      <c r="AM112" s="140" t="e">
        <f t="shared" ca="1" si="19"/>
        <v>#NAME?</v>
      </c>
      <c r="AN112" s="138">
        <f t="shared" ca="1" si="20"/>
        <v>0</v>
      </c>
      <c r="AO112" s="140" t="e">
        <f t="shared" ca="1" si="21"/>
        <v>#NAME?</v>
      </c>
      <c r="AP112">
        <f t="shared" ca="1" si="22"/>
        <v>0</v>
      </c>
      <c r="BT112" t="e">
        <f ca="1"/>
        <v>#NAME?</v>
      </c>
      <c r="BU112" t="e">
        <f ca="1"/>
        <v>#NAME?</v>
      </c>
      <c r="BV112" t="e">
        <f ca="1"/>
        <v>#NAME?</v>
      </c>
      <c r="BW112" t="e">
        <f t="shared" ca="1" si="26"/>
        <v>#NAME?</v>
      </c>
      <c r="BX112" t="e">
        <f t="shared" ca="1" si="27"/>
        <v>#NAME?</v>
      </c>
      <c r="BY112" t="e">
        <f t="shared" ca="1" si="23"/>
        <v>#NAME?</v>
      </c>
      <c r="BZ112" t="e">
        <f t="shared" ca="1" si="24"/>
        <v>#NAME?</v>
      </c>
      <c r="CA112" t="e">
        <f t="shared" ca="1" si="25"/>
        <v>#NAME?</v>
      </c>
    </row>
    <row r="113" spans="1:79" ht="15.5" x14ac:dyDescent="0.35">
      <c r="A113" s="31">
        <v>65</v>
      </c>
      <c r="B113" s="14">
        <v>3</v>
      </c>
      <c r="C113" s="20">
        <v>0.59</v>
      </c>
      <c r="D113" s="14">
        <v>3</v>
      </c>
      <c r="E113">
        <v>0</v>
      </c>
      <c r="F113" s="32">
        <v>1</v>
      </c>
      <c r="G113" s="14">
        <v>32</v>
      </c>
      <c r="H113" s="14">
        <v>10</v>
      </c>
      <c r="I113" s="14">
        <v>2</v>
      </c>
      <c r="J113" s="21">
        <v>29</v>
      </c>
      <c r="K113" s="17">
        <v>54</v>
      </c>
      <c r="L113" s="33">
        <v>173</v>
      </c>
      <c r="M113" s="33">
        <v>181</v>
      </c>
      <c r="N113" s="18">
        <v>10.5</v>
      </c>
      <c r="O113" s="14">
        <v>1</v>
      </c>
      <c r="S113" t="e">
        <f ca="1"/>
        <v>#NAME?</v>
      </c>
      <c r="T113" t="e">
        <f ca="1"/>
        <v>#NAME?</v>
      </c>
      <c r="U113" t="e">
        <f ca="1"/>
        <v>#NAME?</v>
      </c>
      <c r="V113" t="e">
        <f ca="1"/>
        <v>#NAME?</v>
      </c>
      <c r="W113" t="e">
        <f ca="1"/>
        <v>#NAME?</v>
      </c>
      <c r="X113" t="e">
        <f ca="1"/>
        <v>#NAME?</v>
      </c>
      <c r="Y113" t="e">
        <f ca="1"/>
        <v>#NAME?</v>
      </c>
      <c r="Z113" t="e">
        <f ca="1"/>
        <v>#NAME?</v>
      </c>
      <c r="AA113" t="e">
        <f ca="1"/>
        <v>#NAME?</v>
      </c>
      <c r="AB113" t="e">
        <f ca="1"/>
        <v>#NAME?</v>
      </c>
      <c r="AC113" t="e">
        <f ca="1"/>
        <v>#NAME?</v>
      </c>
      <c r="AD113" t="e">
        <f ca="1"/>
        <v>#NAME?</v>
      </c>
      <c r="AE113" t="e">
        <f ca="1"/>
        <v>#NAME?</v>
      </c>
      <c r="AF113" t="e">
        <f ca="1"/>
        <v>#NAME?</v>
      </c>
      <c r="AG113" s="138" t="e">
        <f ca="1"/>
        <v>#NAME?</v>
      </c>
      <c r="AH113" s="139" t="e">
        <f ca="1"/>
        <v>#NAME?</v>
      </c>
      <c r="AI113" s="140" t="e">
        <f t="shared" ca="1" si="15"/>
        <v>#NAME?</v>
      </c>
      <c r="AJ113" t="e">
        <f t="shared" ca="1" si="16"/>
        <v>#NAME?</v>
      </c>
      <c r="AK113" t="e">
        <f t="shared" ca="1" si="17"/>
        <v>#NAME?</v>
      </c>
      <c r="AL113" s="138" t="e">
        <f t="shared" ca="1" si="18"/>
        <v>#NAME?</v>
      </c>
      <c r="AM113" s="140" t="e">
        <f t="shared" ca="1" si="19"/>
        <v>#NAME?</v>
      </c>
      <c r="AN113" s="138">
        <f t="shared" ca="1" si="20"/>
        <v>0</v>
      </c>
      <c r="AO113" s="140" t="e">
        <f t="shared" ca="1" si="21"/>
        <v>#NAME?</v>
      </c>
      <c r="AP113">
        <f t="shared" ca="1" si="22"/>
        <v>0</v>
      </c>
      <c r="BT113" t="e">
        <f ca="1"/>
        <v>#NAME?</v>
      </c>
      <c r="BU113" t="e">
        <f ca="1"/>
        <v>#NAME?</v>
      </c>
      <c r="BV113" t="e">
        <f ca="1"/>
        <v>#NAME?</v>
      </c>
      <c r="BW113" t="e">
        <f t="shared" ca="1" si="26"/>
        <v>#NAME?</v>
      </c>
      <c r="BX113" t="e">
        <f t="shared" ca="1" si="27"/>
        <v>#NAME?</v>
      </c>
      <c r="BY113" t="e">
        <f t="shared" ca="1" si="23"/>
        <v>#NAME?</v>
      </c>
      <c r="BZ113" t="e">
        <f t="shared" ca="1" si="24"/>
        <v>#NAME?</v>
      </c>
      <c r="CA113" t="e">
        <f t="shared" ca="1" si="25"/>
        <v>#NAME?</v>
      </c>
    </row>
    <row r="114" spans="1:79" ht="15.5" x14ac:dyDescent="0.35">
      <c r="A114" s="31">
        <v>39</v>
      </c>
      <c r="B114" s="14">
        <v>7</v>
      </c>
      <c r="C114" s="20">
        <v>7.1999999999999995E-2</v>
      </c>
      <c r="D114" s="14">
        <v>7</v>
      </c>
      <c r="E114">
        <v>1</v>
      </c>
      <c r="F114" s="32">
        <v>1</v>
      </c>
      <c r="G114" s="14">
        <v>44</v>
      </c>
      <c r="H114" s="14">
        <v>16</v>
      </c>
      <c r="I114" s="14">
        <v>2</v>
      </c>
      <c r="J114" s="21">
        <v>35</v>
      </c>
      <c r="K114" s="17">
        <v>8</v>
      </c>
      <c r="L114" s="33">
        <v>164</v>
      </c>
      <c r="M114" s="33">
        <v>170</v>
      </c>
      <c r="N114" s="18">
        <v>8.9</v>
      </c>
      <c r="O114" s="14">
        <v>1</v>
      </c>
      <c r="S114" t="e">
        <f ca="1"/>
        <v>#NAME?</v>
      </c>
      <c r="T114" t="e">
        <f ca="1"/>
        <v>#NAME?</v>
      </c>
      <c r="U114" t="e">
        <f ca="1"/>
        <v>#NAME?</v>
      </c>
      <c r="V114" t="e">
        <f ca="1"/>
        <v>#NAME?</v>
      </c>
      <c r="W114" t="e">
        <f ca="1"/>
        <v>#NAME?</v>
      </c>
      <c r="X114" t="e">
        <f ca="1"/>
        <v>#NAME?</v>
      </c>
      <c r="Y114" t="e">
        <f ca="1"/>
        <v>#NAME?</v>
      </c>
      <c r="Z114" t="e">
        <f ca="1"/>
        <v>#NAME?</v>
      </c>
      <c r="AA114" t="e">
        <f ca="1"/>
        <v>#NAME?</v>
      </c>
      <c r="AB114" t="e">
        <f ca="1"/>
        <v>#NAME?</v>
      </c>
      <c r="AC114" t="e">
        <f ca="1"/>
        <v>#NAME?</v>
      </c>
      <c r="AD114" t="e">
        <f ca="1"/>
        <v>#NAME?</v>
      </c>
      <c r="AE114" t="e">
        <f ca="1"/>
        <v>#NAME?</v>
      </c>
      <c r="AF114" t="e">
        <f ca="1"/>
        <v>#NAME?</v>
      </c>
      <c r="AG114" s="138" t="e">
        <f ca="1"/>
        <v>#NAME?</v>
      </c>
      <c r="AH114" s="139" t="e">
        <f ca="1"/>
        <v>#NAME?</v>
      </c>
      <c r="AI114" s="140" t="e">
        <f t="shared" ca="1" si="15"/>
        <v>#NAME?</v>
      </c>
      <c r="AJ114" t="e">
        <f t="shared" ca="1" si="16"/>
        <v>#NAME?</v>
      </c>
      <c r="AK114" t="e">
        <f t="shared" ca="1" si="17"/>
        <v>#NAME?</v>
      </c>
      <c r="AL114" s="138" t="e">
        <f t="shared" ca="1" si="18"/>
        <v>#NAME?</v>
      </c>
      <c r="AM114" s="140" t="e">
        <f t="shared" ca="1" si="19"/>
        <v>#NAME?</v>
      </c>
      <c r="AN114" s="138">
        <f t="shared" ca="1" si="20"/>
        <v>0</v>
      </c>
      <c r="AO114" s="140" t="e">
        <f t="shared" ca="1" si="21"/>
        <v>#NAME?</v>
      </c>
      <c r="AP114">
        <f t="shared" ca="1" si="22"/>
        <v>0</v>
      </c>
      <c r="BT114" t="e">
        <f ca="1"/>
        <v>#NAME?</v>
      </c>
      <c r="BU114" t="e">
        <f ca="1"/>
        <v>#NAME?</v>
      </c>
      <c r="BV114" t="e">
        <f ca="1"/>
        <v>#NAME?</v>
      </c>
      <c r="BW114" t="e">
        <f t="shared" ca="1" si="26"/>
        <v>#NAME?</v>
      </c>
      <c r="BX114" t="e">
        <f t="shared" ca="1" si="27"/>
        <v>#NAME?</v>
      </c>
      <c r="BY114" t="e">
        <f t="shared" ca="1" si="23"/>
        <v>#NAME?</v>
      </c>
      <c r="BZ114" t="e">
        <f t="shared" ca="1" si="24"/>
        <v>#NAME?</v>
      </c>
      <c r="CA114" t="e">
        <f t="shared" ca="1" si="25"/>
        <v>#NAME?</v>
      </c>
    </row>
    <row r="115" spans="1:79" ht="15.5" x14ac:dyDescent="0.35">
      <c r="A115" s="31">
        <v>42</v>
      </c>
      <c r="B115" s="14">
        <v>4</v>
      </c>
      <c r="C115" s="20">
        <v>1.2829999999999999</v>
      </c>
      <c r="D115" s="14">
        <v>4</v>
      </c>
      <c r="E115">
        <v>0</v>
      </c>
      <c r="F115" s="32">
        <v>0</v>
      </c>
      <c r="G115" s="14">
        <v>37</v>
      </c>
      <c r="H115" s="14">
        <v>6</v>
      </c>
      <c r="I115" s="14">
        <v>3</v>
      </c>
      <c r="J115" s="21">
        <v>36</v>
      </c>
      <c r="K115" s="17">
        <v>17</v>
      </c>
      <c r="L115" s="33">
        <v>170</v>
      </c>
      <c r="M115" s="33">
        <v>175</v>
      </c>
      <c r="N115" s="18">
        <v>7.9</v>
      </c>
      <c r="O115" s="14">
        <v>1</v>
      </c>
      <c r="S115" t="e">
        <f ca="1"/>
        <v>#NAME?</v>
      </c>
      <c r="T115" t="e">
        <f ca="1"/>
        <v>#NAME?</v>
      </c>
      <c r="U115" t="e">
        <f ca="1"/>
        <v>#NAME?</v>
      </c>
      <c r="V115" t="e">
        <f ca="1"/>
        <v>#NAME?</v>
      </c>
      <c r="W115" t="e">
        <f ca="1"/>
        <v>#NAME?</v>
      </c>
      <c r="X115" t="e">
        <f ca="1"/>
        <v>#NAME?</v>
      </c>
      <c r="Y115" t="e">
        <f ca="1"/>
        <v>#NAME?</v>
      </c>
      <c r="Z115" t="e">
        <f ca="1"/>
        <v>#NAME?</v>
      </c>
      <c r="AA115" t="e">
        <f ca="1"/>
        <v>#NAME?</v>
      </c>
      <c r="AB115" t="e">
        <f ca="1"/>
        <v>#NAME?</v>
      </c>
      <c r="AC115" t="e">
        <f ca="1"/>
        <v>#NAME?</v>
      </c>
      <c r="AD115" t="e">
        <f ca="1"/>
        <v>#NAME?</v>
      </c>
      <c r="AE115" t="e">
        <f ca="1"/>
        <v>#NAME?</v>
      </c>
      <c r="AF115" t="e">
        <f ca="1"/>
        <v>#NAME?</v>
      </c>
      <c r="AG115" s="138" t="e">
        <f ca="1"/>
        <v>#NAME?</v>
      </c>
      <c r="AH115" s="139" t="e">
        <f ca="1"/>
        <v>#NAME?</v>
      </c>
      <c r="AI115" s="140" t="e">
        <f t="shared" ca="1" si="15"/>
        <v>#NAME?</v>
      </c>
      <c r="AJ115" t="e">
        <f t="shared" ca="1" si="16"/>
        <v>#NAME?</v>
      </c>
      <c r="AK115" t="e">
        <f t="shared" ca="1" si="17"/>
        <v>#NAME?</v>
      </c>
      <c r="AL115" s="138" t="e">
        <f t="shared" ca="1" si="18"/>
        <v>#NAME?</v>
      </c>
      <c r="AM115" s="140" t="e">
        <f t="shared" ca="1" si="19"/>
        <v>#NAME?</v>
      </c>
      <c r="AN115" s="138">
        <f t="shared" ca="1" si="20"/>
        <v>0</v>
      </c>
      <c r="AO115" s="140" t="e">
        <f t="shared" ca="1" si="21"/>
        <v>#NAME?</v>
      </c>
      <c r="AP115">
        <f t="shared" ca="1" si="22"/>
        <v>0</v>
      </c>
      <c r="BT115" t="e">
        <f ca="1"/>
        <v>#NAME?</v>
      </c>
      <c r="BU115" t="e">
        <f ca="1"/>
        <v>#NAME?</v>
      </c>
      <c r="BV115" t="e">
        <f ca="1"/>
        <v>#NAME?</v>
      </c>
      <c r="BW115" t="e">
        <f t="shared" ca="1" si="26"/>
        <v>#NAME?</v>
      </c>
      <c r="BX115" t="e">
        <f t="shared" ca="1" si="27"/>
        <v>#NAME?</v>
      </c>
      <c r="BY115" t="e">
        <f t="shared" ca="1" si="23"/>
        <v>#NAME?</v>
      </c>
      <c r="BZ115" t="e">
        <f t="shared" ca="1" si="24"/>
        <v>#NAME?</v>
      </c>
      <c r="CA115" t="e">
        <f t="shared" ca="1" si="25"/>
        <v>#NAME?</v>
      </c>
    </row>
    <row r="116" spans="1:79" ht="15.5" x14ac:dyDescent="0.35">
      <c r="A116" s="31">
        <v>89</v>
      </c>
      <c r="B116" s="14">
        <v>6</v>
      </c>
      <c r="C116" s="20">
        <v>7.4999999999999997E-2</v>
      </c>
      <c r="D116" s="14">
        <v>0</v>
      </c>
      <c r="E116">
        <v>1</v>
      </c>
      <c r="F116" s="32">
        <v>1</v>
      </c>
      <c r="G116" s="14">
        <v>37</v>
      </c>
      <c r="H116" s="14">
        <v>13</v>
      </c>
      <c r="I116" s="14">
        <v>1</v>
      </c>
      <c r="J116" s="21">
        <v>36</v>
      </c>
      <c r="K116" s="17">
        <v>27</v>
      </c>
      <c r="L116" s="33">
        <v>184</v>
      </c>
      <c r="M116" s="33">
        <v>196</v>
      </c>
      <c r="N116" s="18">
        <v>21</v>
      </c>
      <c r="O116" s="14">
        <v>1</v>
      </c>
      <c r="S116" t="e">
        <f ca="1"/>
        <v>#NAME?</v>
      </c>
      <c r="T116" t="e">
        <f ca="1"/>
        <v>#NAME?</v>
      </c>
      <c r="U116" t="e">
        <f ca="1"/>
        <v>#NAME?</v>
      </c>
      <c r="V116" t="e">
        <f ca="1"/>
        <v>#NAME?</v>
      </c>
      <c r="W116" t="e">
        <f ca="1"/>
        <v>#NAME?</v>
      </c>
      <c r="X116" t="e">
        <f ca="1"/>
        <v>#NAME?</v>
      </c>
      <c r="Y116" t="e">
        <f ca="1"/>
        <v>#NAME?</v>
      </c>
      <c r="Z116" t="e">
        <f ca="1"/>
        <v>#NAME?</v>
      </c>
      <c r="AA116" t="e">
        <f ca="1"/>
        <v>#NAME?</v>
      </c>
      <c r="AB116" t="e">
        <f ca="1"/>
        <v>#NAME?</v>
      </c>
      <c r="AC116" t="e">
        <f ca="1"/>
        <v>#NAME?</v>
      </c>
      <c r="AD116" t="e">
        <f ca="1"/>
        <v>#NAME?</v>
      </c>
      <c r="AE116" t="e">
        <f ca="1"/>
        <v>#NAME?</v>
      </c>
      <c r="AF116" t="e">
        <f ca="1"/>
        <v>#NAME?</v>
      </c>
      <c r="AG116" s="138" t="e">
        <f ca="1"/>
        <v>#NAME?</v>
      </c>
      <c r="AH116" s="139" t="e">
        <f ca="1"/>
        <v>#NAME?</v>
      </c>
      <c r="AI116" s="140" t="e">
        <f t="shared" ca="1" si="15"/>
        <v>#NAME?</v>
      </c>
      <c r="AJ116" t="e">
        <f t="shared" ca="1" si="16"/>
        <v>#NAME?</v>
      </c>
      <c r="AK116" t="e">
        <f t="shared" ca="1" si="17"/>
        <v>#NAME?</v>
      </c>
      <c r="AL116" s="138" t="e">
        <f t="shared" ca="1" si="18"/>
        <v>#NAME?</v>
      </c>
      <c r="AM116" s="140" t="e">
        <f t="shared" ca="1" si="19"/>
        <v>#NAME?</v>
      </c>
      <c r="AN116" s="138">
        <f t="shared" ca="1" si="20"/>
        <v>0</v>
      </c>
      <c r="AO116" s="140" t="e">
        <f t="shared" ca="1" si="21"/>
        <v>#NAME?</v>
      </c>
      <c r="AP116">
        <f t="shared" ca="1" si="22"/>
        <v>0</v>
      </c>
      <c r="BT116" t="e">
        <f ca="1"/>
        <v>#NAME?</v>
      </c>
      <c r="BU116" t="e">
        <f ca="1"/>
        <v>#NAME?</v>
      </c>
      <c r="BV116" t="e">
        <f ca="1"/>
        <v>#NAME?</v>
      </c>
      <c r="BW116" t="e">
        <f t="shared" ca="1" si="26"/>
        <v>#NAME?</v>
      </c>
      <c r="BX116" t="e">
        <f t="shared" ca="1" si="27"/>
        <v>#NAME?</v>
      </c>
      <c r="BY116" t="e">
        <f t="shared" ca="1" si="23"/>
        <v>#NAME?</v>
      </c>
      <c r="BZ116" t="e">
        <f t="shared" ca="1" si="24"/>
        <v>#NAME?</v>
      </c>
      <c r="CA116" t="e">
        <f t="shared" ca="1" si="25"/>
        <v>#NAME?</v>
      </c>
    </row>
    <row r="117" spans="1:79" ht="15.5" x14ac:dyDescent="0.35">
      <c r="A117" s="31">
        <v>65</v>
      </c>
      <c r="B117" s="14">
        <v>6</v>
      </c>
      <c r="C117" s="20">
        <v>0.89900000000000002</v>
      </c>
      <c r="D117" s="14">
        <v>1</v>
      </c>
      <c r="E117">
        <v>0</v>
      </c>
      <c r="F117" s="32">
        <v>1</v>
      </c>
      <c r="G117" s="14">
        <v>60</v>
      </c>
      <c r="H117" s="14">
        <v>9</v>
      </c>
      <c r="I117" s="14">
        <v>5</v>
      </c>
      <c r="J117" s="21">
        <v>35</v>
      </c>
      <c r="K117" s="17">
        <v>62</v>
      </c>
      <c r="L117" s="33">
        <v>169</v>
      </c>
      <c r="M117" s="33">
        <v>174</v>
      </c>
      <c r="N117" s="18">
        <v>12.7</v>
      </c>
      <c r="O117" s="14">
        <v>0</v>
      </c>
      <c r="S117" t="e">
        <f ca="1"/>
        <v>#NAME?</v>
      </c>
      <c r="T117" t="e">
        <f ca="1"/>
        <v>#NAME?</v>
      </c>
      <c r="U117" t="e">
        <f ca="1"/>
        <v>#NAME?</v>
      </c>
      <c r="V117" t="e">
        <f ca="1"/>
        <v>#NAME?</v>
      </c>
      <c r="W117" t="e">
        <f ca="1"/>
        <v>#NAME?</v>
      </c>
      <c r="X117" t="e">
        <f ca="1"/>
        <v>#NAME?</v>
      </c>
      <c r="Y117" t="e">
        <f ca="1"/>
        <v>#NAME?</v>
      </c>
      <c r="Z117" t="e">
        <f ca="1"/>
        <v>#NAME?</v>
      </c>
      <c r="AA117" t="e">
        <f ca="1"/>
        <v>#NAME?</v>
      </c>
      <c r="AB117" t="e">
        <f ca="1"/>
        <v>#NAME?</v>
      </c>
      <c r="AC117" t="e">
        <f ca="1"/>
        <v>#NAME?</v>
      </c>
      <c r="AD117" t="e">
        <f ca="1"/>
        <v>#NAME?</v>
      </c>
      <c r="AE117" t="e">
        <f ca="1"/>
        <v>#NAME?</v>
      </c>
      <c r="AF117" t="e">
        <f ca="1"/>
        <v>#NAME?</v>
      </c>
      <c r="AG117" s="138" t="e">
        <f ca="1"/>
        <v>#NAME?</v>
      </c>
      <c r="AH117" s="139" t="e">
        <f ca="1"/>
        <v>#NAME?</v>
      </c>
      <c r="AI117" s="140" t="e">
        <f t="shared" ca="1" si="15"/>
        <v>#NAME?</v>
      </c>
      <c r="AJ117" t="e">
        <f t="shared" ca="1" si="16"/>
        <v>#NAME?</v>
      </c>
      <c r="AK117" t="e">
        <f t="shared" ca="1" si="17"/>
        <v>#NAME?</v>
      </c>
      <c r="AL117" s="138" t="e">
        <f t="shared" ca="1" si="18"/>
        <v>#NAME?</v>
      </c>
      <c r="AM117" s="140" t="e">
        <f t="shared" ca="1" si="19"/>
        <v>#NAME?</v>
      </c>
      <c r="AN117" s="138">
        <f t="shared" ca="1" si="20"/>
        <v>0</v>
      </c>
      <c r="AO117" s="140" t="e">
        <f t="shared" ca="1" si="21"/>
        <v>#NAME?</v>
      </c>
      <c r="AP117">
        <f t="shared" ca="1" si="22"/>
        <v>0</v>
      </c>
      <c r="BT117" t="e">
        <f ca="1"/>
        <v>#NAME?</v>
      </c>
      <c r="BU117" t="e">
        <f ca="1"/>
        <v>#NAME?</v>
      </c>
      <c r="BV117" t="e">
        <f ca="1"/>
        <v>#NAME?</v>
      </c>
      <c r="BW117" t="e">
        <f t="shared" ca="1" si="26"/>
        <v>#NAME?</v>
      </c>
      <c r="BX117" t="e">
        <f t="shared" ca="1" si="27"/>
        <v>#NAME?</v>
      </c>
      <c r="BY117" t="e">
        <f t="shared" ca="1" si="23"/>
        <v>#NAME?</v>
      </c>
      <c r="BZ117" t="e">
        <f t="shared" ca="1" si="24"/>
        <v>#NAME?</v>
      </c>
      <c r="CA117" t="e">
        <f t="shared" ca="1" si="25"/>
        <v>#NAME?</v>
      </c>
    </row>
    <row r="118" spans="1:79" ht="15.5" x14ac:dyDescent="0.35">
      <c r="A118" s="31">
        <v>49</v>
      </c>
      <c r="B118" s="14">
        <v>10</v>
      </c>
      <c r="C118" s="20">
        <v>1.248</v>
      </c>
      <c r="D118" s="14">
        <v>2</v>
      </c>
      <c r="E118">
        <v>0</v>
      </c>
      <c r="F118" s="32">
        <v>0</v>
      </c>
      <c r="G118" s="14">
        <v>53</v>
      </c>
      <c r="H118" s="14">
        <v>12</v>
      </c>
      <c r="I118" s="14">
        <v>4</v>
      </c>
      <c r="J118" s="21">
        <v>42</v>
      </c>
      <c r="K118" s="17">
        <v>25</v>
      </c>
      <c r="L118" s="33">
        <v>175</v>
      </c>
      <c r="M118" s="33">
        <v>182</v>
      </c>
      <c r="N118" s="18">
        <v>9.4</v>
      </c>
      <c r="O118" s="14">
        <v>0</v>
      </c>
      <c r="S118" t="e">
        <f ca="1"/>
        <v>#NAME?</v>
      </c>
      <c r="T118" t="e">
        <f ca="1"/>
        <v>#NAME?</v>
      </c>
      <c r="U118" t="e">
        <f ca="1"/>
        <v>#NAME?</v>
      </c>
      <c r="V118" t="e">
        <f ca="1"/>
        <v>#NAME?</v>
      </c>
      <c r="W118" t="e">
        <f ca="1"/>
        <v>#NAME?</v>
      </c>
      <c r="X118" t="e">
        <f ca="1"/>
        <v>#NAME?</v>
      </c>
      <c r="Y118" t="e">
        <f ca="1"/>
        <v>#NAME?</v>
      </c>
      <c r="Z118" t="e">
        <f ca="1"/>
        <v>#NAME?</v>
      </c>
      <c r="AA118" t="e">
        <f ca="1"/>
        <v>#NAME?</v>
      </c>
      <c r="AB118" t="e">
        <f ca="1"/>
        <v>#NAME?</v>
      </c>
      <c r="AC118" t="e">
        <f ca="1"/>
        <v>#NAME?</v>
      </c>
      <c r="AD118" t="e">
        <f ca="1"/>
        <v>#NAME?</v>
      </c>
      <c r="AE118" t="e">
        <f ca="1"/>
        <v>#NAME?</v>
      </c>
      <c r="AF118" t="e">
        <f ca="1"/>
        <v>#NAME?</v>
      </c>
      <c r="AG118" s="138" t="e">
        <f ca="1"/>
        <v>#NAME?</v>
      </c>
      <c r="AH118" s="139" t="e">
        <f ca="1"/>
        <v>#NAME?</v>
      </c>
      <c r="AI118" s="140" t="e">
        <f t="shared" ca="1" si="15"/>
        <v>#NAME?</v>
      </c>
      <c r="AJ118" t="e">
        <f t="shared" ca="1" si="16"/>
        <v>#NAME?</v>
      </c>
      <c r="AK118" t="e">
        <f t="shared" ca="1" si="17"/>
        <v>#NAME?</v>
      </c>
      <c r="AL118" s="138" t="e">
        <f t="shared" ca="1" si="18"/>
        <v>#NAME?</v>
      </c>
      <c r="AM118" s="140" t="e">
        <f t="shared" ca="1" si="19"/>
        <v>#NAME?</v>
      </c>
      <c r="AN118" s="138">
        <f t="shared" ca="1" si="20"/>
        <v>0</v>
      </c>
      <c r="AO118" s="140" t="e">
        <f t="shared" ca="1" si="21"/>
        <v>#NAME?</v>
      </c>
      <c r="AP118">
        <f t="shared" ca="1" si="22"/>
        <v>0</v>
      </c>
      <c r="BT118" t="e">
        <f ca="1"/>
        <v>#NAME?</v>
      </c>
      <c r="BU118" t="e">
        <f ca="1"/>
        <v>#NAME?</v>
      </c>
      <c r="BV118" t="e">
        <f ca="1"/>
        <v>#NAME?</v>
      </c>
      <c r="BW118" t="e">
        <f t="shared" ca="1" si="26"/>
        <v>#NAME?</v>
      </c>
      <c r="BX118" t="e">
        <f t="shared" ca="1" si="27"/>
        <v>#NAME?</v>
      </c>
      <c r="BY118" t="e">
        <f t="shared" ca="1" si="23"/>
        <v>#NAME?</v>
      </c>
      <c r="BZ118" t="e">
        <f t="shared" ca="1" si="24"/>
        <v>#NAME?</v>
      </c>
      <c r="CA118" t="e">
        <f t="shared" ca="1" si="25"/>
        <v>#NAME?</v>
      </c>
    </row>
    <row r="119" spans="1:79" ht="15.5" x14ac:dyDescent="0.35">
      <c r="A119" s="31">
        <v>51</v>
      </c>
      <c r="B119" s="14">
        <v>18</v>
      </c>
      <c r="C119" s="20">
        <v>0.23100000000000001</v>
      </c>
      <c r="D119" s="14">
        <v>5</v>
      </c>
      <c r="E119">
        <v>1</v>
      </c>
      <c r="F119" s="32">
        <v>0</v>
      </c>
      <c r="G119" s="14">
        <v>41</v>
      </c>
      <c r="H119" s="14">
        <v>7</v>
      </c>
      <c r="I119" s="14">
        <v>3</v>
      </c>
      <c r="J119" s="21">
        <v>49</v>
      </c>
      <c r="K119" s="17">
        <v>29</v>
      </c>
      <c r="L119" s="33">
        <v>162</v>
      </c>
      <c r="M119" s="33">
        <v>165</v>
      </c>
      <c r="N119" s="18">
        <v>7.5</v>
      </c>
      <c r="O119" s="14">
        <v>1</v>
      </c>
      <c r="S119" t="e">
        <f ca="1"/>
        <v>#NAME?</v>
      </c>
      <c r="T119" t="e">
        <f ca="1"/>
        <v>#NAME?</v>
      </c>
      <c r="U119" t="e">
        <f ca="1"/>
        <v>#NAME?</v>
      </c>
      <c r="V119" t="e">
        <f ca="1"/>
        <v>#NAME?</v>
      </c>
      <c r="W119" t="e">
        <f ca="1"/>
        <v>#NAME?</v>
      </c>
      <c r="X119" t="e">
        <f ca="1"/>
        <v>#NAME?</v>
      </c>
      <c r="Y119" t="e">
        <f ca="1"/>
        <v>#NAME?</v>
      </c>
      <c r="Z119" t="e">
        <f ca="1"/>
        <v>#NAME?</v>
      </c>
      <c r="AA119" t="e">
        <f ca="1"/>
        <v>#NAME?</v>
      </c>
      <c r="AB119" t="e">
        <f ca="1"/>
        <v>#NAME?</v>
      </c>
      <c r="AC119" t="e">
        <f ca="1"/>
        <v>#NAME?</v>
      </c>
      <c r="AD119" t="e">
        <f ca="1"/>
        <v>#NAME?</v>
      </c>
      <c r="AE119" t="e">
        <f ca="1"/>
        <v>#NAME?</v>
      </c>
      <c r="AF119" t="e">
        <f ca="1"/>
        <v>#NAME?</v>
      </c>
      <c r="AG119" s="138" t="e">
        <f ca="1"/>
        <v>#NAME?</v>
      </c>
      <c r="AH119" s="139" t="e">
        <f ca="1"/>
        <v>#NAME?</v>
      </c>
      <c r="AI119" s="140" t="e">
        <f t="shared" ca="1" si="15"/>
        <v>#NAME?</v>
      </c>
      <c r="AJ119" t="e">
        <f t="shared" ca="1" si="16"/>
        <v>#NAME?</v>
      </c>
      <c r="AK119" t="e">
        <f t="shared" ca="1" si="17"/>
        <v>#NAME?</v>
      </c>
      <c r="AL119" s="138" t="e">
        <f t="shared" ca="1" si="18"/>
        <v>#NAME?</v>
      </c>
      <c r="AM119" s="140" t="e">
        <f t="shared" ca="1" si="19"/>
        <v>#NAME?</v>
      </c>
      <c r="AN119" s="138">
        <f t="shared" ca="1" si="20"/>
        <v>0</v>
      </c>
      <c r="AO119" s="140" t="e">
        <f t="shared" ca="1" si="21"/>
        <v>#NAME?</v>
      </c>
      <c r="AP119">
        <f t="shared" ca="1" si="22"/>
        <v>0</v>
      </c>
      <c r="BT119" t="e">
        <f ca="1"/>
        <v>#NAME?</v>
      </c>
      <c r="BU119" t="e">
        <f ca="1"/>
        <v>#NAME?</v>
      </c>
      <c r="BV119" t="e">
        <f ca="1"/>
        <v>#NAME?</v>
      </c>
      <c r="BW119" t="e">
        <f t="shared" ca="1" si="26"/>
        <v>#NAME?</v>
      </c>
      <c r="BX119" t="e">
        <f t="shared" ca="1" si="27"/>
        <v>#NAME?</v>
      </c>
      <c r="BY119" t="e">
        <f t="shared" ca="1" si="23"/>
        <v>#NAME?</v>
      </c>
      <c r="BZ119" t="e">
        <f t="shared" ca="1" si="24"/>
        <v>#NAME?</v>
      </c>
      <c r="CA119" t="e">
        <f t="shared" ca="1" si="25"/>
        <v>#NAME?</v>
      </c>
    </row>
    <row r="120" spans="1:79" ht="15.5" x14ac:dyDescent="0.35">
      <c r="A120" s="31">
        <v>53</v>
      </c>
      <c r="B120" s="14">
        <v>7</v>
      </c>
      <c r="C120" s="20">
        <v>1.512</v>
      </c>
      <c r="D120" s="14">
        <v>2</v>
      </c>
      <c r="E120">
        <v>0</v>
      </c>
      <c r="F120" s="32">
        <v>0</v>
      </c>
      <c r="G120" s="14">
        <v>39</v>
      </c>
      <c r="H120" s="14">
        <v>13</v>
      </c>
      <c r="I120" s="14">
        <v>2</v>
      </c>
      <c r="J120" s="21">
        <v>36</v>
      </c>
      <c r="K120" s="17">
        <v>32</v>
      </c>
      <c r="L120" s="33">
        <v>172</v>
      </c>
      <c r="M120" s="33">
        <v>179</v>
      </c>
      <c r="N120" s="18">
        <v>11.8</v>
      </c>
      <c r="O120" s="14">
        <v>1</v>
      </c>
      <c r="S120" t="e">
        <f ca="1"/>
        <v>#NAME?</v>
      </c>
      <c r="T120" t="e">
        <f ca="1"/>
        <v>#NAME?</v>
      </c>
      <c r="U120" t="e">
        <f ca="1"/>
        <v>#NAME?</v>
      </c>
      <c r="V120" t="e">
        <f ca="1"/>
        <v>#NAME?</v>
      </c>
      <c r="W120" t="e">
        <f ca="1"/>
        <v>#NAME?</v>
      </c>
      <c r="X120" t="e">
        <f ca="1"/>
        <v>#NAME?</v>
      </c>
      <c r="Y120" t="e">
        <f ca="1"/>
        <v>#NAME?</v>
      </c>
      <c r="Z120" t="e">
        <f ca="1"/>
        <v>#NAME?</v>
      </c>
      <c r="AA120" t="e">
        <f ca="1"/>
        <v>#NAME?</v>
      </c>
      <c r="AB120" t="e">
        <f ca="1"/>
        <v>#NAME?</v>
      </c>
      <c r="AC120" t="e">
        <f ca="1"/>
        <v>#NAME?</v>
      </c>
      <c r="AD120" t="e">
        <f ca="1"/>
        <v>#NAME?</v>
      </c>
      <c r="AE120" t="e">
        <f ca="1"/>
        <v>#NAME?</v>
      </c>
      <c r="AF120" t="e">
        <f ca="1"/>
        <v>#NAME?</v>
      </c>
      <c r="AG120" s="138" t="e">
        <f ca="1"/>
        <v>#NAME?</v>
      </c>
      <c r="AH120" s="139" t="e">
        <f ca="1"/>
        <v>#NAME?</v>
      </c>
      <c r="AI120" s="140" t="e">
        <f t="shared" ca="1" si="15"/>
        <v>#NAME?</v>
      </c>
      <c r="AJ120" t="e">
        <f t="shared" ca="1" si="16"/>
        <v>#NAME?</v>
      </c>
      <c r="AK120" t="e">
        <f t="shared" ca="1" si="17"/>
        <v>#NAME?</v>
      </c>
      <c r="AL120" s="138" t="e">
        <f t="shared" ca="1" si="18"/>
        <v>#NAME?</v>
      </c>
      <c r="AM120" s="140" t="e">
        <f t="shared" ca="1" si="19"/>
        <v>#NAME?</v>
      </c>
      <c r="AN120" s="138">
        <f t="shared" ca="1" si="20"/>
        <v>0</v>
      </c>
      <c r="AO120" s="140" t="e">
        <f t="shared" ca="1" si="21"/>
        <v>#NAME?</v>
      </c>
      <c r="AP120">
        <f t="shared" ca="1" si="22"/>
        <v>0</v>
      </c>
      <c r="BT120" t="e">
        <f ca="1"/>
        <v>#NAME?</v>
      </c>
      <c r="BU120" t="e">
        <f ca="1"/>
        <v>#NAME?</v>
      </c>
      <c r="BV120" t="e">
        <f ca="1"/>
        <v>#NAME?</v>
      </c>
      <c r="BW120" t="e">
        <f t="shared" ca="1" si="26"/>
        <v>#NAME?</v>
      </c>
      <c r="BX120" t="e">
        <f t="shared" ca="1" si="27"/>
        <v>#NAME?</v>
      </c>
      <c r="BY120" t="e">
        <f t="shared" ca="1" si="23"/>
        <v>#NAME?</v>
      </c>
      <c r="BZ120" t="e">
        <f t="shared" ca="1" si="24"/>
        <v>#NAME?</v>
      </c>
      <c r="CA120" t="e">
        <f t="shared" ca="1" si="25"/>
        <v>#NAME?</v>
      </c>
    </row>
    <row r="121" spans="1:79" ht="15.5" x14ac:dyDescent="0.35">
      <c r="A121" s="31">
        <v>96</v>
      </c>
      <c r="B121" s="14">
        <v>1</v>
      </c>
      <c r="C121" s="20">
        <v>0.83099999999999996</v>
      </c>
      <c r="D121" s="14">
        <v>3</v>
      </c>
      <c r="E121">
        <v>0</v>
      </c>
      <c r="F121" s="32">
        <v>0</v>
      </c>
      <c r="G121" s="14">
        <v>44</v>
      </c>
      <c r="H121" s="14">
        <v>10</v>
      </c>
      <c r="I121" s="14">
        <v>4</v>
      </c>
      <c r="J121" s="21">
        <v>24</v>
      </c>
      <c r="K121" s="17">
        <v>65</v>
      </c>
      <c r="L121" s="33">
        <v>162</v>
      </c>
      <c r="M121" s="33">
        <v>168</v>
      </c>
      <c r="N121" s="18">
        <v>11.4</v>
      </c>
      <c r="O121" s="14">
        <v>1</v>
      </c>
      <c r="S121" t="e">
        <f ca="1"/>
        <v>#NAME?</v>
      </c>
      <c r="T121" t="e">
        <f ca="1"/>
        <v>#NAME?</v>
      </c>
      <c r="U121" t="e">
        <f ca="1"/>
        <v>#NAME?</v>
      </c>
      <c r="V121" t="e">
        <f ca="1"/>
        <v>#NAME?</v>
      </c>
      <c r="W121" t="e">
        <f ca="1"/>
        <v>#NAME?</v>
      </c>
      <c r="X121" t="e">
        <f ca="1"/>
        <v>#NAME?</v>
      </c>
      <c r="Y121" t="e">
        <f ca="1"/>
        <v>#NAME?</v>
      </c>
      <c r="Z121" t="e">
        <f ca="1"/>
        <v>#NAME?</v>
      </c>
      <c r="AA121" t="e">
        <f ca="1"/>
        <v>#NAME?</v>
      </c>
      <c r="AB121" t="e">
        <f ca="1"/>
        <v>#NAME?</v>
      </c>
      <c r="AC121" t="e">
        <f ca="1"/>
        <v>#NAME?</v>
      </c>
      <c r="AD121" t="e">
        <f ca="1"/>
        <v>#NAME?</v>
      </c>
      <c r="AE121" t="e">
        <f ca="1"/>
        <v>#NAME?</v>
      </c>
      <c r="AF121" t="e">
        <f ca="1"/>
        <v>#NAME?</v>
      </c>
      <c r="AG121" s="138" t="e">
        <f ca="1"/>
        <v>#NAME?</v>
      </c>
      <c r="AH121" s="139" t="e">
        <f ca="1"/>
        <v>#NAME?</v>
      </c>
      <c r="AI121" s="140" t="e">
        <f t="shared" ca="1" si="15"/>
        <v>#NAME?</v>
      </c>
      <c r="AJ121" t="e">
        <f t="shared" ca="1" si="16"/>
        <v>#NAME?</v>
      </c>
      <c r="AK121" t="e">
        <f t="shared" ca="1" si="17"/>
        <v>#NAME?</v>
      </c>
      <c r="AL121" s="138" t="e">
        <f t="shared" ca="1" si="18"/>
        <v>#NAME?</v>
      </c>
      <c r="AM121" s="140" t="e">
        <f t="shared" ca="1" si="19"/>
        <v>#NAME?</v>
      </c>
      <c r="AN121" s="138">
        <f t="shared" ca="1" si="20"/>
        <v>0</v>
      </c>
      <c r="AO121" s="140" t="e">
        <f t="shared" ca="1" si="21"/>
        <v>#NAME?</v>
      </c>
      <c r="AP121">
        <f t="shared" ca="1" si="22"/>
        <v>0</v>
      </c>
      <c r="BT121" t="e">
        <f ca="1"/>
        <v>#NAME?</v>
      </c>
      <c r="BU121" t="e">
        <f ca="1"/>
        <v>#NAME?</v>
      </c>
      <c r="BV121" t="e">
        <f ca="1"/>
        <v>#NAME?</v>
      </c>
      <c r="BW121" t="e">
        <f t="shared" ca="1" si="26"/>
        <v>#NAME?</v>
      </c>
      <c r="BX121" t="e">
        <f t="shared" ca="1" si="27"/>
        <v>#NAME?</v>
      </c>
      <c r="BY121" t="e">
        <f t="shared" ca="1" si="23"/>
        <v>#NAME?</v>
      </c>
      <c r="BZ121" t="e">
        <f t="shared" ca="1" si="24"/>
        <v>#NAME?</v>
      </c>
      <c r="CA121" t="e">
        <f t="shared" ca="1" si="25"/>
        <v>#NAME?</v>
      </c>
    </row>
    <row r="122" spans="1:79" ht="15.5" x14ac:dyDescent="0.35">
      <c r="A122" s="31">
        <v>56</v>
      </c>
      <c r="B122" s="14">
        <v>4</v>
      </c>
      <c r="C122" s="20">
        <v>0.123</v>
      </c>
      <c r="D122" s="14">
        <v>3</v>
      </c>
      <c r="E122">
        <v>0</v>
      </c>
      <c r="F122" s="32">
        <v>0</v>
      </c>
      <c r="G122" s="14">
        <v>45</v>
      </c>
      <c r="H122" s="14">
        <v>6</v>
      </c>
      <c r="I122" s="14">
        <v>3</v>
      </c>
      <c r="J122" s="21">
        <v>31</v>
      </c>
      <c r="K122" s="17">
        <v>36</v>
      </c>
      <c r="L122" s="33">
        <v>161</v>
      </c>
      <c r="M122" s="33">
        <v>167</v>
      </c>
      <c r="N122" s="18">
        <v>7.2</v>
      </c>
      <c r="O122" s="14">
        <v>0</v>
      </c>
      <c r="S122" t="e">
        <f ca="1"/>
        <v>#NAME?</v>
      </c>
      <c r="T122" t="e">
        <f ca="1"/>
        <v>#NAME?</v>
      </c>
      <c r="U122" t="e">
        <f ca="1"/>
        <v>#NAME?</v>
      </c>
      <c r="V122" t="e">
        <f ca="1"/>
        <v>#NAME?</v>
      </c>
      <c r="W122" t="e">
        <f ca="1"/>
        <v>#NAME?</v>
      </c>
      <c r="X122" t="e">
        <f ca="1"/>
        <v>#NAME?</v>
      </c>
      <c r="Y122" t="e">
        <f ca="1"/>
        <v>#NAME?</v>
      </c>
      <c r="Z122" t="e">
        <f ca="1"/>
        <v>#NAME?</v>
      </c>
      <c r="AA122" t="e">
        <f ca="1"/>
        <v>#NAME?</v>
      </c>
      <c r="AB122" t="e">
        <f ca="1"/>
        <v>#NAME?</v>
      </c>
      <c r="AC122" t="e">
        <f ca="1"/>
        <v>#NAME?</v>
      </c>
      <c r="AD122" t="e">
        <f ca="1"/>
        <v>#NAME?</v>
      </c>
      <c r="AE122" t="e">
        <f ca="1"/>
        <v>#NAME?</v>
      </c>
      <c r="AF122" t="e">
        <f ca="1"/>
        <v>#NAME?</v>
      </c>
      <c r="AG122" s="138" t="e">
        <f ca="1"/>
        <v>#NAME?</v>
      </c>
      <c r="AH122" s="139" t="e">
        <f ca="1"/>
        <v>#NAME?</v>
      </c>
      <c r="AI122" s="140" t="e">
        <f t="shared" ca="1" si="15"/>
        <v>#NAME?</v>
      </c>
      <c r="AJ122" t="e">
        <f t="shared" ca="1" si="16"/>
        <v>#NAME?</v>
      </c>
      <c r="AK122" t="e">
        <f t="shared" ca="1" si="17"/>
        <v>#NAME?</v>
      </c>
      <c r="AL122" s="138" t="e">
        <f t="shared" ca="1" si="18"/>
        <v>#NAME?</v>
      </c>
      <c r="AM122" s="140" t="e">
        <f t="shared" ca="1" si="19"/>
        <v>#NAME?</v>
      </c>
      <c r="AN122" s="138">
        <f t="shared" ca="1" si="20"/>
        <v>0</v>
      </c>
      <c r="AO122" s="140" t="e">
        <f t="shared" ca="1" si="21"/>
        <v>#NAME?</v>
      </c>
      <c r="AP122">
        <f t="shared" ca="1" si="22"/>
        <v>0</v>
      </c>
      <c r="BT122" t="e">
        <f ca="1"/>
        <v>#NAME?</v>
      </c>
      <c r="BU122" t="e">
        <f ca="1"/>
        <v>#NAME?</v>
      </c>
      <c r="BV122" t="e">
        <f ca="1"/>
        <v>#NAME?</v>
      </c>
      <c r="BW122" t="e">
        <f t="shared" ca="1" si="26"/>
        <v>#NAME?</v>
      </c>
      <c r="BX122" t="e">
        <f t="shared" ca="1" si="27"/>
        <v>#NAME?</v>
      </c>
      <c r="BY122" t="e">
        <f t="shared" ca="1" si="23"/>
        <v>#NAME?</v>
      </c>
      <c r="BZ122" t="e">
        <f t="shared" ca="1" si="24"/>
        <v>#NAME?</v>
      </c>
      <c r="CA122" t="e">
        <f t="shared" ca="1" si="25"/>
        <v>#NAME?</v>
      </c>
    </row>
    <row r="123" spans="1:79" ht="15.5" x14ac:dyDescent="0.35">
      <c r="A123" s="31">
        <v>79</v>
      </c>
      <c r="B123" s="14">
        <v>7</v>
      </c>
      <c r="C123" s="20">
        <v>0.13100000000000001</v>
      </c>
      <c r="D123" s="14">
        <v>4</v>
      </c>
      <c r="E123">
        <v>1</v>
      </c>
      <c r="F123" s="32">
        <v>1</v>
      </c>
      <c r="G123" s="14">
        <v>38</v>
      </c>
      <c r="H123" s="14">
        <v>15</v>
      </c>
      <c r="I123" s="14">
        <v>5</v>
      </c>
      <c r="J123" s="21">
        <v>39</v>
      </c>
      <c r="K123" s="17">
        <v>39</v>
      </c>
      <c r="L123" s="33">
        <v>175</v>
      </c>
      <c r="M123" s="33">
        <v>185</v>
      </c>
      <c r="N123" s="18">
        <v>20.399999999999999</v>
      </c>
      <c r="O123" s="14">
        <v>0</v>
      </c>
      <c r="S123" t="e">
        <f ca="1"/>
        <v>#NAME?</v>
      </c>
      <c r="T123" t="e">
        <f ca="1"/>
        <v>#NAME?</v>
      </c>
      <c r="U123" t="e">
        <f ca="1"/>
        <v>#NAME?</v>
      </c>
      <c r="V123" t="e">
        <f ca="1"/>
        <v>#NAME?</v>
      </c>
      <c r="W123" t="e">
        <f ca="1"/>
        <v>#NAME?</v>
      </c>
      <c r="X123" t="e">
        <f ca="1"/>
        <v>#NAME?</v>
      </c>
      <c r="Y123" t="e">
        <f ca="1"/>
        <v>#NAME?</v>
      </c>
      <c r="Z123" t="e">
        <f ca="1"/>
        <v>#NAME?</v>
      </c>
      <c r="AA123" t="e">
        <f ca="1"/>
        <v>#NAME?</v>
      </c>
      <c r="AB123" t="e">
        <f ca="1"/>
        <v>#NAME?</v>
      </c>
      <c r="AC123" t="e">
        <f ca="1"/>
        <v>#NAME?</v>
      </c>
      <c r="AD123" t="e">
        <f ca="1"/>
        <v>#NAME?</v>
      </c>
      <c r="AE123" t="e">
        <f ca="1"/>
        <v>#NAME?</v>
      </c>
      <c r="AF123" t="e">
        <f ca="1"/>
        <v>#NAME?</v>
      </c>
      <c r="AG123" s="138" t="e">
        <f ca="1"/>
        <v>#NAME?</v>
      </c>
      <c r="AH123" s="139" t="e">
        <f ca="1"/>
        <v>#NAME?</v>
      </c>
      <c r="AI123" s="140" t="e">
        <f t="shared" ca="1" si="15"/>
        <v>#NAME?</v>
      </c>
      <c r="AJ123" t="e">
        <f t="shared" ca="1" si="16"/>
        <v>#NAME?</v>
      </c>
      <c r="AK123" t="e">
        <f t="shared" ca="1" si="17"/>
        <v>#NAME?</v>
      </c>
      <c r="AL123" s="138" t="e">
        <f t="shared" ca="1" si="18"/>
        <v>#NAME?</v>
      </c>
      <c r="AM123" s="140" t="e">
        <f t="shared" ca="1" si="19"/>
        <v>#NAME?</v>
      </c>
      <c r="AN123" s="138">
        <f t="shared" ca="1" si="20"/>
        <v>0</v>
      </c>
      <c r="AO123" s="140" t="e">
        <f t="shared" ca="1" si="21"/>
        <v>#NAME?</v>
      </c>
      <c r="AP123">
        <f t="shared" ca="1" si="22"/>
        <v>0</v>
      </c>
      <c r="BT123" t="e">
        <f ca="1"/>
        <v>#NAME?</v>
      </c>
      <c r="BU123" t="e">
        <f ca="1"/>
        <v>#NAME?</v>
      </c>
      <c r="BV123" t="e">
        <f ca="1"/>
        <v>#NAME?</v>
      </c>
      <c r="BW123" t="e">
        <f t="shared" ca="1" si="26"/>
        <v>#NAME?</v>
      </c>
      <c r="BX123" t="e">
        <f t="shared" ca="1" si="27"/>
        <v>#NAME?</v>
      </c>
      <c r="BY123" t="e">
        <f t="shared" ca="1" si="23"/>
        <v>#NAME?</v>
      </c>
      <c r="BZ123" t="e">
        <f t="shared" ca="1" si="24"/>
        <v>#NAME?</v>
      </c>
      <c r="CA123" t="e">
        <f t="shared" ca="1" si="25"/>
        <v>#NAME?</v>
      </c>
    </row>
    <row r="124" spans="1:79" ht="15.5" x14ac:dyDescent="0.35">
      <c r="A124" s="31">
        <v>64</v>
      </c>
      <c r="B124" s="14">
        <v>5</v>
      </c>
      <c r="C124" s="20">
        <v>1.5389999999999999</v>
      </c>
      <c r="D124" s="14">
        <v>4</v>
      </c>
      <c r="E124">
        <v>1</v>
      </c>
      <c r="F124" s="32">
        <v>1</v>
      </c>
      <c r="G124" s="14">
        <v>36</v>
      </c>
      <c r="H124" s="14">
        <v>8</v>
      </c>
      <c r="I124" s="14">
        <v>2</v>
      </c>
      <c r="J124" s="21">
        <v>35</v>
      </c>
      <c r="K124" s="17">
        <v>50</v>
      </c>
      <c r="L124" s="33">
        <v>175</v>
      </c>
      <c r="M124" s="33">
        <v>183</v>
      </c>
      <c r="N124" s="18">
        <v>9.8000000000000007</v>
      </c>
      <c r="O124" s="14">
        <v>1</v>
      </c>
      <c r="S124" t="e">
        <f ca="1"/>
        <v>#NAME?</v>
      </c>
      <c r="T124" t="e">
        <f ca="1"/>
        <v>#NAME?</v>
      </c>
      <c r="U124" t="e">
        <f ca="1"/>
        <v>#NAME?</v>
      </c>
      <c r="V124" t="e">
        <f ca="1"/>
        <v>#NAME?</v>
      </c>
      <c r="W124" t="e">
        <f ca="1"/>
        <v>#NAME?</v>
      </c>
      <c r="X124" t="e">
        <f ca="1"/>
        <v>#NAME?</v>
      </c>
      <c r="Y124" t="e">
        <f ca="1"/>
        <v>#NAME?</v>
      </c>
      <c r="Z124" t="e">
        <f ca="1"/>
        <v>#NAME?</v>
      </c>
      <c r="AA124" t="e">
        <f ca="1"/>
        <v>#NAME?</v>
      </c>
      <c r="AB124" t="e">
        <f ca="1"/>
        <v>#NAME?</v>
      </c>
      <c r="AC124" t="e">
        <f ca="1"/>
        <v>#NAME?</v>
      </c>
      <c r="AD124" t="e">
        <f ca="1"/>
        <v>#NAME?</v>
      </c>
      <c r="AE124" t="e">
        <f ca="1"/>
        <v>#NAME?</v>
      </c>
      <c r="AF124" t="e">
        <f ca="1"/>
        <v>#NAME?</v>
      </c>
      <c r="AG124" s="138" t="e">
        <f ca="1"/>
        <v>#NAME?</v>
      </c>
      <c r="AH124" s="139" t="e">
        <f ca="1"/>
        <v>#NAME?</v>
      </c>
      <c r="AI124" s="140" t="e">
        <f t="shared" ca="1" si="15"/>
        <v>#NAME?</v>
      </c>
      <c r="AJ124" t="e">
        <f t="shared" ca="1" si="16"/>
        <v>#NAME?</v>
      </c>
      <c r="AK124" t="e">
        <f t="shared" ca="1" si="17"/>
        <v>#NAME?</v>
      </c>
      <c r="AL124" s="138" t="e">
        <f t="shared" ca="1" si="18"/>
        <v>#NAME?</v>
      </c>
      <c r="AM124" s="140" t="e">
        <f t="shared" ca="1" si="19"/>
        <v>#NAME?</v>
      </c>
      <c r="AN124" s="138">
        <f t="shared" ca="1" si="20"/>
        <v>0</v>
      </c>
      <c r="AO124" s="140" t="e">
        <f t="shared" ca="1" si="21"/>
        <v>#NAME?</v>
      </c>
      <c r="AP124">
        <f t="shared" ca="1" si="22"/>
        <v>0</v>
      </c>
      <c r="BT124" t="e">
        <f ca="1"/>
        <v>#NAME?</v>
      </c>
      <c r="BU124" t="e">
        <f ca="1"/>
        <v>#NAME?</v>
      </c>
      <c r="BV124" t="e">
        <f ca="1"/>
        <v>#NAME?</v>
      </c>
      <c r="BW124" t="e">
        <f t="shared" ca="1" si="26"/>
        <v>#NAME?</v>
      </c>
      <c r="BX124" t="e">
        <f t="shared" ca="1" si="27"/>
        <v>#NAME?</v>
      </c>
      <c r="BY124" t="e">
        <f t="shared" ca="1" si="23"/>
        <v>#NAME?</v>
      </c>
      <c r="BZ124" t="e">
        <f t="shared" ca="1" si="24"/>
        <v>#NAME?</v>
      </c>
      <c r="CA124" t="e">
        <f t="shared" ca="1" si="25"/>
        <v>#NAME?</v>
      </c>
    </row>
    <row r="125" spans="1:79" ht="15.5" x14ac:dyDescent="0.35">
      <c r="A125" s="31">
        <v>67</v>
      </c>
      <c r="B125" s="14">
        <v>9</v>
      </c>
      <c r="C125" s="20">
        <v>0.63700000000000001</v>
      </c>
      <c r="D125" s="14">
        <v>4</v>
      </c>
      <c r="E125">
        <v>1</v>
      </c>
      <c r="F125" s="32">
        <v>1</v>
      </c>
      <c r="G125" s="14">
        <v>30</v>
      </c>
      <c r="H125" s="14">
        <v>12</v>
      </c>
      <c r="I125" s="14">
        <v>1</v>
      </c>
      <c r="J125" s="21">
        <v>37</v>
      </c>
      <c r="K125" s="17">
        <v>49</v>
      </c>
      <c r="L125" s="33">
        <v>181</v>
      </c>
      <c r="M125" s="33">
        <v>190</v>
      </c>
      <c r="N125" s="18">
        <v>16.2</v>
      </c>
      <c r="O125" s="14">
        <v>0</v>
      </c>
      <c r="S125" t="e">
        <f ca="1"/>
        <v>#NAME?</v>
      </c>
      <c r="T125" t="e">
        <f ca="1"/>
        <v>#NAME?</v>
      </c>
      <c r="U125" t="e">
        <f ca="1"/>
        <v>#NAME?</v>
      </c>
      <c r="V125" t="e">
        <f ca="1"/>
        <v>#NAME?</v>
      </c>
      <c r="W125" t="e">
        <f ca="1"/>
        <v>#NAME?</v>
      </c>
      <c r="X125" t="e">
        <f ca="1"/>
        <v>#NAME?</v>
      </c>
      <c r="Y125" t="e">
        <f ca="1"/>
        <v>#NAME?</v>
      </c>
      <c r="Z125" t="e">
        <f ca="1"/>
        <v>#NAME?</v>
      </c>
      <c r="AA125" t="e">
        <f ca="1"/>
        <v>#NAME?</v>
      </c>
      <c r="AB125" t="e">
        <f ca="1"/>
        <v>#NAME?</v>
      </c>
      <c r="AC125" t="e">
        <f ca="1"/>
        <v>#NAME?</v>
      </c>
      <c r="AD125" t="e">
        <f ca="1"/>
        <v>#NAME?</v>
      </c>
      <c r="AE125" t="e">
        <f ca="1"/>
        <v>#NAME?</v>
      </c>
      <c r="AF125" t="e">
        <f ca="1"/>
        <v>#NAME?</v>
      </c>
      <c r="AG125" s="138" t="e">
        <f ca="1"/>
        <v>#NAME?</v>
      </c>
      <c r="AH125" s="139" t="e">
        <f ca="1"/>
        <v>#NAME?</v>
      </c>
      <c r="AI125" s="140" t="e">
        <f t="shared" ca="1" si="15"/>
        <v>#NAME?</v>
      </c>
      <c r="AJ125" t="e">
        <f t="shared" ca="1" si="16"/>
        <v>#NAME?</v>
      </c>
      <c r="AK125" t="e">
        <f t="shared" ca="1" si="17"/>
        <v>#NAME?</v>
      </c>
      <c r="AL125" s="138" t="e">
        <f t="shared" ca="1" si="18"/>
        <v>#NAME?</v>
      </c>
      <c r="AM125" s="140" t="e">
        <f t="shared" ca="1" si="19"/>
        <v>#NAME?</v>
      </c>
      <c r="AN125" s="138">
        <f t="shared" ca="1" si="20"/>
        <v>0</v>
      </c>
      <c r="AO125" s="140" t="e">
        <f t="shared" ca="1" si="21"/>
        <v>#NAME?</v>
      </c>
      <c r="AP125">
        <f t="shared" ca="1" si="22"/>
        <v>0</v>
      </c>
      <c r="BT125" t="e">
        <f ca="1"/>
        <v>#NAME?</v>
      </c>
      <c r="BU125" t="e">
        <f ca="1"/>
        <v>#NAME?</v>
      </c>
      <c r="BV125" t="e">
        <f ca="1"/>
        <v>#NAME?</v>
      </c>
      <c r="BW125" t="e">
        <f t="shared" ca="1" si="26"/>
        <v>#NAME?</v>
      </c>
      <c r="BX125" t="e">
        <f t="shared" ca="1" si="27"/>
        <v>#NAME?</v>
      </c>
      <c r="BY125" t="e">
        <f t="shared" ca="1" si="23"/>
        <v>#NAME?</v>
      </c>
      <c r="BZ125" t="e">
        <f t="shared" ca="1" si="24"/>
        <v>#NAME?</v>
      </c>
      <c r="CA125" t="e">
        <f t="shared" ca="1" si="25"/>
        <v>#NAME?</v>
      </c>
    </row>
    <row r="126" spans="1:79" ht="15.5" x14ac:dyDescent="0.35">
      <c r="A126" s="31">
        <v>65</v>
      </c>
      <c r="B126" s="14">
        <v>9</v>
      </c>
      <c r="C126" s="20">
        <v>0.27500000000000002</v>
      </c>
      <c r="D126" s="14">
        <v>1</v>
      </c>
      <c r="E126">
        <v>1</v>
      </c>
      <c r="F126" s="32">
        <v>1</v>
      </c>
      <c r="G126" s="14">
        <v>34</v>
      </c>
      <c r="H126" s="14">
        <v>11</v>
      </c>
      <c r="I126" s="14">
        <v>2</v>
      </c>
      <c r="J126" s="21">
        <v>40</v>
      </c>
      <c r="K126" s="17">
        <v>59</v>
      </c>
      <c r="L126" s="33">
        <v>169</v>
      </c>
      <c r="M126" s="33">
        <v>174</v>
      </c>
      <c r="N126" s="18">
        <v>11.4</v>
      </c>
      <c r="O126" s="14">
        <v>0</v>
      </c>
      <c r="S126" t="e">
        <f ca="1"/>
        <v>#NAME?</v>
      </c>
      <c r="T126" t="e">
        <f ca="1"/>
        <v>#NAME?</v>
      </c>
      <c r="U126" t="e">
        <f ca="1"/>
        <v>#NAME?</v>
      </c>
      <c r="V126" t="e">
        <f ca="1"/>
        <v>#NAME?</v>
      </c>
      <c r="W126" t="e">
        <f ca="1"/>
        <v>#NAME?</v>
      </c>
      <c r="X126" t="e">
        <f ca="1"/>
        <v>#NAME?</v>
      </c>
      <c r="Y126" t="e">
        <f ca="1"/>
        <v>#NAME?</v>
      </c>
      <c r="Z126" t="e">
        <f ca="1"/>
        <v>#NAME?</v>
      </c>
      <c r="AA126" t="e">
        <f ca="1"/>
        <v>#NAME?</v>
      </c>
      <c r="AB126" t="e">
        <f ca="1"/>
        <v>#NAME?</v>
      </c>
      <c r="AC126" t="e">
        <f ca="1"/>
        <v>#NAME?</v>
      </c>
      <c r="AD126" t="e">
        <f ca="1"/>
        <v>#NAME?</v>
      </c>
      <c r="AE126" t="e">
        <f ca="1"/>
        <v>#NAME?</v>
      </c>
      <c r="AF126" t="e">
        <f ca="1"/>
        <v>#NAME?</v>
      </c>
      <c r="AG126" s="138" t="e">
        <f ca="1"/>
        <v>#NAME?</v>
      </c>
      <c r="AH126" s="139" t="e">
        <f ca="1"/>
        <v>#NAME?</v>
      </c>
      <c r="AI126" s="140" t="e">
        <f t="shared" ca="1" si="15"/>
        <v>#NAME?</v>
      </c>
      <c r="AJ126" t="e">
        <f t="shared" ca="1" si="16"/>
        <v>#NAME?</v>
      </c>
      <c r="AK126" t="e">
        <f t="shared" ca="1" si="17"/>
        <v>#NAME?</v>
      </c>
      <c r="AL126" s="138" t="e">
        <f t="shared" ca="1" si="18"/>
        <v>#NAME?</v>
      </c>
      <c r="AM126" s="140" t="e">
        <f t="shared" ca="1" si="19"/>
        <v>#NAME?</v>
      </c>
      <c r="AN126" s="138">
        <f t="shared" ca="1" si="20"/>
        <v>0</v>
      </c>
      <c r="AO126" s="140" t="e">
        <f t="shared" ca="1" si="21"/>
        <v>#NAME?</v>
      </c>
      <c r="AP126">
        <f t="shared" ca="1" si="22"/>
        <v>0</v>
      </c>
      <c r="BT126" t="e">
        <f ca="1"/>
        <v>#NAME?</v>
      </c>
      <c r="BU126" t="e">
        <f ca="1"/>
        <v>#NAME?</v>
      </c>
      <c r="BV126" t="e">
        <f ca="1"/>
        <v>#NAME?</v>
      </c>
      <c r="BW126" t="e">
        <f t="shared" ca="1" si="26"/>
        <v>#NAME?</v>
      </c>
      <c r="BX126" t="e">
        <f t="shared" ca="1" si="27"/>
        <v>#NAME?</v>
      </c>
      <c r="BY126" t="e">
        <f t="shared" ca="1" si="23"/>
        <v>#NAME?</v>
      </c>
      <c r="BZ126" t="e">
        <f t="shared" ca="1" si="24"/>
        <v>#NAME?</v>
      </c>
      <c r="CA126" t="e">
        <f t="shared" ca="1" si="25"/>
        <v>#NAME?</v>
      </c>
    </row>
    <row r="127" spans="1:79" ht="15.5" x14ac:dyDescent="0.35">
      <c r="A127" s="31">
        <v>89</v>
      </c>
      <c r="B127" s="14">
        <v>6</v>
      </c>
      <c r="C127" s="20">
        <v>0.71099999999999997</v>
      </c>
      <c r="D127" s="14">
        <v>4</v>
      </c>
      <c r="E127">
        <v>1</v>
      </c>
      <c r="F127" s="32">
        <v>1</v>
      </c>
      <c r="G127" s="14">
        <v>47</v>
      </c>
      <c r="H127" s="14">
        <v>13</v>
      </c>
      <c r="I127" s="14">
        <v>3</v>
      </c>
      <c r="J127" s="21">
        <v>37</v>
      </c>
      <c r="K127" s="17">
        <v>89</v>
      </c>
      <c r="L127" s="33">
        <v>183</v>
      </c>
      <c r="M127" s="33">
        <v>193</v>
      </c>
      <c r="N127" s="18">
        <v>18.3</v>
      </c>
      <c r="O127" s="14">
        <v>0</v>
      </c>
      <c r="S127" t="e">
        <f ca="1"/>
        <v>#NAME?</v>
      </c>
      <c r="T127" t="e">
        <f ca="1"/>
        <v>#NAME?</v>
      </c>
      <c r="U127" t="e">
        <f ca="1"/>
        <v>#NAME?</v>
      </c>
      <c r="V127" t="e">
        <f ca="1"/>
        <v>#NAME?</v>
      </c>
      <c r="W127" t="e">
        <f ca="1"/>
        <v>#NAME?</v>
      </c>
      <c r="X127" t="e">
        <f ca="1"/>
        <v>#NAME?</v>
      </c>
      <c r="Y127" t="e">
        <f ca="1"/>
        <v>#NAME?</v>
      </c>
      <c r="Z127" t="e">
        <f ca="1"/>
        <v>#NAME?</v>
      </c>
      <c r="AA127" t="e">
        <f ca="1"/>
        <v>#NAME?</v>
      </c>
      <c r="AB127" t="e">
        <f ca="1"/>
        <v>#NAME?</v>
      </c>
      <c r="AC127" t="e">
        <f ca="1"/>
        <v>#NAME?</v>
      </c>
      <c r="AD127" t="e">
        <f ca="1"/>
        <v>#NAME?</v>
      </c>
      <c r="AE127" t="e">
        <f ca="1"/>
        <v>#NAME?</v>
      </c>
      <c r="AF127" t="e">
        <f ca="1"/>
        <v>#NAME?</v>
      </c>
      <c r="AG127" s="138" t="e">
        <f ca="1"/>
        <v>#NAME?</v>
      </c>
      <c r="AH127" s="139" t="e">
        <f ca="1"/>
        <v>#NAME?</v>
      </c>
      <c r="AI127" s="140" t="e">
        <f t="shared" ca="1" si="15"/>
        <v>#NAME?</v>
      </c>
      <c r="AJ127" t="e">
        <f t="shared" ca="1" si="16"/>
        <v>#NAME?</v>
      </c>
      <c r="AK127" t="e">
        <f t="shared" ca="1" si="17"/>
        <v>#NAME?</v>
      </c>
      <c r="AL127" s="138" t="e">
        <f t="shared" ca="1" si="18"/>
        <v>#NAME?</v>
      </c>
      <c r="AM127" s="140" t="e">
        <f t="shared" ca="1" si="19"/>
        <v>#NAME?</v>
      </c>
      <c r="AN127" s="138">
        <f t="shared" ca="1" si="20"/>
        <v>0</v>
      </c>
      <c r="AO127" s="140" t="e">
        <f t="shared" ca="1" si="21"/>
        <v>#NAME?</v>
      </c>
      <c r="AP127">
        <f t="shared" ca="1" si="22"/>
        <v>0</v>
      </c>
      <c r="BT127" t="e">
        <f ca="1"/>
        <v>#NAME?</v>
      </c>
      <c r="BU127" t="e">
        <f ca="1"/>
        <v>#NAME?</v>
      </c>
      <c r="BV127" t="e">
        <f ca="1"/>
        <v>#NAME?</v>
      </c>
      <c r="BW127" t="e">
        <f t="shared" ca="1" si="26"/>
        <v>#NAME?</v>
      </c>
      <c r="BX127" t="e">
        <f t="shared" ca="1" si="27"/>
        <v>#NAME?</v>
      </c>
      <c r="BY127" t="e">
        <f t="shared" ca="1" si="23"/>
        <v>#NAME?</v>
      </c>
      <c r="BZ127" t="e">
        <f t="shared" ca="1" si="24"/>
        <v>#NAME?</v>
      </c>
      <c r="CA127" t="e">
        <f t="shared" ca="1" si="25"/>
        <v>#NAME?</v>
      </c>
    </row>
    <row r="128" spans="1:79" ht="15.5" x14ac:dyDescent="0.35">
      <c r="A128" s="31">
        <v>53</v>
      </c>
      <c r="B128" s="14">
        <v>10</v>
      </c>
      <c r="C128" s="20">
        <v>1.2</v>
      </c>
      <c r="D128" s="14">
        <v>2</v>
      </c>
      <c r="E128">
        <v>1</v>
      </c>
      <c r="F128" s="32">
        <v>1</v>
      </c>
      <c r="G128" s="14">
        <v>33</v>
      </c>
      <c r="H128" s="14">
        <v>8</v>
      </c>
      <c r="I128" s="14">
        <v>2</v>
      </c>
      <c r="J128" s="21">
        <v>39</v>
      </c>
      <c r="K128" s="17">
        <v>109</v>
      </c>
      <c r="L128" s="33">
        <v>172</v>
      </c>
      <c r="M128" s="33">
        <v>179</v>
      </c>
      <c r="N128" s="18">
        <v>8.6999999999999993</v>
      </c>
      <c r="O128" s="14">
        <v>1</v>
      </c>
      <c r="S128" t="e">
        <f ca="1"/>
        <v>#NAME?</v>
      </c>
      <c r="T128" t="e">
        <f ca="1"/>
        <v>#NAME?</v>
      </c>
      <c r="U128" t="e">
        <f ca="1"/>
        <v>#NAME?</v>
      </c>
      <c r="V128" t="e">
        <f ca="1"/>
        <v>#NAME?</v>
      </c>
      <c r="W128" t="e">
        <f ca="1"/>
        <v>#NAME?</v>
      </c>
      <c r="X128" t="e">
        <f ca="1"/>
        <v>#NAME?</v>
      </c>
      <c r="Y128" t="e">
        <f ca="1"/>
        <v>#NAME?</v>
      </c>
      <c r="Z128" t="e">
        <f ca="1"/>
        <v>#NAME?</v>
      </c>
      <c r="AA128" t="e">
        <f ca="1"/>
        <v>#NAME?</v>
      </c>
      <c r="AB128" t="e">
        <f ca="1"/>
        <v>#NAME?</v>
      </c>
      <c r="AC128" t="e">
        <f ca="1"/>
        <v>#NAME?</v>
      </c>
      <c r="AD128" t="e">
        <f ca="1"/>
        <v>#NAME?</v>
      </c>
      <c r="AE128" t="e">
        <f ca="1"/>
        <v>#NAME?</v>
      </c>
      <c r="AF128" t="e">
        <f ca="1"/>
        <v>#NAME?</v>
      </c>
      <c r="AG128" s="138" t="e">
        <f ca="1"/>
        <v>#NAME?</v>
      </c>
      <c r="AH128" s="139" t="e">
        <f ca="1"/>
        <v>#NAME?</v>
      </c>
      <c r="AI128" s="140" t="e">
        <f t="shared" ca="1" si="15"/>
        <v>#NAME?</v>
      </c>
      <c r="AJ128" t="e">
        <f t="shared" ca="1" si="16"/>
        <v>#NAME?</v>
      </c>
      <c r="AK128" t="e">
        <f t="shared" ca="1" si="17"/>
        <v>#NAME?</v>
      </c>
      <c r="AL128" s="138" t="e">
        <f t="shared" ca="1" si="18"/>
        <v>#NAME?</v>
      </c>
      <c r="AM128" s="140" t="e">
        <f t="shared" ca="1" si="19"/>
        <v>#NAME?</v>
      </c>
      <c r="AN128" s="138">
        <f t="shared" ca="1" si="20"/>
        <v>0</v>
      </c>
      <c r="AO128" s="140" t="e">
        <f t="shared" ca="1" si="21"/>
        <v>#NAME?</v>
      </c>
      <c r="AP128">
        <f t="shared" ca="1" si="22"/>
        <v>0</v>
      </c>
      <c r="BT128" t="e">
        <f ca="1"/>
        <v>#NAME?</v>
      </c>
      <c r="BU128" t="e">
        <f ca="1"/>
        <v>#NAME?</v>
      </c>
      <c r="BV128" t="e">
        <f ca="1"/>
        <v>#NAME?</v>
      </c>
      <c r="BW128" t="e">
        <f t="shared" ca="1" si="26"/>
        <v>#NAME?</v>
      </c>
      <c r="BX128" t="e">
        <f t="shared" ca="1" si="27"/>
        <v>#NAME?</v>
      </c>
      <c r="BY128" t="e">
        <f t="shared" ca="1" si="23"/>
        <v>#NAME?</v>
      </c>
      <c r="BZ128" t="e">
        <f t="shared" ca="1" si="24"/>
        <v>#NAME?</v>
      </c>
      <c r="CA128" t="e">
        <f t="shared" ca="1" si="25"/>
        <v>#NAME?</v>
      </c>
    </row>
    <row r="129" spans="1:79" ht="15.5" x14ac:dyDescent="0.35">
      <c r="A129" s="31">
        <v>44</v>
      </c>
      <c r="B129" s="14">
        <v>14</v>
      </c>
      <c r="C129" s="20">
        <v>1.2270000000000001</v>
      </c>
      <c r="D129" s="14">
        <v>5</v>
      </c>
      <c r="E129">
        <v>0</v>
      </c>
      <c r="F129" s="32">
        <v>0</v>
      </c>
      <c r="G129" s="14">
        <v>37</v>
      </c>
      <c r="H129" s="14">
        <v>10</v>
      </c>
      <c r="I129" s="14">
        <v>4</v>
      </c>
      <c r="J129" s="21">
        <v>41</v>
      </c>
      <c r="K129" s="17">
        <v>20</v>
      </c>
      <c r="L129" s="33">
        <v>173</v>
      </c>
      <c r="M129" s="33">
        <v>180</v>
      </c>
      <c r="N129" s="18">
        <v>9.1</v>
      </c>
      <c r="O129" s="14">
        <v>1</v>
      </c>
      <c r="S129" t="e">
        <f ca="1"/>
        <v>#NAME?</v>
      </c>
      <c r="T129" t="e">
        <f ca="1"/>
        <v>#NAME?</v>
      </c>
      <c r="U129" t="e">
        <f ca="1"/>
        <v>#NAME?</v>
      </c>
      <c r="V129" t="e">
        <f ca="1"/>
        <v>#NAME?</v>
      </c>
      <c r="W129" t="e">
        <f ca="1"/>
        <v>#NAME?</v>
      </c>
      <c r="X129" t="e">
        <f ca="1"/>
        <v>#NAME?</v>
      </c>
      <c r="Y129" t="e">
        <f ca="1"/>
        <v>#NAME?</v>
      </c>
      <c r="Z129" t="e">
        <f ca="1"/>
        <v>#NAME?</v>
      </c>
      <c r="AA129" t="e">
        <f ca="1"/>
        <v>#NAME?</v>
      </c>
      <c r="AB129" t="e">
        <f ca="1"/>
        <v>#NAME?</v>
      </c>
      <c r="AC129" t="e">
        <f ca="1"/>
        <v>#NAME?</v>
      </c>
      <c r="AD129" t="e">
        <f ca="1"/>
        <v>#NAME?</v>
      </c>
      <c r="AE129" t="e">
        <f ca="1"/>
        <v>#NAME?</v>
      </c>
      <c r="AF129" t="e">
        <f ca="1"/>
        <v>#NAME?</v>
      </c>
      <c r="AG129" s="138" t="e">
        <f ca="1"/>
        <v>#NAME?</v>
      </c>
      <c r="AH129" s="139" t="e">
        <f ca="1"/>
        <v>#NAME?</v>
      </c>
      <c r="AI129" s="140" t="e">
        <f t="shared" ca="1" si="15"/>
        <v>#NAME?</v>
      </c>
      <c r="AJ129" t="e">
        <f t="shared" ca="1" si="16"/>
        <v>#NAME?</v>
      </c>
      <c r="AK129" t="e">
        <f t="shared" ca="1" si="17"/>
        <v>#NAME?</v>
      </c>
      <c r="AL129" s="138" t="e">
        <f t="shared" ca="1" si="18"/>
        <v>#NAME?</v>
      </c>
      <c r="AM129" s="140" t="e">
        <f t="shared" ca="1" si="19"/>
        <v>#NAME?</v>
      </c>
      <c r="AN129" s="138">
        <f t="shared" ca="1" si="20"/>
        <v>0</v>
      </c>
      <c r="AO129" s="140" t="e">
        <f t="shared" ca="1" si="21"/>
        <v>#NAME?</v>
      </c>
      <c r="AP129">
        <f t="shared" ca="1" si="22"/>
        <v>0</v>
      </c>
      <c r="BT129" t="e">
        <f ca="1"/>
        <v>#NAME?</v>
      </c>
      <c r="BU129" t="e">
        <f ca="1"/>
        <v>#NAME?</v>
      </c>
      <c r="BV129" t="e">
        <f ca="1"/>
        <v>#NAME?</v>
      </c>
      <c r="BW129" t="e">
        <f t="shared" ca="1" si="26"/>
        <v>#NAME?</v>
      </c>
      <c r="BX129" t="e">
        <f t="shared" ca="1" si="27"/>
        <v>#NAME?</v>
      </c>
      <c r="BY129" t="e">
        <f t="shared" ca="1" si="23"/>
        <v>#NAME?</v>
      </c>
      <c r="BZ129" t="e">
        <f t="shared" ca="1" si="24"/>
        <v>#NAME?</v>
      </c>
      <c r="CA129" t="e">
        <f t="shared" ca="1" si="25"/>
        <v>#NAME?</v>
      </c>
    </row>
    <row r="130" spans="1:79" ht="15.5" x14ac:dyDescent="0.35">
      <c r="A130" s="31">
        <v>46</v>
      </c>
      <c r="B130" s="14">
        <v>7</v>
      </c>
      <c r="C130" s="20">
        <v>1.9630000000000001</v>
      </c>
      <c r="D130" s="14">
        <v>4</v>
      </c>
      <c r="E130">
        <v>0</v>
      </c>
      <c r="F130" s="32">
        <v>0</v>
      </c>
      <c r="G130" s="14">
        <v>28</v>
      </c>
      <c r="H130" s="14">
        <v>10</v>
      </c>
      <c r="I130" s="14">
        <v>1</v>
      </c>
      <c r="J130" s="21">
        <v>39</v>
      </c>
      <c r="K130" s="17">
        <v>22</v>
      </c>
      <c r="L130" s="33">
        <v>176</v>
      </c>
      <c r="M130" s="33">
        <v>181</v>
      </c>
      <c r="N130" s="18">
        <v>9.6999999999999993</v>
      </c>
      <c r="O130" s="14">
        <v>1</v>
      </c>
      <c r="S130" t="e">
        <f ca="1"/>
        <v>#NAME?</v>
      </c>
      <c r="T130" t="e">
        <f ca="1"/>
        <v>#NAME?</v>
      </c>
      <c r="U130" t="e">
        <f ca="1"/>
        <v>#NAME?</v>
      </c>
      <c r="V130" t="e">
        <f ca="1"/>
        <v>#NAME?</v>
      </c>
      <c r="W130" t="e">
        <f ca="1"/>
        <v>#NAME?</v>
      </c>
      <c r="X130" t="e">
        <f ca="1"/>
        <v>#NAME?</v>
      </c>
      <c r="Y130" t="e">
        <f ca="1"/>
        <v>#NAME?</v>
      </c>
      <c r="Z130" t="e">
        <f ca="1"/>
        <v>#NAME?</v>
      </c>
      <c r="AA130" t="e">
        <f ca="1"/>
        <v>#NAME?</v>
      </c>
      <c r="AB130" t="e">
        <f ca="1"/>
        <v>#NAME?</v>
      </c>
      <c r="AC130" t="e">
        <f ca="1"/>
        <v>#NAME?</v>
      </c>
      <c r="AD130" t="e">
        <f ca="1"/>
        <v>#NAME?</v>
      </c>
      <c r="AE130" t="e">
        <f ca="1"/>
        <v>#NAME?</v>
      </c>
      <c r="AF130" t="e">
        <f ca="1"/>
        <v>#NAME?</v>
      </c>
      <c r="AG130" s="138" t="e">
        <f ca="1"/>
        <v>#NAME?</v>
      </c>
      <c r="AH130" s="139" t="e">
        <f ca="1"/>
        <v>#NAME?</v>
      </c>
      <c r="AI130" s="140" t="e">
        <f t="shared" ca="1" si="15"/>
        <v>#NAME?</v>
      </c>
      <c r="AJ130" t="e">
        <f t="shared" ca="1" si="16"/>
        <v>#NAME?</v>
      </c>
      <c r="AK130" t="e">
        <f t="shared" ca="1" si="17"/>
        <v>#NAME?</v>
      </c>
      <c r="AL130" s="138" t="e">
        <f t="shared" ca="1" si="18"/>
        <v>#NAME?</v>
      </c>
      <c r="AM130" s="140" t="e">
        <f t="shared" ca="1" si="19"/>
        <v>#NAME?</v>
      </c>
      <c r="AN130" s="138">
        <f t="shared" ca="1" si="20"/>
        <v>0</v>
      </c>
      <c r="AO130" s="140" t="e">
        <f t="shared" ca="1" si="21"/>
        <v>#NAME?</v>
      </c>
      <c r="AP130">
        <f t="shared" ca="1" si="22"/>
        <v>0</v>
      </c>
      <c r="BT130" t="e">
        <f ca="1"/>
        <v>#NAME?</v>
      </c>
      <c r="BU130" t="e">
        <f ca="1"/>
        <v>#NAME?</v>
      </c>
      <c r="BV130" t="e">
        <f ca="1"/>
        <v>#NAME?</v>
      </c>
      <c r="BW130" t="e">
        <f t="shared" ca="1" si="26"/>
        <v>#NAME?</v>
      </c>
      <c r="BX130" t="e">
        <f t="shared" ca="1" si="27"/>
        <v>#NAME?</v>
      </c>
      <c r="BY130" t="e">
        <f t="shared" ca="1" si="23"/>
        <v>#NAME?</v>
      </c>
      <c r="BZ130" t="e">
        <f t="shared" ca="1" si="24"/>
        <v>#NAME?</v>
      </c>
      <c r="CA130" t="e">
        <f t="shared" ca="1" si="25"/>
        <v>#NAME?</v>
      </c>
    </row>
    <row r="131" spans="1:79" ht="15.5" x14ac:dyDescent="0.35">
      <c r="A131" s="31">
        <v>58</v>
      </c>
      <c r="B131" s="14">
        <v>17</v>
      </c>
      <c r="C131" s="20">
        <v>0.496</v>
      </c>
      <c r="D131" s="14">
        <v>2</v>
      </c>
      <c r="E131">
        <v>0</v>
      </c>
      <c r="F131" s="32">
        <v>0</v>
      </c>
      <c r="G131" s="14">
        <v>42</v>
      </c>
      <c r="H131" s="14">
        <v>5</v>
      </c>
      <c r="I131" s="14">
        <v>3</v>
      </c>
      <c r="J131" s="21">
        <v>43</v>
      </c>
      <c r="K131" s="17">
        <v>39</v>
      </c>
      <c r="L131" s="33">
        <v>161</v>
      </c>
      <c r="M131" s="33">
        <v>165</v>
      </c>
      <c r="N131" s="18">
        <v>6.6</v>
      </c>
      <c r="O131" s="14">
        <v>0</v>
      </c>
      <c r="S131" t="e">
        <f ca="1"/>
        <v>#NAME?</v>
      </c>
      <c r="T131" t="e">
        <f ca="1"/>
        <v>#NAME?</v>
      </c>
      <c r="U131" t="e">
        <f ca="1"/>
        <v>#NAME?</v>
      </c>
      <c r="V131" t="e">
        <f ca="1"/>
        <v>#NAME?</v>
      </c>
      <c r="W131" t="e">
        <f ca="1"/>
        <v>#NAME?</v>
      </c>
      <c r="X131" t="e">
        <f ca="1"/>
        <v>#NAME?</v>
      </c>
      <c r="Y131" t="e">
        <f ca="1"/>
        <v>#NAME?</v>
      </c>
      <c r="Z131" t="e">
        <f ca="1"/>
        <v>#NAME?</v>
      </c>
      <c r="AA131" t="e">
        <f ca="1"/>
        <v>#NAME?</v>
      </c>
      <c r="AB131" t="e">
        <f ca="1"/>
        <v>#NAME?</v>
      </c>
      <c r="AC131" t="e">
        <f ca="1"/>
        <v>#NAME?</v>
      </c>
      <c r="AD131" t="e">
        <f ca="1"/>
        <v>#NAME?</v>
      </c>
      <c r="AE131" t="e">
        <f ca="1"/>
        <v>#NAME?</v>
      </c>
      <c r="AF131" t="e">
        <f ca="1"/>
        <v>#NAME?</v>
      </c>
      <c r="AG131" s="138" t="e">
        <f ca="1"/>
        <v>#NAME?</v>
      </c>
      <c r="AH131" s="139" t="e">
        <f ca="1"/>
        <v>#NAME?</v>
      </c>
      <c r="AI131" s="140" t="e">
        <f t="shared" ca="1" si="15"/>
        <v>#NAME?</v>
      </c>
      <c r="AJ131" t="e">
        <f t="shared" ca="1" si="16"/>
        <v>#NAME?</v>
      </c>
      <c r="AK131" t="e">
        <f t="shared" ca="1" si="17"/>
        <v>#NAME?</v>
      </c>
      <c r="AL131" s="138" t="e">
        <f t="shared" ca="1" si="18"/>
        <v>#NAME?</v>
      </c>
      <c r="AM131" s="140" t="e">
        <f t="shared" ca="1" si="19"/>
        <v>#NAME?</v>
      </c>
      <c r="AN131" s="138">
        <f t="shared" ca="1" si="20"/>
        <v>0</v>
      </c>
      <c r="AO131" s="140" t="e">
        <f t="shared" ca="1" si="21"/>
        <v>#NAME?</v>
      </c>
      <c r="AP131">
        <f t="shared" ca="1" si="22"/>
        <v>0</v>
      </c>
      <c r="BT131" t="e">
        <f ca="1"/>
        <v>#NAME?</v>
      </c>
      <c r="BU131" t="e">
        <f ca="1"/>
        <v>#NAME?</v>
      </c>
      <c r="BV131" t="e">
        <f ca="1"/>
        <v>#NAME?</v>
      </c>
      <c r="BW131" t="e">
        <f t="shared" ca="1" si="26"/>
        <v>#NAME?</v>
      </c>
      <c r="BX131" t="e">
        <f t="shared" ca="1" si="27"/>
        <v>#NAME?</v>
      </c>
      <c r="BY131" t="e">
        <f t="shared" ca="1" si="23"/>
        <v>#NAME?</v>
      </c>
      <c r="BZ131" t="e">
        <f t="shared" ca="1" si="24"/>
        <v>#NAME?</v>
      </c>
      <c r="CA131" t="e">
        <f t="shared" ca="1" si="25"/>
        <v>#NAME?</v>
      </c>
    </row>
    <row r="132" spans="1:79" ht="15.5" x14ac:dyDescent="0.35">
      <c r="A132" s="31">
        <v>62</v>
      </c>
      <c r="B132" s="14">
        <v>23</v>
      </c>
      <c r="C132" s="20">
        <v>0.42399999999999999</v>
      </c>
      <c r="D132" s="14">
        <v>2</v>
      </c>
      <c r="E132">
        <v>1</v>
      </c>
      <c r="F132" s="32">
        <v>0</v>
      </c>
      <c r="G132" s="14">
        <v>49</v>
      </c>
      <c r="H132" s="14">
        <v>12</v>
      </c>
      <c r="I132" s="14">
        <v>3</v>
      </c>
      <c r="J132" s="21">
        <v>48</v>
      </c>
      <c r="K132" s="17">
        <v>43</v>
      </c>
      <c r="L132" s="33">
        <v>157</v>
      </c>
      <c r="M132" s="33">
        <v>162</v>
      </c>
      <c r="N132" s="18">
        <v>9.1</v>
      </c>
      <c r="O132" s="14">
        <v>0</v>
      </c>
      <c r="S132" t="e">
        <f ca="1"/>
        <v>#NAME?</v>
      </c>
      <c r="T132" t="e">
        <f ca="1"/>
        <v>#NAME?</v>
      </c>
      <c r="U132" t="e">
        <f ca="1"/>
        <v>#NAME?</v>
      </c>
      <c r="V132" t="e">
        <f ca="1"/>
        <v>#NAME?</v>
      </c>
      <c r="W132" t="e">
        <f ca="1"/>
        <v>#NAME?</v>
      </c>
      <c r="X132" t="e">
        <f ca="1"/>
        <v>#NAME?</v>
      </c>
      <c r="Y132" t="e">
        <f ca="1"/>
        <v>#NAME?</v>
      </c>
      <c r="Z132" t="e">
        <f ca="1"/>
        <v>#NAME?</v>
      </c>
      <c r="AA132" t="e">
        <f ca="1"/>
        <v>#NAME?</v>
      </c>
      <c r="AB132" t="e">
        <f ca="1"/>
        <v>#NAME?</v>
      </c>
      <c r="AC132" t="e">
        <f ca="1"/>
        <v>#NAME?</v>
      </c>
      <c r="AD132" t="e">
        <f ca="1"/>
        <v>#NAME?</v>
      </c>
      <c r="AE132" t="e">
        <f ca="1"/>
        <v>#NAME?</v>
      </c>
      <c r="AF132" t="e">
        <f ca="1"/>
        <v>#NAME?</v>
      </c>
      <c r="AG132" s="138" t="e">
        <f ca="1"/>
        <v>#NAME?</v>
      </c>
      <c r="AH132" s="139" t="e">
        <f ca="1"/>
        <v>#NAME?</v>
      </c>
      <c r="AI132" s="140" t="e">
        <f t="shared" ca="1" si="15"/>
        <v>#NAME?</v>
      </c>
      <c r="AJ132" t="e">
        <f t="shared" ca="1" si="16"/>
        <v>#NAME?</v>
      </c>
      <c r="AK132" t="e">
        <f t="shared" ca="1" si="17"/>
        <v>#NAME?</v>
      </c>
      <c r="AL132" s="138" t="e">
        <f t="shared" ca="1" si="18"/>
        <v>#NAME?</v>
      </c>
      <c r="AM132" s="140" t="e">
        <f t="shared" ca="1" si="19"/>
        <v>#NAME?</v>
      </c>
      <c r="AN132" s="138">
        <f t="shared" ca="1" si="20"/>
        <v>0</v>
      </c>
      <c r="AO132" s="140" t="e">
        <f t="shared" ca="1" si="21"/>
        <v>#NAME?</v>
      </c>
      <c r="AP132">
        <f t="shared" ca="1" si="22"/>
        <v>0</v>
      </c>
      <c r="BT132" t="e">
        <f ca="1"/>
        <v>#NAME?</v>
      </c>
      <c r="BU132" t="e">
        <f ca="1"/>
        <v>#NAME?</v>
      </c>
      <c r="BV132" t="e">
        <f ca="1"/>
        <v>#NAME?</v>
      </c>
      <c r="BW132" t="e">
        <f t="shared" ca="1" si="26"/>
        <v>#NAME?</v>
      </c>
      <c r="BX132" t="e">
        <f t="shared" ca="1" si="27"/>
        <v>#NAME?</v>
      </c>
      <c r="BY132" t="e">
        <f t="shared" ca="1" si="23"/>
        <v>#NAME?</v>
      </c>
      <c r="BZ132" t="e">
        <f t="shared" ca="1" si="24"/>
        <v>#NAME?</v>
      </c>
      <c r="CA132" t="e">
        <f t="shared" ca="1" si="25"/>
        <v>#NAME?</v>
      </c>
    </row>
    <row r="133" spans="1:79" ht="15.5" x14ac:dyDescent="0.35">
      <c r="A133" s="31">
        <v>62</v>
      </c>
      <c r="B133" s="14">
        <v>11</v>
      </c>
      <c r="C133" s="20">
        <v>1.1519999999999999</v>
      </c>
      <c r="D133" s="14">
        <v>2</v>
      </c>
      <c r="E133">
        <v>0</v>
      </c>
      <c r="F133" s="32">
        <v>1</v>
      </c>
      <c r="G133" s="14">
        <v>42</v>
      </c>
      <c r="H133" s="14">
        <v>8</v>
      </c>
      <c r="I133" s="14">
        <v>3</v>
      </c>
      <c r="J133" s="21">
        <v>42</v>
      </c>
      <c r="K133" s="17">
        <v>49</v>
      </c>
      <c r="L133" s="33">
        <v>171</v>
      </c>
      <c r="M133" s="33">
        <v>178</v>
      </c>
      <c r="N133" s="18">
        <v>9.6999999999999993</v>
      </c>
      <c r="O133" s="14">
        <v>1</v>
      </c>
      <c r="S133" t="e">
        <f ca="1"/>
        <v>#NAME?</v>
      </c>
      <c r="T133" t="e">
        <f ca="1"/>
        <v>#NAME?</v>
      </c>
      <c r="U133" t="e">
        <f ca="1"/>
        <v>#NAME?</v>
      </c>
      <c r="V133" t="e">
        <f ca="1"/>
        <v>#NAME?</v>
      </c>
      <c r="W133" t="e">
        <f ca="1"/>
        <v>#NAME?</v>
      </c>
      <c r="X133" t="e">
        <f ca="1"/>
        <v>#NAME?</v>
      </c>
      <c r="Y133" t="e">
        <f ca="1"/>
        <v>#NAME?</v>
      </c>
      <c r="Z133" t="e">
        <f ca="1"/>
        <v>#NAME?</v>
      </c>
      <c r="AA133" t="e">
        <f ca="1"/>
        <v>#NAME?</v>
      </c>
      <c r="AB133" t="e">
        <f ca="1"/>
        <v>#NAME?</v>
      </c>
      <c r="AC133" t="e">
        <f ca="1"/>
        <v>#NAME?</v>
      </c>
      <c r="AD133" t="e">
        <f ca="1"/>
        <v>#NAME?</v>
      </c>
      <c r="AE133" t="e">
        <f ca="1"/>
        <v>#NAME?</v>
      </c>
      <c r="AF133" t="e">
        <f ca="1"/>
        <v>#NAME?</v>
      </c>
      <c r="AG133" s="138" t="e">
        <f ca="1"/>
        <v>#NAME?</v>
      </c>
      <c r="AH133" s="139" t="e">
        <f ca="1"/>
        <v>#NAME?</v>
      </c>
      <c r="AI133" s="140" t="e">
        <f t="shared" ca="1" si="15"/>
        <v>#NAME?</v>
      </c>
      <c r="AJ133" t="e">
        <f t="shared" ca="1" si="16"/>
        <v>#NAME?</v>
      </c>
      <c r="AK133" t="e">
        <f t="shared" ca="1" si="17"/>
        <v>#NAME?</v>
      </c>
      <c r="AL133" s="138" t="e">
        <f t="shared" ca="1" si="18"/>
        <v>#NAME?</v>
      </c>
      <c r="AM133" s="140" t="e">
        <f t="shared" ca="1" si="19"/>
        <v>#NAME?</v>
      </c>
      <c r="AN133" s="138">
        <f t="shared" ca="1" si="20"/>
        <v>0</v>
      </c>
      <c r="AO133" s="140" t="e">
        <f t="shared" ca="1" si="21"/>
        <v>#NAME?</v>
      </c>
      <c r="AP133">
        <f t="shared" ca="1" si="22"/>
        <v>0</v>
      </c>
      <c r="BT133" t="e">
        <f ca="1"/>
        <v>#NAME?</v>
      </c>
      <c r="BU133" t="e">
        <f ca="1"/>
        <v>#NAME?</v>
      </c>
      <c r="BV133" t="e">
        <f ca="1"/>
        <v>#NAME?</v>
      </c>
      <c r="BW133" t="e">
        <f t="shared" ca="1" si="26"/>
        <v>#NAME?</v>
      </c>
      <c r="BX133" t="e">
        <f t="shared" ca="1" si="27"/>
        <v>#NAME?</v>
      </c>
      <c r="BY133" t="e">
        <f t="shared" ca="1" si="23"/>
        <v>#NAME?</v>
      </c>
      <c r="BZ133" t="e">
        <f t="shared" ca="1" si="24"/>
        <v>#NAME?</v>
      </c>
      <c r="CA133" t="e">
        <f t="shared" ca="1" si="25"/>
        <v>#NAME?</v>
      </c>
    </row>
    <row r="134" spans="1:79" ht="15.5" x14ac:dyDescent="0.35">
      <c r="A134" s="31">
        <v>46</v>
      </c>
      <c r="B134" s="14">
        <v>17</v>
      </c>
      <c r="C134" s="20">
        <v>1.4810000000000001</v>
      </c>
      <c r="D134" s="14">
        <v>3</v>
      </c>
      <c r="E134">
        <v>0</v>
      </c>
      <c r="F134" s="32">
        <v>0</v>
      </c>
      <c r="G134" s="14">
        <v>40</v>
      </c>
      <c r="H134" s="14">
        <v>1</v>
      </c>
      <c r="I134" s="14">
        <v>6</v>
      </c>
      <c r="J134" s="21">
        <v>47</v>
      </c>
      <c r="K134" s="17">
        <v>24</v>
      </c>
      <c r="L134" s="33">
        <v>160</v>
      </c>
      <c r="M134" s="33">
        <v>165</v>
      </c>
      <c r="N134" s="18">
        <v>7.8</v>
      </c>
      <c r="O134" s="14">
        <v>0</v>
      </c>
      <c r="S134" t="e">
        <f ca="1"/>
        <v>#NAME?</v>
      </c>
      <c r="T134" t="e">
        <f ca="1"/>
        <v>#NAME?</v>
      </c>
      <c r="U134" t="e">
        <f ca="1"/>
        <v>#NAME?</v>
      </c>
      <c r="V134" t="e">
        <f ca="1"/>
        <v>#NAME?</v>
      </c>
      <c r="W134" t="e">
        <f ca="1"/>
        <v>#NAME?</v>
      </c>
      <c r="X134" t="e">
        <f ca="1"/>
        <v>#NAME?</v>
      </c>
      <c r="Y134" t="e">
        <f ca="1"/>
        <v>#NAME?</v>
      </c>
      <c r="Z134" t="e">
        <f ca="1"/>
        <v>#NAME?</v>
      </c>
      <c r="AA134" t="e">
        <f ca="1"/>
        <v>#NAME?</v>
      </c>
      <c r="AB134" t="e">
        <f ca="1"/>
        <v>#NAME?</v>
      </c>
      <c r="AC134" t="e">
        <f ca="1"/>
        <v>#NAME?</v>
      </c>
      <c r="AD134" t="e">
        <f ca="1"/>
        <v>#NAME?</v>
      </c>
      <c r="AE134" t="e">
        <f ca="1"/>
        <v>#NAME?</v>
      </c>
      <c r="AF134" t="e">
        <f ca="1"/>
        <v>#NAME?</v>
      </c>
      <c r="AG134" s="138" t="e">
        <f ca="1"/>
        <v>#NAME?</v>
      </c>
      <c r="AH134" s="139" t="e">
        <f ca="1"/>
        <v>#NAME?</v>
      </c>
      <c r="AI134" s="140" t="e">
        <f t="shared" ca="1" si="15"/>
        <v>#NAME?</v>
      </c>
      <c r="AJ134" t="e">
        <f t="shared" ca="1" si="16"/>
        <v>#NAME?</v>
      </c>
      <c r="AK134" t="e">
        <f t="shared" ca="1" si="17"/>
        <v>#NAME?</v>
      </c>
      <c r="AL134" s="138" t="e">
        <f t="shared" ca="1" si="18"/>
        <v>#NAME?</v>
      </c>
      <c r="AM134" s="140" t="e">
        <f t="shared" ca="1" si="19"/>
        <v>#NAME?</v>
      </c>
      <c r="AN134" s="138">
        <f t="shared" ca="1" si="20"/>
        <v>0</v>
      </c>
      <c r="AO134" s="140" t="e">
        <f t="shared" ca="1" si="21"/>
        <v>#NAME?</v>
      </c>
      <c r="AP134">
        <f t="shared" ca="1" si="22"/>
        <v>0</v>
      </c>
      <c r="BT134" t="e">
        <f ca="1"/>
        <v>#NAME?</v>
      </c>
      <c r="BU134" t="e">
        <f ca="1"/>
        <v>#NAME?</v>
      </c>
      <c r="BV134" t="e">
        <f ca="1"/>
        <v>#NAME?</v>
      </c>
      <c r="BW134" t="e">
        <f t="shared" ca="1" si="26"/>
        <v>#NAME?</v>
      </c>
      <c r="BX134" t="e">
        <f t="shared" ca="1" si="27"/>
        <v>#NAME?</v>
      </c>
      <c r="BY134" t="e">
        <f t="shared" ca="1" si="23"/>
        <v>#NAME?</v>
      </c>
      <c r="BZ134" t="e">
        <f t="shared" ca="1" si="24"/>
        <v>#NAME?</v>
      </c>
      <c r="CA134" t="e">
        <f t="shared" ca="1" si="25"/>
        <v>#NAME?</v>
      </c>
    </row>
    <row r="135" spans="1:79" ht="15.5" x14ac:dyDescent="0.35">
      <c r="A135" s="31">
        <v>66</v>
      </c>
      <c r="B135" s="14">
        <v>7</v>
      </c>
      <c r="C135" s="20">
        <v>2.2850000000000001</v>
      </c>
      <c r="D135" s="14">
        <v>3</v>
      </c>
      <c r="E135">
        <v>0</v>
      </c>
      <c r="F135" s="32">
        <v>1</v>
      </c>
      <c r="G135" s="14">
        <v>32</v>
      </c>
      <c r="H135" s="14">
        <v>9</v>
      </c>
      <c r="I135" s="14">
        <v>2</v>
      </c>
      <c r="J135" s="21">
        <v>32</v>
      </c>
      <c r="K135" s="17">
        <v>62</v>
      </c>
      <c r="L135" s="33">
        <v>171</v>
      </c>
      <c r="M135" s="33">
        <v>177</v>
      </c>
      <c r="N135" s="18">
        <v>13.9</v>
      </c>
      <c r="O135" s="14">
        <v>1</v>
      </c>
      <c r="S135" t="e">
        <f ca="1"/>
        <v>#NAME?</v>
      </c>
      <c r="T135" t="e">
        <f ca="1"/>
        <v>#NAME?</v>
      </c>
      <c r="U135" t="e">
        <f ca="1"/>
        <v>#NAME?</v>
      </c>
      <c r="V135" t="e">
        <f ca="1"/>
        <v>#NAME?</v>
      </c>
      <c r="W135" t="e">
        <f ca="1"/>
        <v>#NAME?</v>
      </c>
      <c r="X135" t="e">
        <f ca="1"/>
        <v>#NAME?</v>
      </c>
      <c r="Y135" t="e">
        <f ca="1"/>
        <v>#NAME?</v>
      </c>
      <c r="Z135" t="e">
        <f ca="1"/>
        <v>#NAME?</v>
      </c>
      <c r="AA135" t="e">
        <f ca="1"/>
        <v>#NAME?</v>
      </c>
      <c r="AB135" t="e">
        <f ca="1"/>
        <v>#NAME?</v>
      </c>
      <c r="AC135" t="e">
        <f ca="1"/>
        <v>#NAME?</v>
      </c>
      <c r="AD135" t="e">
        <f ca="1"/>
        <v>#NAME?</v>
      </c>
      <c r="AE135" t="e">
        <f ca="1"/>
        <v>#NAME?</v>
      </c>
      <c r="AF135" t="e">
        <f ca="1"/>
        <v>#NAME?</v>
      </c>
      <c r="AG135" s="138" t="e">
        <f ca="1"/>
        <v>#NAME?</v>
      </c>
      <c r="AH135" s="139" t="e">
        <f ca="1"/>
        <v>#NAME?</v>
      </c>
      <c r="AI135" s="140" t="e">
        <f t="shared" ref="AI135:AI155" ca="1" si="28">AG135+AH135</f>
        <v>#NAME?</v>
      </c>
      <c r="AJ135" t="e">
        <f t="shared" ref="AJ135:AJ155" ca="1" si="29">IF(AI135=0,"",AG135/AI135)</f>
        <v>#NAME?</v>
      </c>
      <c r="AK135" t="e">
        <f t="shared" ref="AK135:AK155" ca="1" si="30">1/(1+EXP(-$AR$7-MMULT(S135:AF135,$AR$8:$AR$21)))</f>
        <v>#NAME?</v>
      </c>
      <c r="AL135" s="138" t="e">
        <f t="shared" ref="AL135:AL155" ca="1" si="31">AI135*AK135</f>
        <v>#NAME?</v>
      </c>
      <c r="AM135" s="140" t="e">
        <f t="shared" ref="AM135:AM155" ca="1" si="32">AI135-AL135</f>
        <v>#NAME?</v>
      </c>
      <c r="AN135" s="138">
        <f t="shared" ref="AN135:AN155" ca="1" si="33">IFERROR(AI135*(AJ135*LN(AK135)+(1-AJ135)*LN(1-AK135)),0)</f>
        <v>0</v>
      </c>
      <c r="AO135" s="140" t="e">
        <f t="shared" ref="AO135:AO155" ca="1" si="34">100*IF(AK135&gt;=$BP$12,AG135/AI135,AH135/AI135)</f>
        <v>#NAME?</v>
      </c>
      <c r="AP135">
        <f t="shared" ref="AP135:AP155" ca="1" si="35">IFERROR((AG135-AL135)^2/AL135+(AH135-AM135)^2/AM135,0)</f>
        <v>0</v>
      </c>
      <c r="BT135" t="e">
        <f ca="1"/>
        <v>#NAME?</v>
      </c>
      <c r="BU135" t="e">
        <f ca="1"/>
        <v>#NAME?</v>
      </c>
      <c r="BV135" t="e">
        <f ca="1"/>
        <v>#NAME?</v>
      </c>
      <c r="BW135" t="e">
        <f t="shared" ca="1" si="26"/>
        <v>#NAME?</v>
      </c>
      <c r="BX135" t="e">
        <f t="shared" ca="1" si="27"/>
        <v>#NAME?</v>
      </c>
      <c r="BY135" t="e">
        <f t="shared" ref="BY135:BY156" ca="1" si="36">1-BW135/BW$156</f>
        <v>#NAME?</v>
      </c>
      <c r="BZ135" t="e">
        <f t="shared" ref="BZ135:BZ156" ca="1" si="37">1-BX135/BX$156</f>
        <v>#NAME?</v>
      </c>
      <c r="CA135" t="e">
        <f t="shared" ref="CA135:CA156" ca="1" si="38">(BY135-BY136)*BZ135</f>
        <v>#NAME?</v>
      </c>
    </row>
    <row r="136" spans="1:79" ht="15.5" x14ac:dyDescent="0.35">
      <c r="A136" s="31">
        <v>56</v>
      </c>
      <c r="B136" s="14">
        <v>11</v>
      </c>
      <c r="C136" s="20">
        <v>0.29199999999999998</v>
      </c>
      <c r="D136" s="14">
        <v>3</v>
      </c>
      <c r="E136">
        <v>0</v>
      </c>
      <c r="F136" s="32">
        <v>0</v>
      </c>
      <c r="G136" s="14">
        <v>34</v>
      </c>
      <c r="H136" s="14">
        <v>9</v>
      </c>
      <c r="I136" s="14">
        <v>2</v>
      </c>
      <c r="J136" s="21">
        <v>38</v>
      </c>
      <c r="K136" s="17">
        <v>30</v>
      </c>
      <c r="L136" s="33">
        <v>179</v>
      </c>
      <c r="M136" s="33">
        <v>186</v>
      </c>
      <c r="N136" s="18">
        <v>10.3</v>
      </c>
      <c r="O136" s="14">
        <v>1</v>
      </c>
      <c r="S136" t="e">
        <f ca="1"/>
        <v>#NAME?</v>
      </c>
      <c r="T136" t="e">
        <f ca="1"/>
        <v>#NAME?</v>
      </c>
      <c r="U136" t="e">
        <f ca="1"/>
        <v>#NAME?</v>
      </c>
      <c r="V136" t="e">
        <f ca="1"/>
        <v>#NAME?</v>
      </c>
      <c r="W136" t="e">
        <f ca="1"/>
        <v>#NAME?</v>
      </c>
      <c r="X136" t="e">
        <f ca="1"/>
        <v>#NAME?</v>
      </c>
      <c r="Y136" t="e">
        <f ca="1"/>
        <v>#NAME?</v>
      </c>
      <c r="Z136" t="e">
        <f ca="1"/>
        <v>#NAME?</v>
      </c>
      <c r="AA136" t="e">
        <f ca="1"/>
        <v>#NAME?</v>
      </c>
      <c r="AB136" t="e">
        <f ca="1"/>
        <v>#NAME?</v>
      </c>
      <c r="AC136" t="e">
        <f ca="1"/>
        <v>#NAME?</v>
      </c>
      <c r="AD136" t="e">
        <f ca="1"/>
        <v>#NAME?</v>
      </c>
      <c r="AE136" t="e">
        <f ca="1"/>
        <v>#NAME?</v>
      </c>
      <c r="AF136" t="e">
        <f ca="1"/>
        <v>#NAME?</v>
      </c>
      <c r="AG136" s="138" t="e">
        <f ca="1"/>
        <v>#NAME?</v>
      </c>
      <c r="AH136" s="139" t="e">
        <f ca="1"/>
        <v>#NAME?</v>
      </c>
      <c r="AI136" s="140" t="e">
        <f t="shared" ca="1" si="28"/>
        <v>#NAME?</v>
      </c>
      <c r="AJ136" t="e">
        <f t="shared" ca="1" si="29"/>
        <v>#NAME?</v>
      </c>
      <c r="AK136" t="e">
        <f t="shared" ca="1" si="30"/>
        <v>#NAME?</v>
      </c>
      <c r="AL136" s="138" t="e">
        <f t="shared" ca="1" si="31"/>
        <v>#NAME?</v>
      </c>
      <c r="AM136" s="140" t="e">
        <f t="shared" ca="1" si="32"/>
        <v>#NAME?</v>
      </c>
      <c r="AN136" s="138">
        <f t="shared" ca="1" si="33"/>
        <v>0</v>
      </c>
      <c r="AO136" s="140" t="e">
        <f t="shared" ca="1" si="34"/>
        <v>#NAME?</v>
      </c>
      <c r="AP136">
        <f t="shared" ca="1" si="35"/>
        <v>0</v>
      </c>
      <c r="BT136" t="e">
        <f ca="1"/>
        <v>#NAME?</v>
      </c>
      <c r="BU136" t="e">
        <f ca="1"/>
        <v>#NAME?</v>
      </c>
      <c r="BV136" t="e">
        <f ca="1"/>
        <v>#NAME?</v>
      </c>
      <c r="BW136" t="e">
        <f t="shared" ref="BW136:BW156" ca="1" si="39">BW135+BU136</f>
        <v>#NAME?</v>
      </c>
      <c r="BX136" t="e">
        <f t="shared" ref="BX136:BX156" ca="1" si="40">BX135+BV136</f>
        <v>#NAME?</v>
      </c>
      <c r="BY136" t="e">
        <f t="shared" ca="1" si="36"/>
        <v>#NAME?</v>
      </c>
      <c r="BZ136" t="e">
        <f t="shared" ca="1" si="37"/>
        <v>#NAME?</v>
      </c>
      <c r="CA136" t="e">
        <f t="shared" ca="1" si="38"/>
        <v>#NAME?</v>
      </c>
    </row>
    <row r="137" spans="1:79" ht="15.5" x14ac:dyDescent="0.35">
      <c r="A137" s="31">
        <v>82</v>
      </c>
      <c r="B137" s="14">
        <v>15</v>
      </c>
      <c r="C137" s="20">
        <v>0.88800000000000001</v>
      </c>
      <c r="D137" s="14">
        <v>5</v>
      </c>
      <c r="E137">
        <v>1</v>
      </c>
      <c r="F137" s="32">
        <v>1</v>
      </c>
      <c r="G137" s="14">
        <v>40</v>
      </c>
      <c r="H137" s="14">
        <v>7</v>
      </c>
      <c r="I137" s="14">
        <v>3</v>
      </c>
      <c r="J137" s="21">
        <v>42</v>
      </c>
      <c r="K137" s="17">
        <v>61</v>
      </c>
      <c r="L137" s="33">
        <v>156</v>
      </c>
      <c r="M137" s="33">
        <v>163</v>
      </c>
      <c r="N137" s="18">
        <v>11.7</v>
      </c>
      <c r="O137" s="14">
        <v>1</v>
      </c>
      <c r="S137" t="e">
        <f ca="1"/>
        <v>#NAME?</v>
      </c>
      <c r="T137" t="e">
        <f ca="1"/>
        <v>#NAME?</v>
      </c>
      <c r="U137" t="e">
        <f ca="1"/>
        <v>#NAME?</v>
      </c>
      <c r="V137" t="e">
        <f ca="1"/>
        <v>#NAME?</v>
      </c>
      <c r="W137" t="e">
        <f ca="1"/>
        <v>#NAME?</v>
      </c>
      <c r="X137" t="e">
        <f ca="1"/>
        <v>#NAME?</v>
      </c>
      <c r="Y137" t="e">
        <f ca="1"/>
        <v>#NAME?</v>
      </c>
      <c r="Z137" t="e">
        <f ca="1"/>
        <v>#NAME?</v>
      </c>
      <c r="AA137" t="e">
        <f ca="1"/>
        <v>#NAME?</v>
      </c>
      <c r="AB137" t="e">
        <f ca="1"/>
        <v>#NAME?</v>
      </c>
      <c r="AC137" t="e">
        <f ca="1"/>
        <v>#NAME?</v>
      </c>
      <c r="AD137" t="e">
        <f ca="1"/>
        <v>#NAME?</v>
      </c>
      <c r="AE137" t="e">
        <f ca="1"/>
        <v>#NAME?</v>
      </c>
      <c r="AF137" t="e">
        <f ca="1"/>
        <v>#NAME?</v>
      </c>
      <c r="AG137" s="138" t="e">
        <f ca="1"/>
        <v>#NAME?</v>
      </c>
      <c r="AH137" s="139" t="e">
        <f ca="1"/>
        <v>#NAME?</v>
      </c>
      <c r="AI137" s="140" t="e">
        <f t="shared" ca="1" si="28"/>
        <v>#NAME?</v>
      </c>
      <c r="AJ137" t="e">
        <f t="shared" ca="1" si="29"/>
        <v>#NAME?</v>
      </c>
      <c r="AK137" t="e">
        <f t="shared" ca="1" si="30"/>
        <v>#NAME?</v>
      </c>
      <c r="AL137" s="138" t="e">
        <f t="shared" ca="1" si="31"/>
        <v>#NAME?</v>
      </c>
      <c r="AM137" s="140" t="e">
        <f t="shared" ca="1" si="32"/>
        <v>#NAME?</v>
      </c>
      <c r="AN137" s="138">
        <f t="shared" ca="1" si="33"/>
        <v>0</v>
      </c>
      <c r="AO137" s="140" t="e">
        <f t="shared" ca="1" si="34"/>
        <v>#NAME?</v>
      </c>
      <c r="AP137">
        <f t="shared" ca="1" si="35"/>
        <v>0</v>
      </c>
      <c r="BT137" t="e">
        <f ca="1"/>
        <v>#NAME?</v>
      </c>
      <c r="BU137" t="e">
        <f ca="1"/>
        <v>#NAME?</v>
      </c>
      <c r="BV137" t="e">
        <f ca="1"/>
        <v>#NAME?</v>
      </c>
      <c r="BW137" t="e">
        <f t="shared" ca="1" si="39"/>
        <v>#NAME?</v>
      </c>
      <c r="BX137" t="e">
        <f t="shared" ca="1" si="40"/>
        <v>#NAME?</v>
      </c>
      <c r="BY137" t="e">
        <f t="shared" ca="1" si="36"/>
        <v>#NAME?</v>
      </c>
      <c r="BZ137" t="e">
        <f t="shared" ca="1" si="37"/>
        <v>#NAME?</v>
      </c>
      <c r="CA137" t="e">
        <f t="shared" ca="1" si="38"/>
        <v>#NAME?</v>
      </c>
    </row>
    <row r="138" spans="1:79" ht="15.5" x14ac:dyDescent="0.35">
      <c r="A138" s="31">
        <v>44</v>
      </c>
      <c r="B138" s="14">
        <v>12</v>
      </c>
      <c r="C138" s="20">
        <v>2.3239999999999998</v>
      </c>
      <c r="D138" s="14">
        <v>2</v>
      </c>
      <c r="E138">
        <v>1</v>
      </c>
      <c r="F138" s="32">
        <v>0</v>
      </c>
      <c r="G138" s="14">
        <v>49</v>
      </c>
      <c r="H138" s="14">
        <v>19</v>
      </c>
      <c r="I138" s="14">
        <v>3</v>
      </c>
      <c r="J138" s="21">
        <v>32</v>
      </c>
      <c r="K138" s="17">
        <v>21</v>
      </c>
      <c r="L138" s="33">
        <v>172</v>
      </c>
      <c r="M138" s="33">
        <v>179</v>
      </c>
      <c r="N138" s="18">
        <v>9.4</v>
      </c>
      <c r="O138" s="14">
        <v>1</v>
      </c>
      <c r="S138" t="e">
        <f ca="1"/>
        <v>#NAME?</v>
      </c>
      <c r="T138" t="e">
        <f ca="1"/>
        <v>#NAME?</v>
      </c>
      <c r="U138" t="e">
        <f ca="1"/>
        <v>#NAME?</v>
      </c>
      <c r="V138" t="e">
        <f ca="1"/>
        <v>#NAME?</v>
      </c>
      <c r="W138" t="e">
        <f ca="1"/>
        <v>#NAME?</v>
      </c>
      <c r="X138" t="e">
        <f ca="1"/>
        <v>#NAME?</v>
      </c>
      <c r="Y138" t="e">
        <f ca="1"/>
        <v>#NAME?</v>
      </c>
      <c r="Z138" t="e">
        <f ca="1"/>
        <v>#NAME?</v>
      </c>
      <c r="AA138" t="e">
        <f ca="1"/>
        <v>#NAME?</v>
      </c>
      <c r="AB138" t="e">
        <f ca="1"/>
        <v>#NAME?</v>
      </c>
      <c r="AC138" t="e">
        <f ca="1"/>
        <v>#NAME?</v>
      </c>
      <c r="AD138" t="e">
        <f ca="1"/>
        <v>#NAME?</v>
      </c>
      <c r="AE138" t="e">
        <f ca="1"/>
        <v>#NAME?</v>
      </c>
      <c r="AF138" t="e">
        <f ca="1"/>
        <v>#NAME?</v>
      </c>
      <c r="AG138" s="138" t="e">
        <f ca="1"/>
        <v>#NAME?</v>
      </c>
      <c r="AH138" s="139" t="e">
        <f ca="1"/>
        <v>#NAME?</v>
      </c>
      <c r="AI138" s="140" t="e">
        <f t="shared" ca="1" si="28"/>
        <v>#NAME?</v>
      </c>
      <c r="AJ138" t="e">
        <f t="shared" ca="1" si="29"/>
        <v>#NAME?</v>
      </c>
      <c r="AK138" t="e">
        <f t="shared" ca="1" si="30"/>
        <v>#NAME?</v>
      </c>
      <c r="AL138" s="138" t="e">
        <f t="shared" ca="1" si="31"/>
        <v>#NAME?</v>
      </c>
      <c r="AM138" s="140" t="e">
        <f t="shared" ca="1" si="32"/>
        <v>#NAME?</v>
      </c>
      <c r="AN138" s="138">
        <f t="shared" ca="1" si="33"/>
        <v>0</v>
      </c>
      <c r="AO138" s="140" t="e">
        <f t="shared" ca="1" si="34"/>
        <v>#NAME?</v>
      </c>
      <c r="AP138">
        <f t="shared" ca="1" si="35"/>
        <v>0</v>
      </c>
      <c r="BT138" t="e">
        <f ca="1"/>
        <v>#NAME?</v>
      </c>
      <c r="BU138" t="e">
        <f ca="1"/>
        <v>#NAME?</v>
      </c>
      <c r="BV138" t="e">
        <f ca="1"/>
        <v>#NAME?</v>
      </c>
      <c r="BW138" t="e">
        <f t="shared" ca="1" si="39"/>
        <v>#NAME?</v>
      </c>
      <c r="BX138" t="e">
        <f t="shared" ca="1" si="40"/>
        <v>#NAME?</v>
      </c>
      <c r="BY138" t="e">
        <f t="shared" ca="1" si="36"/>
        <v>#NAME?</v>
      </c>
      <c r="BZ138" t="e">
        <f t="shared" ca="1" si="37"/>
        <v>#NAME?</v>
      </c>
      <c r="CA138" t="e">
        <f t="shared" ca="1" si="38"/>
        <v>#NAME?</v>
      </c>
    </row>
    <row r="139" spans="1:79" ht="15.5" x14ac:dyDescent="0.35">
      <c r="A139" s="31">
        <v>44</v>
      </c>
      <c r="B139" s="14">
        <v>10</v>
      </c>
      <c r="C139" s="20">
        <v>0.19600000000000001</v>
      </c>
      <c r="D139" s="14">
        <v>3</v>
      </c>
      <c r="E139">
        <v>0</v>
      </c>
      <c r="F139" s="32">
        <v>0</v>
      </c>
      <c r="G139" s="14">
        <v>33</v>
      </c>
      <c r="H139" s="14">
        <v>12</v>
      </c>
      <c r="I139" s="14">
        <v>2</v>
      </c>
      <c r="J139" s="21">
        <v>40</v>
      </c>
      <c r="K139" s="17">
        <v>15</v>
      </c>
      <c r="L139" s="33">
        <v>181</v>
      </c>
      <c r="M139" s="33">
        <v>189</v>
      </c>
      <c r="N139" s="18">
        <v>9.5</v>
      </c>
      <c r="O139" s="14">
        <v>1</v>
      </c>
      <c r="S139" t="e">
        <f ca="1"/>
        <v>#NAME?</v>
      </c>
      <c r="T139" t="e">
        <f ca="1"/>
        <v>#NAME?</v>
      </c>
      <c r="U139" t="e">
        <f ca="1"/>
        <v>#NAME?</v>
      </c>
      <c r="V139" t="e">
        <f ca="1"/>
        <v>#NAME?</v>
      </c>
      <c r="W139" t="e">
        <f ca="1"/>
        <v>#NAME?</v>
      </c>
      <c r="X139" t="e">
        <f ca="1"/>
        <v>#NAME?</v>
      </c>
      <c r="Y139" t="e">
        <f ca="1"/>
        <v>#NAME?</v>
      </c>
      <c r="Z139" t="e">
        <f ca="1"/>
        <v>#NAME?</v>
      </c>
      <c r="AA139" t="e">
        <f ca="1"/>
        <v>#NAME?</v>
      </c>
      <c r="AB139" t="e">
        <f ca="1"/>
        <v>#NAME?</v>
      </c>
      <c r="AC139" t="e">
        <f ca="1"/>
        <v>#NAME?</v>
      </c>
      <c r="AD139" t="e">
        <f ca="1"/>
        <v>#NAME?</v>
      </c>
      <c r="AE139" t="e">
        <f ca="1"/>
        <v>#NAME?</v>
      </c>
      <c r="AF139" t="e">
        <f ca="1"/>
        <v>#NAME?</v>
      </c>
      <c r="AG139" s="138" t="e">
        <f ca="1"/>
        <v>#NAME?</v>
      </c>
      <c r="AH139" s="139" t="e">
        <f ca="1"/>
        <v>#NAME?</v>
      </c>
      <c r="AI139" s="140" t="e">
        <f t="shared" ca="1" si="28"/>
        <v>#NAME?</v>
      </c>
      <c r="AJ139" t="e">
        <f t="shared" ca="1" si="29"/>
        <v>#NAME?</v>
      </c>
      <c r="AK139" t="e">
        <f t="shared" ca="1" si="30"/>
        <v>#NAME?</v>
      </c>
      <c r="AL139" s="138" t="e">
        <f t="shared" ca="1" si="31"/>
        <v>#NAME?</v>
      </c>
      <c r="AM139" s="140" t="e">
        <f t="shared" ca="1" si="32"/>
        <v>#NAME?</v>
      </c>
      <c r="AN139" s="138">
        <f t="shared" ca="1" si="33"/>
        <v>0</v>
      </c>
      <c r="AO139" s="140" t="e">
        <f t="shared" ca="1" si="34"/>
        <v>#NAME?</v>
      </c>
      <c r="AP139">
        <f t="shared" ca="1" si="35"/>
        <v>0</v>
      </c>
      <c r="BT139" t="e">
        <f ca="1"/>
        <v>#NAME?</v>
      </c>
      <c r="BU139" t="e">
        <f ca="1"/>
        <v>#NAME?</v>
      </c>
      <c r="BV139" t="e">
        <f ca="1"/>
        <v>#NAME?</v>
      </c>
      <c r="BW139" t="e">
        <f t="shared" ca="1" si="39"/>
        <v>#NAME?</v>
      </c>
      <c r="BX139" t="e">
        <f t="shared" ca="1" si="40"/>
        <v>#NAME?</v>
      </c>
      <c r="BY139" t="e">
        <f t="shared" ca="1" si="36"/>
        <v>#NAME?</v>
      </c>
      <c r="BZ139" t="e">
        <f t="shared" ca="1" si="37"/>
        <v>#NAME?</v>
      </c>
      <c r="CA139" t="e">
        <f t="shared" ca="1" si="38"/>
        <v>#NAME?</v>
      </c>
    </row>
    <row r="140" spans="1:79" ht="15.5" x14ac:dyDescent="0.35">
      <c r="A140" s="31">
        <v>51</v>
      </c>
      <c r="B140" s="14">
        <v>15</v>
      </c>
      <c r="C140" s="20">
        <v>0.18</v>
      </c>
      <c r="D140" s="14">
        <v>4</v>
      </c>
      <c r="E140">
        <v>1</v>
      </c>
      <c r="F140" s="32">
        <v>1</v>
      </c>
      <c r="G140" s="14">
        <v>40</v>
      </c>
      <c r="H140" s="14">
        <v>8</v>
      </c>
      <c r="I140" s="14">
        <v>3</v>
      </c>
      <c r="J140" s="21">
        <v>43</v>
      </c>
      <c r="K140" s="17">
        <v>26</v>
      </c>
      <c r="L140" s="33">
        <v>171</v>
      </c>
      <c r="M140" s="33">
        <v>180</v>
      </c>
      <c r="N140" s="18">
        <v>8.6999999999999993</v>
      </c>
      <c r="O140" s="14">
        <v>1</v>
      </c>
      <c r="S140" t="e">
        <f ca="1"/>
        <v>#NAME?</v>
      </c>
      <c r="T140" t="e">
        <f ca="1"/>
        <v>#NAME?</v>
      </c>
      <c r="U140" t="e">
        <f ca="1"/>
        <v>#NAME?</v>
      </c>
      <c r="V140" t="e">
        <f ca="1"/>
        <v>#NAME?</v>
      </c>
      <c r="W140" t="e">
        <f ca="1"/>
        <v>#NAME?</v>
      </c>
      <c r="X140" t="e">
        <f ca="1"/>
        <v>#NAME?</v>
      </c>
      <c r="Y140" t="e">
        <f ca="1"/>
        <v>#NAME?</v>
      </c>
      <c r="Z140" t="e">
        <f ca="1"/>
        <v>#NAME?</v>
      </c>
      <c r="AA140" t="e">
        <f ca="1"/>
        <v>#NAME?</v>
      </c>
      <c r="AB140" t="e">
        <f ca="1"/>
        <v>#NAME?</v>
      </c>
      <c r="AC140" t="e">
        <f ca="1"/>
        <v>#NAME?</v>
      </c>
      <c r="AD140" t="e">
        <f ca="1"/>
        <v>#NAME?</v>
      </c>
      <c r="AE140" t="e">
        <f ca="1"/>
        <v>#NAME?</v>
      </c>
      <c r="AF140" t="e">
        <f ca="1"/>
        <v>#NAME?</v>
      </c>
      <c r="AG140" s="138" t="e">
        <f ca="1"/>
        <v>#NAME?</v>
      </c>
      <c r="AH140" s="139" t="e">
        <f ca="1"/>
        <v>#NAME?</v>
      </c>
      <c r="AI140" s="140" t="e">
        <f t="shared" ca="1" si="28"/>
        <v>#NAME?</v>
      </c>
      <c r="AJ140" t="e">
        <f t="shared" ca="1" si="29"/>
        <v>#NAME?</v>
      </c>
      <c r="AK140" t="e">
        <f t="shared" ca="1" si="30"/>
        <v>#NAME?</v>
      </c>
      <c r="AL140" s="138" t="e">
        <f t="shared" ca="1" si="31"/>
        <v>#NAME?</v>
      </c>
      <c r="AM140" s="140" t="e">
        <f t="shared" ca="1" si="32"/>
        <v>#NAME?</v>
      </c>
      <c r="AN140" s="138">
        <f t="shared" ca="1" si="33"/>
        <v>0</v>
      </c>
      <c r="AO140" s="140" t="e">
        <f t="shared" ca="1" si="34"/>
        <v>#NAME?</v>
      </c>
      <c r="AP140">
        <f t="shared" ca="1" si="35"/>
        <v>0</v>
      </c>
      <c r="BT140" t="e">
        <f ca="1"/>
        <v>#NAME?</v>
      </c>
      <c r="BU140" t="e">
        <f ca="1"/>
        <v>#NAME?</v>
      </c>
      <c r="BV140" t="e">
        <f ca="1"/>
        <v>#NAME?</v>
      </c>
      <c r="BW140" t="e">
        <f t="shared" ca="1" si="39"/>
        <v>#NAME?</v>
      </c>
      <c r="BX140" t="e">
        <f t="shared" ca="1" si="40"/>
        <v>#NAME?</v>
      </c>
      <c r="BY140" t="e">
        <f t="shared" ca="1" si="36"/>
        <v>#NAME?</v>
      </c>
      <c r="BZ140" t="e">
        <f t="shared" ca="1" si="37"/>
        <v>#NAME?</v>
      </c>
      <c r="CA140" t="e">
        <f t="shared" ca="1" si="38"/>
        <v>#NAME?</v>
      </c>
    </row>
    <row r="141" spans="1:79" ht="15.5" x14ac:dyDescent="0.35">
      <c r="A141" s="31">
        <v>70</v>
      </c>
      <c r="B141" s="14">
        <v>13</v>
      </c>
      <c r="C141" s="20">
        <v>1.4159999999999999</v>
      </c>
      <c r="D141" s="14">
        <v>2</v>
      </c>
      <c r="E141">
        <v>0</v>
      </c>
      <c r="F141" s="32">
        <v>1</v>
      </c>
      <c r="G141" s="14">
        <v>45</v>
      </c>
      <c r="H141" s="14">
        <v>6</v>
      </c>
      <c r="I141" s="14">
        <v>3</v>
      </c>
      <c r="J141" s="21">
        <v>40</v>
      </c>
      <c r="K141" s="17">
        <v>57</v>
      </c>
      <c r="L141" s="33">
        <v>169</v>
      </c>
      <c r="M141" s="33">
        <v>175</v>
      </c>
      <c r="N141" s="18">
        <v>12.8</v>
      </c>
      <c r="O141" s="14">
        <v>1</v>
      </c>
      <c r="S141" t="e">
        <f ca="1"/>
        <v>#NAME?</v>
      </c>
      <c r="T141" t="e">
        <f ca="1"/>
        <v>#NAME?</v>
      </c>
      <c r="U141" t="e">
        <f ca="1"/>
        <v>#NAME?</v>
      </c>
      <c r="V141" t="e">
        <f ca="1"/>
        <v>#NAME?</v>
      </c>
      <c r="W141" t="e">
        <f ca="1"/>
        <v>#NAME?</v>
      </c>
      <c r="X141" t="e">
        <f ca="1"/>
        <v>#NAME?</v>
      </c>
      <c r="Y141" t="e">
        <f ca="1"/>
        <v>#NAME?</v>
      </c>
      <c r="Z141" t="e">
        <f ca="1"/>
        <v>#NAME?</v>
      </c>
      <c r="AA141" t="e">
        <f ca="1"/>
        <v>#NAME?</v>
      </c>
      <c r="AB141" t="e">
        <f ca="1"/>
        <v>#NAME?</v>
      </c>
      <c r="AC141" t="e">
        <f ca="1"/>
        <v>#NAME?</v>
      </c>
      <c r="AD141" t="e">
        <f ca="1"/>
        <v>#NAME?</v>
      </c>
      <c r="AE141" t="e">
        <f ca="1"/>
        <v>#NAME?</v>
      </c>
      <c r="AF141" t="e">
        <f ca="1"/>
        <v>#NAME?</v>
      </c>
      <c r="AG141" s="138" t="e">
        <f ca="1"/>
        <v>#NAME?</v>
      </c>
      <c r="AH141" s="139" t="e">
        <f ca="1"/>
        <v>#NAME?</v>
      </c>
      <c r="AI141" s="140" t="e">
        <f t="shared" ca="1" si="28"/>
        <v>#NAME?</v>
      </c>
      <c r="AJ141" t="e">
        <f t="shared" ca="1" si="29"/>
        <v>#NAME?</v>
      </c>
      <c r="AK141" t="e">
        <f t="shared" ca="1" si="30"/>
        <v>#NAME?</v>
      </c>
      <c r="AL141" s="138" t="e">
        <f t="shared" ca="1" si="31"/>
        <v>#NAME?</v>
      </c>
      <c r="AM141" s="140" t="e">
        <f t="shared" ca="1" si="32"/>
        <v>#NAME?</v>
      </c>
      <c r="AN141" s="138">
        <f t="shared" ca="1" si="33"/>
        <v>0</v>
      </c>
      <c r="AO141" s="140" t="e">
        <f t="shared" ca="1" si="34"/>
        <v>#NAME?</v>
      </c>
      <c r="AP141">
        <f t="shared" ca="1" si="35"/>
        <v>0</v>
      </c>
      <c r="BT141" t="e">
        <f ca="1"/>
        <v>#NAME?</v>
      </c>
      <c r="BU141" t="e">
        <f ca="1"/>
        <v>#NAME?</v>
      </c>
      <c r="BV141" t="e">
        <f ca="1"/>
        <v>#NAME?</v>
      </c>
      <c r="BW141" t="e">
        <f t="shared" ca="1" si="39"/>
        <v>#NAME?</v>
      </c>
      <c r="BX141" t="e">
        <f t="shared" ca="1" si="40"/>
        <v>#NAME?</v>
      </c>
      <c r="BY141" t="e">
        <f t="shared" ca="1" si="36"/>
        <v>#NAME?</v>
      </c>
      <c r="BZ141" t="e">
        <f t="shared" ca="1" si="37"/>
        <v>#NAME?</v>
      </c>
      <c r="CA141" t="e">
        <f t="shared" ca="1" si="38"/>
        <v>#NAME?</v>
      </c>
    </row>
    <row r="142" spans="1:79" ht="15.5" x14ac:dyDescent="0.35">
      <c r="A142" s="31">
        <v>44</v>
      </c>
      <c r="B142" s="14">
        <v>2</v>
      </c>
      <c r="C142" s="20">
        <v>0.115</v>
      </c>
      <c r="D142" s="14">
        <v>3</v>
      </c>
      <c r="E142">
        <v>0</v>
      </c>
      <c r="F142" s="32">
        <v>0</v>
      </c>
      <c r="G142" s="14">
        <v>46</v>
      </c>
      <c r="H142" s="14">
        <v>6</v>
      </c>
      <c r="I142" s="14">
        <v>3</v>
      </c>
      <c r="J142" s="21">
        <v>29</v>
      </c>
      <c r="K142" s="17">
        <v>19</v>
      </c>
      <c r="L142" s="33">
        <v>161</v>
      </c>
      <c r="M142" s="33">
        <v>167</v>
      </c>
      <c r="N142" s="18">
        <v>6.6</v>
      </c>
      <c r="O142" s="14">
        <v>0</v>
      </c>
      <c r="S142" t="e">
        <f ca="1"/>
        <v>#NAME?</v>
      </c>
      <c r="T142" t="e">
        <f ca="1"/>
        <v>#NAME?</v>
      </c>
      <c r="U142" t="e">
        <f ca="1"/>
        <v>#NAME?</v>
      </c>
      <c r="V142" t="e">
        <f ca="1"/>
        <v>#NAME?</v>
      </c>
      <c r="W142" t="e">
        <f ca="1"/>
        <v>#NAME?</v>
      </c>
      <c r="X142" t="e">
        <f ca="1"/>
        <v>#NAME?</v>
      </c>
      <c r="Y142" t="e">
        <f ca="1"/>
        <v>#NAME?</v>
      </c>
      <c r="Z142" t="e">
        <f ca="1"/>
        <v>#NAME?</v>
      </c>
      <c r="AA142" t="e">
        <f ca="1"/>
        <v>#NAME?</v>
      </c>
      <c r="AB142" t="e">
        <f ca="1"/>
        <v>#NAME?</v>
      </c>
      <c r="AC142" t="e">
        <f ca="1"/>
        <v>#NAME?</v>
      </c>
      <c r="AD142" t="e">
        <f ca="1"/>
        <v>#NAME?</v>
      </c>
      <c r="AE142" t="e">
        <f ca="1"/>
        <v>#NAME?</v>
      </c>
      <c r="AF142" t="e">
        <f ca="1"/>
        <v>#NAME?</v>
      </c>
      <c r="AG142" s="138" t="e">
        <f ca="1"/>
        <v>#NAME?</v>
      </c>
      <c r="AH142" s="139" t="e">
        <f ca="1"/>
        <v>#NAME?</v>
      </c>
      <c r="AI142" s="140" t="e">
        <f t="shared" ca="1" si="28"/>
        <v>#NAME?</v>
      </c>
      <c r="AJ142" t="e">
        <f t="shared" ca="1" si="29"/>
        <v>#NAME?</v>
      </c>
      <c r="AK142" t="e">
        <f t="shared" ca="1" si="30"/>
        <v>#NAME?</v>
      </c>
      <c r="AL142" s="138" t="e">
        <f t="shared" ca="1" si="31"/>
        <v>#NAME?</v>
      </c>
      <c r="AM142" s="140" t="e">
        <f t="shared" ca="1" si="32"/>
        <v>#NAME?</v>
      </c>
      <c r="AN142" s="138">
        <f t="shared" ca="1" si="33"/>
        <v>0</v>
      </c>
      <c r="AO142" s="140" t="e">
        <f t="shared" ca="1" si="34"/>
        <v>#NAME?</v>
      </c>
      <c r="AP142">
        <f t="shared" ca="1" si="35"/>
        <v>0</v>
      </c>
      <c r="BT142" t="e">
        <f ca="1"/>
        <v>#NAME?</v>
      </c>
      <c r="BU142" t="e">
        <f ca="1"/>
        <v>#NAME?</v>
      </c>
      <c r="BV142" t="e">
        <f ca="1"/>
        <v>#NAME?</v>
      </c>
      <c r="BW142" t="e">
        <f t="shared" ca="1" si="39"/>
        <v>#NAME?</v>
      </c>
      <c r="BX142" t="e">
        <f t="shared" ca="1" si="40"/>
        <v>#NAME?</v>
      </c>
      <c r="BY142" t="e">
        <f t="shared" ca="1" si="36"/>
        <v>#NAME?</v>
      </c>
      <c r="BZ142" t="e">
        <f t="shared" ca="1" si="37"/>
        <v>#NAME?</v>
      </c>
      <c r="CA142" t="e">
        <f t="shared" ca="1" si="38"/>
        <v>#NAME?</v>
      </c>
    </row>
    <row r="143" spans="1:79" ht="15.5" x14ac:dyDescent="0.35">
      <c r="A143" s="31">
        <v>75</v>
      </c>
      <c r="B143" s="14">
        <v>7</v>
      </c>
      <c r="C143" s="20">
        <v>0.995</v>
      </c>
      <c r="D143" s="14">
        <v>2</v>
      </c>
      <c r="E143">
        <v>1</v>
      </c>
      <c r="F143" s="32">
        <v>1</v>
      </c>
      <c r="G143" s="14">
        <v>30</v>
      </c>
      <c r="H143" s="14">
        <v>10</v>
      </c>
      <c r="I143" s="14">
        <v>2</v>
      </c>
      <c r="J143" s="21">
        <v>39</v>
      </c>
      <c r="K143" s="17">
        <v>58</v>
      </c>
      <c r="L143" s="33">
        <v>180</v>
      </c>
      <c r="M143" s="33">
        <v>189</v>
      </c>
      <c r="N143" s="18">
        <v>17</v>
      </c>
      <c r="O143" s="14">
        <v>1</v>
      </c>
      <c r="S143" t="e">
        <f ca="1"/>
        <v>#NAME?</v>
      </c>
      <c r="T143" t="e">
        <f ca="1"/>
        <v>#NAME?</v>
      </c>
      <c r="U143" t="e">
        <f ca="1"/>
        <v>#NAME?</v>
      </c>
      <c r="V143" t="e">
        <f ca="1"/>
        <v>#NAME?</v>
      </c>
      <c r="W143" t="e">
        <f ca="1"/>
        <v>#NAME?</v>
      </c>
      <c r="X143" t="e">
        <f ca="1"/>
        <v>#NAME?</v>
      </c>
      <c r="Y143" t="e">
        <f ca="1"/>
        <v>#NAME?</v>
      </c>
      <c r="Z143" t="e">
        <f ca="1"/>
        <v>#NAME?</v>
      </c>
      <c r="AA143" t="e">
        <f ca="1"/>
        <v>#NAME?</v>
      </c>
      <c r="AB143" t="e">
        <f ca="1"/>
        <v>#NAME?</v>
      </c>
      <c r="AC143" t="e">
        <f ca="1"/>
        <v>#NAME?</v>
      </c>
      <c r="AD143" t="e">
        <f ca="1"/>
        <v>#NAME?</v>
      </c>
      <c r="AE143" t="e">
        <f ca="1"/>
        <v>#NAME?</v>
      </c>
      <c r="AF143" t="e">
        <f ca="1"/>
        <v>#NAME?</v>
      </c>
      <c r="AG143" s="138" t="e">
        <f ca="1"/>
        <v>#NAME?</v>
      </c>
      <c r="AH143" s="139" t="e">
        <f ca="1"/>
        <v>#NAME?</v>
      </c>
      <c r="AI143" s="140" t="e">
        <f t="shared" ca="1" si="28"/>
        <v>#NAME?</v>
      </c>
      <c r="AJ143" t="e">
        <f t="shared" ca="1" si="29"/>
        <v>#NAME?</v>
      </c>
      <c r="AK143" t="e">
        <f t="shared" ca="1" si="30"/>
        <v>#NAME?</v>
      </c>
      <c r="AL143" s="138" t="e">
        <f t="shared" ca="1" si="31"/>
        <v>#NAME?</v>
      </c>
      <c r="AM143" s="140" t="e">
        <f t="shared" ca="1" si="32"/>
        <v>#NAME?</v>
      </c>
      <c r="AN143" s="138">
        <f t="shared" ca="1" si="33"/>
        <v>0</v>
      </c>
      <c r="AO143" s="140" t="e">
        <f t="shared" ca="1" si="34"/>
        <v>#NAME?</v>
      </c>
      <c r="AP143">
        <f t="shared" ca="1" si="35"/>
        <v>0</v>
      </c>
      <c r="BT143" t="e">
        <f ca="1"/>
        <v>#NAME?</v>
      </c>
      <c r="BU143" t="e">
        <f ca="1"/>
        <v>#NAME?</v>
      </c>
      <c r="BV143" t="e">
        <f ca="1"/>
        <v>#NAME?</v>
      </c>
      <c r="BW143" t="e">
        <f t="shared" ca="1" si="39"/>
        <v>#NAME?</v>
      </c>
      <c r="BX143" t="e">
        <f t="shared" ca="1" si="40"/>
        <v>#NAME?</v>
      </c>
      <c r="BY143" t="e">
        <f t="shared" ca="1" si="36"/>
        <v>#NAME?</v>
      </c>
      <c r="BZ143" t="e">
        <f t="shared" ca="1" si="37"/>
        <v>#NAME?</v>
      </c>
      <c r="CA143" t="e">
        <f t="shared" ca="1" si="38"/>
        <v>#NAME?</v>
      </c>
    </row>
    <row r="144" spans="1:79" ht="15.5" x14ac:dyDescent="0.35">
      <c r="A144" s="31">
        <v>68</v>
      </c>
      <c r="B144" s="14">
        <v>4</v>
      </c>
      <c r="C144" s="20">
        <v>2.3519999999999999</v>
      </c>
      <c r="D144" s="14">
        <v>0</v>
      </c>
      <c r="E144">
        <v>1</v>
      </c>
      <c r="F144" s="32">
        <v>1</v>
      </c>
      <c r="G144" s="14">
        <v>30</v>
      </c>
      <c r="H144" s="14">
        <v>12</v>
      </c>
      <c r="I144" s="14">
        <v>2</v>
      </c>
      <c r="J144" s="21">
        <v>50</v>
      </c>
      <c r="K144" s="17">
        <v>51</v>
      </c>
      <c r="L144" s="33">
        <v>182</v>
      </c>
      <c r="M144" s="33">
        <v>189</v>
      </c>
      <c r="N144" s="18">
        <v>16.7</v>
      </c>
      <c r="O144" s="14">
        <v>1</v>
      </c>
      <c r="S144" t="e">
        <f ca="1"/>
        <v>#NAME?</v>
      </c>
      <c r="T144" t="e">
        <f ca="1"/>
        <v>#NAME?</v>
      </c>
      <c r="U144" t="e">
        <f ca="1"/>
        <v>#NAME?</v>
      </c>
      <c r="V144" t="e">
        <f ca="1"/>
        <v>#NAME?</v>
      </c>
      <c r="W144" t="e">
        <f ca="1"/>
        <v>#NAME?</v>
      </c>
      <c r="X144" t="e">
        <f ca="1"/>
        <v>#NAME?</v>
      </c>
      <c r="Y144" t="e">
        <f ca="1"/>
        <v>#NAME?</v>
      </c>
      <c r="Z144" t="e">
        <f ca="1"/>
        <v>#NAME?</v>
      </c>
      <c r="AA144" t="e">
        <f ca="1"/>
        <v>#NAME?</v>
      </c>
      <c r="AB144" t="e">
        <f ca="1"/>
        <v>#NAME?</v>
      </c>
      <c r="AC144" t="e">
        <f ca="1"/>
        <v>#NAME?</v>
      </c>
      <c r="AD144" t="e">
        <f ca="1"/>
        <v>#NAME?</v>
      </c>
      <c r="AE144" t="e">
        <f ca="1"/>
        <v>#NAME?</v>
      </c>
      <c r="AF144" t="e">
        <f ca="1"/>
        <v>#NAME?</v>
      </c>
      <c r="AG144" s="138" t="e">
        <f ca="1"/>
        <v>#NAME?</v>
      </c>
      <c r="AH144" s="139" t="e">
        <f ca="1"/>
        <v>#NAME?</v>
      </c>
      <c r="AI144" s="140" t="e">
        <f t="shared" ca="1" si="28"/>
        <v>#NAME?</v>
      </c>
      <c r="AJ144" t="e">
        <f t="shared" ca="1" si="29"/>
        <v>#NAME?</v>
      </c>
      <c r="AK144" t="e">
        <f t="shared" ca="1" si="30"/>
        <v>#NAME?</v>
      </c>
      <c r="AL144" s="138" t="e">
        <f t="shared" ca="1" si="31"/>
        <v>#NAME?</v>
      </c>
      <c r="AM144" s="140" t="e">
        <f t="shared" ca="1" si="32"/>
        <v>#NAME?</v>
      </c>
      <c r="AN144" s="138">
        <f t="shared" ca="1" si="33"/>
        <v>0</v>
      </c>
      <c r="AO144" s="140" t="e">
        <f t="shared" ca="1" si="34"/>
        <v>#NAME?</v>
      </c>
      <c r="AP144">
        <f t="shared" ca="1" si="35"/>
        <v>0</v>
      </c>
      <c r="BT144" t="e">
        <f ca="1"/>
        <v>#NAME?</v>
      </c>
      <c r="BU144" t="e">
        <f ca="1"/>
        <v>#NAME?</v>
      </c>
      <c r="BV144" t="e">
        <f ca="1"/>
        <v>#NAME?</v>
      </c>
      <c r="BW144" t="e">
        <f t="shared" ca="1" si="39"/>
        <v>#NAME?</v>
      </c>
      <c r="BX144" t="e">
        <f t="shared" ca="1" si="40"/>
        <v>#NAME?</v>
      </c>
      <c r="BY144" t="e">
        <f t="shared" ca="1" si="36"/>
        <v>#NAME?</v>
      </c>
      <c r="BZ144" t="e">
        <f t="shared" ca="1" si="37"/>
        <v>#NAME?</v>
      </c>
      <c r="CA144" t="e">
        <f t="shared" ca="1" si="38"/>
        <v>#NAME?</v>
      </c>
    </row>
    <row r="145" spans="1:79" ht="15.5" x14ac:dyDescent="0.35">
      <c r="A145" s="31">
        <v>84</v>
      </c>
      <c r="B145" s="14">
        <v>9</v>
      </c>
      <c r="C145" s="20">
        <v>1.2589999999999999</v>
      </c>
      <c r="D145" s="14">
        <v>1</v>
      </c>
      <c r="E145">
        <v>1</v>
      </c>
      <c r="F145" s="32">
        <v>1</v>
      </c>
      <c r="G145" s="14">
        <v>31</v>
      </c>
      <c r="H145" s="14">
        <v>8</v>
      </c>
      <c r="I145" s="14">
        <v>2</v>
      </c>
      <c r="J145" s="21">
        <v>37</v>
      </c>
      <c r="K145" s="17">
        <v>76</v>
      </c>
      <c r="L145" s="33">
        <v>183</v>
      </c>
      <c r="M145" s="33">
        <v>190</v>
      </c>
      <c r="N145" s="18">
        <v>15.9</v>
      </c>
      <c r="O145" s="14">
        <v>1</v>
      </c>
      <c r="S145" t="e">
        <f ca="1"/>
        <v>#NAME?</v>
      </c>
      <c r="T145" t="e">
        <f ca="1"/>
        <v>#NAME?</v>
      </c>
      <c r="U145" t="e">
        <f ca="1"/>
        <v>#NAME?</v>
      </c>
      <c r="V145" t="e">
        <f ca="1"/>
        <v>#NAME?</v>
      </c>
      <c r="W145" t="e">
        <f ca="1"/>
        <v>#NAME?</v>
      </c>
      <c r="X145" t="e">
        <f ca="1"/>
        <v>#NAME?</v>
      </c>
      <c r="Y145" t="e">
        <f ca="1"/>
        <v>#NAME?</v>
      </c>
      <c r="Z145" t="e">
        <f ca="1"/>
        <v>#NAME?</v>
      </c>
      <c r="AA145" t="e">
        <f ca="1"/>
        <v>#NAME?</v>
      </c>
      <c r="AB145" t="e">
        <f ca="1"/>
        <v>#NAME?</v>
      </c>
      <c r="AC145" t="e">
        <f ca="1"/>
        <v>#NAME?</v>
      </c>
      <c r="AD145" t="e">
        <f ca="1"/>
        <v>#NAME?</v>
      </c>
      <c r="AE145" t="e">
        <f ca="1"/>
        <v>#NAME?</v>
      </c>
      <c r="AF145" t="e">
        <f ca="1"/>
        <v>#NAME?</v>
      </c>
      <c r="AG145" s="138" t="e">
        <f ca="1"/>
        <v>#NAME?</v>
      </c>
      <c r="AH145" s="139" t="e">
        <f ca="1"/>
        <v>#NAME?</v>
      </c>
      <c r="AI145" s="140" t="e">
        <f t="shared" ca="1" si="28"/>
        <v>#NAME?</v>
      </c>
      <c r="AJ145" t="e">
        <f t="shared" ca="1" si="29"/>
        <v>#NAME?</v>
      </c>
      <c r="AK145" t="e">
        <f t="shared" ca="1" si="30"/>
        <v>#NAME?</v>
      </c>
      <c r="AL145" s="138" t="e">
        <f t="shared" ca="1" si="31"/>
        <v>#NAME?</v>
      </c>
      <c r="AM145" s="140" t="e">
        <f t="shared" ca="1" si="32"/>
        <v>#NAME?</v>
      </c>
      <c r="AN145" s="138">
        <f t="shared" ca="1" si="33"/>
        <v>0</v>
      </c>
      <c r="AO145" s="140" t="e">
        <f t="shared" ca="1" si="34"/>
        <v>#NAME?</v>
      </c>
      <c r="AP145">
        <f t="shared" ca="1" si="35"/>
        <v>0</v>
      </c>
      <c r="BT145" t="e">
        <f ca="1"/>
        <v>#NAME?</v>
      </c>
      <c r="BU145" t="e">
        <f ca="1"/>
        <v>#NAME?</v>
      </c>
      <c r="BV145" t="e">
        <f ca="1"/>
        <v>#NAME?</v>
      </c>
      <c r="BW145" t="e">
        <f t="shared" ca="1" si="39"/>
        <v>#NAME?</v>
      </c>
      <c r="BX145" t="e">
        <f t="shared" ca="1" si="40"/>
        <v>#NAME?</v>
      </c>
      <c r="BY145" t="e">
        <f t="shared" ca="1" si="36"/>
        <v>#NAME?</v>
      </c>
      <c r="BZ145" t="e">
        <f t="shared" ca="1" si="37"/>
        <v>#NAME?</v>
      </c>
      <c r="CA145" t="e">
        <f t="shared" ca="1" si="38"/>
        <v>#NAME?</v>
      </c>
    </row>
    <row r="146" spans="1:79" ht="15.5" x14ac:dyDescent="0.35">
      <c r="A146" s="31">
        <v>51</v>
      </c>
      <c r="B146" s="14">
        <v>3</v>
      </c>
      <c r="C146" s="20">
        <v>1.464</v>
      </c>
      <c r="D146" s="14">
        <v>4</v>
      </c>
      <c r="E146">
        <v>0</v>
      </c>
      <c r="F146" s="32">
        <v>0</v>
      </c>
      <c r="G146" s="14">
        <v>46</v>
      </c>
      <c r="H146" s="14">
        <v>6</v>
      </c>
      <c r="I146" s="14">
        <v>4</v>
      </c>
      <c r="J146" s="21">
        <v>33</v>
      </c>
      <c r="K146" s="17">
        <v>31</v>
      </c>
      <c r="L146" s="33">
        <v>162</v>
      </c>
      <c r="M146" s="33">
        <v>167</v>
      </c>
      <c r="N146" s="18">
        <v>7.9</v>
      </c>
      <c r="O146" s="14">
        <v>1</v>
      </c>
      <c r="S146" t="e">
        <f ca="1"/>
        <v>#NAME?</v>
      </c>
      <c r="T146" t="e">
        <f ca="1"/>
        <v>#NAME?</v>
      </c>
      <c r="U146" t="e">
        <f ca="1"/>
        <v>#NAME?</v>
      </c>
      <c r="V146" t="e">
        <f ca="1"/>
        <v>#NAME?</v>
      </c>
      <c r="W146" t="e">
        <f ca="1"/>
        <v>#NAME?</v>
      </c>
      <c r="X146" t="e">
        <f ca="1"/>
        <v>#NAME?</v>
      </c>
      <c r="Y146" t="e">
        <f ca="1"/>
        <v>#NAME?</v>
      </c>
      <c r="Z146" t="e">
        <f ca="1"/>
        <v>#NAME?</v>
      </c>
      <c r="AA146" t="e">
        <f ca="1"/>
        <v>#NAME?</v>
      </c>
      <c r="AB146" t="e">
        <f ca="1"/>
        <v>#NAME?</v>
      </c>
      <c r="AC146" t="e">
        <f ca="1"/>
        <v>#NAME?</v>
      </c>
      <c r="AD146" t="e">
        <f ca="1"/>
        <v>#NAME?</v>
      </c>
      <c r="AE146" t="e">
        <f ca="1"/>
        <v>#NAME?</v>
      </c>
      <c r="AF146" t="e">
        <f ca="1"/>
        <v>#NAME?</v>
      </c>
      <c r="AG146" s="138" t="e">
        <f ca="1"/>
        <v>#NAME?</v>
      </c>
      <c r="AH146" s="139" t="e">
        <f ca="1"/>
        <v>#NAME?</v>
      </c>
      <c r="AI146" s="140" t="e">
        <f t="shared" ca="1" si="28"/>
        <v>#NAME?</v>
      </c>
      <c r="AJ146" t="e">
        <f t="shared" ca="1" si="29"/>
        <v>#NAME?</v>
      </c>
      <c r="AK146" t="e">
        <f t="shared" ca="1" si="30"/>
        <v>#NAME?</v>
      </c>
      <c r="AL146" s="138" t="e">
        <f t="shared" ca="1" si="31"/>
        <v>#NAME?</v>
      </c>
      <c r="AM146" s="140" t="e">
        <f t="shared" ca="1" si="32"/>
        <v>#NAME?</v>
      </c>
      <c r="AN146" s="138">
        <f t="shared" ca="1" si="33"/>
        <v>0</v>
      </c>
      <c r="AO146" s="140" t="e">
        <f t="shared" ca="1" si="34"/>
        <v>#NAME?</v>
      </c>
      <c r="AP146">
        <f t="shared" ca="1" si="35"/>
        <v>0</v>
      </c>
      <c r="BT146" t="e">
        <f ca="1"/>
        <v>#NAME?</v>
      </c>
      <c r="BU146" t="e">
        <f ca="1"/>
        <v>#NAME?</v>
      </c>
      <c r="BV146" t="e">
        <f ca="1"/>
        <v>#NAME?</v>
      </c>
      <c r="BW146" t="e">
        <f t="shared" ca="1" si="39"/>
        <v>#NAME?</v>
      </c>
      <c r="BX146" t="e">
        <f t="shared" ca="1" si="40"/>
        <v>#NAME?</v>
      </c>
      <c r="BY146" t="e">
        <f t="shared" ca="1" si="36"/>
        <v>#NAME?</v>
      </c>
      <c r="BZ146" t="e">
        <f t="shared" ca="1" si="37"/>
        <v>#NAME?</v>
      </c>
      <c r="CA146" t="e">
        <f t="shared" ca="1" si="38"/>
        <v>#NAME?</v>
      </c>
    </row>
    <row r="147" spans="1:79" ht="15.5" x14ac:dyDescent="0.35">
      <c r="A147" s="31">
        <v>88</v>
      </c>
      <c r="B147" s="14">
        <v>5</v>
      </c>
      <c r="C147" s="20">
        <v>0.504</v>
      </c>
      <c r="D147" s="14">
        <v>3</v>
      </c>
      <c r="E147">
        <v>1</v>
      </c>
      <c r="F147" s="32">
        <v>1</v>
      </c>
      <c r="G147" s="14">
        <v>42</v>
      </c>
      <c r="H147" s="14">
        <v>9</v>
      </c>
      <c r="I147" s="14">
        <v>3</v>
      </c>
      <c r="J147" s="21">
        <v>35</v>
      </c>
      <c r="K147" s="17">
        <v>63</v>
      </c>
      <c r="L147" s="33">
        <v>163</v>
      </c>
      <c r="M147" s="33">
        <v>172</v>
      </c>
      <c r="N147" s="18">
        <v>14.1</v>
      </c>
      <c r="O147" s="14">
        <v>0</v>
      </c>
      <c r="S147" t="e">
        <f ca="1"/>
        <v>#NAME?</v>
      </c>
      <c r="T147" t="e">
        <f ca="1"/>
        <v>#NAME?</v>
      </c>
      <c r="U147" t="e">
        <f ca="1"/>
        <v>#NAME?</v>
      </c>
      <c r="V147" t="e">
        <f ca="1"/>
        <v>#NAME?</v>
      </c>
      <c r="W147" t="e">
        <f ca="1"/>
        <v>#NAME?</v>
      </c>
      <c r="X147" t="e">
        <f ca="1"/>
        <v>#NAME?</v>
      </c>
      <c r="Y147" t="e">
        <f ca="1"/>
        <v>#NAME?</v>
      </c>
      <c r="Z147" t="e">
        <f ca="1"/>
        <v>#NAME?</v>
      </c>
      <c r="AA147" t="e">
        <f ca="1"/>
        <v>#NAME?</v>
      </c>
      <c r="AB147" t="e">
        <f ca="1"/>
        <v>#NAME?</v>
      </c>
      <c r="AC147" t="e">
        <f ca="1"/>
        <v>#NAME?</v>
      </c>
      <c r="AD147" t="e">
        <f ca="1"/>
        <v>#NAME?</v>
      </c>
      <c r="AE147" t="e">
        <f ca="1"/>
        <v>#NAME?</v>
      </c>
      <c r="AF147" t="e">
        <f ca="1"/>
        <v>#NAME?</v>
      </c>
      <c r="AG147" s="138" t="e">
        <f ca="1"/>
        <v>#NAME?</v>
      </c>
      <c r="AH147" s="139" t="e">
        <f ca="1"/>
        <v>#NAME?</v>
      </c>
      <c r="AI147" s="140" t="e">
        <f t="shared" ca="1" si="28"/>
        <v>#NAME?</v>
      </c>
      <c r="AJ147" t="e">
        <f t="shared" ca="1" si="29"/>
        <v>#NAME?</v>
      </c>
      <c r="AK147" t="e">
        <f t="shared" ca="1" si="30"/>
        <v>#NAME?</v>
      </c>
      <c r="AL147" s="138" t="e">
        <f t="shared" ca="1" si="31"/>
        <v>#NAME?</v>
      </c>
      <c r="AM147" s="140" t="e">
        <f t="shared" ca="1" si="32"/>
        <v>#NAME?</v>
      </c>
      <c r="AN147" s="138">
        <f t="shared" ca="1" si="33"/>
        <v>0</v>
      </c>
      <c r="AO147" s="140" t="e">
        <f t="shared" ca="1" si="34"/>
        <v>#NAME?</v>
      </c>
      <c r="AP147">
        <f t="shared" ca="1" si="35"/>
        <v>0</v>
      </c>
      <c r="BT147" t="e">
        <f ca="1"/>
        <v>#NAME?</v>
      </c>
      <c r="BU147" t="e">
        <f ca="1"/>
        <v>#NAME?</v>
      </c>
      <c r="BV147" t="e">
        <f ca="1"/>
        <v>#NAME?</v>
      </c>
      <c r="BW147" t="e">
        <f t="shared" ca="1" si="39"/>
        <v>#NAME?</v>
      </c>
      <c r="BX147" t="e">
        <f t="shared" ca="1" si="40"/>
        <v>#NAME?</v>
      </c>
      <c r="BY147" t="e">
        <f t="shared" ca="1" si="36"/>
        <v>#NAME?</v>
      </c>
      <c r="BZ147" t="e">
        <f t="shared" ca="1" si="37"/>
        <v>#NAME?</v>
      </c>
      <c r="CA147" t="e">
        <f t="shared" ca="1" si="38"/>
        <v>#NAME?</v>
      </c>
    </row>
    <row r="148" spans="1:79" ht="15.5" x14ac:dyDescent="0.35">
      <c r="A148" s="31">
        <v>58</v>
      </c>
      <c r="B148" s="14">
        <v>19</v>
      </c>
      <c r="C148" s="20">
        <v>0.44700000000000001</v>
      </c>
      <c r="D148" s="14">
        <v>4</v>
      </c>
      <c r="E148">
        <v>0</v>
      </c>
      <c r="F148" s="32">
        <v>0</v>
      </c>
      <c r="G148" s="14">
        <v>43</v>
      </c>
      <c r="H148" s="14">
        <v>10</v>
      </c>
      <c r="I148" s="14">
        <v>3</v>
      </c>
      <c r="J148" s="21">
        <v>42</v>
      </c>
      <c r="K148" s="17">
        <v>35</v>
      </c>
      <c r="L148" s="33">
        <v>178</v>
      </c>
      <c r="M148" s="33">
        <v>184</v>
      </c>
      <c r="N148" s="18">
        <v>8.1</v>
      </c>
      <c r="O148" s="14">
        <v>1</v>
      </c>
      <c r="S148" t="e">
        <f ca="1"/>
        <v>#NAME?</v>
      </c>
      <c r="T148" t="e">
        <f ca="1"/>
        <v>#NAME?</v>
      </c>
      <c r="U148" t="e">
        <f ca="1"/>
        <v>#NAME?</v>
      </c>
      <c r="V148" t="e">
        <f ca="1"/>
        <v>#NAME?</v>
      </c>
      <c r="W148" t="e">
        <f ca="1"/>
        <v>#NAME?</v>
      </c>
      <c r="X148" t="e">
        <f ca="1"/>
        <v>#NAME?</v>
      </c>
      <c r="Y148" t="e">
        <f ca="1"/>
        <v>#NAME?</v>
      </c>
      <c r="Z148" t="e">
        <f ca="1"/>
        <v>#NAME?</v>
      </c>
      <c r="AA148" t="e">
        <f ca="1"/>
        <v>#NAME?</v>
      </c>
      <c r="AB148" t="e">
        <f ca="1"/>
        <v>#NAME?</v>
      </c>
      <c r="AC148" t="e">
        <f ca="1"/>
        <v>#NAME?</v>
      </c>
      <c r="AD148" t="e">
        <f ca="1"/>
        <v>#NAME?</v>
      </c>
      <c r="AE148" t="e">
        <f ca="1"/>
        <v>#NAME?</v>
      </c>
      <c r="AF148" t="e">
        <f ca="1"/>
        <v>#NAME?</v>
      </c>
      <c r="AG148" s="138" t="e">
        <f ca="1"/>
        <v>#NAME?</v>
      </c>
      <c r="AH148" s="139" t="e">
        <f ca="1"/>
        <v>#NAME?</v>
      </c>
      <c r="AI148" s="140" t="e">
        <f t="shared" ca="1" si="28"/>
        <v>#NAME?</v>
      </c>
      <c r="AJ148" t="e">
        <f t="shared" ca="1" si="29"/>
        <v>#NAME?</v>
      </c>
      <c r="AK148" t="e">
        <f t="shared" ca="1" si="30"/>
        <v>#NAME?</v>
      </c>
      <c r="AL148" s="138" t="e">
        <f t="shared" ca="1" si="31"/>
        <v>#NAME?</v>
      </c>
      <c r="AM148" s="140" t="e">
        <f t="shared" ca="1" si="32"/>
        <v>#NAME?</v>
      </c>
      <c r="AN148" s="138">
        <f t="shared" ca="1" si="33"/>
        <v>0</v>
      </c>
      <c r="AO148" s="140" t="e">
        <f t="shared" ca="1" si="34"/>
        <v>#NAME?</v>
      </c>
      <c r="AP148">
        <f t="shared" ca="1" si="35"/>
        <v>0</v>
      </c>
      <c r="BT148" t="e">
        <f ca="1"/>
        <v>#NAME?</v>
      </c>
      <c r="BU148" t="e">
        <f ca="1"/>
        <v>#NAME?</v>
      </c>
      <c r="BV148" t="e">
        <f ca="1"/>
        <v>#NAME?</v>
      </c>
      <c r="BW148" t="e">
        <f t="shared" ca="1" si="39"/>
        <v>#NAME?</v>
      </c>
      <c r="BX148" t="e">
        <f t="shared" ca="1" si="40"/>
        <v>#NAME?</v>
      </c>
      <c r="BY148" t="e">
        <f t="shared" ca="1" si="36"/>
        <v>#NAME?</v>
      </c>
      <c r="BZ148" t="e">
        <f t="shared" ca="1" si="37"/>
        <v>#NAME?</v>
      </c>
      <c r="CA148" t="e">
        <f t="shared" ca="1" si="38"/>
        <v>#NAME?</v>
      </c>
    </row>
    <row r="149" spans="1:79" ht="15.5" x14ac:dyDescent="0.35">
      <c r="A149" s="31">
        <v>66</v>
      </c>
      <c r="B149" s="14">
        <v>17</v>
      </c>
      <c r="C149" s="20">
        <v>2.62</v>
      </c>
      <c r="D149" s="14">
        <v>2</v>
      </c>
      <c r="E149">
        <v>0</v>
      </c>
      <c r="F149" s="32">
        <v>1</v>
      </c>
      <c r="G149" s="14">
        <v>39</v>
      </c>
      <c r="H149" s="14">
        <v>8</v>
      </c>
      <c r="I149" s="14">
        <v>3</v>
      </c>
      <c r="J149" s="21">
        <v>50</v>
      </c>
      <c r="K149" s="17">
        <v>48</v>
      </c>
      <c r="L149" s="33">
        <v>166</v>
      </c>
      <c r="M149" s="33">
        <v>172</v>
      </c>
      <c r="N149" s="18">
        <v>13.6</v>
      </c>
      <c r="O149" s="14">
        <v>0</v>
      </c>
      <c r="S149" t="e">
        <f ca="1"/>
        <v>#NAME?</v>
      </c>
      <c r="T149" t="e">
        <f ca="1"/>
        <v>#NAME?</v>
      </c>
      <c r="U149" t="e">
        <f ca="1"/>
        <v>#NAME?</v>
      </c>
      <c r="V149" t="e">
        <f ca="1"/>
        <v>#NAME?</v>
      </c>
      <c r="W149" t="e">
        <f ca="1"/>
        <v>#NAME?</v>
      </c>
      <c r="X149" t="e">
        <f ca="1"/>
        <v>#NAME?</v>
      </c>
      <c r="Y149" t="e">
        <f ca="1"/>
        <v>#NAME?</v>
      </c>
      <c r="Z149" t="e">
        <f ca="1"/>
        <v>#NAME?</v>
      </c>
      <c r="AA149" t="e">
        <f ca="1"/>
        <v>#NAME?</v>
      </c>
      <c r="AB149" t="e">
        <f ca="1"/>
        <v>#NAME?</v>
      </c>
      <c r="AC149" t="e">
        <f ca="1"/>
        <v>#NAME?</v>
      </c>
      <c r="AD149" t="e">
        <f ca="1"/>
        <v>#NAME?</v>
      </c>
      <c r="AE149" t="e">
        <f ca="1"/>
        <v>#NAME?</v>
      </c>
      <c r="AF149" t="e">
        <f ca="1"/>
        <v>#NAME?</v>
      </c>
      <c r="AG149" s="138" t="e">
        <f ca="1"/>
        <v>#NAME?</v>
      </c>
      <c r="AH149" s="139" t="e">
        <f ca="1"/>
        <v>#NAME?</v>
      </c>
      <c r="AI149" s="140" t="e">
        <f t="shared" ca="1" si="28"/>
        <v>#NAME?</v>
      </c>
      <c r="AJ149" t="e">
        <f t="shared" ca="1" si="29"/>
        <v>#NAME?</v>
      </c>
      <c r="AK149" t="e">
        <f t="shared" ca="1" si="30"/>
        <v>#NAME?</v>
      </c>
      <c r="AL149" s="138" t="e">
        <f t="shared" ca="1" si="31"/>
        <v>#NAME?</v>
      </c>
      <c r="AM149" s="140" t="e">
        <f t="shared" ca="1" si="32"/>
        <v>#NAME?</v>
      </c>
      <c r="AN149" s="138">
        <f t="shared" ca="1" si="33"/>
        <v>0</v>
      </c>
      <c r="AO149" s="140" t="e">
        <f t="shared" ca="1" si="34"/>
        <v>#NAME?</v>
      </c>
      <c r="AP149">
        <f t="shared" ca="1" si="35"/>
        <v>0</v>
      </c>
      <c r="BT149" t="e">
        <f ca="1"/>
        <v>#NAME?</v>
      </c>
      <c r="BU149" t="e">
        <f ca="1"/>
        <v>#NAME?</v>
      </c>
      <c r="BV149" t="e">
        <f ca="1"/>
        <v>#NAME?</v>
      </c>
      <c r="BW149" t="e">
        <f t="shared" ca="1" si="39"/>
        <v>#NAME?</v>
      </c>
      <c r="BX149" t="e">
        <f t="shared" ca="1" si="40"/>
        <v>#NAME?</v>
      </c>
      <c r="BY149" t="e">
        <f t="shared" ca="1" si="36"/>
        <v>#NAME?</v>
      </c>
      <c r="BZ149" t="e">
        <f t="shared" ca="1" si="37"/>
        <v>#NAME?</v>
      </c>
      <c r="CA149" t="e">
        <f t="shared" ca="1" si="38"/>
        <v>#NAME?</v>
      </c>
    </row>
    <row r="150" spans="1:79" ht="15.5" x14ac:dyDescent="0.35">
      <c r="A150" s="31">
        <v>55</v>
      </c>
      <c r="B150" s="14">
        <v>8</v>
      </c>
      <c r="C150" s="20">
        <v>1.1679999999999999</v>
      </c>
      <c r="D150" s="14">
        <v>3</v>
      </c>
      <c r="E150">
        <v>0</v>
      </c>
      <c r="F150" s="32">
        <v>0</v>
      </c>
      <c r="G150" s="14">
        <v>52</v>
      </c>
      <c r="H150" s="14">
        <v>10</v>
      </c>
      <c r="I150" s="14">
        <v>3</v>
      </c>
      <c r="J150" s="21">
        <v>40</v>
      </c>
      <c r="K150" s="17">
        <v>34</v>
      </c>
      <c r="L150" s="33">
        <v>174</v>
      </c>
      <c r="M150" s="33">
        <v>182</v>
      </c>
      <c r="N150" s="18">
        <v>10</v>
      </c>
      <c r="O150" s="14">
        <v>1</v>
      </c>
      <c r="S150" t="e">
        <f ca="1"/>
        <v>#NAME?</v>
      </c>
      <c r="T150" t="e">
        <f ca="1"/>
        <v>#NAME?</v>
      </c>
      <c r="U150" t="e">
        <f ca="1"/>
        <v>#NAME?</v>
      </c>
      <c r="V150" t="e">
        <f ca="1"/>
        <v>#NAME?</v>
      </c>
      <c r="W150" t="e">
        <f ca="1"/>
        <v>#NAME?</v>
      </c>
      <c r="X150" t="e">
        <f ca="1"/>
        <v>#NAME?</v>
      </c>
      <c r="Y150" t="e">
        <f ca="1"/>
        <v>#NAME?</v>
      </c>
      <c r="Z150" t="e">
        <f ca="1"/>
        <v>#NAME?</v>
      </c>
      <c r="AA150" t="e">
        <f ca="1"/>
        <v>#NAME?</v>
      </c>
      <c r="AB150" t="e">
        <f ca="1"/>
        <v>#NAME?</v>
      </c>
      <c r="AC150" t="e">
        <f ca="1"/>
        <v>#NAME?</v>
      </c>
      <c r="AD150" t="e">
        <f ca="1"/>
        <v>#NAME?</v>
      </c>
      <c r="AE150" t="e">
        <f ca="1"/>
        <v>#NAME?</v>
      </c>
      <c r="AF150" t="e">
        <f ca="1"/>
        <v>#NAME?</v>
      </c>
      <c r="AG150" s="138" t="e">
        <f ca="1"/>
        <v>#NAME?</v>
      </c>
      <c r="AH150" s="139" t="e">
        <f ca="1"/>
        <v>#NAME?</v>
      </c>
      <c r="AI150" s="140" t="e">
        <f t="shared" ca="1" si="28"/>
        <v>#NAME?</v>
      </c>
      <c r="AJ150" t="e">
        <f t="shared" ca="1" si="29"/>
        <v>#NAME?</v>
      </c>
      <c r="AK150" t="e">
        <f t="shared" ca="1" si="30"/>
        <v>#NAME?</v>
      </c>
      <c r="AL150" s="138" t="e">
        <f t="shared" ca="1" si="31"/>
        <v>#NAME?</v>
      </c>
      <c r="AM150" s="140" t="e">
        <f t="shared" ca="1" si="32"/>
        <v>#NAME?</v>
      </c>
      <c r="AN150" s="138">
        <f t="shared" ca="1" si="33"/>
        <v>0</v>
      </c>
      <c r="AO150" s="140" t="e">
        <f t="shared" ca="1" si="34"/>
        <v>#NAME?</v>
      </c>
      <c r="AP150">
        <f t="shared" ca="1" si="35"/>
        <v>0</v>
      </c>
      <c r="BT150" t="e">
        <f ca="1"/>
        <v>#NAME?</v>
      </c>
      <c r="BU150" t="e">
        <f ca="1"/>
        <v>#NAME?</v>
      </c>
      <c r="BV150" t="e">
        <f ca="1"/>
        <v>#NAME?</v>
      </c>
      <c r="BW150" t="e">
        <f t="shared" ca="1" si="39"/>
        <v>#NAME?</v>
      </c>
      <c r="BX150" t="e">
        <f t="shared" ca="1" si="40"/>
        <v>#NAME?</v>
      </c>
      <c r="BY150" t="e">
        <f t="shared" ca="1" si="36"/>
        <v>#NAME?</v>
      </c>
      <c r="BZ150" t="e">
        <f t="shared" ca="1" si="37"/>
        <v>#NAME?</v>
      </c>
      <c r="CA150" t="e">
        <f t="shared" ca="1" si="38"/>
        <v>#NAME?</v>
      </c>
    </row>
    <row r="151" spans="1:79" ht="15.5" x14ac:dyDescent="0.35">
      <c r="A151" s="31">
        <v>60</v>
      </c>
      <c r="B151" s="14">
        <v>9</v>
      </c>
      <c r="C151" s="20">
        <v>3.2000000000000001E-2</v>
      </c>
      <c r="D151" s="14">
        <v>5</v>
      </c>
      <c r="E151">
        <v>0</v>
      </c>
      <c r="F151" s="32">
        <v>1</v>
      </c>
      <c r="G151" s="14">
        <v>35</v>
      </c>
      <c r="H151" s="14">
        <v>8</v>
      </c>
      <c r="I151" s="14">
        <v>2</v>
      </c>
      <c r="J151" s="21">
        <v>32</v>
      </c>
      <c r="K151" s="17">
        <v>37</v>
      </c>
      <c r="L151" s="33">
        <v>178</v>
      </c>
      <c r="M151" s="33">
        <v>185</v>
      </c>
      <c r="N151" s="18">
        <v>11.6</v>
      </c>
      <c r="O151" s="14">
        <v>1</v>
      </c>
      <c r="S151" t="e">
        <f ca="1"/>
        <v>#NAME?</v>
      </c>
      <c r="T151" t="e">
        <f ca="1"/>
        <v>#NAME?</v>
      </c>
      <c r="U151" t="e">
        <f ca="1"/>
        <v>#NAME?</v>
      </c>
      <c r="V151" t="e">
        <f ca="1"/>
        <v>#NAME?</v>
      </c>
      <c r="W151" t="e">
        <f ca="1"/>
        <v>#NAME?</v>
      </c>
      <c r="X151" t="e">
        <f ca="1"/>
        <v>#NAME?</v>
      </c>
      <c r="Y151" t="e">
        <f ca="1"/>
        <v>#NAME?</v>
      </c>
      <c r="Z151" t="e">
        <f ca="1"/>
        <v>#NAME?</v>
      </c>
      <c r="AA151" t="e">
        <f ca="1"/>
        <v>#NAME?</v>
      </c>
      <c r="AB151" t="e">
        <f ca="1"/>
        <v>#NAME?</v>
      </c>
      <c r="AC151" t="e">
        <f ca="1"/>
        <v>#NAME?</v>
      </c>
      <c r="AD151" t="e">
        <f ca="1"/>
        <v>#NAME?</v>
      </c>
      <c r="AE151" t="e">
        <f ca="1"/>
        <v>#NAME?</v>
      </c>
      <c r="AF151" t="e">
        <f ca="1"/>
        <v>#NAME?</v>
      </c>
      <c r="AG151" s="138" t="e">
        <f ca="1"/>
        <v>#NAME?</v>
      </c>
      <c r="AH151" s="139" t="e">
        <f ca="1"/>
        <v>#NAME?</v>
      </c>
      <c r="AI151" s="140" t="e">
        <f t="shared" ca="1" si="28"/>
        <v>#NAME?</v>
      </c>
      <c r="AJ151" t="e">
        <f t="shared" ca="1" si="29"/>
        <v>#NAME?</v>
      </c>
      <c r="AK151" t="e">
        <f t="shared" ca="1" si="30"/>
        <v>#NAME?</v>
      </c>
      <c r="AL151" s="138" t="e">
        <f t="shared" ca="1" si="31"/>
        <v>#NAME?</v>
      </c>
      <c r="AM151" s="140" t="e">
        <f t="shared" ca="1" si="32"/>
        <v>#NAME?</v>
      </c>
      <c r="AN151" s="138">
        <f t="shared" ca="1" si="33"/>
        <v>0</v>
      </c>
      <c r="AO151" s="140" t="e">
        <f t="shared" ca="1" si="34"/>
        <v>#NAME?</v>
      </c>
      <c r="AP151">
        <f t="shared" ca="1" si="35"/>
        <v>0</v>
      </c>
      <c r="BT151" t="e">
        <f ca="1"/>
        <v>#NAME?</v>
      </c>
      <c r="BU151" t="e">
        <f ca="1"/>
        <v>#NAME?</v>
      </c>
      <c r="BV151" t="e">
        <f ca="1"/>
        <v>#NAME?</v>
      </c>
      <c r="BW151" t="e">
        <f t="shared" ca="1" si="39"/>
        <v>#NAME?</v>
      </c>
      <c r="BX151" t="e">
        <f t="shared" ca="1" si="40"/>
        <v>#NAME?</v>
      </c>
      <c r="BY151" t="e">
        <f t="shared" ca="1" si="36"/>
        <v>#NAME?</v>
      </c>
      <c r="BZ151" t="e">
        <f t="shared" ca="1" si="37"/>
        <v>#NAME?</v>
      </c>
      <c r="CA151" t="e">
        <f t="shared" ca="1" si="38"/>
        <v>#NAME?</v>
      </c>
    </row>
    <row r="152" spans="1:79" x14ac:dyDescent="0.35">
      <c r="S152" t="e">
        <f ca="1"/>
        <v>#NAME?</v>
      </c>
      <c r="T152" t="e">
        <f ca="1"/>
        <v>#NAME?</v>
      </c>
      <c r="U152" t="e">
        <f ca="1"/>
        <v>#NAME?</v>
      </c>
      <c r="V152" t="e">
        <f ca="1"/>
        <v>#NAME?</v>
      </c>
      <c r="W152" t="e">
        <f ca="1"/>
        <v>#NAME?</v>
      </c>
      <c r="X152" t="e">
        <f ca="1"/>
        <v>#NAME?</v>
      </c>
      <c r="Y152" t="e">
        <f ca="1"/>
        <v>#NAME?</v>
      </c>
      <c r="Z152" t="e">
        <f ca="1"/>
        <v>#NAME?</v>
      </c>
      <c r="AA152" t="e">
        <f ca="1"/>
        <v>#NAME?</v>
      </c>
      <c r="AB152" t="e">
        <f ca="1"/>
        <v>#NAME?</v>
      </c>
      <c r="AC152" t="e">
        <f ca="1"/>
        <v>#NAME?</v>
      </c>
      <c r="AD152" t="e">
        <f ca="1"/>
        <v>#NAME?</v>
      </c>
      <c r="AE152" t="e">
        <f ca="1"/>
        <v>#NAME?</v>
      </c>
      <c r="AF152" t="e">
        <f ca="1"/>
        <v>#NAME?</v>
      </c>
      <c r="AG152" s="138" t="e">
        <f ca="1"/>
        <v>#NAME?</v>
      </c>
      <c r="AH152" s="139" t="e">
        <f ca="1"/>
        <v>#NAME?</v>
      </c>
      <c r="AI152" s="140" t="e">
        <f t="shared" ca="1" si="28"/>
        <v>#NAME?</v>
      </c>
      <c r="AJ152" t="e">
        <f t="shared" ca="1" si="29"/>
        <v>#NAME?</v>
      </c>
      <c r="AK152" t="e">
        <f t="shared" ca="1" si="30"/>
        <v>#NAME?</v>
      </c>
      <c r="AL152" s="138" t="e">
        <f t="shared" ca="1" si="31"/>
        <v>#NAME?</v>
      </c>
      <c r="AM152" s="140" t="e">
        <f t="shared" ca="1" si="32"/>
        <v>#NAME?</v>
      </c>
      <c r="AN152" s="138">
        <f t="shared" ca="1" si="33"/>
        <v>0</v>
      </c>
      <c r="AO152" s="140" t="e">
        <f t="shared" ca="1" si="34"/>
        <v>#NAME?</v>
      </c>
      <c r="AP152">
        <f t="shared" ca="1" si="35"/>
        <v>0</v>
      </c>
      <c r="BT152" t="e">
        <f ca="1"/>
        <v>#NAME?</v>
      </c>
      <c r="BU152" t="e">
        <f ca="1"/>
        <v>#NAME?</v>
      </c>
      <c r="BV152" t="e">
        <f ca="1"/>
        <v>#NAME?</v>
      </c>
      <c r="BW152" t="e">
        <f t="shared" ca="1" si="39"/>
        <v>#NAME?</v>
      </c>
      <c r="BX152" t="e">
        <f t="shared" ca="1" si="40"/>
        <v>#NAME?</v>
      </c>
      <c r="BY152" t="e">
        <f t="shared" ca="1" si="36"/>
        <v>#NAME?</v>
      </c>
      <c r="BZ152" t="e">
        <f t="shared" ca="1" si="37"/>
        <v>#NAME?</v>
      </c>
      <c r="CA152" t="e">
        <f t="shared" ca="1" si="38"/>
        <v>#NAME?</v>
      </c>
    </row>
    <row r="153" spans="1:79" x14ac:dyDescent="0.35">
      <c r="S153" t="e">
        <f ca="1"/>
        <v>#NAME?</v>
      </c>
      <c r="T153" t="e">
        <f ca="1"/>
        <v>#NAME?</v>
      </c>
      <c r="U153" t="e">
        <f ca="1"/>
        <v>#NAME?</v>
      </c>
      <c r="V153" t="e">
        <f ca="1"/>
        <v>#NAME?</v>
      </c>
      <c r="W153" t="e">
        <f ca="1"/>
        <v>#NAME?</v>
      </c>
      <c r="X153" t="e">
        <f ca="1"/>
        <v>#NAME?</v>
      </c>
      <c r="Y153" t="e">
        <f ca="1"/>
        <v>#NAME?</v>
      </c>
      <c r="Z153" t="e">
        <f ca="1"/>
        <v>#NAME?</v>
      </c>
      <c r="AA153" t="e">
        <f ca="1"/>
        <v>#NAME?</v>
      </c>
      <c r="AB153" t="e">
        <f ca="1"/>
        <v>#NAME?</v>
      </c>
      <c r="AC153" t="e">
        <f ca="1"/>
        <v>#NAME?</v>
      </c>
      <c r="AD153" t="e">
        <f ca="1"/>
        <v>#NAME?</v>
      </c>
      <c r="AE153" t="e">
        <f ca="1"/>
        <v>#NAME?</v>
      </c>
      <c r="AF153" t="e">
        <f ca="1"/>
        <v>#NAME?</v>
      </c>
      <c r="AG153" s="138" t="e">
        <f ca="1"/>
        <v>#NAME?</v>
      </c>
      <c r="AH153" s="139" t="e">
        <f ca="1"/>
        <v>#NAME?</v>
      </c>
      <c r="AI153" s="140" t="e">
        <f t="shared" ca="1" si="28"/>
        <v>#NAME?</v>
      </c>
      <c r="AJ153" t="e">
        <f t="shared" ca="1" si="29"/>
        <v>#NAME?</v>
      </c>
      <c r="AK153" t="e">
        <f t="shared" ca="1" si="30"/>
        <v>#NAME?</v>
      </c>
      <c r="AL153" s="138" t="e">
        <f t="shared" ca="1" si="31"/>
        <v>#NAME?</v>
      </c>
      <c r="AM153" s="140" t="e">
        <f t="shared" ca="1" si="32"/>
        <v>#NAME?</v>
      </c>
      <c r="AN153" s="138">
        <f t="shared" ca="1" si="33"/>
        <v>0</v>
      </c>
      <c r="AO153" s="140" t="e">
        <f t="shared" ca="1" si="34"/>
        <v>#NAME?</v>
      </c>
      <c r="AP153">
        <f t="shared" ca="1" si="35"/>
        <v>0</v>
      </c>
      <c r="BT153" t="e">
        <f ca="1"/>
        <v>#NAME?</v>
      </c>
      <c r="BU153" t="e">
        <f ca="1"/>
        <v>#NAME?</v>
      </c>
      <c r="BV153" t="e">
        <f ca="1"/>
        <v>#NAME?</v>
      </c>
      <c r="BW153" t="e">
        <f t="shared" ca="1" si="39"/>
        <v>#NAME?</v>
      </c>
      <c r="BX153" t="e">
        <f t="shared" ca="1" si="40"/>
        <v>#NAME?</v>
      </c>
      <c r="BY153" t="e">
        <f t="shared" ca="1" si="36"/>
        <v>#NAME?</v>
      </c>
      <c r="BZ153" t="e">
        <f t="shared" ca="1" si="37"/>
        <v>#NAME?</v>
      </c>
      <c r="CA153" t="e">
        <f t="shared" ca="1" si="38"/>
        <v>#NAME?</v>
      </c>
    </row>
    <row r="154" spans="1:79" x14ac:dyDescent="0.35">
      <c r="S154" t="e">
        <f ca="1"/>
        <v>#NAME?</v>
      </c>
      <c r="T154" t="e">
        <f ca="1"/>
        <v>#NAME?</v>
      </c>
      <c r="U154" t="e">
        <f ca="1"/>
        <v>#NAME?</v>
      </c>
      <c r="V154" t="e">
        <f ca="1"/>
        <v>#NAME?</v>
      </c>
      <c r="W154" t="e">
        <f ca="1"/>
        <v>#NAME?</v>
      </c>
      <c r="X154" t="e">
        <f ca="1"/>
        <v>#NAME?</v>
      </c>
      <c r="Y154" t="e">
        <f ca="1"/>
        <v>#NAME?</v>
      </c>
      <c r="Z154" t="e">
        <f ca="1"/>
        <v>#NAME?</v>
      </c>
      <c r="AA154" t="e">
        <f ca="1"/>
        <v>#NAME?</v>
      </c>
      <c r="AB154" t="e">
        <f ca="1"/>
        <v>#NAME?</v>
      </c>
      <c r="AC154" t="e">
        <f ca="1"/>
        <v>#NAME?</v>
      </c>
      <c r="AD154" t="e">
        <f ca="1"/>
        <v>#NAME?</v>
      </c>
      <c r="AE154" t="e">
        <f ca="1"/>
        <v>#NAME?</v>
      </c>
      <c r="AF154" t="e">
        <f ca="1"/>
        <v>#NAME?</v>
      </c>
      <c r="AG154" s="138" t="e">
        <f ca="1"/>
        <v>#NAME?</v>
      </c>
      <c r="AH154" s="139" t="e">
        <f ca="1"/>
        <v>#NAME?</v>
      </c>
      <c r="AI154" s="140" t="e">
        <f t="shared" ca="1" si="28"/>
        <v>#NAME?</v>
      </c>
      <c r="AJ154" t="e">
        <f t="shared" ca="1" si="29"/>
        <v>#NAME?</v>
      </c>
      <c r="AK154" t="e">
        <f t="shared" ca="1" si="30"/>
        <v>#NAME?</v>
      </c>
      <c r="AL154" s="138" t="e">
        <f t="shared" ca="1" si="31"/>
        <v>#NAME?</v>
      </c>
      <c r="AM154" s="140" t="e">
        <f t="shared" ca="1" si="32"/>
        <v>#NAME?</v>
      </c>
      <c r="AN154" s="138">
        <f t="shared" ca="1" si="33"/>
        <v>0</v>
      </c>
      <c r="AO154" s="140" t="e">
        <f t="shared" ca="1" si="34"/>
        <v>#NAME?</v>
      </c>
      <c r="AP154">
        <f t="shared" ca="1" si="35"/>
        <v>0</v>
      </c>
      <c r="BT154" t="e">
        <f ca="1"/>
        <v>#NAME?</v>
      </c>
      <c r="BU154" t="e">
        <f ca="1"/>
        <v>#NAME?</v>
      </c>
      <c r="BV154" t="e">
        <f ca="1"/>
        <v>#NAME?</v>
      </c>
      <c r="BW154" t="e">
        <f t="shared" ca="1" si="39"/>
        <v>#NAME?</v>
      </c>
      <c r="BX154" t="e">
        <f t="shared" ca="1" si="40"/>
        <v>#NAME?</v>
      </c>
      <c r="BY154" t="e">
        <f t="shared" ca="1" si="36"/>
        <v>#NAME?</v>
      </c>
      <c r="BZ154" t="e">
        <f t="shared" ca="1" si="37"/>
        <v>#NAME?</v>
      </c>
      <c r="CA154" t="e">
        <f t="shared" ca="1" si="38"/>
        <v>#NAME?</v>
      </c>
    </row>
    <row r="155" spans="1:79" x14ac:dyDescent="0.35">
      <c r="S155" t="e">
        <f ca="1"/>
        <v>#NAME?</v>
      </c>
      <c r="T155" t="e">
        <f ca="1"/>
        <v>#NAME?</v>
      </c>
      <c r="U155" t="e">
        <f ca="1"/>
        <v>#NAME?</v>
      </c>
      <c r="V155" t="e">
        <f ca="1"/>
        <v>#NAME?</v>
      </c>
      <c r="W155" t="e">
        <f ca="1"/>
        <v>#NAME?</v>
      </c>
      <c r="X155" t="e">
        <f ca="1"/>
        <v>#NAME?</v>
      </c>
      <c r="Y155" t="e">
        <f ca="1"/>
        <v>#NAME?</v>
      </c>
      <c r="Z155" t="e">
        <f ca="1"/>
        <v>#NAME?</v>
      </c>
      <c r="AA155" t="e">
        <f ca="1"/>
        <v>#NAME?</v>
      </c>
      <c r="AB155" t="e">
        <f ca="1"/>
        <v>#NAME?</v>
      </c>
      <c r="AC155" t="e">
        <f ca="1"/>
        <v>#NAME?</v>
      </c>
      <c r="AD155" t="e">
        <f ca="1"/>
        <v>#NAME?</v>
      </c>
      <c r="AE155" t="e">
        <f ca="1"/>
        <v>#NAME?</v>
      </c>
      <c r="AF155" t="e">
        <f ca="1"/>
        <v>#NAME?</v>
      </c>
      <c r="AG155" s="141" t="e">
        <f ca="1"/>
        <v>#NAME?</v>
      </c>
      <c r="AH155" s="142" t="e">
        <f ca="1"/>
        <v>#NAME?</v>
      </c>
      <c r="AI155" s="140" t="e">
        <f t="shared" ca="1" si="28"/>
        <v>#NAME?</v>
      </c>
      <c r="AJ155" t="e">
        <f t="shared" ca="1" si="29"/>
        <v>#NAME?</v>
      </c>
      <c r="AK155" t="e">
        <f t="shared" ca="1" si="30"/>
        <v>#NAME?</v>
      </c>
      <c r="AL155" s="138" t="e">
        <f t="shared" ca="1" si="31"/>
        <v>#NAME?</v>
      </c>
      <c r="AM155" s="140" t="e">
        <f t="shared" ca="1" si="32"/>
        <v>#NAME?</v>
      </c>
      <c r="AN155" s="138">
        <f t="shared" ca="1" si="33"/>
        <v>0</v>
      </c>
      <c r="AO155" s="140" t="e">
        <f t="shared" ca="1" si="34"/>
        <v>#NAME?</v>
      </c>
      <c r="AP155">
        <f t="shared" ca="1" si="35"/>
        <v>0</v>
      </c>
      <c r="BT155" t="e">
        <f ca="1"/>
        <v>#NAME?</v>
      </c>
      <c r="BU155" t="e">
        <f ca="1"/>
        <v>#NAME?</v>
      </c>
      <c r="BV155" t="e">
        <f ca="1"/>
        <v>#NAME?</v>
      </c>
      <c r="BW155" t="e">
        <f t="shared" ca="1" si="39"/>
        <v>#NAME?</v>
      </c>
      <c r="BX155" t="e">
        <f t="shared" ca="1" si="40"/>
        <v>#NAME?</v>
      </c>
      <c r="BY155" t="e">
        <f t="shared" ca="1" si="36"/>
        <v>#NAME?</v>
      </c>
      <c r="BZ155" t="e">
        <f t="shared" ca="1" si="37"/>
        <v>#NAME?</v>
      </c>
      <c r="CA155" t="e">
        <f t="shared" ca="1" si="38"/>
        <v>#NAME?</v>
      </c>
    </row>
    <row r="156" spans="1:79" x14ac:dyDescent="0.35">
      <c r="S156" s="134"/>
      <c r="T156" s="134"/>
      <c r="U156" s="134"/>
      <c r="V156" s="134"/>
      <c r="W156" s="134"/>
      <c r="X156" s="134"/>
      <c r="Y156" s="134"/>
      <c r="Z156" s="134"/>
      <c r="AA156" s="134"/>
      <c r="AB156" s="134"/>
      <c r="AC156" s="134"/>
      <c r="AD156" s="134"/>
      <c r="AE156" s="134"/>
      <c r="AF156" s="134"/>
      <c r="AG156" s="134" t="e">
        <f ca="1">SUM(AG6:AG155)</f>
        <v>#NAME?</v>
      </c>
      <c r="AH156" s="134" t="e">
        <f t="shared" ref="AH156:AI156" ca="1" si="41">SUM(AH6:AH155)</f>
        <v>#NAME?</v>
      </c>
      <c r="AI156" s="146" t="e">
        <f t="shared" ca="1" si="41"/>
        <v>#NAME?</v>
      </c>
      <c r="AJ156" s="146"/>
      <c r="AK156" s="146"/>
      <c r="AL156" s="146" t="e">
        <f ca="1">SUM(AL6:AL155)</f>
        <v>#NAME?</v>
      </c>
      <c r="AM156" s="146" t="e">
        <f t="shared" ref="AM156:AN156" ca="1" si="42">SUM(AM6:AM155)</f>
        <v>#NAME?</v>
      </c>
      <c r="AN156" s="146">
        <f t="shared" ca="1" si="42"/>
        <v>0</v>
      </c>
      <c r="AO156" s="146" t="e">
        <f ca="1">SUMPRODUCT(AO6:AO155,AI6:AI155)/AI156</f>
        <v>#NAME?</v>
      </c>
      <c r="AP156" s="146">
        <f ca="1">SUM(AP6:AP155)</f>
        <v>0</v>
      </c>
      <c r="BT156" s="152" t="e">
        <f ca="1"/>
        <v>#NAME?</v>
      </c>
      <c r="BU156" s="152" t="e">
        <f ca="1"/>
        <v>#NAME?</v>
      </c>
      <c r="BV156" s="152" t="e">
        <f ca="1"/>
        <v>#NAME?</v>
      </c>
      <c r="BW156" s="152" t="e">
        <f t="shared" ca="1" si="39"/>
        <v>#NAME?</v>
      </c>
      <c r="BX156" s="152" t="e">
        <f t="shared" ca="1" si="40"/>
        <v>#NAME?</v>
      </c>
      <c r="BY156" s="152" t="e">
        <f t="shared" ca="1" si="36"/>
        <v>#NAME?</v>
      </c>
      <c r="BZ156" s="152" t="e">
        <f t="shared" ca="1" si="37"/>
        <v>#NAME?</v>
      </c>
      <c r="CA156" s="152" t="e">
        <f t="shared" ca="1" si="38"/>
        <v>#NAME?</v>
      </c>
    </row>
    <row r="157" spans="1:79" ht="15" thickBot="1" x14ac:dyDescent="0.4">
      <c r="CA157" t="e">
        <f ca="1">SUM(CA6:CA156)</f>
        <v>#NAME?</v>
      </c>
    </row>
    <row r="158" spans="1:79" ht="15" thickTop="1" x14ac:dyDescent="0.35">
      <c r="S158" s="151"/>
      <c r="T158" s="151" t="s">
        <v>186</v>
      </c>
      <c r="U158" s="151" t="s">
        <v>187</v>
      </c>
      <c r="V158" s="151" t="s">
        <v>188</v>
      </c>
      <c r="W158" s="151" t="s">
        <v>178</v>
      </c>
      <c r="X158" s="151" t="s">
        <v>189</v>
      </c>
      <c r="Y158" s="151" t="s">
        <v>190</v>
      </c>
      <c r="Z158" s="151" t="s">
        <v>191</v>
      </c>
    </row>
    <row r="159" spans="1:79" x14ac:dyDescent="0.35">
      <c r="S159" t="s">
        <v>157</v>
      </c>
      <c r="T159" t="e">
        <f t="array" aca="1" ref="T159:T173" ca="1">AR7:AR21</f>
        <v>#NAME?</v>
      </c>
      <c r="U159" t="e">
        <f t="array" aca="1" ref="U159:U173" ca="1">SQRT([2]!DIAG(AW6:BK20))</f>
        <v>#NAME?</v>
      </c>
      <c r="V159" t="e">
        <f ca="1">(T159/U159)^2</f>
        <v>#NAME?</v>
      </c>
      <c r="W159" t="e">
        <f ca="1">_xlfn.CHISQ.DIST.RT(V159,1)</f>
        <v>#NAME?</v>
      </c>
      <c r="X159" t="e">
        <f ca="1">EXP(T159)</f>
        <v>#NAME?</v>
      </c>
    </row>
    <row r="160" spans="1:79" x14ac:dyDescent="0.35">
      <c r="S160" t="str">
        <f t="array" ref="S160:S173">TRANSPOSE(S5:AF5)</f>
        <v>No. Staff</v>
      </c>
      <c r="T160" t="e">
        <f ca="1"/>
        <v>#NAME?</v>
      </c>
      <c r="U160" t="e">
        <f ca="1"/>
        <v>#NAME?</v>
      </c>
      <c r="V160" t="e">
        <f t="shared" ref="V160:V173" ca="1" si="43">(T160/U160)^2</f>
        <v>#NAME?</v>
      </c>
      <c r="W160" t="e">
        <f t="shared" ref="W160:W173" ca="1" si="44">_xlfn.CHISQ.DIST.RT(V160,1)</f>
        <v>#NAME?</v>
      </c>
      <c r="X160" t="e">
        <f t="shared" ref="X160:X173" ca="1" si="45">EXP(T160)</f>
        <v>#NAME?</v>
      </c>
      <c r="Y160" t="e">
        <f ca="1">EXP(T160-U160*_xlfn.NORM.S.INV(1-$AU$11/2))</f>
        <v>#NAME?</v>
      </c>
      <c r="Z160" t="e">
        <f ca="1">EXP(T160+U160*_xlfn.NORM.S.INV(1-$AU$11/2))</f>
        <v>#NAME?</v>
      </c>
    </row>
    <row r="161" spans="19:26" x14ac:dyDescent="0.35">
      <c r="S161" t="str">
        <v>Age (Yrs)</v>
      </c>
      <c r="T161" t="e">
        <f ca="1"/>
        <v>#NAME?</v>
      </c>
      <c r="U161" t="e">
        <f ca="1"/>
        <v>#NAME?</v>
      </c>
      <c r="V161" t="e">
        <f t="shared" ca="1" si="43"/>
        <v>#NAME?</v>
      </c>
      <c r="W161" t="e">
        <f t="shared" ca="1" si="44"/>
        <v>#NAME?</v>
      </c>
      <c r="X161" t="e">
        <f t="shared" ca="1" si="45"/>
        <v>#NAME?</v>
      </c>
      <c r="Y161" t="e">
        <f t="shared" ref="Y161:Y173" ca="1" si="46">EXP(T161-U161*_xlfn.NORM.S.INV(1-$AU$11/2))</f>
        <v>#NAME?</v>
      </c>
      <c r="Z161" t="e">
        <f t="shared" ref="Z161:Z173" ca="1" si="47">EXP(T161+U161*_xlfn.NORM.S.INV(1-$AU$11/2))</f>
        <v>#NAME?</v>
      </c>
    </row>
    <row r="162" spans="19:26" x14ac:dyDescent="0.35">
      <c r="S162" t="str">
        <v>GrossProfit $m</v>
      </c>
      <c r="T162" t="e">
        <f ca="1"/>
        <v>#NAME?</v>
      </c>
      <c r="U162" t="e">
        <f ca="1"/>
        <v>#NAME?</v>
      </c>
      <c r="V162" t="e">
        <f t="shared" ca="1" si="43"/>
        <v>#NAME?</v>
      </c>
      <c r="W162" t="e">
        <f t="shared" ca="1" si="44"/>
        <v>#NAME?</v>
      </c>
      <c r="X162" t="e">
        <f t="shared" ca="1" si="45"/>
        <v>#NAME?</v>
      </c>
      <c r="Y162" t="e">
        <f t="shared" ca="1" si="46"/>
        <v>#NAME?</v>
      </c>
      <c r="Z162" t="e">
        <f t="shared" ca="1" si="47"/>
        <v>#NAME?</v>
      </c>
    </row>
    <row r="163" spans="19:26" x14ac:dyDescent="0.35">
      <c r="S163" t="str">
        <v>Competitors</v>
      </c>
      <c r="T163" t="e">
        <f ca="1"/>
        <v>#NAME?</v>
      </c>
      <c r="U163" t="e">
        <f ca="1"/>
        <v>#NAME?</v>
      </c>
      <c r="V163" t="e">
        <f t="shared" ca="1" si="43"/>
        <v>#NAME?</v>
      </c>
      <c r="W163" t="e">
        <f t="shared" ca="1" si="44"/>
        <v>#NAME?</v>
      </c>
      <c r="X163" t="e">
        <f t="shared" ca="1" si="45"/>
        <v>#NAME?</v>
      </c>
      <c r="Y163" t="e">
        <f t="shared" ca="1" si="46"/>
        <v>#NAME?</v>
      </c>
      <c r="Z163" t="e">
        <f t="shared" ca="1" si="47"/>
        <v>#NAME?</v>
      </c>
    </row>
    <row r="164" spans="19:26" x14ac:dyDescent="0.35">
      <c r="S164" t="str">
        <v>OnlineChannel</v>
      </c>
      <c r="T164" t="e">
        <f ca="1"/>
        <v>#NAME?</v>
      </c>
      <c r="U164" t="e">
        <f ca="1"/>
        <v>#NAME?</v>
      </c>
      <c r="V164" t="e">
        <f t="shared" ca="1" si="43"/>
        <v>#NAME?</v>
      </c>
      <c r="W164" t="e">
        <f t="shared" ca="1" si="44"/>
        <v>#NAME?</v>
      </c>
      <c r="X164" t="e">
        <f t="shared" ca="1" si="45"/>
        <v>#NAME?</v>
      </c>
      <c r="Y164" t="e">
        <f t="shared" ca="1" si="46"/>
        <v>#NAME?</v>
      </c>
      <c r="Z164" t="e">
        <f t="shared" ca="1" si="47"/>
        <v>#NAME?</v>
      </c>
    </row>
    <row r="165" spans="19:26" x14ac:dyDescent="0.35">
      <c r="S165" t="str">
        <v>Mng-Gender</v>
      </c>
      <c r="T165" t="e">
        <f ca="1"/>
        <v>#NAME?</v>
      </c>
      <c r="U165" t="e">
        <f ca="1"/>
        <v>#NAME?</v>
      </c>
      <c r="V165" t="e">
        <f t="shared" ca="1" si="43"/>
        <v>#NAME?</v>
      </c>
      <c r="W165" t="e">
        <f t="shared" ca="1" si="44"/>
        <v>#NAME?</v>
      </c>
      <c r="X165" t="e">
        <f t="shared" ca="1" si="45"/>
        <v>#NAME?</v>
      </c>
      <c r="Y165" t="e">
        <f t="shared" ca="1" si="46"/>
        <v>#NAME?</v>
      </c>
      <c r="Z165" t="e">
        <f t="shared" ca="1" si="47"/>
        <v>#NAME?</v>
      </c>
    </row>
    <row r="166" spans="19:26" x14ac:dyDescent="0.35">
      <c r="S166" t="str">
        <v>Mng-Age</v>
      </c>
      <c r="T166" t="e">
        <f ca="1"/>
        <v>#NAME?</v>
      </c>
      <c r="U166" t="e">
        <f ca="1"/>
        <v>#NAME?</v>
      </c>
      <c r="V166" t="e">
        <f t="shared" ca="1" si="43"/>
        <v>#NAME?</v>
      </c>
      <c r="W166" t="e">
        <f t="shared" ca="1" si="44"/>
        <v>#NAME?</v>
      </c>
      <c r="X166" t="e">
        <f t="shared" ca="1" si="45"/>
        <v>#NAME?</v>
      </c>
      <c r="Y166" t="e">
        <f t="shared" ca="1" si="46"/>
        <v>#NAME?</v>
      </c>
      <c r="Z166" t="e">
        <f t="shared" ca="1" si="47"/>
        <v>#NAME?</v>
      </c>
    </row>
    <row r="167" spans="19:26" x14ac:dyDescent="0.35">
      <c r="S167" t="str">
        <v>Mng-Exp</v>
      </c>
      <c r="T167" t="e">
        <f ca="1"/>
        <v>#NAME?</v>
      </c>
      <c r="U167" t="e">
        <f ca="1"/>
        <v>#NAME?</v>
      </c>
      <c r="V167" t="e">
        <f t="shared" ca="1" si="43"/>
        <v>#NAME?</v>
      </c>
      <c r="W167" t="e">
        <f t="shared" ca="1" si="44"/>
        <v>#NAME?</v>
      </c>
      <c r="X167" t="e">
        <f t="shared" ca="1" si="45"/>
        <v>#NAME?</v>
      </c>
      <c r="Y167" t="e">
        <f t="shared" ca="1" si="46"/>
        <v>#NAME?</v>
      </c>
      <c r="Z167" t="e">
        <f t="shared" ca="1" si="47"/>
        <v>#NAME?</v>
      </c>
    </row>
    <row r="168" spans="19:26" x14ac:dyDescent="0.35">
      <c r="S168" t="str">
        <v>Mng-Train</v>
      </c>
      <c r="T168" t="e">
        <f ca="1"/>
        <v>#NAME?</v>
      </c>
      <c r="U168" t="e">
        <f ca="1"/>
        <v>#NAME?</v>
      </c>
      <c r="V168" t="e">
        <f t="shared" ca="1" si="43"/>
        <v>#NAME?</v>
      </c>
      <c r="W168" t="e">
        <f t="shared" ca="1" si="44"/>
        <v>#NAME?</v>
      </c>
      <c r="X168" t="e">
        <f t="shared" ca="1" si="45"/>
        <v>#NAME?</v>
      </c>
      <c r="Y168" t="e">
        <f t="shared" ca="1" si="46"/>
        <v>#NAME?</v>
      </c>
      <c r="Z168" t="e">
        <f t="shared" ca="1" si="47"/>
        <v>#NAME?</v>
      </c>
    </row>
    <row r="169" spans="19:26" x14ac:dyDescent="0.35">
      <c r="S169" t="str">
        <v>Union%</v>
      </c>
      <c r="T169" t="e">
        <f ca="1"/>
        <v>#NAME?</v>
      </c>
      <c r="U169" t="e">
        <f ca="1"/>
        <v>#NAME?</v>
      </c>
      <c r="V169" t="e">
        <f t="shared" ca="1" si="43"/>
        <v>#NAME?</v>
      </c>
      <c r="W169" t="e">
        <f t="shared" ca="1" si="44"/>
        <v>#NAME?</v>
      </c>
      <c r="X169" t="e">
        <f t="shared" ca="1" si="45"/>
        <v>#NAME?</v>
      </c>
      <c r="Y169" t="e">
        <f t="shared" ca="1" si="46"/>
        <v>#NAME?</v>
      </c>
      <c r="Z169" t="e">
        <f t="shared" ca="1" si="47"/>
        <v>#NAME?</v>
      </c>
    </row>
    <row r="170" spans="19:26" x14ac:dyDescent="0.35">
      <c r="S170" t="str">
        <v>CarSpaces</v>
      </c>
      <c r="T170" t="e">
        <f ca="1"/>
        <v>#NAME?</v>
      </c>
      <c r="U170" t="e">
        <f ca="1"/>
        <v>#NAME?</v>
      </c>
      <c r="V170" t="e">
        <f t="shared" ca="1" si="43"/>
        <v>#NAME?</v>
      </c>
      <c r="W170" t="e">
        <f t="shared" ca="1" si="44"/>
        <v>#NAME?</v>
      </c>
      <c r="X170" t="e">
        <f t="shared" ca="1" si="45"/>
        <v>#NAME?</v>
      </c>
      <c r="Y170" t="e">
        <f t="shared" ca="1" si="46"/>
        <v>#NAME?</v>
      </c>
      <c r="Z170" t="e">
        <f t="shared" ca="1" si="47"/>
        <v>#NAME?</v>
      </c>
    </row>
    <row r="171" spans="19:26" x14ac:dyDescent="0.35">
      <c r="S171" t="str">
        <v>Basket:2016</v>
      </c>
      <c r="T171" t="e">
        <f ca="1"/>
        <v>#NAME?</v>
      </c>
      <c r="U171" t="e">
        <f ca="1"/>
        <v>#NAME?</v>
      </c>
      <c r="V171" t="e">
        <f t="shared" ca="1" si="43"/>
        <v>#NAME?</v>
      </c>
      <c r="W171" t="e">
        <f t="shared" ca="1" si="44"/>
        <v>#NAME?</v>
      </c>
      <c r="X171" t="e">
        <f t="shared" ca="1" si="45"/>
        <v>#NAME?</v>
      </c>
      <c r="Y171" t="e">
        <f t="shared" ca="1" si="46"/>
        <v>#NAME?</v>
      </c>
      <c r="Z171" t="e">
        <f t="shared" ca="1" si="47"/>
        <v>#NAME?</v>
      </c>
    </row>
    <row r="172" spans="19:26" x14ac:dyDescent="0.35">
      <c r="S172" t="str">
        <v>Basket:2017</v>
      </c>
      <c r="T172" t="e">
        <f ca="1"/>
        <v>#NAME?</v>
      </c>
      <c r="U172" t="e">
        <f ca="1"/>
        <v>#NAME?</v>
      </c>
      <c r="V172" t="e">
        <f t="shared" ca="1" si="43"/>
        <v>#NAME?</v>
      </c>
      <c r="W172" t="e">
        <f t="shared" ca="1" si="44"/>
        <v>#NAME?</v>
      </c>
      <c r="X172" t="e">
        <f t="shared" ca="1" si="45"/>
        <v>#NAME?</v>
      </c>
      <c r="Y172" t="e">
        <f t="shared" ca="1" si="46"/>
        <v>#NAME?</v>
      </c>
      <c r="Z172" t="e">
        <f t="shared" ca="1" si="47"/>
        <v>#NAME?</v>
      </c>
    </row>
    <row r="173" spans="19:26" x14ac:dyDescent="0.35">
      <c r="S173" s="152" t="str">
        <v>Sales $m</v>
      </c>
      <c r="T173" s="152" t="e">
        <f ca="1"/>
        <v>#NAME?</v>
      </c>
      <c r="U173" s="152" t="e">
        <f ca="1"/>
        <v>#NAME?</v>
      </c>
      <c r="V173" s="152" t="e">
        <f t="shared" ca="1" si="43"/>
        <v>#NAME?</v>
      </c>
      <c r="W173" s="152" t="e">
        <f t="shared" ca="1" si="44"/>
        <v>#NAME?</v>
      </c>
      <c r="X173" s="152" t="e">
        <f t="shared" ca="1" si="45"/>
        <v>#NAME?</v>
      </c>
      <c r="Y173" s="152" t="e">
        <f t="shared" ca="1" si="46"/>
        <v>#NAME?</v>
      </c>
      <c r="Z173" s="152" t="e">
        <f t="shared" ca="1" si="47"/>
        <v>#NAME?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D5AD8-F6F5-4CFB-92EB-41F1952BF664}">
  <dimension ref="A1:BY176"/>
  <sheetViews>
    <sheetView topLeftCell="C1" workbookViewId="0">
      <selection activeCell="T1" sqref="T1:T1048576"/>
    </sheetView>
  </sheetViews>
  <sheetFormatPr defaultRowHeight="14.5" x14ac:dyDescent="0.35"/>
  <sheetData>
    <row r="1" spans="1:77" ht="15.5" x14ac:dyDescent="0.35">
      <c r="A1" s="27" t="s">
        <v>47</v>
      </c>
      <c r="B1" s="26" t="s">
        <v>48</v>
      </c>
      <c r="C1" s="26" t="s">
        <v>49</v>
      </c>
      <c r="D1" s="26" t="s">
        <v>51</v>
      </c>
      <c r="E1" s="30" t="s">
        <v>60</v>
      </c>
      <c r="F1" s="28" t="s">
        <v>54</v>
      </c>
      <c r="G1" s="26" t="s">
        <v>55</v>
      </c>
      <c r="H1" s="26" t="s">
        <v>56</v>
      </c>
      <c r="I1" s="26" t="s">
        <v>57</v>
      </c>
      <c r="J1" s="29" t="s">
        <v>58</v>
      </c>
      <c r="K1" s="29" t="s">
        <v>59</v>
      </c>
      <c r="L1" s="29" t="s">
        <v>38</v>
      </c>
      <c r="M1" s="29" t="s">
        <v>40</v>
      </c>
      <c r="N1" s="28" t="s">
        <v>53</v>
      </c>
    </row>
    <row r="2" spans="1:77" ht="15.5" x14ac:dyDescent="0.35">
      <c r="A2" s="31">
        <v>60</v>
      </c>
      <c r="B2" s="14">
        <v>10</v>
      </c>
      <c r="C2" s="20">
        <v>0.71199999999999997</v>
      </c>
      <c r="D2" s="14">
        <v>3</v>
      </c>
      <c r="E2">
        <v>1</v>
      </c>
      <c r="F2" s="32">
        <v>0</v>
      </c>
      <c r="G2" s="14">
        <v>33</v>
      </c>
      <c r="H2" s="14">
        <v>12</v>
      </c>
      <c r="I2" s="14">
        <v>2</v>
      </c>
      <c r="J2" s="21">
        <v>38</v>
      </c>
      <c r="K2" s="17">
        <v>46</v>
      </c>
      <c r="L2" s="33">
        <v>171</v>
      </c>
      <c r="M2" s="33">
        <v>178</v>
      </c>
      <c r="N2" s="14">
        <v>1</v>
      </c>
    </row>
    <row r="3" spans="1:77" ht="15.5" x14ac:dyDescent="0.35">
      <c r="A3" s="31">
        <v>69</v>
      </c>
      <c r="B3" s="14">
        <v>8</v>
      </c>
      <c r="C3" s="20">
        <v>9.0999999999999998E-2</v>
      </c>
      <c r="D3" s="14">
        <v>3</v>
      </c>
      <c r="E3">
        <v>1</v>
      </c>
      <c r="F3" s="32">
        <v>0</v>
      </c>
      <c r="G3" s="14">
        <v>33</v>
      </c>
      <c r="H3" s="14">
        <v>16</v>
      </c>
      <c r="I3" s="14">
        <v>1</v>
      </c>
      <c r="J3" s="21">
        <v>36</v>
      </c>
      <c r="K3" s="17">
        <v>73</v>
      </c>
      <c r="L3" s="33">
        <v>168</v>
      </c>
      <c r="M3" s="33">
        <v>178</v>
      </c>
      <c r="N3" s="14">
        <v>1</v>
      </c>
    </row>
    <row r="4" spans="1:77" ht="15.5" x14ac:dyDescent="0.35">
      <c r="A4" s="31">
        <v>79</v>
      </c>
      <c r="B4" s="14">
        <v>7</v>
      </c>
      <c r="C4" s="20">
        <v>1.72</v>
      </c>
      <c r="D4" s="14">
        <v>1</v>
      </c>
      <c r="E4">
        <v>1</v>
      </c>
      <c r="F4" s="32">
        <v>1</v>
      </c>
      <c r="G4" s="14">
        <v>40</v>
      </c>
      <c r="H4" s="14">
        <v>13</v>
      </c>
      <c r="I4" s="14">
        <v>2</v>
      </c>
      <c r="J4" s="21">
        <v>39</v>
      </c>
      <c r="K4" s="17">
        <v>64</v>
      </c>
      <c r="L4" s="33">
        <v>180</v>
      </c>
      <c r="M4" s="33">
        <v>188</v>
      </c>
      <c r="N4" s="14">
        <v>1</v>
      </c>
    </row>
    <row r="5" spans="1:77" ht="15.5" x14ac:dyDescent="0.35">
      <c r="A5" s="31">
        <v>66</v>
      </c>
      <c r="B5" s="14">
        <v>7</v>
      </c>
      <c r="C5" s="20">
        <v>1.3720000000000001</v>
      </c>
      <c r="D5" s="14">
        <v>1</v>
      </c>
      <c r="E5">
        <v>0</v>
      </c>
      <c r="F5" s="32">
        <v>1</v>
      </c>
      <c r="G5" s="14">
        <v>29</v>
      </c>
      <c r="H5" s="14">
        <v>10</v>
      </c>
      <c r="I5" s="14">
        <v>2</v>
      </c>
      <c r="J5" s="21">
        <v>38</v>
      </c>
      <c r="K5" s="17">
        <v>66</v>
      </c>
      <c r="L5" s="33">
        <v>173</v>
      </c>
      <c r="M5" s="33">
        <v>180</v>
      </c>
      <c r="N5" s="14">
        <v>1</v>
      </c>
    </row>
    <row r="6" spans="1:77" ht="15.5" x14ac:dyDescent="0.35">
      <c r="A6" s="31">
        <v>51</v>
      </c>
      <c r="B6" s="14">
        <v>15</v>
      </c>
      <c r="C6" s="20">
        <v>0.93500000000000005</v>
      </c>
      <c r="D6" s="14">
        <v>4</v>
      </c>
      <c r="E6">
        <v>0</v>
      </c>
      <c r="F6" s="32">
        <v>0</v>
      </c>
      <c r="G6" s="14">
        <v>36</v>
      </c>
      <c r="H6" s="14">
        <v>4</v>
      </c>
      <c r="I6" s="14">
        <v>3</v>
      </c>
      <c r="J6" s="21">
        <v>40</v>
      </c>
      <c r="K6" s="17">
        <v>29</v>
      </c>
      <c r="L6" s="33">
        <v>166</v>
      </c>
      <c r="M6" s="33">
        <v>171</v>
      </c>
      <c r="N6" s="14">
        <v>1</v>
      </c>
    </row>
    <row r="7" spans="1:77" ht="15.5" x14ac:dyDescent="0.35">
      <c r="A7" s="31">
        <v>62</v>
      </c>
      <c r="B7" s="14">
        <v>6</v>
      </c>
      <c r="C7" s="20">
        <v>2.0190000000000001</v>
      </c>
      <c r="D7" s="14">
        <v>0</v>
      </c>
      <c r="E7">
        <v>1</v>
      </c>
      <c r="F7" s="32">
        <v>1</v>
      </c>
      <c r="G7" s="14">
        <v>32</v>
      </c>
      <c r="H7" s="14">
        <v>15</v>
      </c>
      <c r="I7" s="14">
        <v>4</v>
      </c>
      <c r="J7" s="21">
        <v>37</v>
      </c>
      <c r="K7" s="17">
        <v>40</v>
      </c>
      <c r="L7" s="33">
        <v>183</v>
      </c>
      <c r="M7" s="33">
        <v>192</v>
      </c>
      <c r="N7" s="14">
        <v>1</v>
      </c>
      <c r="S7" t="s">
        <v>164</v>
      </c>
      <c r="BM7" t="s">
        <v>193</v>
      </c>
      <c r="BR7" t="s">
        <v>198</v>
      </c>
    </row>
    <row r="8" spans="1:77" ht="16" thickBot="1" x14ac:dyDescent="0.4">
      <c r="A8" s="31">
        <v>61</v>
      </c>
      <c r="B8" s="14">
        <v>7</v>
      </c>
      <c r="C8" s="20">
        <v>0.66200000000000003</v>
      </c>
      <c r="D8" s="14">
        <v>2</v>
      </c>
      <c r="E8">
        <v>0</v>
      </c>
      <c r="F8" s="32">
        <v>1</v>
      </c>
      <c r="G8" s="14">
        <v>52</v>
      </c>
      <c r="H8" s="14">
        <v>15</v>
      </c>
      <c r="I8" s="14">
        <v>3</v>
      </c>
      <c r="J8" s="21">
        <v>37</v>
      </c>
      <c r="K8" s="17">
        <v>69</v>
      </c>
      <c r="L8" s="33">
        <v>182</v>
      </c>
      <c r="M8" s="33">
        <v>191</v>
      </c>
      <c r="N8" s="14">
        <v>1</v>
      </c>
    </row>
    <row r="9" spans="1:77" ht="16" thickTop="1" x14ac:dyDescent="0.35">
      <c r="A9" s="31">
        <v>59</v>
      </c>
      <c r="B9" s="14">
        <v>6</v>
      </c>
      <c r="C9" s="20">
        <v>0.7</v>
      </c>
      <c r="D9" s="14">
        <v>2</v>
      </c>
      <c r="E9">
        <v>0</v>
      </c>
      <c r="F9" s="32">
        <v>0</v>
      </c>
      <c r="G9" s="14">
        <v>41</v>
      </c>
      <c r="H9" s="14">
        <v>4</v>
      </c>
      <c r="I9" s="14">
        <v>3</v>
      </c>
      <c r="J9" s="21">
        <v>36</v>
      </c>
      <c r="K9" s="17">
        <v>45</v>
      </c>
      <c r="L9" s="33">
        <v>173</v>
      </c>
      <c r="M9" s="33">
        <v>182</v>
      </c>
      <c r="N9" s="14">
        <v>1</v>
      </c>
      <c r="S9" s="145" t="str">
        <f>A1</f>
        <v>No. Staff</v>
      </c>
      <c r="T9" s="145" t="str">
        <f t="shared" ref="T9:AE9" si="0">B1</f>
        <v>Age (Yrs)</v>
      </c>
      <c r="U9" s="145" t="str">
        <f t="shared" si="0"/>
        <v>GrossProfit $m</v>
      </c>
      <c r="V9" s="145" t="str">
        <f t="shared" si="0"/>
        <v>Competitors</v>
      </c>
      <c r="W9" s="145" t="str">
        <f t="shared" si="0"/>
        <v>OnlineChannel</v>
      </c>
      <c r="X9" s="145" t="str">
        <f t="shared" si="0"/>
        <v>Mng-Gender</v>
      </c>
      <c r="Y9" s="145" t="str">
        <f t="shared" si="0"/>
        <v>Mng-Age</v>
      </c>
      <c r="Z9" s="145" t="str">
        <f t="shared" si="0"/>
        <v>Mng-Exp</v>
      </c>
      <c r="AA9" s="145" t="str">
        <f t="shared" si="0"/>
        <v>Mng-Train</v>
      </c>
      <c r="AB9" s="145" t="str">
        <f t="shared" si="0"/>
        <v>Union%</v>
      </c>
      <c r="AC9" s="145" t="str">
        <f t="shared" si="0"/>
        <v>CarSpaces</v>
      </c>
      <c r="AD9" s="145" t="str">
        <f t="shared" si="0"/>
        <v>Basket:2016</v>
      </c>
      <c r="AE9" s="145" t="str">
        <f t="shared" si="0"/>
        <v>Basket:2017</v>
      </c>
      <c r="AF9" s="145" t="s">
        <v>165</v>
      </c>
      <c r="AG9" s="145" t="s">
        <v>166</v>
      </c>
      <c r="AH9" s="145" t="s">
        <v>148</v>
      </c>
      <c r="AI9" s="145" t="s">
        <v>167</v>
      </c>
      <c r="AJ9" s="145" t="s">
        <v>168</v>
      </c>
      <c r="AK9" s="145" t="s">
        <v>169</v>
      </c>
      <c r="AL9" s="145" t="s">
        <v>170</v>
      </c>
      <c r="AM9" s="145" t="s">
        <v>171</v>
      </c>
      <c r="AN9" s="145" t="s">
        <v>172</v>
      </c>
      <c r="AO9" s="145" t="s">
        <v>173</v>
      </c>
      <c r="AQ9" t="s">
        <v>174</v>
      </c>
      <c r="AS9" t="s">
        <v>175</v>
      </c>
      <c r="AT9" s="147" t="e">
        <f ca="1">AF160*LN(AF160/AH160)+AG160*LN(AG160/AH160)</f>
        <v>#NAME?</v>
      </c>
      <c r="AV9" t="s">
        <v>185</v>
      </c>
      <c r="BK9" t="s">
        <v>192</v>
      </c>
      <c r="BN9" s="153" t="s">
        <v>194</v>
      </c>
      <c r="BO9" s="153" t="s">
        <v>195</v>
      </c>
      <c r="BR9" s="151" t="s">
        <v>168</v>
      </c>
      <c r="BS9" s="151" t="s">
        <v>166</v>
      </c>
      <c r="BT9" s="151" t="s">
        <v>165</v>
      </c>
      <c r="BU9" s="151" t="s">
        <v>199</v>
      </c>
      <c r="BV9" s="151" t="s">
        <v>200</v>
      </c>
      <c r="BW9" s="151" t="s">
        <v>201</v>
      </c>
      <c r="BX9" s="151" t="s">
        <v>202</v>
      </c>
      <c r="BY9" s="151" t="s">
        <v>203</v>
      </c>
    </row>
    <row r="10" spans="1:77" ht="15.5" x14ac:dyDescent="0.35">
      <c r="A10" s="31">
        <v>65</v>
      </c>
      <c r="B10" s="14">
        <v>8</v>
      </c>
      <c r="C10" s="20">
        <v>0.93700000000000006</v>
      </c>
      <c r="D10" s="14">
        <v>4</v>
      </c>
      <c r="E10">
        <v>1</v>
      </c>
      <c r="F10" s="32">
        <v>1</v>
      </c>
      <c r="G10" s="14">
        <v>31</v>
      </c>
      <c r="H10" s="14">
        <v>12</v>
      </c>
      <c r="I10" s="14">
        <v>5</v>
      </c>
      <c r="J10" s="21">
        <v>40</v>
      </c>
      <c r="K10" s="17">
        <v>42</v>
      </c>
      <c r="L10" s="33">
        <v>183</v>
      </c>
      <c r="M10" s="33">
        <v>192</v>
      </c>
      <c r="N10" s="14">
        <v>0</v>
      </c>
      <c r="S10" t="e">
        <f t="array" aca="1" ref="S10:AG159" ca="1">[2]!LogitSummary(A2:N151)</f>
        <v>#NAME?</v>
      </c>
      <c r="T10" t="e">
        <f ca="1"/>
        <v>#NAME?</v>
      </c>
      <c r="U10" t="e">
        <f ca="1"/>
        <v>#NAME?</v>
      </c>
      <c r="V10" t="e">
        <f ca="1"/>
        <v>#NAME?</v>
      </c>
      <c r="W10" t="e">
        <f ca="1"/>
        <v>#NAME?</v>
      </c>
      <c r="X10" t="e">
        <f ca="1"/>
        <v>#NAME?</v>
      </c>
      <c r="Y10" t="e">
        <f ca="1"/>
        <v>#NAME?</v>
      </c>
      <c r="Z10" t="e">
        <f ca="1"/>
        <v>#NAME?</v>
      </c>
      <c r="AA10" t="e">
        <f ca="1"/>
        <v>#NAME?</v>
      </c>
      <c r="AB10" t="e">
        <f ca="1"/>
        <v>#NAME?</v>
      </c>
      <c r="AC10" t="e">
        <f ca="1"/>
        <v>#NAME?</v>
      </c>
      <c r="AD10" t="e">
        <f ca="1"/>
        <v>#NAME?</v>
      </c>
      <c r="AE10" t="e">
        <f ca="1"/>
        <v>#NAME?</v>
      </c>
      <c r="AF10" s="138" t="e">
        <f ca="1"/>
        <v>#NAME?</v>
      </c>
      <c r="AG10" s="139" t="e">
        <f ca="1"/>
        <v>#NAME?</v>
      </c>
      <c r="AH10" s="140" t="e">
        <f ca="1">AF10+AG10</f>
        <v>#NAME?</v>
      </c>
      <c r="AI10" t="e">
        <f ca="1">IF(AH10=0,"",AF10/AH10)</f>
        <v>#NAME?</v>
      </c>
      <c r="AJ10" t="e">
        <f ca="1">1/(1+EXP(-$AQ$11-MMULT(S10:AE10,$AQ$12:$AQ$24)))</f>
        <v>#NAME?</v>
      </c>
      <c r="AK10" s="135" t="e">
        <f ca="1">AH10*AJ10</f>
        <v>#NAME?</v>
      </c>
      <c r="AL10" s="137" t="e">
        <f ca="1">AH10-AK10</f>
        <v>#NAME?</v>
      </c>
      <c r="AM10" s="135">
        <f ca="1">IFERROR(AH10*(AI10*LN(AJ10)+(1-AI10)*LN(1-AJ10)),0)</f>
        <v>0</v>
      </c>
      <c r="AN10" s="137" t="e">
        <f ca="1">100*IF(AJ10&gt;=$BN$16,AF10/AH10,AG10/AH10)</f>
        <v>#NAME?</v>
      </c>
      <c r="AO10">
        <f ca="1">IFERROR((AF10-AK10)^2/AK10+(AG10-AL10)^2/AL10,0)</f>
        <v>0</v>
      </c>
      <c r="AS10" t="s">
        <v>176</v>
      </c>
      <c r="AT10" s="149">
        <f ca="1">AM160</f>
        <v>0</v>
      </c>
      <c r="AV10" s="135" t="e">
        <f t="array" aca="1" ref="AV10:BI23" ca="1">MINVERSE(MMULT(TRANSPOSE([2]!DESIGN(S10:AE159)),AJ10:AJ159*(1-AJ10:AJ159)*AH10:AH159*[2]!DESIGN(S10:AE159)))</f>
        <v>#NAME?</v>
      </c>
      <c r="AW10" s="136" t="e">
        <f ca="1"/>
        <v>#NAME?</v>
      </c>
      <c r="AX10" s="136" t="e">
        <f ca="1"/>
        <v>#NAME?</v>
      </c>
      <c r="AY10" s="136" t="e">
        <f ca="1"/>
        <v>#NAME?</v>
      </c>
      <c r="AZ10" s="136" t="e">
        <f ca="1"/>
        <v>#NAME?</v>
      </c>
      <c r="BA10" s="136" t="e">
        <f ca="1"/>
        <v>#NAME?</v>
      </c>
      <c r="BB10" s="136" t="e">
        <f ca="1"/>
        <v>#NAME?</v>
      </c>
      <c r="BC10" s="136" t="e">
        <f ca="1"/>
        <v>#NAME?</v>
      </c>
      <c r="BD10" s="136" t="e">
        <f ca="1"/>
        <v>#NAME?</v>
      </c>
      <c r="BE10" s="136" t="e">
        <f ca="1"/>
        <v>#NAME?</v>
      </c>
      <c r="BF10" s="136" t="e">
        <f ca="1"/>
        <v>#NAME?</v>
      </c>
      <c r="BG10" s="136" t="e">
        <f ca="1"/>
        <v>#NAME?</v>
      </c>
      <c r="BH10" s="136" t="e">
        <f ca="1"/>
        <v>#NAME?</v>
      </c>
      <c r="BI10" s="137" t="e">
        <f ca="1"/>
        <v>#NAME?</v>
      </c>
      <c r="BK10" s="147" t="e">
        <f t="array" aca="1" ref="BK10:BK23" ca="1">MMULT(AV10:BI23,MMULT(TRANSPOSE([2]!DESIGN(S10:AE159)),AH10:AH159*(AI10:AI159-AJ10:AJ159)))</f>
        <v>#NAME?</v>
      </c>
      <c r="BM10" t="s">
        <v>169</v>
      </c>
      <c r="BN10" s="135">
        <f ca="1">SUMIF(AJ10:AJ159,"&gt;="&amp;BN16,AF10:AF159)</f>
        <v>0</v>
      </c>
      <c r="BO10" s="137">
        <f ca="1">SUMIF(AJ10:AJ159,"&gt;="&amp;BN16,AG10:AG159)</f>
        <v>0</v>
      </c>
      <c r="BP10">
        <f ca="1">BN10+BO10</f>
        <v>0</v>
      </c>
      <c r="BU10">
        <v>0</v>
      </c>
      <c r="BV10">
        <v>0</v>
      </c>
      <c r="BW10" t="e">
        <f ca="1">1-BU10/BU$160</f>
        <v>#NAME?</v>
      </c>
      <c r="BX10" t="e">
        <f ca="1">1-BV10/BV$160</f>
        <v>#NAME?</v>
      </c>
      <c r="BY10" t="e">
        <f ca="1">(BW10-BW11)*BX10</f>
        <v>#NAME?</v>
      </c>
    </row>
    <row r="11" spans="1:77" ht="15.5" x14ac:dyDescent="0.35">
      <c r="A11" s="31">
        <v>55</v>
      </c>
      <c r="B11" s="14">
        <v>16</v>
      </c>
      <c r="C11" s="20">
        <v>6.5000000000000002E-2</v>
      </c>
      <c r="D11" s="14">
        <v>3</v>
      </c>
      <c r="E11">
        <v>1</v>
      </c>
      <c r="F11" s="32">
        <v>0</v>
      </c>
      <c r="G11" s="14">
        <v>42</v>
      </c>
      <c r="H11" s="14">
        <v>13</v>
      </c>
      <c r="I11" s="14">
        <v>2</v>
      </c>
      <c r="J11" s="21">
        <v>34</v>
      </c>
      <c r="K11" s="17">
        <v>34</v>
      </c>
      <c r="L11" s="33">
        <v>158</v>
      </c>
      <c r="M11" s="33">
        <v>165</v>
      </c>
      <c r="N11" s="14">
        <v>0</v>
      </c>
      <c r="S11" t="e">
        <f ca="1"/>
        <v>#NAME?</v>
      </c>
      <c r="T11" t="e">
        <f ca="1"/>
        <v>#NAME?</v>
      </c>
      <c r="U11" t="e">
        <f ca="1"/>
        <v>#NAME?</v>
      </c>
      <c r="V11" t="e">
        <f ca="1"/>
        <v>#NAME?</v>
      </c>
      <c r="W11" t="e">
        <f ca="1"/>
        <v>#NAME?</v>
      </c>
      <c r="X11" t="e">
        <f ca="1"/>
        <v>#NAME?</v>
      </c>
      <c r="Y11" t="e">
        <f ca="1"/>
        <v>#NAME?</v>
      </c>
      <c r="Z11" t="e">
        <f ca="1"/>
        <v>#NAME?</v>
      </c>
      <c r="AA11" t="e">
        <f ca="1"/>
        <v>#NAME?</v>
      </c>
      <c r="AB11" t="e">
        <f ca="1"/>
        <v>#NAME?</v>
      </c>
      <c r="AC11" t="e">
        <f ca="1"/>
        <v>#NAME?</v>
      </c>
      <c r="AD11" t="e">
        <f ca="1"/>
        <v>#NAME?</v>
      </c>
      <c r="AE11" t="e">
        <f ca="1"/>
        <v>#NAME?</v>
      </c>
      <c r="AF11" s="138" t="e">
        <f ca="1"/>
        <v>#NAME?</v>
      </c>
      <c r="AG11" s="139" t="e">
        <f ca="1"/>
        <v>#NAME?</v>
      </c>
      <c r="AH11" s="140" t="e">
        <f t="shared" ref="AH11:AH74" ca="1" si="1">AF11+AG11</f>
        <v>#NAME?</v>
      </c>
      <c r="AI11" t="e">
        <f t="shared" ref="AI11:AI74" ca="1" si="2">IF(AH11=0,"",AF11/AH11)</f>
        <v>#NAME?</v>
      </c>
      <c r="AJ11" t="e">
        <f t="shared" ref="AJ11:AJ74" ca="1" si="3">1/(1+EXP(-$AQ$11-MMULT(S11:AE11,$AQ$12:$AQ$24)))</f>
        <v>#NAME?</v>
      </c>
      <c r="AK11" s="138" t="e">
        <f t="shared" ref="AK11:AK74" ca="1" si="4">AH11*AJ11</f>
        <v>#NAME?</v>
      </c>
      <c r="AL11" s="140" t="e">
        <f t="shared" ref="AL11:AL74" ca="1" si="5">AH11-AK11</f>
        <v>#NAME?</v>
      </c>
      <c r="AM11" s="138">
        <f t="shared" ref="AM11:AM74" ca="1" si="6">IFERROR(AH11*(AI11*LN(AJ11)+(1-AI11)*LN(1-AJ11)),0)</f>
        <v>0</v>
      </c>
      <c r="AN11" s="140" t="e">
        <f t="shared" ref="AN11:AN74" ca="1" si="7">100*IF(AJ11&gt;=$BN$16,AF11/AH11,AG11/AH11)</f>
        <v>#NAME?</v>
      </c>
      <c r="AO11">
        <f t="shared" ref="AO11:AO74" ca="1" si="8">IFERROR((AF11-AK11)^2/AK11+(AG11-AL11)^2/AL11,0)</f>
        <v>0</v>
      </c>
      <c r="AQ11" s="147" t="e">
        <f t="array" aca="1" ref="AQ11:AQ24" ca="1">[2]!LogitCoeff(S10:AG159,,,,,20)</f>
        <v>#NAME?</v>
      </c>
      <c r="AV11" s="138" t="e">
        <f ca="1"/>
        <v>#NAME?</v>
      </c>
      <c r="AW11" s="139" t="e">
        <f ca="1"/>
        <v>#NAME?</v>
      </c>
      <c r="AX11" s="139" t="e">
        <f ca="1"/>
        <v>#NAME?</v>
      </c>
      <c r="AY11" s="139" t="e">
        <f ca="1"/>
        <v>#NAME?</v>
      </c>
      <c r="AZ11" s="139" t="e">
        <f ca="1"/>
        <v>#NAME?</v>
      </c>
      <c r="BA11" s="139" t="e">
        <f ca="1"/>
        <v>#NAME?</v>
      </c>
      <c r="BB11" s="139" t="e">
        <f ca="1"/>
        <v>#NAME?</v>
      </c>
      <c r="BC11" s="139" t="e">
        <f ca="1"/>
        <v>#NAME?</v>
      </c>
      <c r="BD11" s="139" t="e">
        <f ca="1"/>
        <v>#NAME?</v>
      </c>
      <c r="BE11" s="139" t="e">
        <f ca="1"/>
        <v>#NAME?</v>
      </c>
      <c r="BF11" s="139" t="e">
        <f ca="1"/>
        <v>#NAME?</v>
      </c>
      <c r="BG11" s="139" t="e">
        <f ca="1"/>
        <v>#NAME?</v>
      </c>
      <c r="BH11" s="139" t="e">
        <f ca="1"/>
        <v>#NAME?</v>
      </c>
      <c r="BI11" s="140" t="e">
        <f ca="1"/>
        <v>#NAME?</v>
      </c>
      <c r="BK11" s="148" t="e">
        <f ca="1"/>
        <v>#NAME?</v>
      </c>
      <c r="BM11" t="s">
        <v>170</v>
      </c>
      <c r="BN11" s="141" t="e">
        <f ca="1">BN12-BN10</f>
        <v>#NAME?</v>
      </c>
      <c r="BO11" s="143" t="e">
        <f ca="1">BO12-BO10</f>
        <v>#NAME?</v>
      </c>
      <c r="BP11" t="e">
        <f t="shared" ref="BP11:BP12" ca="1" si="9">BN11+BO11</f>
        <v>#NAME?</v>
      </c>
      <c r="BR11" t="e">
        <f t="array" aca="1" ref="BR11:BT160" ca="1">[2]!SelectCols(AF10:AJ159,"5,2,1",1)</f>
        <v>#NAME?</v>
      </c>
      <c r="BS11" t="e">
        <f ca="1"/>
        <v>#NAME?</v>
      </c>
      <c r="BT11" t="e">
        <f ca="1"/>
        <v>#NAME?</v>
      </c>
      <c r="BU11" t="e">
        <f ca="1">BU10+BS11</f>
        <v>#NAME?</v>
      </c>
      <c r="BV11" t="e">
        <f ca="1">BV10+BT11</f>
        <v>#NAME?</v>
      </c>
      <c r="BW11" t="e">
        <f t="shared" ref="BW11:BW74" ca="1" si="10">1-BU11/BU$160</f>
        <v>#NAME?</v>
      </c>
      <c r="BX11" t="e">
        <f t="shared" ref="BX11:BX74" ca="1" si="11">1-BV11/BV$160</f>
        <v>#NAME?</v>
      </c>
      <c r="BY11" t="e">
        <f t="shared" ref="BY11:BY74" ca="1" si="12">(BW11-BW12)*BX11</f>
        <v>#NAME?</v>
      </c>
    </row>
    <row r="12" spans="1:77" ht="15.5" x14ac:dyDescent="0.35">
      <c r="A12" s="31">
        <v>65</v>
      </c>
      <c r="B12" s="14">
        <v>10</v>
      </c>
      <c r="C12" s="20">
        <v>2.1440000000000001</v>
      </c>
      <c r="D12" s="14">
        <v>2</v>
      </c>
      <c r="E12">
        <v>1</v>
      </c>
      <c r="F12" s="32">
        <v>0</v>
      </c>
      <c r="G12" s="14">
        <v>32</v>
      </c>
      <c r="H12" s="14">
        <v>8</v>
      </c>
      <c r="I12" s="14">
        <v>2</v>
      </c>
      <c r="J12" s="21">
        <v>40</v>
      </c>
      <c r="K12" s="17">
        <v>51</v>
      </c>
      <c r="L12" s="33">
        <v>174</v>
      </c>
      <c r="M12" s="33">
        <v>180</v>
      </c>
      <c r="N12" s="14">
        <v>1</v>
      </c>
      <c r="S12" t="e">
        <f ca="1"/>
        <v>#NAME?</v>
      </c>
      <c r="T12" t="e">
        <f ca="1"/>
        <v>#NAME?</v>
      </c>
      <c r="U12" t="e">
        <f ca="1"/>
        <v>#NAME?</v>
      </c>
      <c r="V12" t="e">
        <f ca="1"/>
        <v>#NAME?</v>
      </c>
      <c r="W12" t="e">
        <f ca="1"/>
        <v>#NAME?</v>
      </c>
      <c r="X12" t="e">
        <f ca="1"/>
        <v>#NAME?</v>
      </c>
      <c r="Y12" t="e">
        <f ca="1"/>
        <v>#NAME?</v>
      </c>
      <c r="Z12" t="e">
        <f ca="1"/>
        <v>#NAME?</v>
      </c>
      <c r="AA12" t="e">
        <f ca="1"/>
        <v>#NAME?</v>
      </c>
      <c r="AB12" t="e">
        <f ca="1"/>
        <v>#NAME?</v>
      </c>
      <c r="AC12" t="e">
        <f ca="1"/>
        <v>#NAME?</v>
      </c>
      <c r="AD12" t="e">
        <f ca="1"/>
        <v>#NAME?</v>
      </c>
      <c r="AE12" t="e">
        <f ca="1"/>
        <v>#NAME?</v>
      </c>
      <c r="AF12" s="138" t="e">
        <f ca="1"/>
        <v>#NAME?</v>
      </c>
      <c r="AG12" s="139" t="e">
        <f ca="1"/>
        <v>#NAME?</v>
      </c>
      <c r="AH12" s="140" t="e">
        <f t="shared" ca="1" si="1"/>
        <v>#NAME?</v>
      </c>
      <c r="AI12" t="e">
        <f t="shared" ca="1" si="2"/>
        <v>#NAME?</v>
      </c>
      <c r="AJ12" t="e">
        <f t="shared" ca="1" si="3"/>
        <v>#NAME?</v>
      </c>
      <c r="AK12" s="138" t="e">
        <f t="shared" ca="1" si="4"/>
        <v>#NAME?</v>
      </c>
      <c r="AL12" s="140" t="e">
        <f t="shared" ca="1" si="5"/>
        <v>#NAME?</v>
      </c>
      <c r="AM12" s="138">
        <f t="shared" ca="1" si="6"/>
        <v>0</v>
      </c>
      <c r="AN12" s="140" t="e">
        <f t="shared" ca="1" si="7"/>
        <v>#NAME?</v>
      </c>
      <c r="AO12">
        <f t="shared" ca="1" si="8"/>
        <v>0</v>
      </c>
      <c r="AQ12" s="148" t="e">
        <f ca="1"/>
        <v>#NAME?</v>
      </c>
      <c r="AS12" t="s">
        <v>177</v>
      </c>
      <c r="AT12" s="147" t="e">
        <f ca="1">2*(AT10-AT9)</f>
        <v>#NAME?</v>
      </c>
      <c r="AV12" s="138" t="e">
        <f ca="1"/>
        <v>#NAME?</v>
      </c>
      <c r="AW12" s="139" t="e">
        <f ca="1"/>
        <v>#NAME?</v>
      </c>
      <c r="AX12" s="139" t="e">
        <f ca="1"/>
        <v>#NAME?</v>
      </c>
      <c r="AY12" s="139" t="e">
        <f ca="1"/>
        <v>#NAME?</v>
      </c>
      <c r="AZ12" s="139" t="e">
        <f ca="1"/>
        <v>#NAME?</v>
      </c>
      <c r="BA12" s="139" t="e">
        <f ca="1"/>
        <v>#NAME?</v>
      </c>
      <c r="BB12" s="139" t="e">
        <f ca="1"/>
        <v>#NAME?</v>
      </c>
      <c r="BC12" s="139" t="e">
        <f ca="1"/>
        <v>#NAME?</v>
      </c>
      <c r="BD12" s="139" t="e">
        <f ca="1"/>
        <v>#NAME?</v>
      </c>
      <c r="BE12" s="139" t="e">
        <f ca="1"/>
        <v>#NAME?</v>
      </c>
      <c r="BF12" s="139" t="e">
        <f ca="1"/>
        <v>#NAME?</v>
      </c>
      <c r="BG12" s="139" t="e">
        <f ca="1"/>
        <v>#NAME?</v>
      </c>
      <c r="BH12" s="139" t="e">
        <f ca="1"/>
        <v>#NAME?</v>
      </c>
      <c r="BI12" s="140" t="e">
        <f ca="1"/>
        <v>#NAME?</v>
      </c>
      <c r="BK12" s="148" t="e">
        <f ca="1"/>
        <v>#NAME?</v>
      </c>
      <c r="BN12" t="e">
        <f ca="1">AF160</f>
        <v>#NAME?</v>
      </c>
      <c r="BO12" t="e">
        <f ca="1">AG160</f>
        <v>#NAME?</v>
      </c>
      <c r="BP12" t="e">
        <f t="shared" ca="1" si="9"/>
        <v>#NAME?</v>
      </c>
      <c r="BR12" t="e">
        <f ca="1"/>
        <v>#NAME?</v>
      </c>
      <c r="BS12" t="e">
        <f ca="1"/>
        <v>#NAME?</v>
      </c>
      <c r="BT12" t="e">
        <f ca="1"/>
        <v>#NAME?</v>
      </c>
      <c r="BU12" t="e">
        <f t="shared" ref="BU12:BU75" ca="1" si="13">BU11+BS12</f>
        <v>#NAME?</v>
      </c>
      <c r="BV12" t="e">
        <f t="shared" ref="BV12:BV75" ca="1" si="14">BV11+BT12</f>
        <v>#NAME?</v>
      </c>
      <c r="BW12" t="e">
        <f t="shared" ca="1" si="10"/>
        <v>#NAME?</v>
      </c>
      <c r="BX12" t="e">
        <f t="shared" ca="1" si="11"/>
        <v>#NAME?</v>
      </c>
      <c r="BY12" t="e">
        <f t="shared" ca="1" si="12"/>
        <v>#NAME?</v>
      </c>
    </row>
    <row r="13" spans="1:77" ht="15.5" x14ac:dyDescent="0.35">
      <c r="A13" s="31">
        <v>74</v>
      </c>
      <c r="B13" s="14">
        <v>7</v>
      </c>
      <c r="C13" s="20">
        <v>0.248</v>
      </c>
      <c r="D13" s="14">
        <v>1</v>
      </c>
      <c r="E13">
        <v>1</v>
      </c>
      <c r="F13" s="32">
        <v>1</v>
      </c>
      <c r="G13" s="14">
        <v>39</v>
      </c>
      <c r="H13" s="14">
        <v>21</v>
      </c>
      <c r="I13" s="14">
        <v>5</v>
      </c>
      <c r="J13" s="21">
        <v>40</v>
      </c>
      <c r="K13" s="17">
        <v>86</v>
      </c>
      <c r="L13" s="33">
        <v>174</v>
      </c>
      <c r="M13" s="33">
        <v>187</v>
      </c>
      <c r="N13" s="14">
        <v>1</v>
      </c>
      <c r="S13" t="e">
        <f ca="1"/>
        <v>#NAME?</v>
      </c>
      <c r="T13" t="e">
        <f ca="1"/>
        <v>#NAME?</v>
      </c>
      <c r="U13" t="e">
        <f ca="1"/>
        <v>#NAME?</v>
      </c>
      <c r="V13" t="e">
        <f ca="1"/>
        <v>#NAME?</v>
      </c>
      <c r="W13" t="e">
        <f ca="1"/>
        <v>#NAME?</v>
      </c>
      <c r="X13" t="e">
        <f ca="1"/>
        <v>#NAME?</v>
      </c>
      <c r="Y13" t="e">
        <f ca="1"/>
        <v>#NAME?</v>
      </c>
      <c r="Z13" t="e">
        <f ca="1"/>
        <v>#NAME?</v>
      </c>
      <c r="AA13" t="e">
        <f ca="1"/>
        <v>#NAME?</v>
      </c>
      <c r="AB13" t="e">
        <f ca="1"/>
        <v>#NAME?</v>
      </c>
      <c r="AC13" t="e">
        <f ca="1"/>
        <v>#NAME?</v>
      </c>
      <c r="AD13" t="e">
        <f ca="1"/>
        <v>#NAME?</v>
      </c>
      <c r="AE13" t="e">
        <f ca="1"/>
        <v>#NAME?</v>
      </c>
      <c r="AF13" s="138" t="e">
        <f ca="1"/>
        <v>#NAME?</v>
      </c>
      <c r="AG13" s="139" t="e">
        <f ca="1"/>
        <v>#NAME?</v>
      </c>
      <c r="AH13" s="140" t="e">
        <f t="shared" ca="1" si="1"/>
        <v>#NAME?</v>
      </c>
      <c r="AI13" t="e">
        <f t="shared" ca="1" si="2"/>
        <v>#NAME?</v>
      </c>
      <c r="AJ13" t="e">
        <f t="shared" ca="1" si="3"/>
        <v>#NAME?</v>
      </c>
      <c r="AK13" s="138" t="e">
        <f t="shared" ca="1" si="4"/>
        <v>#NAME?</v>
      </c>
      <c r="AL13" s="140" t="e">
        <f t="shared" ca="1" si="5"/>
        <v>#NAME?</v>
      </c>
      <c r="AM13" s="138">
        <f t="shared" ca="1" si="6"/>
        <v>0</v>
      </c>
      <c r="AN13" s="140" t="e">
        <f t="shared" ca="1" si="7"/>
        <v>#NAME?</v>
      </c>
      <c r="AO13">
        <f t="shared" ca="1" si="8"/>
        <v>0</v>
      </c>
      <c r="AQ13" s="148" t="e">
        <f ca="1"/>
        <v>#NAME?</v>
      </c>
      <c r="AS13" t="s">
        <v>138</v>
      </c>
      <c r="AT13" s="148">
        <f ca="1">COUNT(S10:AE10)</f>
        <v>0</v>
      </c>
      <c r="AV13" s="138" t="e">
        <f ca="1"/>
        <v>#NAME?</v>
      </c>
      <c r="AW13" s="139" t="e">
        <f ca="1"/>
        <v>#NAME?</v>
      </c>
      <c r="AX13" s="139" t="e">
        <f ca="1"/>
        <v>#NAME?</v>
      </c>
      <c r="AY13" s="139" t="e">
        <f ca="1"/>
        <v>#NAME?</v>
      </c>
      <c r="AZ13" s="139" t="e">
        <f ca="1"/>
        <v>#NAME?</v>
      </c>
      <c r="BA13" s="139" t="e">
        <f ca="1"/>
        <v>#NAME?</v>
      </c>
      <c r="BB13" s="139" t="e">
        <f ca="1"/>
        <v>#NAME?</v>
      </c>
      <c r="BC13" s="139" t="e">
        <f ca="1"/>
        <v>#NAME?</v>
      </c>
      <c r="BD13" s="139" t="e">
        <f ca="1"/>
        <v>#NAME?</v>
      </c>
      <c r="BE13" s="139" t="e">
        <f ca="1"/>
        <v>#NAME?</v>
      </c>
      <c r="BF13" s="139" t="e">
        <f ca="1"/>
        <v>#NAME?</v>
      </c>
      <c r="BG13" s="139" t="e">
        <f ca="1"/>
        <v>#NAME?</v>
      </c>
      <c r="BH13" s="139" t="e">
        <f ca="1"/>
        <v>#NAME?</v>
      </c>
      <c r="BI13" s="140" t="e">
        <f ca="1"/>
        <v>#NAME?</v>
      </c>
      <c r="BK13" s="148" t="e">
        <f ca="1"/>
        <v>#NAME?</v>
      </c>
      <c r="BR13" t="e">
        <f ca="1"/>
        <v>#NAME?</v>
      </c>
      <c r="BS13" t="e">
        <f ca="1"/>
        <v>#NAME?</v>
      </c>
      <c r="BT13" t="e">
        <f ca="1"/>
        <v>#NAME?</v>
      </c>
      <c r="BU13" t="e">
        <f t="shared" ca="1" si="13"/>
        <v>#NAME?</v>
      </c>
      <c r="BV13" t="e">
        <f t="shared" ca="1" si="14"/>
        <v>#NAME?</v>
      </c>
      <c r="BW13" t="e">
        <f t="shared" ca="1" si="10"/>
        <v>#NAME?</v>
      </c>
      <c r="BX13" t="e">
        <f t="shared" ca="1" si="11"/>
        <v>#NAME?</v>
      </c>
      <c r="BY13" t="e">
        <f t="shared" ca="1" si="12"/>
        <v>#NAME?</v>
      </c>
    </row>
    <row r="14" spans="1:77" ht="15.5" x14ac:dyDescent="0.35">
      <c r="A14" s="31">
        <v>43</v>
      </c>
      <c r="B14" s="14">
        <v>23</v>
      </c>
      <c r="C14" s="20">
        <v>1.607</v>
      </c>
      <c r="D14" s="14">
        <v>1</v>
      </c>
      <c r="E14">
        <v>0</v>
      </c>
      <c r="F14" s="32">
        <v>0</v>
      </c>
      <c r="G14" s="14">
        <v>45</v>
      </c>
      <c r="H14" s="14">
        <v>8</v>
      </c>
      <c r="I14" s="14">
        <v>3</v>
      </c>
      <c r="J14" s="21">
        <v>44</v>
      </c>
      <c r="K14" s="17">
        <v>19</v>
      </c>
      <c r="L14" s="33">
        <v>163</v>
      </c>
      <c r="M14" s="33">
        <v>170</v>
      </c>
      <c r="N14" s="14">
        <v>0</v>
      </c>
      <c r="S14" t="e">
        <f ca="1"/>
        <v>#NAME?</v>
      </c>
      <c r="T14" t="e">
        <f ca="1"/>
        <v>#NAME?</v>
      </c>
      <c r="U14" t="e">
        <f ca="1"/>
        <v>#NAME?</v>
      </c>
      <c r="V14" t="e">
        <f ca="1"/>
        <v>#NAME?</v>
      </c>
      <c r="W14" t="e">
        <f ca="1"/>
        <v>#NAME?</v>
      </c>
      <c r="X14" t="e">
        <f ca="1"/>
        <v>#NAME?</v>
      </c>
      <c r="Y14" t="e">
        <f ca="1"/>
        <v>#NAME?</v>
      </c>
      <c r="Z14" t="e">
        <f ca="1"/>
        <v>#NAME?</v>
      </c>
      <c r="AA14" t="e">
        <f ca="1"/>
        <v>#NAME?</v>
      </c>
      <c r="AB14" t="e">
        <f ca="1"/>
        <v>#NAME?</v>
      </c>
      <c r="AC14" t="e">
        <f ca="1"/>
        <v>#NAME?</v>
      </c>
      <c r="AD14" t="e">
        <f ca="1"/>
        <v>#NAME?</v>
      </c>
      <c r="AE14" t="e">
        <f ca="1"/>
        <v>#NAME?</v>
      </c>
      <c r="AF14" s="138" t="e">
        <f ca="1"/>
        <v>#NAME?</v>
      </c>
      <c r="AG14" s="139" t="e">
        <f ca="1"/>
        <v>#NAME?</v>
      </c>
      <c r="AH14" s="140" t="e">
        <f t="shared" ca="1" si="1"/>
        <v>#NAME?</v>
      </c>
      <c r="AI14" t="e">
        <f t="shared" ca="1" si="2"/>
        <v>#NAME?</v>
      </c>
      <c r="AJ14" t="e">
        <f t="shared" ca="1" si="3"/>
        <v>#NAME?</v>
      </c>
      <c r="AK14" s="138" t="e">
        <f t="shared" ca="1" si="4"/>
        <v>#NAME?</v>
      </c>
      <c r="AL14" s="140" t="e">
        <f t="shared" ca="1" si="5"/>
        <v>#NAME?</v>
      </c>
      <c r="AM14" s="138">
        <f t="shared" ca="1" si="6"/>
        <v>0</v>
      </c>
      <c r="AN14" s="140" t="e">
        <f t="shared" ca="1" si="7"/>
        <v>#NAME?</v>
      </c>
      <c r="AO14">
        <f t="shared" ca="1" si="8"/>
        <v>0</v>
      </c>
      <c r="AQ14" s="148" t="e">
        <f ca="1"/>
        <v>#NAME?</v>
      </c>
      <c r="AS14" t="s">
        <v>178</v>
      </c>
      <c r="AT14" s="148" t="e">
        <f ca="1">_xlfn.CHISQ.DIST.RT(AT12,AT13)</f>
        <v>#NAME?</v>
      </c>
      <c r="AV14" s="138" t="e">
        <f ca="1"/>
        <v>#NAME?</v>
      </c>
      <c r="AW14" s="139" t="e">
        <f ca="1"/>
        <v>#NAME?</v>
      </c>
      <c r="AX14" s="139" t="e">
        <f ca="1"/>
        <v>#NAME?</v>
      </c>
      <c r="AY14" s="139" t="e">
        <f ca="1"/>
        <v>#NAME?</v>
      </c>
      <c r="AZ14" s="139" t="e">
        <f ca="1"/>
        <v>#NAME?</v>
      </c>
      <c r="BA14" s="139" t="e">
        <f ca="1"/>
        <v>#NAME?</v>
      </c>
      <c r="BB14" s="139" t="e">
        <f ca="1"/>
        <v>#NAME?</v>
      </c>
      <c r="BC14" s="139" t="e">
        <f ca="1"/>
        <v>#NAME?</v>
      </c>
      <c r="BD14" s="139" t="e">
        <f ca="1"/>
        <v>#NAME?</v>
      </c>
      <c r="BE14" s="139" t="e">
        <f ca="1"/>
        <v>#NAME?</v>
      </c>
      <c r="BF14" s="139" t="e">
        <f ca="1"/>
        <v>#NAME?</v>
      </c>
      <c r="BG14" s="139" t="e">
        <f ca="1"/>
        <v>#NAME?</v>
      </c>
      <c r="BH14" s="139" t="e">
        <f ca="1"/>
        <v>#NAME?</v>
      </c>
      <c r="BI14" s="140" t="e">
        <f ca="1"/>
        <v>#NAME?</v>
      </c>
      <c r="BK14" s="148" t="e">
        <f ca="1"/>
        <v>#NAME?</v>
      </c>
      <c r="BM14" t="s">
        <v>196</v>
      </c>
      <c r="BN14" s="154" t="e">
        <f ca="1">BN10/BN12</f>
        <v>#NAME?</v>
      </c>
      <c r="BO14" s="155" t="e">
        <f ca="1">BO11/BO12</f>
        <v>#NAME?</v>
      </c>
      <c r="BP14" t="e">
        <f ca="1">(BN10+BO11)/BP12</f>
        <v>#NAME?</v>
      </c>
      <c r="BR14" t="e">
        <f ca="1"/>
        <v>#NAME?</v>
      </c>
      <c r="BS14" t="e">
        <f ca="1"/>
        <v>#NAME?</v>
      </c>
      <c r="BT14" t="e">
        <f ca="1"/>
        <v>#NAME?</v>
      </c>
      <c r="BU14" t="e">
        <f t="shared" ca="1" si="13"/>
        <v>#NAME?</v>
      </c>
      <c r="BV14" t="e">
        <f t="shared" ca="1" si="14"/>
        <v>#NAME?</v>
      </c>
      <c r="BW14" t="e">
        <f t="shared" ca="1" si="10"/>
        <v>#NAME?</v>
      </c>
      <c r="BX14" t="e">
        <f t="shared" ca="1" si="11"/>
        <v>#NAME?</v>
      </c>
      <c r="BY14" t="e">
        <f t="shared" ca="1" si="12"/>
        <v>#NAME?</v>
      </c>
    </row>
    <row r="15" spans="1:77" ht="15.5" x14ac:dyDescent="0.35">
      <c r="A15" s="31">
        <v>78</v>
      </c>
      <c r="B15" s="14">
        <v>3</v>
      </c>
      <c r="C15" s="20">
        <v>1.6240000000000001</v>
      </c>
      <c r="D15" s="14">
        <v>5</v>
      </c>
      <c r="E15">
        <v>0</v>
      </c>
      <c r="F15" s="32">
        <v>0</v>
      </c>
      <c r="G15" s="14">
        <v>39</v>
      </c>
      <c r="H15" s="14">
        <v>11</v>
      </c>
      <c r="I15" s="14">
        <v>4</v>
      </c>
      <c r="J15" s="21">
        <v>36</v>
      </c>
      <c r="K15" s="17">
        <v>59</v>
      </c>
      <c r="L15" s="33">
        <v>168</v>
      </c>
      <c r="M15" s="33">
        <v>175</v>
      </c>
      <c r="N15" s="14">
        <v>1</v>
      </c>
      <c r="S15" t="e">
        <f ca="1"/>
        <v>#NAME?</v>
      </c>
      <c r="T15" t="e">
        <f ca="1"/>
        <v>#NAME?</v>
      </c>
      <c r="U15" t="e">
        <f ca="1"/>
        <v>#NAME?</v>
      </c>
      <c r="V15" t="e">
        <f ca="1"/>
        <v>#NAME?</v>
      </c>
      <c r="W15" t="e">
        <f ca="1"/>
        <v>#NAME?</v>
      </c>
      <c r="X15" t="e">
        <f ca="1"/>
        <v>#NAME?</v>
      </c>
      <c r="Y15" t="e">
        <f ca="1"/>
        <v>#NAME?</v>
      </c>
      <c r="Z15" t="e">
        <f ca="1"/>
        <v>#NAME?</v>
      </c>
      <c r="AA15" t="e">
        <f ca="1"/>
        <v>#NAME?</v>
      </c>
      <c r="AB15" t="e">
        <f ca="1"/>
        <v>#NAME?</v>
      </c>
      <c r="AC15" t="e">
        <f ca="1"/>
        <v>#NAME?</v>
      </c>
      <c r="AD15" t="e">
        <f ca="1"/>
        <v>#NAME?</v>
      </c>
      <c r="AE15" t="e">
        <f ca="1"/>
        <v>#NAME?</v>
      </c>
      <c r="AF15" s="138" t="e">
        <f ca="1"/>
        <v>#NAME?</v>
      </c>
      <c r="AG15" s="139" t="e">
        <f ca="1"/>
        <v>#NAME?</v>
      </c>
      <c r="AH15" s="140" t="e">
        <f t="shared" ca="1" si="1"/>
        <v>#NAME?</v>
      </c>
      <c r="AI15" t="e">
        <f t="shared" ca="1" si="2"/>
        <v>#NAME?</v>
      </c>
      <c r="AJ15" t="e">
        <f t="shared" ca="1" si="3"/>
        <v>#NAME?</v>
      </c>
      <c r="AK15" s="138" t="e">
        <f t="shared" ca="1" si="4"/>
        <v>#NAME?</v>
      </c>
      <c r="AL15" s="140" t="e">
        <f t="shared" ca="1" si="5"/>
        <v>#NAME?</v>
      </c>
      <c r="AM15" s="138">
        <f t="shared" ca="1" si="6"/>
        <v>0</v>
      </c>
      <c r="AN15" s="140" t="e">
        <f t="shared" ca="1" si="7"/>
        <v>#NAME?</v>
      </c>
      <c r="AO15">
        <f t="shared" ca="1" si="8"/>
        <v>0</v>
      </c>
      <c r="AQ15" s="148" t="e">
        <f ca="1"/>
        <v>#NAME?</v>
      </c>
      <c r="AS15" t="s">
        <v>179</v>
      </c>
      <c r="AT15" s="148">
        <v>0.05</v>
      </c>
      <c r="AV15" s="138" t="e">
        <f ca="1"/>
        <v>#NAME?</v>
      </c>
      <c r="AW15" s="139" t="e">
        <f ca="1"/>
        <v>#NAME?</v>
      </c>
      <c r="AX15" s="139" t="e">
        <f ca="1"/>
        <v>#NAME?</v>
      </c>
      <c r="AY15" s="139" t="e">
        <f ca="1"/>
        <v>#NAME?</v>
      </c>
      <c r="AZ15" s="139" t="e">
        <f ca="1"/>
        <v>#NAME?</v>
      </c>
      <c r="BA15" s="139" t="e">
        <f ca="1"/>
        <v>#NAME?</v>
      </c>
      <c r="BB15" s="139" t="e">
        <f ca="1"/>
        <v>#NAME?</v>
      </c>
      <c r="BC15" s="139" t="e">
        <f ca="1"/>
        <v>#NAME?</v>
      </c>
      <c r="BD15" s="139" t="e">
        <f ca="1"/>
        <v>#NAME?</v>
      </c>
      <c r="BE15" s="139" t="e">
        <f ca="1"/>
        <v>#NAME?</v>
      </c>
      <c r="BF15" s="139" t="e">
        <f ca="1"/>
        <v>#NAME?</v>
      </c>
      <c r="BG15" s="139" t="e">
        <f ca="1"/>
        <v>#NAME?</v>
      </c>
      <c r="BH15" s="139" t="e">
        <f ca="1"/>
        <v>#NAME?</v>
      </c>
      <c r="BI15" s="140" t="e">
        <f ca="1"/>
        <v>#NAME?</v>
      </c>
      <c r="BK15" s="148" t="e">
        <f ca="1"/>
        <v>#NAME?</v>
      </c>
      <c r="BR15" t="e">
        <f ca="1"/>
        <v>#NAME?</v>
      </c>
      <c r="BS15" t="e">
        <f ca="1"/>
        <v>#NAME?</v>
      </c>
      <c r="BT15" t="e">
        <f ca="1"/>
        <v>#NAME?</v>
      </c>
      <c r="BU15" t="e">
        <f t="shared" ca="1" si="13"/>
        <v>#NAME?</v>
      </c>
      <c r="BV15" t="e">
        <f t="shared" ca="1" si="14"/>
        <v>#NAME?</v>
      </c>
      <c r="BW15" t="e">
        <f t="shared" ca="1" si="10"/>
        <v>#NAME?</v>
      </c>
      <c r="BX15" t="e">
        <f t="shared" ca="1" si="11"/>
        <v>#NAME?</v>
      </c>
      <c r="BY15" t="e">
        <f t="shared" ca="1" si="12"/>
        <v>#NAME?</v>
      </c>
    </row>
    <row r="16" spans="1:77" ht="15.5" x14ac:dyDescent="0.35">
      <c r="A16" s="31">
        <v>67</v>
      </c>
      <c r="B16" s="14">
        <v>9</v>
      </c>
      <c r="C16" s="20">
        <v>0.05</v>
      </c>
      <c r="D16" s="14">
        <v>4</v>
      </c>
      <c r="E16">
        <v>1</v>
      </c>
      <c r="F16" s="32">
        <v>1</v>
      </c>
      <c r="G16" s="14">
        <v>31</v>
      </c>
      <c r="H16" s="14">
        <v>13</v>
      </c>
      <c r="I16" s="14">
        <v>1</v>
      </c>
      <c r="J16" s="21">
        <v>38</v>
      </c>
      <c r="K16" s="17">
        <v>70</v>
      </c>
      <c r="L16" s="33">
        <v>173</v>
      </c>
      <c r="M16" s="33">
        <v>181</v>
      </c>
      <c r="N16" s="14">
        <v>0</v>
      </c>
      <c r="S16" t="e">
        <f ca="1"/>
        <v>#NAME?</v>
      </c>
      <c r="T16" t="e">
        <f ca="1"/>
        <v>#NAME?</v>
      </c>
      <c r="U16" t="e">
        <f ca="1"/>
        <v>#NAME?</v>
      </c>
      <c r="V16" t="e">
        <f ca="1"/>
        <v>#NAME?</v>
      </c>
      <c r="W16" t="e">
        <f ca="1"/>
        <v>#NAME?</v>
      </c>
      <c r="X16" t="e">
        <f ca="1"/>
        <v>#NAME?</v>
      </c>
      <c r="Y16" t="e">
        <f ca="1"/>
        <v>#NAME?</v>
      </c>
      <c r="Z16" t="e">
        <f ca="1"/>
        <v>#NAME?</v>
      </c>
      <c r="AA16" t="e">
        <f ca="1"/>
        <v>#NAME?</v>
      </c>
      <c r="AB16" t="e">
        <f ca="1"/>
        <v>#NAME?</v>
      </c>
      <c r="AC16" t="e">
        <f ca="1"/>
        <v>#NAME?</v>
      </c>
      <c r="AD16" t="e">
        <f ca="1"/>
        <v>#NAME?</v>
      </c>
      <c r="AE16" t="e">
        <f ca="1"/>
        <v>#NAME?</v>
      </c>
      <c r="AF16" s="138" t="e">
        <f ca="1"/>
        <v>#NAME?</v>
      </c>
      <c r="AG16" s="139" t="e">
        <f ca="1"/>
        <v>#NAME?</v>
      </c>
      <c r="AH16" s="140" t="e">
        <f t="shared" ca="1" si="1"/>
        <v>#NAME?</v>
      </c>
      <c r="AI16" t="e">
        <f t="shared" ca="1" si="2"/>
        <v>#NAME?</v>
      </c>
      <c r="AJ16" t="e">
        <f t="shared" ca="1" si="3"/>
        <v>#NAME?</v>
      </c>
      <c r="AK16" s="138" t="e">
        <f t="shared" ca="1" si="4"/>
        <v>#NAME?</v>
      </c>
      <c r="AL16" s="140" t="e">
        <f t="shared" ca="1" si="5"/>
        <v>#NAME?</v>
      </c>
      <c r="AM16" s="138">
        <f t="shared" ca="1" si="6"/>
        <v>0</v>
      </c>
      <c r="AN16" s="140" t="e">
        <f t="shared" ca="1" si="7"/>
        <v>#NAME?</v>
      </c>
      <c r="AO16">
        <f t="shared" ca="1" si="8"/>
        <v>0</v>
      </c>
      <c r="AQ16" s="148" t="e">
        <f ca="1"/>
        <v>#NAME?</v>
      </c>
      <c r="AS16" t="s">
        <v>180</v>
      </c>
      <c r="AT16" s="150" t="e">
        <f ca="1">IF(AT14&lt;AT15,"yes","no")</f>
        <v>#NAME?</v>
      </c>
      <c r="AV16" s="138" t="e">
        <f ca="1"/>
        <v>#NAME?</v>
      </c>
      <c r="AW16" s="139" t="e">
        <f ca="1"/>
        <v>#NAME?</v>
      </c>
      <c r="AX16" s="139" t="e">
        <f ca="1"/>
        <v>#NAME?</v>
      </c>
      <c r="AY16" s="139" t="e">
        <f ca="1"/>
        <v>#NAME?</v>
      </c>
      <c r="AZ16" s="139" t="e">
        <f ca="1"/>
        <v>#NAME?</v>
      </c>
      <c r="BA16" s="139" t="e">
        <f ca="1"/>
        <v>#NAME?</v>
      </c>
      <c r="BB16" s="139" t="e">
        <f ca="1"/>
        <v>#NAME?</v>
      </c>
      <c r="BC16" s="139" t="e">
        <f ca="1"/>
        <v>#NAME?</v>
      </c>
      <c r="BD16" s="139" t="e">
        <f ca="1"/>
        <v>#NAME?</v>
      </c>
      <c r="BE16" s="139" t="e">
        <f ca="1"/>
        <v>#NAME?</v>
      </c>
      <c r="BF16" s="139" t="e">
        <f ca="1"/>
        <v>#NAME?</v>
      </c>
      <c r="BG16" s="139" t="e">
        <f ca="1"/>
        <v>#NAME?</v>
      </c>
      <c r="BH16" s="139" t="e">
        <f ca="1"/>
        <v>#NAME?</v>
      </c>
      <c r="BI16" s="140" t="e">
        <f ca="1"/>
        <v>#NAME?</v>
      </c>
      <c r="BK16" s="148" t="e">
        <f ca="1"/>
        <v>#NAME?</v>
      </c>
      <c r="BM16" t="s">
        <v>197</v>
      </c>
      <c r="BN16" s="156">
        <v>0.5</v>
      </c>
      <c r="BR16" t="e">
        <f ca="1"/>
        <v>#NAME?</v>
      </c>
      <c r="BS16" t="e">
        <f ca="1"/>
        <v>#NAME?</v>
      </c>
      <c r="BT16" t="e">
        <f ca="1"/>
        <v>#NAME?</v>
      </c>
      <c r="BU16" t="e">
        <f t="shared" ca="1" si="13"/>
        <v>#NAME?</v>
      </c>
      <c r="BV16" t="e">
        <f t="shared" ca="1" si="14"/>
        <v>#NAME?</v>
      </c>
      <c r="BW16" t="e">
        <f t="shared" ca="1" si="10"/>
        <v>#NAME?</v>
      </c>
      <c r="BX16" t="e">
        <f t="shared" ca="1" si="11"/>
        <v>#NAME?</v>
      </c>
      <c r="BY16" t="e">
        <f t="shared" ca="1" si="12"/>
        <v>#NAME?</v>
      </c>
    </row>
    <row r="17" spans="1:77" ht="15.5" x14ac:dyDescent="0.35">
      <c r="A17" s="31">
        <v>62</v>
      </c>
      <c r="B17" s="14">
        <v>16</v>
      </c>
      <c r="C17" s="20">
        <v>0.58799999999999997</v>
      </c>
      <c r="D17" s="14">
        <v>4</v>
      </c>
      <c r="E17">
        <v>1</v>
      </c>
      <c r="F17" s="32">
        <v>1</v>
      </c>
      <c r="G17" s="14">
        <v>41</v>
      </c>
      <c r="H17" s="14">
        <v>10</v>
      </c>
      <c r="I17" s="14">
        <v>3</v>
      </c>
      <c r="J17" s="21">
        <v>41</v>
      </c>
      <c r="K17" s="17">
        <v>44</v>
      </c>
      <c r="L17" s="33">
        <v>159</v>
      </c>
      <c r="M17" s="33">
        <v>167</v>
      </c>
      <c r="N17" s="14">
        <v>1</v>
      </c>
      <c r="S17" t="e">
        <f ca="1"/>
        <v>#NAME?</v>
      </c>
      <c r="T17" t="e">
        <f ca="1"/>
        <v>#NAME?</v>
      </c>
      <c r="U17" t="e">
        <f ca="1"/>
        <v>#NAME?</v>
      </c>
      <c r="V17" t="e">
        <f ca="1"/>
        <v>#NAME?</v>
      </c>
      <c r="W17" t="e">
        <f ca="1"/>
        <v>#NAME?</v>
      </c>
      <c r="X17" t="e">
        <f ca="1"/>
        <v>#NAME?</v>
      </c>
      <c r="Y17" t="e">
        <f ca="1"/>
        <v>#NAME?</v>
      </c>
      <c r="Z17" t="e">
        <f ca="1"/>
        <v>#NAME?</v>
      </c>
      <c r="AA17" t="e">
        <f ca="1"/>
        <v>#NAME?</v>
      </c>
      <c r="AB17" t="e">
        <f ca="1"/>
        <v>#NAME?</v>
      </c>
      <c r="AC17" t="e">
        <f ca="1"/>
        <v>#NAME?</v>
      </c>
      <c r="AD17" t="e">
        <f ca="1"/>
        <v>#NAME?</v>
      </c>
      <c r="AE17" t="e">
        <f ca="1"/>
        <v>#NAME?</v>
      </c>
      <c r="AF17" s="138" t="e">
        <f ca="1"/>
        <v>#NAME?</v>
      </c>
      <c r="AG17" s="139" t="e">
        <f ca="1"/>
        <v>#NAME?</v>
      </c>
      <c r="AH17" s="140" t="e">
        <f t="shared" ca="1" si="1"/>
        <v>#NAME?</v>
      </c>
      <c r="AI17" t="e">
        <f t="shared" ca="1" si="2"/>
        <v>#NAME?</v>
      </c>
      <c r="AJ17" t="e">
        <f t="shared" ca="1" si="3"/>
        <v>#NAME?</v>
      </c>
      <c r="AK17" s="138" t="e">
        <f t="shared" ca="1" si="4"/>
        <v>#NAME?</v>
      </c>
      <c r="AL17" s="140" t="e">
        <f t="shared" ca="1" si="5"/>
        <v>#NAME?</v>
      </c>
      <c r="AM17" s="138">
        <f t="shared" ca="1" si="6"/>
        <v>0</v>
      </c>
      <c r="AN17" s="140" t="e">
        <f t="shared" ca="1" si="7"/>
        <v>#NAME?</v>
      </c>
      <c r="AO17">
        <f t="shared" ca="1" si="8"/>
        <v>0</v>
      </c>
      <c r="AQ17" s="148" t="e">
        <f ca="1"/>
        <v>#NAME?</v>
      </c>
      <c r="AV17" s="138" t="e">
        <f ca="1"/>
        <v>#NAME?</v>
      </c>
      <c r="AW17" s="139" t="e">
        <f ca="1"/>
        <v>#NAME?</v>
      </c>
      <c r="AX17" s="139" t="e">
        <f ca="1"/>
        <v>#NAME?</v>
      </c>
      <c r="AY17" s="139" t="e">
        <f ca="1"/>
        <v>#NAME?</v>
      </c>
      <c r="AZ17" s="139" t="e">
        <f ca="1"/>
        <v>#NAME?</v>
      </c>
      <c r="BA17" s="139" t="e">
        <f ca="1"/>
        <v>#NAME?</v>
      </c>
      <c r="BB17" s="139" t="e">
        <f ca="1"/>
        <v>#NAME?</v>
      </c>
      <c r="BC17" s="139" t="e">
        <f ca="1"/>
        <v>#NAME?</v>
      </c>
      <c r="BD17" s="139" t="e">
        <f ca="1"/>
        <v>#NAME?</v>
      </c>
      <c r="BE17" s="139" t="e">
        <f ca="1"/>
        <v>#NAME?</v>
      </c>
      <c r="BF17" s="139" t="e">
        <f ca="1"/>
        <v>#NAME?</v>
      </c>
      <c r="BG17" s="139" t="e">
        <f ca="1"/>
        <v>#NAME?</v>
      </c>
      <c r="BH17" s="139" t="e">
        <f ca="1"/>
        <v>#NAME?</v>
      </c>
      <c r="BI17" s="140" t="e">
        <f ca="1"/>
        <v>#NAME?</v>
      </c>
      <c r="BK17" s="148" t="e">
        <f ca="1"/>
        <v>#NAME?</v>
      </c>
      <c r="BR17" t="e">
        <f ca="1"/>
        <v>#NAME?</v>
      </c>
      <c r="BS17" t="e">
        <f ca="1"/>
        <v>#NAME?</v>
      </c>
      <c r="BT17" t="e">
        <f ca="1"/>
        <v>#NAME?</v>
      </c>
      <c r="BU17" t="e">
        <f t="shared" ca="1" si="13"/>
        <v>#NAME?</v>
      </c>
      <c r="BV17" t="e">
        <f t="shared" ca="1" si="14"/>
        <v>#NAME?</v>
      </c>
      <c r="BW17" t="e">
        <f t="shared" ca="1" si="10"/>
        <v>#NAME?</v>
      </c>
      <c r="BX17" t="e">
        <f t="shared" ca="1" si="11"/>
        <v>#NAME?</v>
      </c>
      <c r="BY17" t="e">
        <f t="shared" ca="1" si="12"/>
        <v>#NAME?</v>
      </c>
    </row>
    <row r="18" spans="1:77" ht="15.5" x14ac:dyDescent="0.35">
      <c r="A18" s="31">
        <v>99</v>
      </c>
      <c r="B18" s="14">
        <v>9</v>
      </c>
      <c r="C18" s="20">
        <v>1.76</v>
      </c>
      <c r="D18" s="14">
        <v>4</v>
      </c>
      <c r="E18">
        <v>1</v>
      </c>
      <c r="F18" s="32">
        <v>1</v>
      </c>
      <c r="G18" s="14">
        <v>38</v>
      </c>
      <c r="H18" s="14">
        <v>12</v>
      </c>
      <c r="I18" s="14">
        <v>2</v>
      </c>
      <c r="J18" s="21">
        <v>38</v>
      </c>
      <c r="K18" s="17">
        <v>68</v>
      </c>
      <c r="L18" s="33">
        <v>163</v>
      </c>
      <c r="M18" s="33">
        <v>170</v>
      </c>
      <c r="N18" s="14">
        <v>0</v>
      </c>
      <c r="S18" t="e">
        <f ca="1"/>
        <v>#NAME?</v>
      </c>
      <c r="T18" t="e">
        <f ca="1"/>
        <v>#NAME?</v>
      </c>
      <c r="U18" t="e">
        <f ca="1"/>
        <v>#NAME?</v>
      </c>
      <c r="V18" t="e">
        <f ca="1"/>
        <v>#NAME?</v>
      </c>
      <c r="W18" t="e">
        <f ca="1"/>
        <v>#NAME?</v>
      </c>
      <c r="X18" t="e">
        <f ca="1"/>
        <v>#NAME?</v>
      </c>
      <c r="Y18" t="e">
        <f ca="1"/>
        <v>#NAME?</v>
      </c>
      <c r="Z18" t="e">
        <f ca="1"/>
        <v>#NAME?</v>
      </c>
      <c r="AA18" t="e">
        <f ca="1"/>
        <v>#NAME?</v>
      </c>
      <c r="AB18" t="e">
        <f ca="1"/>
        <v>#NAME?</v>
      </c>
      <c r="AC18" t="e">
        <f ca="1"/>
        <v>#NAME?</v>
      </c>
      <c r="AD18" t="e">
        <f ca="1"/>
        <v>#NAME?</v>
      </c>
      <c r="AE18" t="e">
        <f ca="1"/>
        <v>#NAME?</v>
      </c>
      <c r="AF18" s="138" t="e">
        <f ca="1"/>
        <v>#NAME?</v>
      </c>
      <c r="AG18" s="139" t="e">
        <f ca="1"/>
        <v>#NAME?</v>
      </c>
      <c r="AH18" s="140" t="e">
        <f t="shared" ca="1" si="1"/>
        <v>#NAME?</v>
      </c>
      <c r="AI18" t="e">
        <f t="shared" ca="1" si="2"/>
        <v>#NAME?</v>
      </c>
      <c r="AJ18" t="e">
        <f t="shared" ca="1" si="3"/>
        <v>#NAME?</v>
      </c>
      <c r="AK18" s="138" t="e">
        <f t="shared" ca="1" si="4"/>
        <v>#NAME?</v>
      </c>
      <c r="AL18" s="140" t="e">
        <f t="shared" ca="1" si="5"/>
        <v>#NAME?</v>
      </c>
      <c r="AM18" s="138">
        <f t="shared" ca="1" si="6"/>
        <v>0</v>
      </c>
      <c r="AN18" s="140" t="e">
        <f t="shared" ca="1" si="7"/>
        <v>#NAME?</v>
      </c>
      <c r="AO18">
        <f t="shared" ca="1" si="8"/>
        <v>0</v>
      </c>
      <c r="AQ18" s="148" t="e">
        <f ca="1"/>
        <v>#NAME?</v>
      </c>
      <c r="AS18" t="s">
        <v>181</v>
      </c>
      <c r="AT18" s="147" t="e">
        <f ca="1">1-AT10/AT9</f>
        <v>#NAME?</v>
      </c>
      <c r="AV18" s="138" t="e">
        <f ca="1"/>
        <v>#NAME?</v>
      </c>
      <c r="AW18" s="139" t="e">
        <f ca="1"/>
        <v>#NAME?</v>
      </c>
      <c r="AX18" s="139" t="e">
        <f ca="1"/>
        <v>#NAME?</v>
      </c>
      <c r="AY18" s="139" t="e">
        <f ca="1"/>
        <v>#NAME?</v>
      </c>
      <c r="AZ18" s="139" t="e">
        <f ca="1"/>
        <v>#NAME?</v>
      </c>
      <c r="BA18" s="139" t="e">
        <f ca="1"/>
        <v>#NAME?</v>
      </c>
      <c r="BB18" s="139" t="e">
        <f ca="1"/>
        <v>#NAME?</v>
      </c>
      <c r="BC18" s="139" t="e">
        <f ca="1"/>
        <v>#NAME?</v>
      </c>
      <c r="BD18" s="139" t="e">
        <f ca="1"/>
        <v>#NAME?</v>
      </c>
      <c r="BE18" s="139" t="e">
        <f ca="1"/>
        <v>#NAME?</v>
      </c>
      <c r="BF18" s="139" t="e">
        <f ca="1"/>
        <v>#NAME?</v>
      </c>
      <c r="BG18" s="139" t="e">
        <f ca="1"/>
        <v>#NAME?</v>
      </c>
      <c r="BH18" s="139" t="e">
        <f ca="1"/>
        <v>#NAME?</v>
      </c>
      <c r="BI18" s="140" t="e">
        <f ca="1"/>
        <v>#NAME?</v>
      </c>
      <c r="BK18" s="148" t="e">
        <f ca="1"/>
        <v>#NAME?</v>
      </c>
      <c r="BR18" t="e">
        <f ca="1"/>
        <v>#NAME?</v>
      </c>
      <c r="BS18" t="e">
        <f ca="1"/>
        <v>#NAME?</v>
      </c>
      <c r="BT18" t="e">
        <f ca="1"/>
        <v>#NAME?</v>
      </c>
      <c r="BU18" t="e">
        <f t="shared" ca="1" si="13"/>
        <v>#NAME?</v>
      </c>
      <c r="BV18" t="e">
        <f t="shared" ca="1" si="14"/>
        <v>#NAME?</v>
      </c>
      <c r="BW18" t="e">
        <f t="shared" ca="1" si="10"/>
        <v>#NAME?</v>
      </c>
      <c r="BX18" t="e">
        <f t="shared" ca="1" si="11"/>
        <v>#NAME?</v>
      </c>
      <c r="BY18" t="e">
        <f t="shared" ca="1" si="12"/>
        <v>#NAME?</v>
      </c>
    </row>
    <row r="19" spans="1:77" ht="15.5" x14ac:dyDescent="0.35">
      <c r="A19" s="31">
        <v>67</v>
      </c>
      <c r="B19" s="14">
        <v>8</v>
      </c>
      <c r="C19" s="20">
        <v>4.4999999999999998E-2</v>
      </c>
      <c r="D19" s="14">
        <v>0</v>
      </c>
      <c r="E19">
        <v>1</v>
      </c>
      <c r="F19" s="32">
        <v>1</v>
      </c>
      <c r="G19" s="14">
        <v>29</v>
      </c>
      <c r="H19" s="14">
        <v>13</v>
      </c>
      <c r="I19" s="14">
        <v>1</v>
      </c>
      <c r="J19" s="21">
        <v>41</v>
      </c>
      <c r="K19" s="17">
        <v>45</v>
      </c>
      <c r="L19" s="33">
        <v>182</v>
      </c>
      <c r="M19" s="33">
        <v>192</v>
      </c>
      <c r="N19" s="14">
        <v>1</v>
      </c>
      <c r="S19" t="e">
        <f ca="1"/>
        <v>#NAME?</v>
      </c>
      <c r="T19" t="e">
        <f ca="1"/>
        <v>#NAME?</v>
      </c>
      <c r="U19" t="e">
        <f ca="1"/>
        <v>#NAME?</v>
      </c>
      <c r="V19" t="e">
        <f ca="1"/>
        <v>#NAME?</v>
      </c>
      <c r="W19" t="e">
        <f ca="1"/>
        <v>#NAME?</v>
      </c>
      <c r="X19" t="e">
        <f ca="1"/>
        <v>#NAME?</v>
      </c>
      <c r="Y19" t="e">
        <f ca="1"/>
        <v>#NAME?</v>
      </c>
      <c r="Z19" t="e">
        <f ca="1"/>
        <v>#NAME?</v>
      </c>
      <c r="AA19" t="e">
        <f ca="1"/>
        <v>#NAME?</v>
      </c>
      <c r="AB19" t="e">
        <f ca="1"/>
        <v>#NAME?</v>
      </c>
      <c r="AC19" t="e">
        <f ca="1"/>
        <v>#NAME?</v>
      </c>
      <c r="AD19" t="e">
        <f ca="1"/>
        <v>#NAME?</v>
      </c>
      <c r="AE19" t="e">
        <f ca="1"/>
        <v>#NAME?</v>
      </c>
      <c r="AF19" s="138" t="e">
        <f ca="1"/>
        <v>#NAME?</v>
      </c>
      <c r="AG19" s="139" t="e">
        <f ca="1"/>
        <v>#NAME?</v>
      </c>
      <c r="AH19" s="140" t="e">
        <f t="shared" ca="1" si="1"/>
        <v>#NAME?</v>
      </c>
      <c r="AI19" t="e">
        <f t="shared" ca="1" si="2"/>
        <v>#NAME?</v>
      </c>
      <c r="AJ19" t="e">
        <f t="shared" ca="1" si="3"/>
        <v>#NAME?</v>
      </c>
      <c r="AK19" s="138" t="e">
        <f t="shared" ca="1" si="4"/>
        <v>#NAME?</v>
      </c>
      <c r="AL19" s="140" t="e">
        <f t="shared" ca="1" si="5"/>
        <v>#NAME?</v>
      </c>
      <c r="AM19" s="138">
        <f t="shared" ca="1" si="6"/>
        <v>0</v>
      </c>
      <c r="AN19" s="140" t="e">
        <f t="shared" ca="1" si="7"/>
        <v>#NAME?</v>
      </c>
      <c r="AO19">
        <f t="shared" ca="1" si="8"/>
        <v>0</v>
      </c>
      <c r="AQ19" s="148" t="e">
        <f ca="1"/>
        <v>#NAME?</v>
      </c>
      <c r="AS19" t="s">
        <v>182</v>
      </c>
      <c r="AT19" s="148" t="e">
        <f ca="1">1-EXP((-2/AH160)*(AT10-AT9))</f>
        <v>#NAME?</v>
      </c>
      <c r="AV19" s="138" t="e">
        <f ca="1"/>
        <v>#NAME?</v>
      </c>
      <c r="AW19" s="139" t="e">
        <f ca="1"/>
        <v>#NAME?</v>
      </c>
      <c r="AX19" s="139" t="e">
        <f ca="1"/>
        <v>#NAME?</v>
      </c>
      <c r="AY19" s="139" t="e">
        <f ca="1"/>
        <v>#NAME?</v>
      </c>
      <c r="AZ19" s="139" t="e">
        <f ca="1"/>
        <v>#NAME?</v>
      </c>
      <c r="BA19" s="139" t="e">
        <f ca="1"/>
        <v>#NAME?</v>
      </c>
      <c r="BB19" s="139" t="e">
        <f ca="1"/>
        <v>#NAME?</v>
      </c>
      <c r="BC19" s="139" t="e">
        <f ca="1"/>
        <v>#NAME?</v>
      </c>
      <c r="BD19" s="139" t="e">
        <f ca="1"/>
        <v>#NAME?</v>
      </c>
      <c r="BE19" s="139" t="e">
        <f ca="1"/>
        <v>#NAME?</v>
      </c>
      <c r="BF19" s="139" t="e">
        <f ca="1"/>
        <v>#NAME?</v>
      </c>
      <c r="BG19" s="139" t="e">
        <f ca="1"/>
        <v>#NAME?</v>
      </c>
      <c r="BH19" s="139" t="e">
        <f ca="1"/>
        <v>#NAME?</v>
      </c>
      <c r="BI19" s="140" t="e">
        <f ca="1"/>
        <v>#NAME?</v>
      </c>
      <c r="BK19" s="148" t="e">
        <f ca="1"/>
        <v>#NAME?</v>
      </c>
      <c r="BR19" t="e">
        <f ca="1"/>
        <v>#NAME?</v>
      </c>
      <c r="BS19" t="e">
        <f ca="1"/>
        <v>#NAME?</v>
      </c>
      <c r="BT19" t="e">
        <f ca="1"/>
        <v>#NAME?</v>
      </c>
      <c r="BU19" t="e">
        <f t="shared" ca="1" si="13"/>
        <v>#NAME?</v>
      </c>
      <c r="BV19" t="e">
        <f t="shared" ca="1" si="14"/>
        <v>#NAME?</v>
      </c>
      <c r="BW19" t="e">
        <f t="shared" ca="1" si="10"/>
        <v>#NAME?</v>
      </c>
      <c r="BX19" t="e">
        <f t="shared" ca="1" si="11"/>
        <v>#NAME?</v>
      </c>
      <c r="BY19" t="e">
        <f t="shared" ca="1" si="12"/>
        <v>#NAME?</v>
      </c>
    </row>
    <row r="20" spans="1:77" ht="15.5" x14ac:dyDescent="0.35">
      <c r="A20" s="31">
        <v>51</v>
      </c>
      <c r="B20" s="14">
        <v>12</v>
      </c>
      <c r="C20" s="20">
        <v>1</v>
      </c>
      <c r="D20" s="14">
        <v>3</v>
      </c>
      <c r="E20">
        <v>0</v>
      </c>
      <c r="F20" s="32">
        <v>0</v>
      </c>
      <c r="G20" s="14">
        <v>34</v>
      </c>
      <c r="H20" s="14">
        <v>6</v>
      </c>
      <c r="I20" s="14">
        <v>2</v>
      </c>
      <c r="J20" s="21">
        <v>40</v>
      </c>
      <c r="K20" s="17">
        <v>25</v>
      </c>
      <c r="L20" s="33">
        <v>178</v>
      </c>
      <c r="M20" s="33">
        <v>184</v>
      </c>
      <c r="N20" s="14">
        <v>1</v>
      </c>
      <c r="S20" t="e">
        <f ca="1"/>
        <v>#NAME?</v>
      </c>
      <c r="T20" t="e">
        <f ca="1"/>
        <v>#NAME?</v>
      </c>
      <c r="U20" t="e">
        <f ca="1"/>
        <v>#NAME?</v>
      </c>
      <c r="V20" t="e">
        <f ca="1"/>
        <v>#NAME?</v>
      </c>
      <c r="W20" t="e">
        <f ca="1"/>
        <v>#NAME?</v>
      </c>
      <c r="X20" t="e">
        <f ca="1"/>
        <v>#NAME?</v>
      </c>
      <c r="Y20" t="e">
        <f ca="1"/>
        <v>#NAME?</v>
      </c>
      <c r="Z20" t="e">
        <f ca="1"/>
        <v>#NAME?</v>
      </c>
      <c r="AA20" t="e">
        <f ca="1"/>
        <v>#NAME?</v>
      </c>
      <c r="AB20" t="e">
        <f ca="1"/>
        <v>#NAME?</v>
      </c>
      <c r="AC20" t="e">
        <f ca="1"/>
        <v>#NAME?</v>
      </c>
      <c r="AD20" t="e">
        <f ca="1"/>
        <v>#NAME?</v>
      </c>
      <c r="AE20" t="e">
        <f ca="1"/>
        <v>#NAME?</v>
      </c>
      <c r="AF20" s="138" t="e">
        <f ca="1"/>
        <v>#NAME?</v>
      </c>
      <c r="AG20" s="139" t="e">
        <f ca="1"/>
        <v>#NAME?</v>
      </c>
      <c r="AH20" s="140" t="e">
        <f t="shared" ca="1" si="1"/>
        <v>#NAME?</v>
      </c>
      <c r="AI20" t="e">
        <f t="shared" ca="1" si="2"/>
        <v>#NAME?</v>
      </c>
      <c r="AJ20" t="e">
        <f t="shared" ca="1" si="3"/>
        <v>#NAME?</v>
      </c>
      <c r="AK20" s="138" t="e">
        <f t="shared" ca="1" si="4"/>
        <v>#NAME?</v>
      </c>
      <c r="AL20" s="140" t="e">
        <f t="shared" ca="1" si="5"/>
        <v>#NAME?</v>
      </c>
      <c r="AM20" s="138">
        <f t="shared" ca="1" si="6"/>
        <v>0</v>
      </c>
      <c r="AN20" s="140" t="e">
        <f t="shared" ca="1" si="7"/>
        <v>#NAME?</v>
      </c>
      <c r="AO20">
        <f t="shared" ca="1" si="8"/>
        <v>0</v>
      </c>
      <c r="AQ20" s="148" t="e">
        <f ca="1"/>
        <v>#NAME?</v>
      </c>
      <c r="AS20" t="s">
        <v>183</v>
      </c>
      <c r="AT20" s="149" t="e">
        <f ca="1">AT19/(1-EXP(2*AT9/AH160))</f>
        <v>#NAME?</v>
      </c>
      <c r="AV20" s="138" t="e">
        <f ca="1"/>
        <v>#NAME?</v>
      </c>
      <c r="AW20" s="139" t="e">
        <f ca="1"/>
        <v>#NAME?</v>
      </c>
      <c r="AX20" s="139" t="e">
        <f ca="1"/>
        <v>#NAME?</v>
      </c>
      <c r="AY20" s="139" t="e">
        <f ca="1"/>
        <v>#NAME?</v>
      </c>
      <c r="AZ20" s="139" t="e">
        <f ca="1"/>
        <v>#NAME?</v>
      </c>
      <c r="BA20" s="139" t="e">
        <f ca="1"/>
        <v>#NAME?</v>
      </c>
      <c r="BB20" s="139" t="e">
        <f ca="1"/>
        <v>#NAME?</v>
      </c>
      <c r="BC20" s="139" t="e">
        <f ca="1"/>
        <v>#NAME?</v>
      </c>
      <c r="BD20" s="139" t="e">
        <f ca="1"/>
        <v>#NAME?</v>
      </c>
      <c r="BE20" s="139" t="e">
        <f ca="1"/>
        <v>#NAME?</v>
      </c>
      <c r="BF20" s="139" t="e">
        <f ca="1"/>
        <v>#NAME?</v>
      </c>
      <c r="BG20" s="139" t="e">
        <f ca="1"/>
        <v>#NAME?</v>
      </c>
      <c r="BH20" s="139" t="e">
        <f ca="1"/>
        <v>#NAME?</v>
      </c>
      <c r="BI20" s="140" t="e">
        <f ca="1"/>
        <v>#NAME?</v>
      </c>
      <c r="BK20" s="148" t="e">
        <f ca="1"/>
        <v>#NAME?</v>
      </c>
      <c r="BR20" t="e">
        <f ca="1"/>
        <v>#NAME?</v>
      </c>
      <c r="BS20" t="e">
        <f ca="1"/>
        <v>#NAME?</v>
      </c>
      <c r="BT20" t="e">
        <f ca="1"/>
        <v>#NAME?</v>
      </c>
      <c r="BU20" t="e">
        <f t="shared" ca="1" si="13"/>
        <v>#NAME?</v>
      </c>
      <c r="BV20" t="e">
        <f t="shared" ca="1" si="14"/>
        <v>#NAME?</v>
      </c>
      <c r="BW20" t="e">
        <f t="shared" ca="1" si="10"/>
        <v>#NAME?</v>
      </c>
      <c r="BX20" t="e">
        <f t="shared" ca="1" si="11"/>
        <v>#NAME?</v>
      </c>
      <c r="BY20" t="e">
        <f t="shared" ca="1" si="12"/>
        <v>#NAME?</v>
      </c>
    </row>
    <row r="21" spans="1:77" ht="15.5" x14ac:dyDescent="0.35">
      <c r="A21" s="31">
        <v>71</v>
      </c>
      <c r="B21" s="14">
        <v>13</v>
      </c>
      <c r="C21" s="20">
        <v>0.121</v>
      </c>
      <c r="D21" s="14">
        <v>0</v>
      </c>
      <c r="E21">
        <v>1</v>
      </c>
      <c r="F21" s="32">
        <v>1</v>
      </c>
      <c r="G21" s="14">
        <v>34</v>
      </c>
      <c r="H21" s="14">
        <v>8</v>
      </c>
      <c r="I21" s="14">
        <v>2</v>
      </c>
      <c r="J21" s="21">
        <v>47</v>
      </c>
      <c r="K21" s="17">
        <v>51</v>
      </c>
      <c r="L21" s="33">
        <v>185</v>
      </c>
      <c r="M21" s="33">
        <v>193</v>
      </c>
      <c r="N21" s="14">
        <v>0</v>
      </c>
      <c r="S21" t="e">
        <f ca="1"/>
        <v>#NAME?</v>
      </c>
      <c r="T21" t="e">
        <f ca="1"/>
        <v>#NAME?</v>
      </c>
      <c r="U21" t="e">
        <f ca="1"/>
        <v>#NAME?</v>
      </c>
      <c r="V21" t="e">
        <f ca="1"/>
        <v>#NAME?</v>
      </c>
      <c r="W21" t="e">
        <f ca="1"/>
        <v>#NAME?</v>
      </c>
      <c r="X21" t="e">
        <f ca="1"/>
        <v>#NAME?</v>
      </c>
      <c r="Y21" t="e">
        <f ca="1"/>
        <v>#NAME?</v>
      </c>
      <c r="Z21" t="e">
        <f ca="1"/>
        <v>#NAME?</v>
      </c>
      <c r="AA21" t="e">
        <f ca="1"/>
        <v>#NAME?</v>
      </c>
      <c r="AB21" t="e">
        <f ca="1"/>
        <v>#NAME?</v>
      </c>
      <c r="AC21" t="e">
        <f ca="1"/>
        <v>#NAME?</v>
      </c>
      <c r="AD21" t="e">
        <f ca="1"/>
        <v>#NAME?</v>
      </c>
      <c r="AE21" t="e">
        <f ca="1"/>
        <v>#NAME?</v>
      </c>
      <c r="AF21" s="138" t="e">
        <f ca="1"/>
        <v>#NAME?</v>
      </c>
      <c r="AG21" s="139" t="e">
        <f ca="1"/>
        <v>#NAME?</v>
      </c>
      <c r="AH21" s="140" t="e">
        <f t="shared" ca="1" si="1"/>
        <v>#NAME?</v>
      </c>
      <c r="AI21" t="e">
        <f t="shared" ca="1" si="2"/>
        <v>#NAME?</v>
      </c>
      <c r="AJ21" t="e">
        <f t="shared" ca="1" si="3"/>
        <v>#NAME?</v>
      </c>
      <c r="AK21" s="138" t="e">
        <f t="shared" ca="1" si="4"/>
        <v>#NAME?</v>
      </c>
      <c r="AL21" s="140" t="e">
        <f t="shared" ca="1" si="5"/>
        <v>#NAME?</v>
      </c>
      <c r="AM21" s="138">
        <f t="shared" ca="1" si="6"/>
        <v>0</v>
      </c>
      <c r="AN21" s="140" t="e">
        <f t="shared" ca="1" si="7"/>
        <v>#NAME?</v>
      </c>
      <c r="AO21">
        <f t="shared" ca="1" si="8"/>
        <v>0</v>
      </c>
      <c r="AQ21" s="148" t="e">
        <f ca="1"/>
        <v>#NAME?</v>
      </c>
      <c r="AV21" s="138" t="e">
        <f ca="1"/>
        <v>#NAME?</v>
      </c>
      <c r="AW21" s="139" t="e">
        <f ca="1"/>
        <v>#NAME?</v>
      </c>
      <c r="AX21" s="139" t="e">
        <f ca="1"/>
        <v>#NAME?</v>
      </c>
      <c r="AY21" s="139" t="e">
        <f ca="1"/>
        <v>#NAME?</v>
      </c>
      <c r="AZ21" s="139" t="e">
        <f ca="1"/>
        <v>#NAME?</v>
      </c>
      <c r="BA21" s="139" t="e">
        <f ca="1"/>
        <v>#NAME?</v>
      </c>
      <c r="BB21" s="139" t="e">
        <f ca="1"/>
        <v>#NAME?</v>
      </c>
      <c r="BC21" s="139" t="e">
        <f ca="1"/>
        <v>#NAME?</v>
      </c>
      <c r="BD21" s="139" t="e">
        <f ca="1"/>
        <v>#NAME?</v>
      </c>
      <c r="BE21" s="139" t="e">
        <f ca="1"/>
        <v>#NAME?</v>
      </c>
      <c r="BF21" s="139" t="e">
        <f ca="1"/>
        <v>#NAME?</v>
      </c>
      <c r="BG21" s="139" t="e">
        <f ca="1"/>
        <v>#NAME?</v>
      </c>
      <c r="BH21" s="139" t="e">
        <f ca="1"/>
        <v>#NAME?</v>
      </c>
      <c r="BI21" s="140" t="e">
        <f ca="1"/>
        <v>#NAME?</v>
      </c>
      <c r="BK21" s="148" t="e">
        <f ca="1"/>
        <v>#NAME?</v>
      </c>
      <c r="BR21" t="e">
        <f ca="1"/>
        <v>#NAME?</v>
      </c>
      <c r="BS21" t="e">
        <f ca="1"/>
        <v>#NAME?</v>
      </c>
      <c r="BT21" t="e">
        <f ca="1"/>
        <v>#NAME?</v>
      </c>
      <c r="BU21" t="e">
        <f t="shared" ca="1" si="13"/>
        <v>#NAME?</v>
      </c>
      <c r="BV21" t="e">
        <f t="shared" ca="1" si="14"/>
        <v>#NAME?</v>
      </c>
      <c r="BW21" t="e">
        <f t="shared" ca="1" si="10"/>
        <v>#NAME?</v>
      </c>
      <c r="BX21" t="e">
        <f t="shared" ca="1" si="11"/>
        <v>#NAME?</v>
      </c>
      <c r="BY21" t="e">
        <f t="shared" ca="1" si="12"/>
        <v>#NAME?</v>
      </c>
    </row>
    <row r="22" spans="1:77" ht="15.5" x14ac:dyDescent="0.35">
      <c r="A22" s="31">
        <v>65</v>
      </c>
      <c r="B22" s="14">
        <v>3</v>
      </c>
      <c r="C22" s="20">
        <v>0.159</v>
      </c>
      <c r="D22" s="14">
        <v>2</v>
      </c>
      <c r="E22">
        <v>1</v>
      </c>
      <c r="F22" s="32">
        <v>1</v>
      </c>
      <c r="G22" s="14">
        <v>47</v>
      </c>
      <c r="H22" s="14">
        <v>14</v>
      </c>
      <c r="I22" s="14">
        <v>3</v>
      </c>
      <c r="J22" s="21">
        <v>27</v>
      </c>
      <c r="K22" s="17">
        <v>59</v>
      </c>
      <c r="L22" s="33">
        <v>168</v>
      </c>
      <c r="M22" s="33">
        <v>174</v>
      </c>
      <c r="N22" s="14">
        <v>0</v>
      </c>
      <c r="S22" t="e">
        <f ca="1"/>
        <v>#NAME?</v>
      </c>
      <c r="T22" t="e">
        <f ca="1"/>
        <v>#NAME?</v>
      </c>
      <c r="U22" t="e">
        <f ca="1"/>
        <v>#NAME?</v>
      </c>
      <c r="V22" t="e">
        <f ca="1"/>
        <v>#NAME?</v>
      </c>
      <c r="W22" t="e">
        <f ca="1"/>
        <v>#NAME?</v>
      </c>
      <c r="X22" t="e">
        <f ca="1"/>
        <v>#NAME?</v>
      </c>
      <c r="Y22" t="e">
        <f ca="1"/>
        <v>#NAME?</v>
      </c>
      <c r="Z22" t="e">
        <f ca="1"/>
        <v>#NAME?</v>
      </c>
      <c r="AA22" t="e">
        <f ca="1"/>
        <v>#NAME?</v>
      </c>
      <c r="AB22" t="e">
        <f ca="1"/>
        <v>#NAME?</v>
      </c>
      <c r="AC22" t="e">
        <f ca="1"/>
        <v>#NAME?</v>
      </c>
      <c r="AD22" t="e">
        <f ca="1"/>
        <v>#NAME?</v>
      </c>
      <c r="AE22" t="e">
        <f ca="1"/>
        <v>#NAME?</v>
      </c>
      <c r="AF22" s="138" t="e">
        <f ca="1"/>
        <v>#NAME?</v>
      </c>
      <c r="AG22" s="139" t="e">
        <f ca="1"/>
        <v>#NAME?</v>
      </c>
      <c r="AH22" s="140" t="e">
        <f t="shared" ca="1" si="1"/>
        <v>#NAME?</v>
      </c>
      <c r="AI22" t="e">
        <f t="shared" ca="1" si="2"/>
        <v>#NAME?</v>
      </c>
      <c r="AJ22" t="e">
        <f t="shared" ca="1" si="3"/>
        <v>#NAME?</v>
      </c>
      <c r="AK22" s="138" t="e">
        <f t="shared" ca="1" si="4"/>
        <v>#NAME?</v>
      </c>
      <c r="AL22" s="140" t="e">
        <f t="shared" ca="1" si="5"/>
        <v>#NAME?</v>
      </c>
      <c r="AM22" s="138">
        <f t="shared" ca="1" si="6"/>
        <v>0</v>
      </c>
      <c r="AN22" s="140" t="e">
        <f t="shared" ca="1" si="7"/>
        <v>#NAME?</v>
      </c>
      <c r="AO22">
        <f t="shared" ca="1" si="8"/>
        <v>0</v>
      </c>
      <c r="AQ22" s="148" t="e">
        <f ca="1"/>
        <v>#NAME?</v>
      </c>
      <c r="AS22" t="s">
        <v>184</v>
      </c>
      <c r="AT22" s="147">
        <f ca="1">AO160</f>
        <v>0</v>
      </c>
      <c r="AV22" s="138" t="e">
        <f ca="1"/>
        <v>#NAME?</v>
      </c>
      <c r="AW22" s="139" t="e">
        <f ca="1"/>
        <v>#NAME?</v>
      </c>
      <c r="AX22" s="139" t="e">
        <f ca="1"/>
        <v>#NAME?</v>
      </c>
      <c r="AY22" s="139" t="e">
        <f ca="1"/>
        <v>#NAME?</v>
      </c>
      <c r="AZ22" s="139" t="e">
        <f ca="1"/>
        <v>#NAME?</v>
      </c>
      <c r="BA22" s="139" t="e">
        <f ca="1"/>
        <v>#NAME?</v>
      </c>
      <c r="BB22" s="139" t="e">
        <f ca="1"/>
        <v>#NAME?</v>
      </c>
      <c r="BC22" s="139" t="e">
        <f ca="1"/>
        <v>#NAME?</v>
      </c>
      <c r="BD22" s="139" t="e">
        <f ca="1"/>
        <v>#NAME?</v>
      </c>
      <c r="BE22" s="139" t="e">
        <f ca="1"/>
        <v>#NAME?</v>
      </c>
      <c r="BF22" s="139" t="e">
        <f ca="1"/>
        <v>#NAME?</v>
      </c>
      <c r="BG22" s="139" t="e">
        <f ca="1"/>
        <v>#NAME?</v>
      </c>
      <c r="BH22" s="139" t="e">
        <f ca="1"/>
        <v>#NAME?</v>
      </c>
      <c r="BI22" s="140" t="e">
        <f ca="1"/>
        <v>#NAME?</v>
      </c>
      <c r="BK22" s="148" t="e">
        <f ca="1"/>
        <v>#NAME?</v>
      </c>
      <c r="BR22" t="e">
        <f ca="1"/>
        <v>#NAME?</v>
      </c>
      <c r="BS22" t="e">
        <f ca="1"/>
        <v>#NAME?</v>
      </c>
      <c r="BT22" t="e">
        <f ca="1"/>
        <v>#NAME?</v>
      </c>
      <c r="BU22" t="e">
        <f t="shared" ca="1" si="13"/>
        <v>#NAME?</v>
      </c>
      <c r="BV22" t="e">
        <f t="shared" ca="1" si="14"/>
        <v>#NAME?</v>
      </c>
      <c r="BW22" t="e">
        <f t="shared" ca="1" si="10"/>
        <v>#NAME?</v>
      </c>
      <c r="BX22" t="e">
        <f t="shared" ca="1" si="11"/>
        <v>#NAME?</v>
      </c>
      <c r="BY22" t="e">
        <f t="shared" ca="1" si="12"/>
        <v>#NAME?</v>
      </c>
    </row>
    <row r="23" spans="1:77" ht="15.5" x14ac:dyDescent="0.35">
      <c r="A23" s="31">
        <v>86</v>
      </c>
      <c r="B23" s="14">
        <v>8</v>
      </c>
      <c r="C23" s="20">
        <v>2.2839999999999998</v>
      </c>
      <c r="D23" s="14">
        <v>0</v>
      </c>
      <c r="E23">
        <v>1</v>
      </c>
      <c r="F23" s="32">
        <v>1</v>
      </c>
      <c r="G23" s="14">
        <v>38</v>
      </c>
      <c r="H23" s="14">
        <v>10</v>
      </c>
      <c r="I23" s="14">
        <v>2</v>
      </c>
      <c r="J23" s="21">
        <v>32</v>
      </c>
      <c r="K23" s="17">
        <v>78</v>
      </c>
      <c r="L23" s="33">
        <v>183</v>
      </c>
      <c r="M23" s="33">
        <v>192</v>
      </c>
      <c r="N23" s="14">
        <v>1</v>
      </c>
      <c r="S23" t="e">
        <f ca="1"/>
        <v>#NAME?</v>
      </c>
      <c r="T23" t="e">
        <f ca="1"/>
        <v>#NAME?</v>
      </c>
      <c r="U23" t="e">
        <f ca="1"/>
        <v>#NAME?</v>
      </c>
      <c r="V23" t="e">
        <f ca="1"/>
        <v>#NAME?</v>
      </c>
      <c r="W23" t="e">
        <f ca="1"/>
        <v>#NAME?</v>
      </c>
      <c r="X23" t="e">
        <f ca="1"/>
        <v>#NAME?</v>
      </c>
      <c r="Y23" t="e">
        <f ca="1"/>
        <v>#NAME?</v>
      </c>
      <c r="Z23" t="e">
        <f ca="1"/>
        <v>#NAME?</v>
      </c>
      <c r="AA23" t="e">
        <f ca="1"/>
        <v>#NAME?</v>
      </c>
      <c r="AB23" t="e">
        <f ca="1"/>
        <v>#NAME?</v>
      </c>
      <c r="AC23" t="e">
        <f ca="1"/>
        <v>#NAME?</v>
      </c>
      <c r="AD23" t="e">
        <f ca="1"/>
        <v>#NAME?</v>
      </c>
      <c r="AE23" t="e">
        <f ca="1"/>
        <v>#NAME?</v>
      </c>
      <c r="AF23" s="138" t="e">
        <f ca="1"/>
        <v>#NAME?</v>
      </c>
      <c r="AG23" s="139" t="e">
        <f ca="1"/>
        <v>#NAME?</v>
      </c>
      <c r="AH23" s="140" t="e">
        <f t="shared" ca="1" si="1"/>
        <v>#NAME?</v>
      </c>
      <c r="AI23" t="e">
        <f t="shared" ca="1" si="2"/>
        <v>#NAME?</v>
      </c>
      <c r="AJ23" t="e">
        <f t="shared" ca="1" si="3"/>
        <v>#NAME?</v>
      </c>
      <c r="AK23" s="138" t="e">
        <f t="shared" ca="1" si="4"/>
        <v>#NAME?</v>
      </c>
      <c r="AL23" s="140" t="e">
        <f t="shared" ca="1" si="5"/>
        <v>#NAME?</v>
      </c>
      <c r="AM23" s="138">
        <f t="shared" ca="1" si="6"/>
        <v>0</v>
      </c>
      <c r="AN23" s="140" t="e">
        <f t="shared" ca="1" si="7"/>
        <v>#NAME?</v>
      </c>
      <c r="AO23">
        <f t="shared" ca="1" si="8"/>
        <v>0</v>
      </c>
      <c r="AQ23" s="148" t="e">
        <f ca="1"/>
        <v>#NAME?</v>
      </c>
      <c r="AS23" t="s">
        <v>138</v>
      </c>
      <c r="AT23" s="148">
        <f ca="1">COUNT(AH10:AH159)-2</f>
        <v>-2</v>
      </c>
      <c r="AV23" s="141" t="e">
        <f ca="1"/>
        <v>#NAME?</v>
      </c>
      <c r="AW23" s="142" t="e">
        <f ca="1"/>
        <v>#NAME?</v>
      </c>
      <c r="AX23" s="142" t="e">
        <f ca="1"/>
        <v>#NAME?</v>
      </c>
      <c r="AY23" s="142" t="e">
        <f ca="1"/>
        <v>#NAME?</v>
      </c>
      <c r="AZ23" s="142" t="e">
        <f ca="1"/>
        <v>#NAME?</v>
      </c>
      <c r="BA23" s="142" t="e">
        <f ca="1"/>
        <v>#NAME?</v>
      </c>
      <c r="BB23" s="142" t="e">
        <f ca="1"/>
        <v>#NAME?</v>
      </c>
      <c r="BC23" s="142" t="e">
        <f ca="1"/>
        <v>#NAME?</v>
      </c>
      <c r="BD23" s="142" t="e">
        <f ca="1"/>
        <v>#NAME?</v>
      </c>
      <c r="BE23" s="142" t="e">
        <f ca="1"/>
        <v>#NAME?</v>
      </c>
      <c r="BF23" s="142" t="e">
        <f ca="1"/>
        <v>#NAME?</v>
      </c>
      <c r="BG23" s="142" t="e">
        <f ca="1"/>
        <v>#NAME?</v>
      </c>
      <c r="BH23" s="142" t="e">
        <f ca="1"/>
        <v>#NAME?</v>
      </c>
      <c r="BI23" s="143" t="e">
        <f ca="1"/>
        <v>#NAME?</v>
      </c>
      <c r="BK23" s="149" t="e">
        <f ca="1"/>
        <v>#NAME?</v>
      </c>
      <c r="BR23" t="e">
        <f ca="1"/>
        <v>#NAME?</v>
      </c>
      <c r="BS23" t="e">
        <f ca="1"/>
        <v>#NAME?</v>
      </c>
      <c r="BT23" t="e">
        <f ca="1"/>
        <v>#NAME?</v>
      </c>
      <c r="BU23" t="e">
        <f t="shared" ca="1" si="13"/>
        <v>#NAME?</v>
      </c>
      <c r="BV23" t="e">
        <f t="shared" ca="1" si="14"/>
        <v>#NAME?</v>
      </c>
      <c r="BW23" t="e">
        <f t="shared" ca="1" si="10"/>
        <v>#NAME?</v>
      </c>
      <c r="BX23" t="e">
        <f t="shared" ca="1" si="11"/>
        <v>#NAME?</v>
      </c>
      <c r="BY23" t="e">
        <f t="shared" ca="1" si="12"/>
        <v>#NAME?</v>
      </c>
    </row>
    <row r="24" spans="1:77" ht="15.5" x14ac:dyDescent="0.35">
      <c r="A24" s="31">
        <v>51</v>
      </c>
      <c r="B24" s="14">
        <v>8</v>
      </c>
      <c r="C24" s="20">
        <v>0.79900000000000004</v>
      </c>
      <c r="D24" s="14">
        <v>6</v>
      </c>
      <c r="E24">
        <v>0</v>
      </c>
      <c r="F24" s="32">
        <v>1</v>
      </c>
      <c r="G24" s="14">
        <v>34</v>
      </c>
      <c r="H24" s="14">
        <v>12</v>
      </c>
      <c r="I24" s="14">
        <v>2</v>
      </c>
      <c r="J24" s="21">
        <v>40</v>
      </c>
      <c r="K24" s="17">
        <v>22</v>
      </c>
      <c r="L24" s="33">
        <v>181</v>
      </c>
      <c r="M24" s="33">
        <v>189</v>
      </c>
      <c r="N24" s="14">
        <v>1</v>
      </c>
      <c r="S24" t="e">
        <f ca="1"/>
        <v>#NAME?</v>
      </c>
      <c r="T24" t="e">
        <f ca="1"/>
        <v>#NAME?</v>
      </c>
      <c r="U24" t="e">
        <f ca="1"/>
        <v>#NAME?</v>
      </c>
      <c r="V24" t="e">
        <f ca="1"/>
        <v>#NAME?</v>
      </c>
      <c r="W24" t="e">
        <f ca="1"/>
        <v>#NAME?</v>
      </c>
      <c r="X24" t="e">
        <f ca="1"/>
        <v>#NAME?</v>
      </c>
      <c r="Y24" t="e">
        <f ca="1"/>
        <v>#NAME?</v>
      </c>
      <c r="Z24" t="e">
        <f ca="1"/>
        <v>#NAME?</v>
      </c>
      <c r="AA24" t="e">
        <f ca="1"/>
        <v>#NAME?</v>
      </c>
      <c r="AB24" t="e">
        <f ca="1"/>
        <v>#NAME?</v>
      </c>
      <c r="AC24" t="e">
        <f ca="1"/>
        <v>#NAME?</v>
      </c>
      <c r="AD24" t="e">
        <f ca="1"/>
        <v>#NAME?</v>
      </c>
      <c r="AE24" t="e">
        <f ca="1"/>
        <v>#NAME?</v>
      </c>
      <c r="AF24" s="138" t="e">
        <f ca="1"/>
        <v>#NAME?</v>
      </c>
      <c r="AG24" s="139" t="e">
        <f ca="1"/>
        <v>#NAME?</v>
      </c>
      <c r="AH24" s="140" t="e">
        <f t="shared" ca="1" si="1"/>
        <v>#NAME?</v>
      </c>
      <c r="AI24" t="e">
        <f t="shared" ca="1" si="2"/>
        <v>#NAME?</v>
      </c>
      <c r="AJ24" t="e">
        <f t="shared" ca="1" si="3"/>
        <v>#NAME?</v>
      </c>
      <c r="AK24" s="138" t="e">
        <f t="shared" ca="1" si="4"/>
        <v>#NAME?</v>
      </c>
      <c r="AL24" s="140" t="e">
        <f t="shared" ca="1" si="5"/>
        <v>#NAME?</v>
      </c>
      <c r="AM24" s="138">
        <f t="shared" ca="1" si="6"/>
        <v>0</v>
      </c>
      <c r="AN24" s="140" t="e">
        <f t="shared" ca="1" si="7"/>
        <v>#NAME?</v>
      </c>
      <c r="AO24">
        <f t="shared" ca="1" si="8"/>
        <v>0</v>
      </c>
      <c r="AQ24" s="149" t="e">
        <f ca="1"/>
        <v>#NAME?</v>
      </c>
      <c r="AS24" t="s">
        <v>178</v>
      </c>
      <c r="AT24" s="148" t="e">
        <f ca="1">_xlfn.CHISQ.DIST.RT(AT22,AT23)</f>
        <v>#NUM!</v>
      </c>
      <c r="BR24" t="e">
        <f ca="1"/>
        <v>#NAME?</v>
      </c>
      <c r="BS24" t="e">
        <f ca="1"/>
        <v>#NAME?</v>
      </c>
      <c r="BT24" t="e">
        <f ca="1"/>
        <v>#NAME?</v>
      </c>
      <c r="BU24" t="e">
        <f t="shared" ca="1" si="13"/>
        <v>#NAME?</v>
      </c>
      <c r="BV24" t="e">
        <f t="shared" ca="1" si="14"/>
        <v>#NAME?</v>
      </c>
      <c r="BW24" t="e">
        <f t="shared" ca="1" si="10"/>
        <v>#NAME?</v>
      </c>
      <c r="BX24" t="e">
        <f t="shared" ca="1" si="11"/>
        <v>#NAME?</v>
      </c>
      <c r="BY24" t="e">
        <f t="shared" ca="1" si="12"/>
        <v>#NAME?</v>
      </c>
    </row>
    <row r="25" spans="1:77" ht="15.5" x14ac:dyDescent="0.35">
      <c r="A25" s="31">
        <v>56</v>
      </c>
      <c r="B25" s="14">
        <v>7</v>
      </c>
      <c r="C25" s="20">
        <v>0.91100000000000003</v>
      </c>
      <c r="D25" s="14">
        <v>2</v>
      </c>
      <c r="E25">
        <v>1</v>
      </c>
      <c r="F25" s="32">
        <v>0</v>
      </c>
      <c r="G25" s="14">
        <v>30</v>
      </c>
      <c r="H25" s="14">
        <v>13</v>
      </c>
      <c r="I25" s="14">
        <v>1</v>
      </c>
      <c r="J25" s="21">
        <v>38</v>
      </c>
      <c r="K25" s="17">
        <v>34</v>
      </c>
      <c r="L25" s="33">
        <v>178</v>
      </c>
      <c r="M25" s="33">
        <v>185</v>
      </c>
      <c r="N25" s="14">
        <v>1</v>
      </c>
      <c r="S25" t="e">
        <f ca="1"/>
        <v>#NAME?</v>
      </c>
      <c r="T25" t="e">
        <f ca="1"/>
        <v>#NAME?</v>
      </c>
      <c r="U25" t="e">
        <f ca="1"/>
        <v>#NAME?</v>
      </c>
      <c r="V25" t="e">
        <f ca="1"/>
        <v>#NAME?</v>
      </c>
      <c r="W25" t="e">
        <f ca="1"/>
        <v>#NAME?</v>
      </c>
      <c r="X25" t="e">
        <f ca="1"/>
        <v>#NAME?</v>
      </c>
      <c r="Y25" t="e">
        <f ca="1"/>
        <v>#NAME?</v>
      </c>
      <c r="Z25" t="e">
        <f ca="1"/>
        <v>#NAME?</v>
      </c>
      <c r="AA25" t="e">
        <f ca="1"/>
        <v>#NAME?</v>
      </c>
      <c r="AB25" t="e">
        <f ca="1"/>
        <v>#NAME?</v>
      </c>
      <c r="AC25" t="e">
        <f ca="1"/>
        <v>#NAME?</v>
      </c>
      <c r="AD25" t="e">
        <f ca="1"/>
        <v>#NAME?</v>
      </c>
      <c r="AE25" t="e">
        <f ca="1"/>
        <v>#NAME?</v>
      </c>
      <c r="AF25" s="138" t="e">
        <f ca="1"/>
        <v>#NAME?</v>
      </c>
      <c r="AG25" s="139" t="e">
        <f ca="1"/>
        <v>#NAME?</v>
      </c>
      <c r="AH25" s="140" t="e">
        <f t="shared" ca="1" si="1"/>
        <v>#NAME?</v>
      </c>
      <c r="AI25" t="e">
        <f t="shared" ca="1" si="2"/>
        <v>#NAME?</v>
      </c>
      <c r="AJ25" t="e">
        <f t="shared" ca="1" si="3"/>
        <v>#NAME?</v>
      </c>
      <c r="AK25" s="138" t="e">
        <f t="shared" ca="1" si="4"/>
        <v>#NAME?</v>
      </c>
      <c r="AL25" s="140" t="e">
        <f t="shared" ca="1" si="5"/>
        <v>#NAME?</v>
      </c>
      <c r="AM25" s="138">
        <f t="shared" ca="1" si="6"/>
        <v>0</v>
      </c>
      <c r="AN25" s="140" t="e">
        <f t="shared" ca="1" si="7"/>
        <v>#NAME?</v>
      </c>
      <c r="AO25">
        <f t="shared" ca="1" si="8"/>
        <v>0</v>
      </c>
      <c r="AS25" t="s">
        <v>179</v>
      </c>
      <c r="AT25" s="148">
        <f>AT15</f>
        <v>0.05</v>
      </c>
      <c r="BR25" t="e">
        <f ca="1"/>
        <v>#NAME?</v>
      </c>
      <c r="BS25" t="e">
        <f ca="1"/>
        <v>#NAME?</v>
      </c>
      <c r="BT25" t="e">
        <f ca="1"/>
        <v>#NAME?</v>
      </c>
      <c r="BU25" t="e">
        <f t="shared" ca="1" si="13"/>
        <v>#NAME?</v>
      </c>
      <c r="BV25" t="e">
        <f t="shared" ca="1" si="14"/>
        <v>#NAME?</v>
      </c>
      <c r="BW25" t="e">
        <f t="shared" ca="1" si="10"/>
        <v>#NAME?</v>
      </c>
      <c r="BX25" t="e">
        <f t="shared" ca="1" si="11"/>
        <v>#NAME?</v>
      </c>
      <c r="BY25" t="e">
        <f t="shared" ca="1" si="12"/>
        <v>#NAME?</v>
      </c>
    </row>
    <row r="26" spans="1:77" ht="15.5" x14ac:dyDescent="0.35">
      <c r="A26" s="31">
        <v>60</v>
      </c>
      <c r="B26" s="14">
        <v>3</v>
      </c>
      <c r="C26" s="20">
        <v>0.81299999999999994</v>
      </c>
      <c r="D26" s="14">
        <v>3</v>
      </c>
      <c r="E26">
        <v>0</v>
      </c>
      <c r="F26" s="32">
        <v>0</v>
      </c>
      <c r="G26" s="14">
        <v>44</v>
      </c>
      <c r="H26" s="14">
        <v>8</v>
      </c>
      <c r="I26" s="14">
        <v>3</v>
      </c>
      <c r="J26" s="21">
        <v>33</v>
      </c>
      <c r="K26" s="17">
        <v>45</v>
      </c>
      <c r="L26" s="33">
        <v>170</v>
      </c>
      <c r="M26" s="33">
        <v>177</v>
      </c>
      <c r="N26" s="14">
        <v>1</v>
      </c>
      <c r="S26" t="e">
        <f ca="1"/>
        <v>#NAME?</v>
      </c>
      <c r="T26" t="e">
        <f ca="1"/>
        <v>#NAME?</v>
      </c>
      <c r="U26" t="e">
        <f ca="1"/>
        <v>#NAME?</v>
      </c>
      <c r="V26" t="e">
        <f ca="1"/>
        <v>#NAME?</v>
      </c>
      <c r="W26" t="e">
        <f ca="1"/>
        <v>#NAME?</v>
      </c>
      <c r="X26" t="e">
        <f ca="1"/>
        <v>#NAME?</v>
      </c>
      <c r="Y26" t="e">
        <f ca="1"/>
        <v>#NAME?</v>
      </c>
      <c r="Z26" t="e">
        <f ca="1"/>
        <v>#NAME?</v>
      </c>
      <c r="AA26" t="e">
        <f ca="1"/>
        <v>#NAME?</v>
      </c>
      <c r="AB26" t="e">
        <f ca="1"/>
        <v>#NAME?</v>
      </c>
      <c r="AC26" t="e">
        <f ca="1"/>
        <v>#NAME?</v>
      </c>
      <c r="AD26" t="e">
        <f ca="1"/>
        <v>#NAME?</v>
      </c>
      <c r="AE26" t="e">
        <f ca="1"/>
        <v>#NAME?</v>
      </c>
      <c r="AF26" s="138" t="e">
        <f ca="1"/>
        <v>#NAME?</v>
      </c>
      <c r="AG26" s="139" t="e">
        <f ca="1"/>
        <v>#NAME?</v>
      </c>
      <c r="AH26" s="140" t="e">
        <f t="shared" ca="1" si="1"/>
        <v>#NAME?</v>
      </c>
      <c r="AI26" t="e">
        <f t="shared" ca="1" si="2"/>
        <v>#NAME?</v>
      </c>
      <c r="AJ26" t="e">
        <f t="shared" ca="1" si="3"/>
        <v>#NAME?</v>
      </c>
      <c r="AK26" s="138" t="e">
        <f t="shared" ca="1" si="4"/>
        <v>#NAME?</v>
      </c>
      <c r="AL26" s="140" t="e">
        <f t="shared" ca="1" si="5"/>
        <v>#NAME?</v>
      </c>
      <c r="AM26" s="138">
        <f t="shared" ca="1" si="6"/>
        <v>0</v>
      </c>
      <c r="AN26" s="140" t="e">
        <f t="shared" ca="1" si="7"/>
        <v>#NAME?</v>
      </c>
      <c r="AO26">
        <f t="shared" ca="1" si="8"/>
        <v>0</v>
      </c>
      <c r="AS26" t="s">
        <v>180</v>
      </c>
      <c r="AT26" s="150" t="e">
        <f ca="1">IF(AT24&lt;AT25,"yes","no")</f>
        <v>#NUM!</v>
      </c>
      <c r="BR26" t="e">
        <f ca="1"/>
        <v>#NAME?</v>
      </c>
      <c r="BS26" t="e">
        <f ca="1"/>
        <v>#NAME?</v>
      </c>
      <c r="BT26" t="e">
        <f ca="1"/>
        <v>#NAME?</v>
      </c>
      <c r="BU26" t="e">
        <f t="shared" ca="1" si="13"/>
        <v>#NAME?</v>
      </c>
      <c r="BV26" t="e">
        <f t="shared" ca="1" si="14"/>
        <v>#NAME?</v>
      </c>
      <c r="BW26" t="e">
        <f t="shared" ca="1" si="10"/>
        <v>#NAME?</v>
      </c>
      <c r="BX26" t="e">
        <f t="shared" ca="1" si="11"/>
        <v>#NAME?</v>
      </c>
      <c r="BY26" t="e">
        <f t="shared" ca="1" si="12"/>
        <v>#NAME?</v>
      </c>
    </row>
    <row r="27" spans="1:77" ht="15.5" x14ac:dyDescent="0.35">
      <c r="A27" s="31">
        <v>40</v>
      </c>
      <c r="B27" s="14">
        <v>14</v>
      </c>
      <c r="C27" s="20">
        <v>0.97599999999999998</v>
      </c>
      <c r="D27" s="14">
        <v>2</v>
      </c>
      <c r="E27">
        <v>0</v>
      </c>
      <c r="F27" s="32">
        <v>0</v>
      </c>
      <c r="G27" s="14">
        <v>37</v>
      </c>
      <c r="H27" s="14">
        <v>5</v>
      </c>
      <c r="I27" s="14">
        <v>3</v>
      </c>
      <c r="J27" s="21">
        <v>40</v>
      </c>
      <c r="K27" s="17">
        <v>9</v>
      </c>
      <c r="L27" s="33">
        <v>163</v>
      </c>
      <c r="M27" s="33">
        <v>168</v>
      </c>
      <c r="N27" s="14">
        <v>0</v>
      </c>
      <c r="S27" t="e">
        <f ca="1"/>
        <v>#NAME?</v>
      </c>
      <c r="T27" t="e">
        <f ca="1"/>
        <v>#NAME?</v>
      </c>
      <c r="U27" t="e">
        <f ca="1"/>
        <v>#NAME?</v>
      </c>
      <c r="V27" t="e">
        <f ca="1"/>
        <v>#NAME?</v>
      </c>
      <c r="W27" t="e">
        <f ca="1"/>
        <v>#NAME?</v>
      </c>
      <c r="X27" t="e">
        <f ca="1"/>
        <v>#NAME?</v>
      </c>
      <c r="Y27" t="e">
        <f ca="1"/>
        <v>#NAME?</v>
      </c>
      <c r="Z27" t="e">
        <f ca="1"/>
        <v>#NAME?</v>
      </c>
      <c r="AA27" t="e">
        <f ca="1"/>
        <v>#NAME?</v>
      </c>
      <c r="AB27" t="e">
        <f ca="1"/>
        <v>#NAME?</v>
      </c>
      <c r="AC27" t="e">
        <f ca="1"/>
        <v>#NAME?</v>
      </c>
      <c r="AD27" t="e">
        <f ca="1"/>
        <v>#NAME?</v>
      </c>
      <c r="AE27" t="e">
        <f ca="1"/>
        <v>#NAME?</v>
      </c>
      <c r="AF27" s="138" t="e">
        <f ca="1"/>
        <v>#NAME?</v>
      </c>
      <c r="AG27" s="139" t="e">
        <f ca="1"/>
        <v>#NAME?</v>
      </c>
      <c r="AH27" s="140" t="e">
        <f t="shared" ca="1" si="1"/>
        <v>#NAME?</v>
      </c>
      <c r="AI27" t="e">
        <f t="shared" ca="1" si="2"/>
        <v>#NAME?</v>
      </c>
      <c r="AJ27" t="e">
        <f t="shared" ca="1" si="3"/>
        <v>#NAME?</v>
      </c>
      <c r="AK27" s="138" t="e">
        <f t="shared" ca="1" si="4"/>
        <v>#NAME?</v>
      </c>
      <c r="AL27" s="140" t="e">
        <f t="shared" ca="1" si="5"/>
        <v>#NAME?</v>
      </c>
      <c r="AM27" s="138">
        <f t="shared" ca="1" si="6"/>
        <v>0</v>
      </c>
      <c r="AN27" s="140" t="e">
        <f t="shared" ca="1" si="7"/>
        <v>#NAME?</v>
      </c>
      <c r="AO27">
        <f t="shared" ca="1" si="8"/>
        <v>0</v>
      </c>
      <c r="BR27" t="e">
        <f ca="1"/>
        <v>#NAME?</v>
      </c>
      <c r="BS27" t="e">
        <f ca="1"/>
        <v>#NAME?</v>
      </c>
      <c r="BT27" t="e">
        <f ca="1"/>
        <v>#NAME?</v>
      </c>
      <c r="BU27" t="e">
        <f t="shared" ca="1" si="13"/>
        <v>#NAME?</v>
      </c>
      <c r="BV27" t="e">
        <f t="shared" ca="1" si="14"/>
        <v>#NAME?</v>
      </c>
      <c r="BW27" t="e">
        <f t="shared" ca="1" si="10"/>
        <v>#NAME?</v>
      </c>
      <c r="BX27" t="e">
        <f t="shared" ca="1" si="11"/>
        <v>#NAME?</v>
      </c>
      <c r="BY27" t="e">
        <f t="shared" ca="1" si="12"/>
        <v>#NAME?</v>
      </c>
    </row>
    <row r="28" spans="1:77" ht="15.5" x14ac:dyDescent="0.35">
      <c r="A28" s="31">
        <v>85</v>
      </c>
      <c r="B28" s="14">
        <v>12</v>
      </c>
      <c r="C28" s="20">
        <v>1.86</v>
      </c>
      <c r="D28" s="14">
        <v>2</v>
      </c>
      <c r="E28">
        <v>1</v>
      </c>
      <c r="F28" s="32">
        <v>1</v>
      </c>
      <c r="G28" s="14">
        <v>37</v>
      </c>
      <c r="H28" s="14">
        <v>13</v>
      </c>
      <c r="I28" s="14">
        <v>2</v>
      </c>
      <c r="J28" s="21">
        <v>42</v>
      </c>
      <c r="K28" s="17">
        <v>62</v>
      </c>
      <c r="L28" s="33">
        <v>164</v>
      </c>
      <c r="M28" s="33">
        <v>172</v>
      </c>
      <c r="N28" s="14">
        <v>1</v>
      </c>
      <c r="S28" t="e">
        <f ca="1"/>
        <v>#NAME?</v>
      </c>
      <c r="T28" t="e">
        <f ca="1"/>
        <v>#NAME?</v>
      </c>
      <c r="U28" t="e">
        <f ca="1"/>
        <v>#NAME?</v>
      </c>
      <c r="V28" t="e">
        <f ca="1"/>
        <v>#NAME?</v>
      </c>
      <c r="W28" t="e">
        <f ca="1"/>
        <v>#NAME?</v>
      </c>
      <c r="X28" t="e">
        <f ca="1"/>
        <v>#NAME?</v>
      </c>
      <c r="Y28" t="e">
        <f ca="1"/>
        <v>#NAME?</v>
      </c>
      <c r="Z28" t="e">
        <f ca="1"/>
        <v>#NAME?</v>
      </c>
      <c r="AA28" t="e">
        <f ca="1"/>
        <v>#NAME?</v>
      </c>
      <c r="AB28" t="e">
        <f ca="1"/>
        <v>#NAME?</v>
      </c>
      <c r="AC28" t="e">
        <f ca="1"/>
        <v>#NAME?</v>
      </c>
      <c r="AD28" t="e">
        <f ca="1"/>
        <v>#NAME?</v>
      </c>
      <c r="AE28" t="e">
        <f ca="1"/>
        <v>#NAME?</v>
      </c>
      <c r="AF28" s="138" t="e">
        <f ca="1"/>
        <v>#NAME?</v>
      </c>
      <c r="AG28" s="139" t="e">
        <f ca="1"/>
        <v>#NAME?</v>
      </c>
      <c r="AH28" s="140" t="e">
        <f t="shared" ca="1" si="1"/>
        <v>#NAME?</v>
      </c>
      <c r="AI28" t="e">
        <f t="shared" ca="1" si="2"/>
        <v>#NAME?</v>
      </c>
      <c r="AJ28" t="e">
        <f t="shared" ca="1" si="3"/>
        <v>#NAME?</v>
      </c>
      <c r="AK28" s="138" t="e">
        <f t="shared" ca="1" si="4"/>
        <v>#NAME?</v>
      </c>
      <c r="AL28" s="140" t="e">
        <f t="shared" ca="1" si="5"/>
        <v>#NAME?</v>
      </c>
      <c r="AM28" s="138">
        <f t="shared" ca="1" si="6"/>
        <v>0</v>
      </c>
      <c r="AN28" s="140" t="e">
        <f t="shared" ca="1" si="7"/>
        <v>#NAME?</v>
      </c>
      <c r="AO28">
        <f t="shared" ca="1" si="8"/>
        <v>0</v>
      </c>
      <c r="BR28" t="e">
        <f ca="1"/>
        <v>#NAME?</v>
      </c>
      <c r="BS28" t="e">
        <f ca="1"/>
        <v>#NAME?</v>
      </c>
      <c r="BT28" t="e">
        <f ca="1"/>
        <v>#NAME?</v>
      </c>
      <c r="BU28" t="e">
        <f t="shared" ca="1" si="13"/>
        <v>#NAME?</v>
      </c>
      <c r="BV28" t="e">
        <f t="shared" ca="1" si="14"/>
        <v>#NAME?</v>
      </c>
      <c r="BW28" t="e">
        <f t="shared" ca="1" si="10"/>
        <v>#NAME?</v>
      </c>
      <c r="BX28" t="e">
        <f t="shared" ca="1" si="11"/>
        <v>#NAME?</v>
      </c>
      <c r="BY28" t="e">
        <f t="shared" ca="1" si="12"/>
        <v>#NAME?</v>
      </c>
    </row>
    <row r="29" spans="1:77" ht="15.5" x14ac:dyDescent="0.35">
      <c r="A29" s="31">
        <v>35</v>
      </c>
      <c r="B29" s="14">
        <v>6</v>
      </c>
      <c r="C29" s="20">
        <v>4.7E-2</v>
      </c>
      <c r="D29" s="14">
        <v>4</v>
      </c>
      <c r="E29">
        <v>0</v>
      </c>
      <c r="F29" s="32">
        <v>0</v>
      </c>
      <c r="G29" s="14">
        <v>27</v>
      </c>
      <c r="H29" s="14">
        <v>5</v>
      </c>
      <c r="I29" s="14">
        <v>6</v>
      </c>
      <c r="J29" s="21">
        <v>37</v>
      </c>
      <c r="K29" s="17">
        <v>16</v>
      </c>
      <c r="L29" s="33">
        <v>180</v>
      </c>
      <c r="M29" s="33">
        <v>186</v>
      </c>
      <c r="N29" s="14">
        <v>1</v>
      </c>
      <c r="S29" t="e">
        <f ca="1"/>
        <v>#NAME?</v>
      </c>
      <c r="T29" t="e">
        <f ca="1"/>
        <v>#NAME?</v>
      </c>
      <c r="U29" t="e">
        <f ca="1"/>
        <v>#NAME?</v>
      </c>
      <c r="V29" t="e">
        <f ca="1"/>
        <v>#NAME?</v>
      </c>
      <c r="W29" t="e">
        <f ca="1"/>
        <v>#NAME?</v>
      </c>
      <c r="X29" t="e">
        <f ca="1"/>
        <v>#NAME?</v>
      </c>
      <c r="Y29" t="e">
        <f ca="1"/>
        <v>#NAME?</v>
      </c>
      <c r="Z29" t="e">
        <f ca="1"/>
        <v>#NAME?</v>
      </c>
      <c r="AA29" t="e">
        <f ca="1"/>
        <v>#NAME?</v>
      </c>
      <c r="AB29" t="e">
        <f ca="1"/>
        <v>#NAME?</v>
      </c>
      <c r="AC29" t="e">
        <f ca="1"/>
        <v>#NAME?</v>
      </c>
      <c r="AD29" t="e">
        <f ca="1"/>
        <v>#NAME?</v>
      </c>
      <c r="AE29" t="e">
        <f ca="1"/>
        <v>#NAME?</v>
      </c>
      <c r="AF29" s="138" t="e">
        <f ca="1"/>
        <v>#NAME?</v>
      </c>
      <c r="AG29" s="139" t="e">
        <f ca="1"/>
        <v>#NAME?</v>
      </c>
      <c r="AH29" s="140" t="e">
        <f t="shared" ca="1" si="1"/>
        <v>#NAME?</v>
      </c>
      <c r="AI29" t="e">
        <f t="shared" ca="1" si="2"/>
        <v>#NAME?</v>
      </c>
      <c r="AJ29" t="e">
        <f t="shared" ca="1" si="3"/>
        <v>#NAME?</v>
      </c>
      <c r="AK29" s="138" t="e">
        <f t="shared" ca="1" si="4"/>
        <v>#NAME?</v>
      </c>
      <c r="AL29" s="140" t="e">
        <f t="shared" ca="1" si="5"/>
        <v>#NAME?</v>
      </c>
      <c r="AM29" s="138">
        <f t="shared" ca="1" si="6"/>
        <v>0</v>
      </c>
      <c r="AN29" s="140" t="e">
        <f t="shared" ca="1" si="7"/>
        <v>#NAME?</v>
      </c>
      <c r="AO29">
        <f t="shared" ca="1" si="8"/>
        <v>0</v>
      </c>
      <c r="BR29" t="e">
        <f ca="1"/>
        <v>#NAME?</v>
      </c>
      <c r="BS29" t="e">
        <f ca="1"/>
        <v>#NAME?</v>
      </c>
      <c r="BT29" t="e">
        <f ca="1"/>
        <v>#NAME?</v>
      </c>
      <c r="BU29" t="e">
        <f t="shared" ca="1" si="13"/>
        <v>#NAME?</v>
      </c>
      <c r="BV29" t="e">
        <f t="shared" ca="1" si="14"/>
        <v>#NAME?</v>
      </c>
      <c r="BW29" t="e">
        <f t="shared" ca="1" si="10"/>
        <v>#NAME?</v>
      </c>
      <c r="BX29" t="e">
        <f t="shared" ca="1" si="11"/>
        <v>#NAME?</v>
      </c>
      <c r="BY29" t="e">
        <f t="shared" ca="1" si="12"/>
        <v>#NAME?</v>
      </c>
    </row>
    <row r="30" spans="1:77" ht="15.5" x14ac:dyDescent="0.35">
      <c r="A30" s="31">
        <v>51</v>
      </c>
      <c r="B30" s="14">
        <v>6</v>
      </c>
      <c r="C30" s="20">
        <v>0.498</v>
      </c>
      <c r="D30" s="14">
        <v>4</v>
      </c>
      <c r="E30">
        <v>0</v>
      </c>
      <c r="F30" s="32">
        <v>0</v>
      </c>
      <c r="G30" s="14">
        <v>30</v>
      </c>
      <c r="H30" s="14">
        <v>5</v>
      </c>
      <c r="I30" s="14">
        <v>2</v>
      </c>
      <c r="J30" s="21">
        <v>36</v>
      </c>
      <c r="K30" s="17">
        <v>20</v>
      </c>
      <c r="L30" s="33">
        <v>179</v>
      </c>
      <c r="M30" s="33">
        <v>187</v>
      </c>
      <c r="N30" s="14">
        <v>1</v>
      </c>
      <c r="S30" t="e">
        <f ca="1"/>
        <v>#NAME?</v>
      </c>
      <c r="T30" t="e">
        <f ca="1"/>
        <v>#NAME?</v>
      </c>
      <c r="U30" t="e">
        <f ca="1"/>
        <v>#NAME?</v>
      </c>
      <c r="V30" t="e">
        <f ca="1"/>
        <v>#NAME?</v>
      </c>
      <c r="W30" t="e">
        <f ca="1"/>
        <v>#NAME?</v>
      </c>
      <c r="X30" t="e">
        <f ca="1"/>
        <v>#NAME?</v>
      </c>
      <c r="Y30" t="e">
        <f ca="1"/>
        <v>#NAME?</v>
      </c>
      <c r="Z30" t="e">
        <f ca="1"/>
        <v>#NAME?</v>
      </c>
      <c r="AA30" t="e">
        <f ca="1"/>
        <v>#NAME?</v>
      </c>
      <c r="AB30" t="e">
        <f ca="1"/>
        <v>#NAME?</v>
      </c>
      <c r="AC30" t="e">
        <f ca="1"/>
        <v>#NAME?</v>
      </c>
      <c r="AD30" t="e">
        <f ca="1"/>
        <v>#NAME?</v>
      </c>
      <c r="AE30" t="e">
        <f ca="1"/>
        <v>#NAME?</v>
      </c>
      <c r="AF30" s="138" t="e">
        <f ca="1"/>
        <v>#NAME?</v>
      </c>
      <c r="AG30" s="139" t="e">
        <f ca="1"/>
        <v>#NAME?</v>
      </c>
      <c r="AH30" s="140" t="e">
        <f t="shared" ca="1" si="1"/>
        <v>#NAME?</v>
      </c>
      <c r="AI30" t="e">
        <f t="shared" ca="1" si="2"/>
        <v>#NAME?</v>
      </c>
      <c r="AJ30" t="e">
        <f t="shared" ca="1" si="3"/>
        <v>#NAME?</v>
      </c>
      <c r="AK30" s="138" t="e">
        <f t="shared" ca="1" si="4"/>
        <v>#NAME?</v>
      </c>
      <c r="AL30" s="140" t="e">
        <f t="shared" ca="1" si="5"/>
        <v>#NAME?</v>
      </c>
      <c r="AM30" s="138">
        <f t="shared" ca="1" si="6"/>
        <v>0</v>
      </c>
      <c r="AN30" s="140" t="e">
        <f t="shared" ca="1" si="7"/>
        <v>#NAME?</v>
      </c>
      <c r="AO30">
        <f t="shared" ca="1" si="8"/>
        <v>0</v>
      </c>
      <c r="BR30" t="e">
        <f ca="1"/>
        <v>#NAME?</v>
      </c>
      <c r="BS30" t="e">
        <f ca="1"/>
        <v>#NAME?</v>
      </c>
      <c r="BT30" t="e">
        <f ca="1"/>
        <v>#NAME?</v>
      </c>
      <c r="BU30" t="e">
        <f t="shared" ca="1" si="13"/>
        <v>#NAME?</v>
      </c>
      <c r="BV30" t="e">
        <f t="shared" ca="1" si="14"/>
        <v>#NAME?</v>
      </c>
      <c r="BW30" t="e">
        <f t="shared" ca="1" si="10"/>
        <v>#NAME?</v>
      </c>
      <c r="BX30" t="e">
        <f t="shared" ca="1" si="11"/>
        <v>#NAME?</v>
      </c>
      <c r="BY30" t="e">
        <f t="shared" ca="1" si="12"/>
        <v>#NAME?</v>
      </c>
    </row>
    <row r="31" spans="1:77" ht="15.5" x14ac:dyDescent="0.35">
      <c r="A31" s="31">
        <v>102</v>
      </c>
      <c r="B31" s="14">
        <v>12</v>
      </c>
      <c r="C31" s="20">
        <v>8.4000000000000005E-2</v>
      </c>
      <c r="D31" s="14">
        <v>2</v>
      </c>
      <c r="E31">
        <v>1</v>
      </c>
      <c r="F31" s="32">
        <v>1</v>
      </c>
      <c r="G31" s="14">
        <v>38</v>
      </c>
      <c r="H31" s="14">
        <v>11</v>
      </c>
      <c r="I31" s="14">
        <v>2</v>
      </c>
      <c r="J31" s="21">
        <v>32</v>
      </c>
      <c r="K31" s="17">
        <v>114</v>
      </c>
      <c r="L31" s="33">
        <v>170</v>
      </c>
      <c r="M31" s="33">
        <v>177</v>
      </c>
      <c r="N31" s="14">
        <v>1</v>
      </c>
      <c r="S31" t="e">
        <f ca="1"/>
        <v>#NAME?</v>
      </c>
      <c r="T31" t="e">
        <f ca="1"/>
        <v>#NAME?</v>
      </c>
      <c r="U31" t="e">
        <f ca="1"/>
        <v>#NAME?</v>
      </c>
      <c r="V31" t="e">
        <f ca="1"/>
        <v>#NAME?</v>
      </c>
      <c r="W31" t="e">
        <f ca="1"/>
        <v>#NAME?</v>
      </c>
      <c r="X31" t="e">
        <f ca="1"/>
        <v>#NAME?</v>
      </c>
      <c r="Y31" t="e">
        <f ca="1"/>
        <v>#NAME?</v>
      </c>
      <c r="Z31" t="e">
        <f ca="1"/>
        <v>#NAME?</v>
      </c>
      <c r="AA31" t="e">
        <f ca="1"/>
        <v>#NAME?</v>
      </c>
      <c r="AB31" t="e">
        <f ca="1"/>
        <v>#NAME?</v>
      </c>
      <c r="AC31" t="e">
        <f ca="1"/>
        <v>#NAME?</v>
      </c>
      <c r="AD31" t="e">
        <f ca="1"/>
        <v>#NAME?</v>
      </c>
      <c r="AE31" t="e">
        <f ca="1"/>
        <v>#NAME?</v>
      </c>
      <c r="AF31" s="138" t="e">
        <f ca="1"/>
        <v>#NAME?</v>
      </c>
      <c r="AG31" s="139" t="e">
        <f ca="1"/>
        <v>#NAME?</v>
      </c>
      <c r="AH31" s="140" t="e">
        <f t="shared" ca="1" si="1"/>
        <v>#NAME?</v>
      </c>
      <c r="AI31" t="e">
        <f t="shared" ca="1" si="2"/>
        <v>#NAME?</v>
      </c>
      <c r="AJ31" t="e">
        <f t="shared" ca="1" si="3"/>
        <v>#NAME?</v>
      </c>
      <c r="AK31" s="138" t="e">
        <f t="shared" ca="1" si="4"/>
        <v>#NAME?</v>
      </c>
      <c r="AL31" s="140" t="e">
        <f t="shared" ca="1" si="5"/>
        <v>#NAME?</v>
      </c>
      <c r="AM31" s="138">
        <f t="shared" ca="1" si="6"/>
        <v>0</v>
      </c>
      <c r="AN31" s="140" t="e">
        <f t="shared" ca="1" si="7"/>
        <v>#NAME?</v>
      </c>
      <c r="AO31">
        <f t="shared" ca="1" si="8"/>
        <v>0</v>
      </c>
      <c r="BR31" t="e">
        <f ca="1"/>
        <v>#NAME?</v>
      </c>
      <c r="BS31" t="e">
        <f ca="1"/>
        <v>#NAME?</v>
      </c>
      <c r="BT31" t="e">
        <f ca="1"/>
        <v>#NAME?</v>
      </c>
      <c r="BU31" t="e">
        <f t="shared" ca="1" si="13"/>
        <v>#NAME?</v>
      </c>
      <c r="BV31" t="e">
        <f t="shared" ca="1" si="14"/>
        <v>#NAME?</v>
      </c>
      <c r="BW31" t="e">
        <f t="shared" ca="1" si="10"/>
        <v>#NAME?</v>
      </c>
      <c r="BX31" t="e">
        <f t="shared" ca="1" si="11"/>
        <v>#NAME?</v>
      </c>
      <c r="BY31" t="e">
        <f t="shared" ca="1" si="12"/>
        <v>#NAME?</v>
      </c>
    </row>
    <row r="32" spans="1:77" ht="15.5" x14ac:dyDescent="0.35">
      <c r="A32" s="31">
        <v>70</v>
      </c>
      <c r="B32" s="14">
        <v>14</v>
      </c>
      <c r="C32" s="20">
        <v>4.8000000000000001E-2</v>
      </c>
      <c r="D32" s="14">
        <v>4</v>
      </c>
      <c r="E32">
        <v>0</v>
      </c>
      <c r="F32" s="32">
        <v>1</v>
      </c>
      <c r="G32" s="14">
        <v>35</v>
      </c>
      <c r="H32" s="14">
        <v>11</v>
      </c>
      <c r="I32" s="14">
        <v>3</v>
      </c>
      <c r="J32" s="21">
        <v>42</v>
      </c>
      <c r="K32" s="17">
        <v>56</v>
      </c>
      <c r="L32" s="33">
        <v>166</v>
      </c>
      <c r="M32" s="33">
        <v>172</v>
      </c>
      <c r="N32" s="14">
        <v>1</v>
      </c>
      <c r="S32" t="e">
        <f ca="1"/>
        <v>#NAME?</v>
      </c>
      <c r="T32" t="e">
        <f ca="1"/>
        <v>#NAME?</v>
      </c>
      <c r="U32" t="e">
        <f ca="1"/>
        <v>#NAME?</v>
      </c>
      <c r="V32" t="e">
        <f ca="1"/>
        <v>#NAME?</v>
      </c>
      <c r="W32" t="e">
        <f ca="1"/>
        <v>#NAME?</v>
      </c>
      <c r="X32" t="e">
        <f ca="1"/>
        <v>#NAME?</v>
      </c>
      <c r="Y32" t="e">
        <f ca="1"/>
        <v>#NAME?</v>
      </c>
      <c r="Z32" t="e">
        <f ca="1"/>
        <v>#NAME?</v>
      </c>
      <c r="AA32" t="e">
        <f ca="1"/>
        <v>#NAME?</v>
      </c>
      <c r="AB32" t="e">
        <f ca="1"/>
        <v>#NAME?</v>
      </c>
      <c r="AC32" t="e">
        <f ca="1"/>
        <v>#NAME?</v>
      </c>
      <c r="AD32" t="e">
        <f ca="1"/>
        <v>#NAME?</v>
      </c>
      <c r="AE32" t="e">
        <f ca="1"/>
        <v>#NAME?</v>
      </c>
      <c r="AF32" s="138" t="e">
        <f ca="1"/>
        <v>#NAME?</v>
      </c>
      <c r="AG32" s="139" t="e">
        <f ca="1"/>
        <v>#NAME?</v>
      </c>
      <c r="AH32" s="140" t="e">
        <f t="shared" ca="1" si="1"/>
        <v>#NAME?</v>
      </c>
      <c r="AI32" t="e">
        <f t="shared" ca="1" si="2"/>
        <v>#NAME?</v>
      </c>
      <c r="AJ32" t="e">
        <f t="shared" ca="1" si="3"/>
        <v>#NAME?</v>
      </c>
      <c r="AK32" s="138" t="e">
        <f t="shared" ca="1" si="4"/>
        <v>#NAME?</v>
      </c>
      <c r="AL32" s="140" t="e">
        <f t="shared" ca="1" si="5"/>
        <v>#NAME?</v>
      </c>
      <c r="AM32" s="138">
        <f t="shared" ca="1" si="6"/>
        <v>0</v>
      </c>
      <c r="AN32" s="140" t="e">
        <f t="shared" ca="1" si="7"/>
        <v>#NAME?</v>
      </c>
      <c r="AO32">
        <f t="shared" ca="1" si="8"/>
        <v>0</v>
      </c>
      <c r="BR32" t="e">
        <f ca="1"/>
        <v>#NAME?</v>
      </c>
      <c r="BS32" t="e">
        <f ca="1"/>
        <v>#NAME?</v>
      </c>
      <c r="BT32" t="e">
        <f ca="1"/>
        <v>#NAME?</v>
      </c>
      <c r="BU32" t="e">
        <f t="shared" ca="1" si="13"/>
        <v>#NAME?</v>
      </c>
      <c r="BV32" t="e">
        <f t="shared" ca="1" si="14"/>
        <v>#NAME?</v>
      </c>
      <c r="BW32" t="e">
        <f t="shared" ca="1" si="10"/>
        <v>#NAME?</v>
      </c>
      <c r="BX32" t="e">
        <f t="shared" ca="1" si="11"/>
        <v>#NAME?</v>
      </c>
      <c r="BY32" t="e">
        <f t="shared" ca="1" si="12"/>
        <v>#NAME?</v>
      </c>
    </row>
    <row r="33" spans="1:77" ht="15.5" x14ac:dyDescent="0.35">
      <c r="A33" s="31">
        <v>61</v>
      </c>
      <c r="B33" s="14">
        <v>7</v>
      </c>
      <c r="C33" s="20">
        <v>0.96</v>
      </c>
      <c r="D33" s="14">
        <v>2</v>
      </c>
      <c r="E33">
        <v>1</v>
      </c>
      <c r="F33" s="32">
        <v>1</v>
      </c>
      <c r="G33" s="14">
        <v>30</v>
      </c>
      <c r="H33" s="14">
        <v>10</v>
      </c>
      <c r="I33" s="14">
        <v>5</v>
      </c>
      <c r="J33" s="21">
        <v>39</v>
      </c>
      <c r="K33" s="17">
        <v>43</v>
      </c>
      <c r="L33" s="33">
        <v>168</v>
      </c>
      <c r="M33" s="33">
        <v>173</v>
      </c>
      <c r="N33" s="14">
        <v>1</v>
      </c>
      <c r="S33" t="e">
        <f ca="1"/>
        <v>#NAME?</v>
      </c>
      <c r="T33" t="e">
        <f ca="1"/>
        <v>#NAME?</v>
      </c>
      <c r="U33" t="e">
        <f ca="1"/>
        <v>#NAME?</v>
      </c>
      <c r="V33" t="e">
        <f ca="1"/>
        <v>#NAME?</v>
      </c>
      <c r="W33" t="e">
        <f ca="1"/>
        <v>#NAME?</v>
      </c>
      <c r="X33" t="e">
        <f ca="1"/>
        <v>#NAME?</v>
      </c>
      <c r="Y33" t="e">
        <f ca="1"/>
        <v>#NAME?</v>
      </c>
      <c r="Z33" t="e">
        <f ca="1"/>
        <v>#NAME?</v>
      </c>
      <c r="AA33" t="e">
        <f ca="1"/>
        <v>#NAME?</v>
      </c>
      <c r="AB33" t="e">
        <f ca="1"/>
        <v>#NAME?</v>
      </c>
      <c r="AC33" t="e">
        <f ca="1"/>
        <v>#NAME?</v>
      </c>
      <c r="AD33" t="e">
        <f ca="1"/>
        <v>#NAME?</v>
      </c>
      <c r="AE33" t="e">
        <f ca="1"/>
        <v>#NAME?</v>
      </c>
      <c r="AF33" s="138" t="e">
        <f ca="1"/>
        <v>#NAME?</v>
      </c>
      <c r="AG33" s="139" t="e">
        <f ca="1"/>
        <v>#NAME?</v>
      </c>
      <c r="AH33" s="140" t="e">
        <f t="shared" ca="1" si="1"/>
        <v>#NAME?</v>
      </c>
      <c r="AI33" t="e">
        <f t="shared" ca="1" si="2"/>
        <v>#NAME?</v>
      </c>
      <c r="AJ33" t="e">
        <f t="shared" ca="1" si="3"/>
        <v>#NAME?</v>
      </c>
      <c r="AK33" s="138" t="e">
        <f t="shared" ca="1" si="4"/>
        <v>#NAME?</v>
      </c>
      <c r="AL33" s="140" t="e">
        <f t="shared" ca="1" si="5"/>
        <v>#NAME?</v>
      </c>
      <c r="AM33" s="138">
        <f t="shared" ca="1" si="6"/>
        <v>0</v>
      </c>
      <c r="AN33" s="140" t="e">
        <f t="shared" ca="1" si="7"/>
        <v>#NAME?</v>
      </c>
      <c r="AO33">
        <f t="shared" ca="1" si="8"/>
        <v>0</v>
      </c>
      <c r="BR33" t="e">
        <f ca="1"/>
        <v>#NAME?</v>
      </c>
      <c r="BS33" t="e">
        <f ca="1"/>
        <v>#NAME?</v>
      </c>
      <c r="BT33" t="e">
        <f ca="1"/>
        <v>#NAME?</v>
      </c>
      <c r="BU33" t="e">
        <f t="shared" ca="1" si="13"/>
        <v>#NAME?</v>
      </c>
      <c r="BV33" t="e">
        <f t="shared" ca="1" si="14"/>
        <v>#NAME?</v>
      </c>
      <c r="BW33" t="e">
        <f t="shared" ca="1" si="10"/>
        <v>#NAME?</v>
      </c>
      <c r="BX33" t="e">
        <f t="shared" ca="1" si="11"/>
        <v>#NAME?</v>
      </c>
      <c r="BY33" t="e">
        <f t="shared" ca="1" si="12"/>
        <v>#NAME?</v>
      </c>
    </row>
    <row r="34" spans="1:77" ht="15.5" x14ac:dyDescent="0.35">
      <c r="A34" s="31">
        <v>44</v>
      </c>
      <c r="B34" s="14">
        <v>3</v>
      </c>
      <c r="C34" s="20">
        <v>1.18</v>
      </c>
      <c r="D34" s="14">
        <v>2</v>
      </c>
      <c r="E34">
        <v>0</v>
      </c>
      <c r="F34" s="32">
        <v>0</v>
      </c>
      <c r="G34" s="14">
        <v>34</v>
      </c>
      <c r="H34" s="14">
        <v>6</v>
      </c>
      <c r="I34" s="14">
        <v>2</v>
      </c>
      <c r="J34" s="21">
        <v>47</v>
      </c>
      <c r="K34" s="17">
        <v>20</v>
      </c>
      <c r="L34" s="33">
        <v>178</v>
      </c>
      <c r="M34" s="33">
        <v>183</v>
      </c>
      <c r="N34" s="14">
        <v>0</v>
      </c>
      <c r="S34" t="e">
        <f ca="1"/>
        <v>#NAME?</v>
      </c>
      <c r="T34" t="e">
        <f ca="1"/>
        <v>#NAME?</v>
      </c>
      <c r="U34" t="e">
        <f ca="1"/>
        <v>#NAME?</v>
      </c>
      <c r="V34" t="e">
        <f ca="1"/>
        <v>#NAME?</v>
      </c>
      <c r="W34" t="e">
        <f ca="1"/>
        <v>#NAME?</v>
      </c>
      <c r="X34" t="e">
        <f ca="1"/>
        <v>#NAME?</v>
      </c>
      <c r="Y34" t="e">
        <f ca="1"/>
        <v>#NAME?</v>
      </c>
      <c r="Z34" t="e">
        <f ca="1"/>
        <v>#NAME?</v>
      </c>
      <c r="AA34" t="e">
        <f ca="1"/>
        <v>#NAME?</v>
      </c>
      <c r="AB34" t="e">
        <f ca="1"/>
        <v>#NAME?</v>
      </c>
      <c r="AC34" t="e">
        <f ca="1"/>
        <v>#NAME?</v>
      </c>
      <c r="AD34" t="e">
        <f ca="1"/>
        <v>#NAME?</v>
      </c>
      <c r="AE34" t="e">
        <f ca="1"/>
        <v>#NAME?</v>
      </c>
      <c r="AF34" s="138" t="e">
        <f ca="1"/>
        <v>#NAME?</v>
      </c>
      <c r="AG34" s="139" t="e">
        <f ca="1"/>
        <v>#NAME?</v>
      </c>
      <c r="AH34" s="140" t="e">
        <f t="shared" ca="1" si="1"/>
        <v>#NAME?</v>
      </c>
      <c r="AI34" t="e">
        <f t="shared" ca="1" si="2"/>
        <v>#NAME?</v>
      </c>
      <c r="AJ34" t="e">
        <f t="shared" ca="1" si="3"/>
        <v>#NAME?</v>
      </c>
      <c r="AK34" s="138" t="e">
        <f t="shared" ca="1" si="4"/>
        <v>#NAME?</v>
      </c>
      <c r="AL34" s="140" t="e">
        <f t="shared" ca="1" si="5"/>
        <v>#NAME?</v>
      </c>
      <c r="AM34" s="138">
        <f t="shared" ca="1" si="6"/>
        <v>0</v>
      </c>
      <c r="AN34" s="140" t="e">
        <f t="shared" ca="1" si="7"/>
        <v>#NAME?</v>
      </c>
      <c r="AO34">
        <f t="shared" ca="1" si="8"/>
        <v>0</v>
      </c>
      <c r="BR34" t="e">
        <f ca="1"/>
        <v>#NAME?</v>
      </c>
      <c r="BS34" t="e">
        <f ca="1"/>
        <v>#NAME?</v>
      </c>
      <c r="BT34" t="e">
        <f ca="1"/>
        <v>#NAME?</v>
      </c>
      <c r="BU34" t="e">
        <f t="shared" ca="1" si="13"/>
        <v>#NAME?</v>
      </c>
      <c r="BV34" t="e">
        <f t="shared" ca="1" si="14"/>
        <v>#NAME?</v>
      </c>
      <c r="BW34" t="e">
        <f t="shared" ca="1" si="10"/>
        <v>#NAME?</v>
      </c>
      <c r="BX34" t="e">
        <f t="shared" ca="1" si="11"/>
        <v>#NAME?</v>
      </c>
      <c r="BY34" t="e">
        <f t="shared" ca="1" si="12"/>
        <v>#NAME?</v>
      </c>
    </row>
    <row r="35" spans="1:77" ht="15.5" x14ac:dyDescent="0.35">
      <c r="A35" s="31">
        <v>98</v>
      </c>
      <c r="B35" s="14">
        <v>3</v>
      </c>
      <c r="C35" s="20">
        <v>0.97399999999999998</v>
      </c>
      <c r="D35" s="14">
        <v>1</v>
      </c>
      <c r="E35">
        <v>0</v>
      </c>
      <c r="F35" s="32">
        <v>1</v>
      </c>
      <c r="G35" s="14">
        <v>37</v>
      </c>
      <c r="H35" s="14">
        <v>6</v>
      </c>
      <c r="I35" s="14">
        <v>3</v>
      </c>
      <c r="J35" s="21">
        <v>32</v>
      </c>
      <c r="K35" s="17">
        <v>106</v>
      </c>
      <c r="L35" s="33">
        <v>186</v>
      </c>
      <c r="M35" s="33">
        <v>194</v>
      </c>
      <c r="N35" s="14">
        <v>1</v>
      </c>
      <c r="S35" t="e">
        <f ca="1"/>
        <v>#NAME?</v>
      </c>
      <c r="T35" t="e">
        <f ca="1"/>
        <v>#NAME?</v>
      </c>
      <c r="U35" t="e">
        <f ca="1"/>
        <v>#NAME?</v>
      </c>
      <c r="V35" t="e">
        <f ca="1"/>
        <v>#NAME?</v>
      </c>
      <c r="W35" t="e">
        <f ca="1"/>
        <v>#NAME?</v>
      </c>
      <c r="X35" t="e">
        <f ca="1"/>
        <v>#NAME?</v>
      </c>
      <c r="Y35" t="e">
        <f ca="1"/>
        <v>#NAME?</v>
      </c>
      <c r="Z35" t="e">
        <f ca="1"/>
        <v>#NAME?</v>
      </c>
      <c r="AA35" t="e">
        <f ca="1"/>
        <v>#NAME?</v>
      </c>
      <c r="AB35" t="e">
        <f ca="1"/>
        <v>#NAME?</v>
      </c>
      <c r="AC35" t="e">
        <f ca="1"/>
        <v>#NAME?</v>
      </c>
      <c r="AD35" t="e">
        <f ca="1"/>
        <v>#NAME?</v>
      </c>
      <c r="AE35" t="e">
        <f ca="1"/>
        <v>#NAME?</v>
      </c>
      <c r="AF35" s="138" t="e">
        <f ca="1"/>
        <v>#NAME?</v>
      </c>
      <c r="AG35" s="139" t="e">
        <f ca="1"/>
        <v>#NAME?</v>
      </c>
      <c r="AH35" s="140" t="e">
        <f t="shared" ca="1" si="1"/>
        <v>#NAME?</v>
      </c>
      <c r="AI35" t="e">
        <f t="shared" ca="1" si="2"/>
        <v>#NAME?</v>
      </c>
      <c r="AJ35" t="e">
        <f t="shared" ca="1" si="3"/>
        <v>#NAME?</v>
      </c>
      <c r="AK35" s="138" t="e">
        <f t="shared" ca="1" si="4"/>
        <v>#NAME?</v>
      </c>
      <c r="AL35" s="140" t="e">
        <f t="shared" ca="1" si="5"/>
        <v>#NAME?</v>
      </c>
      <c r="AM35" s="138">
        <f t="shared" ca="1" si="6"/>
        <v>0</v>
      </c>
      <c r="AN35" s="140" t="e">
        <f t="shared" ca="1" si="7"/>
        <v>#NAME?</v>
      </c>
      <c r="AO35">
        <f t="shared" ca="1" si="8"/>
        <v>0</v>
      </c>
      <c r="BR35" t="e">
        <f ca="1"/>
        <v>#NAME?</v>
      </c>
      <c r="BS35" t="e">
        <f ca="1"/>
        <v>#NAME?</v>
      </c>
      <c r="BT35" t="e">
        <f ca="1"/>
        <v>#NAME?</v>
      </c>
      <c r="BU35" t="e">
        <f t="shared" ca="1" si="13"/>
        <v>#NAME?</v>
      </c>
      <c r="BV35" t="e">
        <f t="shared" ca="1" si="14"/>
        <v>#NAME?</v>
      </c>
      <c r="BW35" t="e">
        <f t="shared" ca="1" si="10"/>
        <v>#NAME?</v>
      </c>
      <c r="BX35" t="e">
        <f t="shared" ca="1" si="11"/>
        <v>#NAME?</v>
      </c>
      <c r="BY35" t="e">
        <f t="shared" ca="1" si="12"/>
        <v>#NAME?</v>
      </c>
    </row>
    <row r="36" spans="1:77" ht="15.5" x14ac:dyDescent="0.35">
      <c r="A36" s="31">
        <v>53</v>
      </c>
      <c r="B36" s="14">
        <v>4</v>
      </c>
      <c r="C36" s="20">
        <v>1.3149999999999999</v>
      </c>
      <c r="D36" s="14">
        <v>1</v>
      </c>
      <c r="E36">
        <v>0</v>
      </c>
      <c r="F36" s="32">
        <v>1</v>
      </c>
      <c r="G36" s="14">
        <v>35</v>
      </c>
      <c r="H36" s="14">
        <v>9</v>
      </c>
      <c r="I36" s="14">
        <v>2</v>
      </c>
      <c r="J36" s="21">
        <v>47</v>
      </c>
      <c r="K36" s="17">
        <v>25</v>
      </c>
      <c r="L36" s="33">
        <v>181</v>
      </c>
      <c r="M36" s="33">
        <v>189</v>
      </c>
      <c r="N36" s="14">
        <v>1</v>
      </c>
      <c r="S36" t="e">
        <f ca="1"/>
        <v>#NAME?</v>
      </c>
      <c r="T36" t="e">
        <f ca="1"/>
        <v>#NAME?</v>
      </c>
      <c r="U36" t="e">
        <f ca="1"/>
        <v>#NAME?</v>
      </c>
      <c r="V36" t="e">
        <f ca="1"/>
        <v>#NAME?</v>
      </c>
      <c r="W36" t="e">
        <f ca="1"/>
        <v>#NAME?</v>
      </c>
      <c r="X36" t="e">
        <f ca="1"/>
        <v>#NAME?</v>
      </c>
      <c r="Y36" t="e">
        <f ca="1"/>
        <v>#NAME?</v>
      </c>
      <c r="Z36" t="e">
        <f ca="1"/>
        <v>#NAME?</v>
      </c>
      <c r="AA36" t="e">
        <f ca="1"/>
        <v>#NAME?</v>
      </c>
      <c r="AB36" t="e">
        <f ca="1"/>
        <v>#NAME?</v>
      </c>
      <c r="AC36" t="e">
        <f ca="1"/>
        <v>#NAME?</v>
      </c>
      <c r="AD36" t="e">
        <f ca="1"/>
        <v>#NAME?</v>
      </c>
      <c r="AE36" t="e">
        <f ca="1"/>
        <v>#NAME?</v>
      </c>
      <c r="AF36" s="138" t="e">
        <f ca="1"/>
        <v>#NAME?</v>
      </c>
      <c r="AG36" s="139" t="e">
        <f ca="1"/>
        <v>#NAME?</v>
      </c>
      <c r="AH36" s="140" t="e">
        <f t="shared" ca="1" si="1"/>
        <v>#NAME?</v>
      </c>
      <c r="AI36" t="e">
        <f t="shared" ca="1" si="2"/>
        <v>#NAME?</v>
      </c>
      <c r="AJ36" t="e">
        <f t="shared" ca="1" si="3"/>
        <v>#NAME?</v>
      </c>
      <c r="AK36" s="138" t="e">
        <f t="shared" ca="1" si="4"/>
        <v>#NAME?</v>
      </c>
      <c r="AL36" s="140" t="e">
        <f t="shared" ca="1" si="5"/>
        <v>#NAME?</v>
      </c>
      <c r="AM36" s="138">
        <f t="shared" ca="1" si="6"/>
        <v>0</v>
      </c>
      <c r="AN36" s="140" t="e">
        <f t="shared" ca="1" si="7"/>
        <v>#NAME?</v>
      </c>
      <c r="AO36">
        <f t="shared" ca="1" si="8"/>
        <v>0</v>
      </c>
      <c r="BR36" t="e">
        <f ca="1"/>
        <v>#NAME?</v>
      </c>
      <c r="BS36" t="e">
        <f ca="1"/>
        <v>#NAME?</v>
      </c>
      <c r="BT36" t="e">
        <f ca="1"/>
        <v>#NAME?</v>
      </c>
      <c r="BU36" t="e">
        <f t="shared" ca="1" si="13"/>
        <v>#NAME?</v>
      </c>
      <c r="BV36" t="e">
        <f t="shared" ca="1" si="14"/>
        <v>#NAME?</v>
      </c>
      <c r="BW36" t="e">
        <f t="shared" ca="1" si="10"/>
        <v>#NAME?</v>
      </c>
      <c r="BX36" t="e">
        <f t="shared" ca="1" si="11"/>
        <v>#NAME?</v>
      </c>
      <c r="BY36" t="e">
        <f t="shared" ca="1" si="12"/>
        <v>#NAME?</v>
      </c>
    </row>
    <row r="37" spans="1:77" ht="15.5" x14ac:dyDescent="0.35">
      <c r="A37" s="31">
        <v>44</v>
      </c>
      <c r="B37" s="14">
        <v>12</v>
      </c>
      <c r="C37" s="20">
        <v>0.97399999999999998</v>
      </c>
      <c r="D37" s="14">
        <v>3</v>
      </c>
      <c r="E37">
        <v>1</v>
      </c>
      <c r="F37" s="32">
        <v>0</v>
      </c>
      <c r="G37" s="14">
        <v>33</v>
      </c>
      <c r="H37" s="14">
        <v>6</v>
      </c>
      <c r="I37" s="14">
        <v>2</v>
      </c>
      <c r="J37" s="21">
        <v>40</v>
      </c>
      <c r="K37" s="17">
        <v>22</v>
      </c>
      <c r="L37" s="33">
        <v>165</v>
      </c>
      <c r="M37" s="33">
        <v>170</v>
      </c>
      <c r="N37" s="14">
        <v>0</v>
      </c>
      <c r="S37" t="e">
        <f ca="1"/>
        <v>#NAME?</v>
      </c>
      <c r="T37" t="e">
        <f ca="1"/>
        <v>#NAME?</v>
      </c>
      <c r="U37" t="e">
        <f ca="1"/>
        <v>#NAME?</v>
      </c>
      <c r="V37" t="e">
        <f ca="1"/>
        <v>#NAME?</v>
      </c>
      <c r="W37" t="e">
        <f ca="1"/>
        <v>#NAME?</v>
      </c>
      <c r="X37" t="e">
        <f ca="1"/>
        <v>#NAME?</v>
      </c>
      <c r="Y37" t="e">
        <f ca="1"/>
        <v>#NAME?</v>
      </c>
      <c r="Z37" t="e">
        <f ca="1"/>
        <v>#NAME?</v>
      </c>
      <c r="AA37" t="e">
        <f ca="1"/>
        <v>#NAME?</v>
      </c>
      <c r="AB37" t="e">
        <f ca="1"/>
        <v>#NAME?</v>
      </c>
      <c r="AC37" t="e">
        <f ca="1"/>
        <v>#NAME?</v>
      </c>
      <c r="AD37" t="e">
        <f ca="1"/>
        <v>#NAME?</v>
      </c>
      <c r="AE37" t="e">
        <f ca="1"/>
        <v>#NAME?</v>
      </c>
      <c r="AF37" s="138" t="e">
        <f ca="1"/>
        <v>#NAME?</v>
      </c>
      <c r="AG37" s="139" t="e">
        <f ca="1"/>
        <v>#NAME?</v>
      </c>
      <c r="AH37" s="140" t="e">
        <f t="shared" ca="1" si="1"/>
        <v>#NAME?</v>
      </c>
      <c r="AI37" t="e">
        <f t="shared" ca="1" si="2"/>
        <v>#NAME?</v>
      </c>
      <c r="AJ37" t="e">
        <f t="shared" ca="1" si="3"/>
        <v>#NAME?</v>
      </c>
      <c r="AK37" s="138" t="e">
        <f t="shared" ca="1" si="4"/>
        <v>#NAME?</v>
      </c>
      <c r="AL37" s="140" t="e">
        <f t="shared" ca="1" si="5"/>
        <v>#NAME?</v>
      </c>
      <c r="AM37" s="138">
        <f t="shared" ca="1" si="6"/>
        <v>0</v>
      </c>
      <c r="AN37" s="140" t="e">
        <f t="shared" ca="1" si="7"/>
        <v>#NAME?</v>
      </c>
      <c r="AO37">
        <f t="shared" ca="1" si="8"/>
        <v>0</v>
      </c>
      <c r="BR37" t="e">
        <f ca="1"/>
        <v>#NAME?</v>
      </c>
      <c r="BS37" t="e">
        <f ca="1"/>
        <v>#NAME?</v>
      </c>
      <c r="BT37" t="e">
        <f ca="1"/>
        <v>#NAME?</v>
      </c>
      <c r="BU37" t="e">
        <f t="shared" ca="1" si="13"/>
        <v>#NAME?</v>
      </c>
      <c r="BV37" t="e">
        <f t="shared" ca="1" si="14"/>
        <v>#NAME?</v>
      </c>
      <c r="BW37" t="e">
        <f t="shared" ca="1" si="10"/>
        <v>#NAME?</v>
      </c>
      <c r="BX37" t="e">
        <f t="shared" ca="1" si="11"/>
        <v>#NAME?</v>
      </c>
      <c r="BY37" t="e">
        <f t="shared" ca="1" si="12"/>
        <v>#NAME?</v>
      </c>
    </row>
    <row r="38" spans="1:77" ht="15.5" x14ac:dyDescent="0.35">
      <c r="A38" s="31">
        <v>58</v>
      </c>
      <c r="B38" s="14">
        <v>15</v>
      </c>
      <c r="C38" s="20">
        <v>0.16700000000000001</v>
      </c>
      <c r="D38" s="14">
        <v>1</v>
      </c>
      <c r="E38">
        <v>0</v>
      </c>
      <c r="F38" s="32">
        <v>0</v>
      </c>
      <c r="G38" s="14">
        <v>39</v>
      </c>
      <c r="H38" s="14">
        <v>10</v>
      </c>
      <c r="I38" s="14">
        <v>2</v>
      </c>
      <c r="J38" s="21">
        <v>47</v>
      </c>
      <c r="K38" s="17">
        <v>35</v>
      </c>
      <c r="L38" s="33">
        <v>181</v>
      </c>
      <c r="M38" s="33">
        <v>188</v>
      </c>
      <c r="N38" s="14">
        <v>0</v>
      </c>
      <c r="S38" t="e">
        <f ca="1"/>
        <v>#NAME?</v>
      </c>
      <c r="T38" t="e">
        <f ca="1"/>
        <v>#NAME?</v>
      </c>
      <c r="U38" t="e">
        <f ca="1"/>
        <v>#NAME?</v>
      </c>
      <c r="V38" t="e">
        <f ca="1"/>
        <v>#NAME?</v>
      </c>
      <c r="W38" t="e">
        <f ca="1"/>
        <v>#NAME?</v>
      </c>
      <c r="X38" t="e">
        <f ca="1"/>
        <v>#NAME?</v>
      </c>
      <c r="Y38" t="e">
        <f ca="1"/>
        <v>#NAME?</v>
      </c>
      <c r="Z38" t="e">
        <f ca="1"/>
        <v>#NAME?</v>
      </c>
      <c r="AA38" t="e">
        <f ca="1"/>
        <v>#NAME?</v>
      </c>
      <c r="AB38" t="e">
        <f ca="1"/>
        <v>#NAME?</v>
      </c>
      <c r="AC38" t="e">
        <f ca="1"/>
        <v>#NAME?</v>
      </c>
      <c r="AD38" t="e">
        <f ca="1"/>
        <v>#NAME?</v>
      </c>
      <c r="AE38" t="e">
        <f ca="1"/>
        <v>#NAME?</v>
      </c>
      <c r="AF38" s="138" t="e">
        <f ca="1"/>
        <v>#NAME?</v>
      </c>
      <c r="AG38" s="139" t="e">
        <f ca="1"/>
        <v>#NAME?</v>
      </c>
      <c r="AH38" s="140" t="e">
        <f t="shared" ca="1" si="1"/>
        <v>#NAME?</v>
      </c>
      <c r="AI38" t="e">
        <f t="shared" ca="1" si="2"/>
        <v>#NAME?</v>
      </c>
      <c r="AJ38" t="e">
        <f t="shared" ca="1" si="3"/>
        <v>#NAME?</v>
      </c>
      <c r="AK38" s="138" t="e">
        <f t="shared" ca="1" si="4"/>
        <v>#NAME?</v>
      </c>
      <c r="AL38" s="140" t="e">
        <f t="shared" ca="1" si="5"/>
        <v>#NAME?</v>
      </c>
      <c r="AM38" s="138">
        <f t="shared" ca="1" si="6"/>
        <v>0</v>
      </c>
      <c r="AN38" s="140" t="e">
        <f t="shared" ca="1" si="7"/>
        <v>#NAME?</v>
      </c>
      <c r="AO38">
        <f t="shared" ca="1" si="8"/>
        <v>0</v>
      </c>
      <c r="BR38" t="e">
        <f ca="1"/>
        <v>#NAME?</v>
      </c>
      <c r="BS38" t="e">
        <f ca="1"/>
        <v>#NAME?</v>
      </c>
      <c r="BT38" t="e">
        <f ca="1"/>
        <v>#NAME?</v>
      </c>
      <c r="BU38" t="e">
        <f t="shared" ca="1" si="13"/>
        <v>#NAME?</v>
      </c>
      <c r="BV38" t="e">
        <f t="shared" ca="1" si="14"/>
        <v>#NAME?</v>
      </c>
      <c r="BW38" t="e">
        <f t="shared" ca="1" si="10"/>
        <v>#NAME?</v>
      </c>
      <c r="BX38" t="e">
        <f t="shared" ca="1" si="11"/>
        <v>#NAME?</v>
      </c>
      <c r="BY38" t="e">
        <f t="shared" ca="1" si="12"/>
        <v>#NAME?</v>
      </c>
    </row>
    <row r="39" spans="1:77" ht="15.5" x14ac:dyDescent="0.35">
      <c r="A39" s="31">
        <v>60</v>
      </c>
      <c r="B39" s="14">
        <v>5</v>
      </c>
      <c r="C39" s="20">
        <v>0.93700000000000006</v>
      </c>
      <c r="D39" s="14">
        <v>3</v>
      </c>
      <c r="E39">
        <v>0</v>
      </c>
      <c r="F39" s="32">
        <v>0</v>
      </c>
      <c r="G39" s="14">
        <v>59</v>
      </c>
      <c r="H39" s="14">
        <v>15</v>
      </c>
      <c r="I39" s="14">
        <v>4</v>
      </c>
      <c r="J39" s="21">
        <v>37</v>
      </c>
      <c r="K39" s="17">
        <v>39</v>
      </c>
      <c r="L39" s="33">
        <v>166</v>
      </c>
      <c r="M39" s="33">
        <v>171</v>
      </c>
      <c r="N39" s="14">
        <v>1</v>
      </c>
      <c r="S39" t="e">
        <f ca="1"/>
        <v>#NAME?</v>
      </c>
      <c r="T39" t="e">
        <f ca="1"/>
        <v>#NAME?</v>
      </c>
      <c r="U39" t="e">
        <f ca="1"/>
        <v>#NAME?</v>
      </c>
      <c r="V39" t="e">
        <f ca="1"/>
        <v>#NAME?</v>
      </c>
      <c r="W39" t="e">
        <f ca="1"/>
        <v>#NAME?</v>
      </c>
      <c r="X39" t="e">
        <f ca="1"/>
        <v>#NAME?</v>
      </c>
      <c r="Y39" t="e">
        <f ca="1"/>
        <v>#NAME?</v>
      </c>
      <c r="Z39" t="e">
        <f ca="1"/>
        <v>#NAME?</v>
      </c>
      <c r="AA39" t="e">
        <f ca="1"/>
        <v>#NAME?</v>
      </c>
      <c r="AB39" t="e">
        <f ca="1"/>
        <v>#NAME?</v>
      </c>
      <c r="AC39" t="e">
        <f ca="1"/>
        <v>#NAME?</v>
      </c>
      <c r="AD39" t="e">
        <f ca="1"/>
        <v>#NAME?</v>
      </c>
      <c r="AE39" t="e">
        <f ca="1"/>
        <v>#NAME?</v>
      </c>
      <c r="AF39" s="138" t="e">
        <f ca="1"/>
        <v>#NAME?</v>
      </c>
      <c r="AG39" s="139" t="e">
        <f ca="1"/>
        <v>#NAME?</v>
      </c>
      <c r="AH39" s="140" t="e">
        <f t="shared" ca="1" si="1"/>
        <v>#NAME?</v>
      </c>
      <c r="AI39" t="e">
        <f t="shared" ca="1" si="2"/>
        <v>#NAME?</v>
      </c>
      <c r="AJ39" t="e">
        <f t="shared" ca="1" si="3"/>
        <v>#NAME?</v>
      </c>
      <c r="AK39" s="138" t="e">
        <f t="shared" ca="1" si="4"/>
        <v>#NAME?</v>
      </c>
      <c r="AL39" s="140" t="e">
        <f t="shared" ca="1" si="5"/>
        <v>#NAME?</v>
      </c>
      <c r="AM39" s="138">
        <f t="shared" ca="1" si="6"/>
        <v>0</v>
      </c>
      <c r="AN39" s="140" t="e">
        <f t="shared" ca="1" si="7"/>
        <v>#NAME?</v>
      </c>
      <c r="AO39">
        <f t="shared" ca="1" si="8"/>
        <v>0</v>
      </c>
      <c r="BR39" t="e">
        <f ca="1"/>
        <v>#NAME?</v>
      </c>
      <c r="BS39" t="e">
        <f ca="1"/>
        <v>#NAME?</v>
      </c>
      <c r="BT39" t="e">
        <f ca="1"/>
        <v>#NAME?</v>
      </c>
      <c r="BU39" t="e">
        <f t="shared" ca="1" si="13"/>
        <v>#NAME?</v>
      </c>
      <c r="BV39" t="e">
        <f t="shared" ca="1" si="14"/>
        <v>#NAME?</v>
      </c>
      <c r="BW39" t="e">
        <f t="shared" ca="1" si="10"/>
        <v>#NAME?</v>
      </c>
      <c r="BX39" t="e">
        <f t="shared" ca="1" si="11"/>
        <v>#NAME?</v>
      </c>
      <c r="BY39" t="e">
        <f t="shared" ca="1" si="12"/>
        <v>#NAME?</v>
      </c>
    </row>
    <row r="40" spans="1:77" ht="15.5" x14ac:dyDescent="0.35">
      <c r="A40" s="31">
        <v>54</v>
      </c>
      <c r="B40" s="14">
        <v>9</v>
      </c>
      <c r="C40" s="20">
        <v>4.5999999999999999E-2</v>
      </c>
      <c r="D40" s="14">
        <v>0</v>
      </c>
      <c r="E40">
        <v>0</v>
      </c>
      <c r="F40" s="32">
        <v>1</v>
      </c>
      <c r="G40" s="14">
        <v>30</v>
      </c>
      <c r="H40" s="14">
        <v>13</v>
      </c>
      <c r="I40" s="14">
        <v>5</v>
      </c>
      <c r="J40" s="21">
        <v>39</v>
      </c>
      <c r="K40" s="17">
        <v>26</v>
      </c>
      <c r="L40" s="33">
        <v>201</v>
      </c>
      <c r="M40" s="33">
        <v>204</v>
      </c>
      <c r="N40" s="14">
        <v>1</v>
      </c>
      <c r="S40" t="e">
        <f ca="1"/>
        <v>#NAME?</v>
      </c>
      <c r="T40" t="e">
        <f ca="1"/>
        <v>#NAME?</v>
      </c>
      <c r="U40" t="e">
        <f ca="1"/>
        <v>#NAME?</v>
      </c>
      <c r="V40" t="e">
        <f ca="1"/>
        <v>#NAME?</v>
      </c>
      <c r="W40" t="e">
        <f ca="1"/>
        <v>#NAME?</v>
      </c>
      <c r="X40" t="e">
        <f ca="1"/>
        <v>#NAME?</v>
      </c>
      <c r="Y40" t="e">
        <f ca="1"/>
        <v>#NAME?</v>
      </c>
      <c r="Z40" t="e">
        <f ca="1"/>
        <v>#NAME?</v>
      </c>
      <c r="AA40" t="e">
        <f ca="1"/>
        <v>#NAME?</v>
      </c>
      <c r="AB40" t="e">
        <f ca="1"/>
        <v>#NAME?</v>
      </c>
      <c r="AC40" t="e">
        <f ca="1"/>
        <v>#NAME?</v>
      </c>
      <c r="AD40" t="e">
        <f ca="1"/>
        <v>#NAME?</v>
      </c>
      <c r="AE40" t="e">
        <f ca="1"/>
        <v>#NAME?</v>
      </c>
      <c r="AF40" s="138" t="e">
        <f ca="1"/>
        <v>#NAME?</v>
      </c>
      <c r="AG40" s="139" t="e">
        <f ca="1"/>
        <v>#NAME?</v>
      </c>
      <c r="AH40" s="140" t="e">
        <f t="shared" ca="1" si="1"/>
        <v>#NAME?</v>
      </c>
      <c r="AI40" t="e">
        <f t="shared" ca="1" si="2"/>
        <v>#NAME?</v>
      </c>
      <c r="AJ40" t="e">
        <f t="shared" ca="1" si="3"/>
        <v>#NAME?</v>
      </c>
      <c r="AK40" s="138" t="e">
        <f t="shared" ca="1" si="4"/>
        <v>#NAME?</v>
      </c>
      <c r="AL40" s="140" t="e">
        <f t="shared" ca="1" si="5"/>
        <v>#NAME?</v>
      </c>
      <c r="AM40" s="138">
        <f t="shared" ca="1" si="6"/>
        <v>0</v>
      </c>
      <c r="AN40" s="140" t="e">
        <f t="shared" ca="1" si="7"/>
        <v>#NAME?</v>
      </c>
      <c r="AO40">
        <f t="shared" ca="1" si="8"/>
        <v>0</v>
      </c>
      <c r="BR40" t="e">
        <f ca="1"/>
        <v>#NAME?</v>
      </c>
      <c r="BS40" t="e">
        <f ca="1"/>
        <v>#NAME?</v>
      </c>
      <c r="BT40" t="e">
        <f ca="1"/>
        <v>#NAME?</v>
      </c>
      <c r="BU40" t="e">
        <f t="shared" ca="1" si="13"/>
        <v>#NAME?</v>
      </c>
      <c r="BV40" t="e">
        <f t="shared" ca="1" si="14"/>
        <v>#NAME?</v>
      </c>
      <c r="BW40" t="e">
        <f t="shared" ca="1" si="10"/>
        <v>#NAME?</v>
      </c>
      <c r="BX40" t="e">
        <f t="shared" ca="1" si="11"/>
        <v>#NAME?</v>
      </c>
      <c r="BY40" t="e">
        <f t="shared" ca="1" si="12"/>
        <v>#NAME?</v>
      </c>
    </row>
    <row r="41" spans="1:77" ht="15.5" x14ac:dyDescent="0.35">
      <c r="A41" s="31">
        <v>48</v>
      </c>
      <c r="B41" s="12">
        <v>2</v>
      </c>
      <c r="C41" s="25">
        <v>1.7999999999999999E-2</v>
      </c>
      <c r="D41" s="12">
        <v>2</v>
      </c>
      <c r="E41">
        <v>0</v>
      </c>
      <c r="F41" s="32">
        <v>0</v>
      </c>
      <c r="G41" s="14">
        <v>28</v>
      </c>
      <c r="H41" s="14">
        <v>1</v>
      </c>
      <c r="I41" s="14">
        <v>6</v>
      </c>
      <c r="J41" s="21">
        <v>30</v>
      </c>
      <c r="K41" s="17">
        <v>24</v>
      </c>
      <c r="L41" s="33">
        <v>157</v>
      </c>
      <c r="M41" s="33">
        <v>160</v>
      </c>
      <c r="N41" s="14">
        <v>0</v>
      </c>
      <c r="S41" t="e">
        <f ca="1"/>
        <v>#NAME?</v>
      </c>
      <c r="T41" t="e">
        <f ca="1"/>
        <v>#NAME?</v>
      </c>
      <c r="U41" t="e">
        <f ca="1"/>
        <v>#NAME?</v>
      </c>
      <c r="V41" t="e">
        <f ca="1"/>
        <v>#NAME?</v>
      </c>
      <c r="W41" t="e">
        <f ca="1"/>
        <v>#NAME?</v>
      </c>
      <c r="X41" t="e">
        <f ca="1"/>
        <v>#NAME?</v>
      </c>
      <c r="Y41" t="e">
        <f ca="1"/>
        <v>#NAME?</v>
      </c>
      <c r="Z41" t="e">
        <f ca="1"/>
        <v>#NAME?</v>
      </c>
      <c r="AA41" t="e">
        <f ca="1"/>
        <v>#NAME?</v>
      </c>
      <c r="AB41" t="e">
        <f ca="1"/>
        <v>#NAME?</v>
      </c>
      <c r="AC41" t="e">
        <f ca="1"/>
        <v>#NAME?</v>
      </c>
      <c r="AD41" t="e">
        <f ca="1"/>
        <v>#NAME?</v>
      </c>
      <c r="AE41" t="e">
        <f ca="1"/>
        <v>#NAME?</v>
      </c>
      <c r="AF41" s="138" t="e">
        <f ca="1"/>
        <v>#NAME?</v>
      </c>
      <c r="AG41" s="139" t="e">
        <f ca="1"/>
        <v>#NAME?</v>
      </c>
      <c r="AH41" s="140" t="e">
        <f t="shared" ca="1" si="1"/>
        <v>#NAME?</v>
      </c>
      <c r="AI41" t="e">
        <f t="shared" ca="1" si="2"/>
        <v>#NAME?</v>
      </c>
      <c r="AJ41" t="e">
        <f t="shared" ca="1" si="3"/>
        <v>#NAME?</v>
      </c>
      <c r="AK41" s="138" t="e">
        <f t="shared" ca="1" si="4"/>
        <v>#NAME?</v>
      </c>
      <c r="AL41" s="140" t="e">
        <f t="shared" ca="1" si="5"/>
        <v>#NAME?</v>
      </c>
      <c r="AM41" s="138">
        <f t="shared" ca="1" si="6"/>
        <v>0</v>
      </c>
      <c r="AN41" s="140" t="e">
        <f t="shared" ca="1" si="7"/>
        <v>#NAME?</v>
      </c>
      <c r="AO41">
        <f t="shared" ca="1" si="8"/>
        <v>0</v>
      </c>
      <c r="BR41" t="e">
        <f ca="1"/>
        <v>#NAME?</v>
      </c>
      <c r="BS41" t="e">
        <f ca="1"/>
        <v>#NAME?</v>
      </c>
      <c r="BT41" t="e">
        <f ca="1"/>
        <v>#NAME?</v>
      </c>
      <c r="BU41" t="e">
        <f t="shared" ca="1" si="13"/>
        <v>#NAME?</v>
      </c>
      <c r="BV41" t="e">
        <f t="shared" ca="1" si="14"/>
        <v>#NAME?</v>
      </c>
      <c r="BW41" t="e">
        <f t="shared" ca="1" si="10"/>
        <v>#NAME?</v>
      </c>
      <c r="BX41" t="e">
        <f t="shared" ca="1" si="11"/>
        <v>#NAME?</v>
      </c>
      <c r="BY41" t="e">
        <f t="shared" ca="1" si="12"/>
        <v>#NAME?</v>
      </c>
    </row>
    <row r="42" spans="1:77" ht="15.5" x14ac:dyDescent="0.35">
      <c r="A42" s="31">
        <v>53</v>
      </c>
      <c r="B42" s="14">
        <v>13</v>
      </c>
      <c r="C42" s="20">
        <v>0.84</v>
      </c>
      <c r="D42" s="14">
        <v>3</v>
      </c>
      <c r="E42">
        <v>1</v>
      </c>
      <c r="F42" s="32">
        <v>0</v>
      </c>
      <c r="G42" s="14">
        <v>36</v>
      </c>
      <c r="H42" s="14">
        <v>9</v>
      </c>
      <c r="I42" s="14">
        <v>2</v>
      </c>
      <c r="J42" s="21">
        <v>41</v>
      </c>
      <c r="K42" s="17">
        <v>30</v>
      </c>
      <c r="L42" s="33">
        <v>171</v>
      </c>
      <c r="M42" s="33">
        <v>176</v>
      </c>
      <c r="N42" s="14">
        <v>1</v>
      </c>
      <c r="S42" t="e">
        <f ca="1"/>
        <v>#NAME?</v>
      </c>
      <c r="T42" t="e">
        <f ca="1"/>
        <v>#NAME?</v>
      </c>
      <c r="U42" t="e">
        <f ca="1"/>
        <v>#NAME?</v>
      </c>
      <c r="V42" t="e">
        <f ca="1"/>
        <v>#NAME?</v>
      </c>
      <c r="W42" t="e">
        <f ca="1"/>
        <v>#NAME?</v>
      </c>
      <c r="X42" t="e">
        <f ca="1"/>
        <v>#NAME?</v>
      </c>
      <c r="Y42" t="e">
        <f ca="1"/>
        <v>#NAME?</v>
      </c>
      <c r="Z42" t="e">
        <f ca="1"/>
        <v>#NAME?</v>
      </c>
      <c r="AA42" t="e">
        <f ca="1"/>
        <v>#NAME?</v>
      </c>
      <c r="AB42" t="e">
        <f ca="1"/>
        <v>#NAME?</v>
      </c>
      <c r="AC42" t="e">
        <f ca="1"/>
        <v>#NAME?</v>
      </c>
      <c r="AD42" t="e">
        <f ca="1"/>
        <v>#NAME?</v>
      </c>
      <c r="AE42" t="e">
        <f ca="1"/>
        <v>#NAME?</v>
      </c>
      <c r="AF42" s="138" t="e">
        <f ca="1"/>
        <v>#NAME?</v>
      </c>
      <c r="AG42" s="139" t="e">
        <f ca="1"/>
        <v>#NAME?</v>
      </c>
      <c r="AH42" s="140" t="e">
        <f t="shared" ca="1" si="1"/>
        <v>#NAME?</v>
      </c>
      <c r="AI42" t="e">
        <f t="shared" ca="1" si="2"/>
        <v>#NAME?</v>
      </c>
      <c r="AJ42" t="e">
        <f t="shared" ca="1" si="3"/>
        <v>#NAME?</v>
      </c>
      <c r="AK42" s="138" t="e">
        <f t="shared" ca="1" si="4"/>
        <v>#NAME?</v>
      </c>
      <c r="AL42" s="140" t="e">
        <f t="shared" ca="1" si="5"/>
        <v>#NAME?</v>
      </c>
      <c r="AM42" s="138">
        <f t="shared" ca="1" si="6"/>
        <v>0</v>
      </c>
      <c r="AN42" s="140" t="e">
        <f t="shared" ca="1" si="7"/>
        <v>#NAME?</v>
      </c>
      <c r="AO42">
        <f t="shared" ca="1" si="8"/>
        <v>0</v>
      </c>
      <c r="BR42" t="e">
        <f ca="1"/>
        <v>#NAME?</v>
      </c>
      <c r="BS42" t="e">
        <f ca="1"/>
        <v>#NAME?</v>
      </c>
      <c r="BT42" t="e">
        <f ca="1"/>
        <v>#NAME?</v>
      </c>
      <c r="BU42" t="e">
        <f t="shared" ca="1" si="13"/>
        <v>#NAME?</v>
      </c>
      <c r="BV42" t="e">
        <f t="shared" ca="1" si="14"/>
        <v>#NAME?</v>
      </c>
      <c r="BW42" t="e">
        <f t="shared" ca="1" si="10"/>
        <v>#NAME?</v>
      </c>
      <c r="BX42" t="e">
        <f t="shared" ca="1" si="11"/>
        <v>#NAME?</v>
      </c>
      <c r="BY42" t="e">
        <f t="shared" ca="1" si="12"/>
        <v>#NAME?</v>
      </c>
    </row>
    <row r="43" spans="1:77" ht="15.5" x14ac:dyDescent="0.35">
      <c r="A43" s="31">
        <v>88</v>
      </c>
      <c r="B43" s="14">
        <v>18</v>
      </c>
      <c r="C43" s="20">
        <v>1</v>
      </c>
      <c r="D43" s="14">
        <v>2</v>
      </c>
      <c r="E43">
        <v>0</v>
      </c>
      <c r="F43" s="32">
        <v>0</v>
      </c>
      <c r="G43" s="14">
        <v>40</v>
      </c>
      <c r="H43" s="14">
        <v>8</v>
      </c>
      <c r="I43" s="14">
        <v>3</v>
      </c>
      <c r="J43" s="21">
        <v>43</v>
      </c>
      <c r="K43" s="17">
        <v>64</v>
      </c>
      <c r="L43" s="33">
        <v>167</v>
      </c>
      <c r="M43" s="33">
        <v>177</v>
      </c>
      <c r="N43" s="14">
        <v>1</v>
      </c>
      <c r="S43" t="e">
        <f ca="1"/>
        <v>#NAME?</v>
      </c>
      <c r="T43" t="e">
        <f ca="1"/>
        <v>#NAME?</v>
      </c>
      <c r="U43" t="e">
        <f ca="1"/>
        <v>#NAME?</v>
      </c>
      <c r="V43" t="e">
        <f ca="1"/>
        <v>#NAME?</v>
      </c>
      <c r="W43" t="e">
        <f ca="1"/>
        <v>#NAME?</v>
      </c>
      <c r="X43" t="e">
        <f ca="1"/>
        <v>#NAME?</v>
      </c>
      <c r="Y43" t="e">
        <f ca="1"/>
        <v>#NAME?</v>
      </c>
      <c r="Z43" t="e">
        <f ca="1"/>
        <v>#NAME?</v>
      </c>
      <c r="AA43" t="e">
        <f ca="1"/>
        <v>#NAME?</v>
      </c>
      <c r="AB43" t="e">
        <f ca="1"/>
        <v>#NAME?</v>
      </c>
      <c r="AC43" t="e">
        <f ca="1"/>
        <v>#NAME?</v>
      </c>
      <c r="AD43" t="e">
        <f ca="1"/>
        <v>#NAME?</v>
      </c>
      <c r="AE43" t="e">
        <f ca="1"/>
        <v>#NAME?</v>
      </c>
      <c r="AF43" s="138" t="e">
        <f ca="1"/>
        <v>#NAME?</v>
      </c>
      <c r="AG43" s="139" t="e">
        <f ca="1"/>
        <v>#NAME?</v>
      </c>
      <c r="AH43" s="140" t="e">
        <f t="shared" ca="1" si="1"/>
        <v>#NAME?</v>
      </c>
      <c r="AI43" t="e">
        <f t="shared" ca="1" si="2"/>
        <v>#NAME?</v>
      </c>
      <c r="AJ43" t="e">
        <f t="shared" ca="1" si="3"/>
        <v>#NAME?</v>
      </c>
      <c r="AK43" s="138" t="e">
        <f t="shared" ca="1" si="4"/>
        <v>#NAME?</v>
      </c>
      <c r="AL43" s="140" t="e">
        <f t="shared" ca="1" si="5"/>
        <v>#NAME?</v>
      </c>
      <c r="AM43" s="138">
        <f t="shared" ca="1" si="6"/>
        <v>0</v>
      </c>
      <c r="AN43" s="140" t="e">
        <f t="shared" ca="1" si="7"/>
        <v>#NAME?</v>
      </c>
      <c r="AO43">
        <f t="shared" ca="1" si="8"/>
        <v>0</v>
      </c>
      <c r="BR43" t="e">
        <f ca="1"/>
        <v>#NAME?</v>
      </c>
      <c r="BS43" t="e">
        <f ca="1"/>
        <v>#NAME?</v>
      </c>
      <c r="BT43" t="e">
        <f ca="1"/>
        <v>#NAME?</v>
      </c>
      <c r="BU43" t="e">
        <f t="shared" ca="1" si="13"/>
        <v>#NAME?</v>
      </c>
      <c r="BV43" t="e">
        <f t="shared" ca="1" si="14"/>
        <v>#NAME?</v>
      </c>
      <c r="BW43" t="e">
        <f t="shared" ca="1" si="10"/>
        <v>#NAME?</v>
      </c>
      <c r="BX43" t="e">
        <f t="shared" ca="1" si="11"/>
        <v>#NAME?</v>
      </c>
      <c r="BY43" t="e">
        <f t="shared" ca="1" si="12"/>
        <v>#NAME?</v>
      </c>
    </row>
    <row r="44" spans="1:77" ht="15.5" x14ac:dyDescent="0.35">
      <c r="A44" s="31">
        <v>59</v>
      </c>
      <c r="B44" s="14">
        <v>5</v>
      </c>
      <c r="C44" s="20">
        <v>1.159</v>
      </c>
      <c r="D44" s="14">
        <v>1</v>
      </c>
      <c r="E44">
        <v>0</v>
      </c>
      <c r="F44" s="32">
        <v>0</v>
      </c>
      <c r="G44" s="14">
        <v>43</v>
      </c>
      <c r="H44" s="14">
        <v>15</v>
      </c>
      <c r="I44" s="14">
        <v>5</v>
      </c>
      <c r="J44" s="21">
        <v>35</v>
      </c>
      <c r="K44" s="17">
        <v>45</v>
      </c>
      <c r="L44" s="33">
        <v>176</v>
      </c>
      <c r="M44" s="33">
        <v>184</v>
      </c>
      <c r="N44" s="14">
        <v>1</v>
      </c>
      <c r="S44" t="e">
        <f ca="1"/>
        <v>#NAME?</v>
      </c>
      <c r="T44" t="e">
        <f ca="1"/>
        <v>#NAME?</v>
      </c>
      <c r="U44" t="e">
        <f ca="1"/>
        <v>#NAME?</v>
      </c>
      <c r="V44" t="e">
        <f ca="1"/>
        <v>#NAME?</v>
      </c>
      <c r="W44" t="e">
        <f ca="1"/>
        <v>#NAME?</v>
      </c>
      <c r="X44" t="e">
        <f ca="1"/>
        <v>#NAME?</v>
      </c>
      <c r="Y44" t="e">
        <f ca="1"/>
        <v>#NAME?</v>
      </c>
      <c r="Z44" t="e">
        <f ca="1"/>
        <v>#NAME?</v>
      </c>
      <c r="AA44" t="e">
        <f ca="1"/>
        <v>#NAME?</v>
      </c>
      <c r="AB44" t="e">
        <f ca="1"/>
        <v>#NAME?</v>
      </c>
      <c r="AC44" t="e">
        <f ca="1"/>
        <v>#NAME?</v>
      </c>
      <c r="AD44" t="e">
        <f ca="1"/>
        <v>#NAME?</v>
      </c>
      <c r="AE44" t="e">
        <f ca="1"/>
        <v>#NAME?</v>
      </c>
      <c r="AF44" s="138" t="e">
        <f ca="1"/>
        <v>#NAME?</v>
      </c>
      <c r="AG44" s="139" t="e">
        <f ca="1"/>
        <v>#NAME?</v>
      </c>
      <c r="AH44" s="140" t="e">
        <f t="shared" ca="1" si="1"/>
        <v>#NAME?</v>
      </c>
      <c r="AI44" t="e">
        <f t="shared" ca="1" si="2"/>
        <v>#NAME?</v>
      </c>
      <c r="AJ44" t="e">
        <f t="shared" ca="1" si="3"/>
        <v>#NAME?</v>
      </c>
      <c r="AK44" s="138" t="e">
        <f t="shared" ca="1" si="4"/>
        <v>#NAME?</v>
      </c>
      <c r="AL44" s="140" t="e">
        <f t="shared" ca="1" si="5"/>
        <v>#NAME?</v>
      </c>
      <c r="AM44" s="138">
        <f t="shared" ca="1" si="6"/>
        <v>0</v>
      </c>
      <c r="AN44" s="140" t="e">
        <f t="shared" ca="1" si="7"/>
        <v>#NAME?</v>
      </c>
      <c r="AO44">
        <f t="shared" ca="1" si="8"/>
        <v>0</v>
      </c>
      <c r="BR44" t="e">
        <f ca="1"/>
        <v>#NAME?</v>
      </c>
      <c r="BS44" t="e">
        <f ca="1"/>
        <v>#NAME?</v>
      </c>
      <c r="BT44" t="e">
        <f ca="1"/>
        <v>#NAME?</v>
      </c>
      <c r="BU44" t="e">
        <f t="shared" ca="1" si="13"/>
        <v>#NAME?</v>
      </c>
      <c r="BV44" t="e">
        <f t="shared" ca="1" si="14"/>
        <v>#NAME?</v>
      </c>
      <c r="BW44" t="e">
        <f t="shared" ca="1" si="10"/>
        <v>#NAME?</v>
      </c>
      <c r="BX44" t="e">
        <f t="shared" ca="1" si="11"/>
        <v>#NAME?</v>
      </c>
      <c r="BY44" t="e">
        <f t="shared" ca="1" si="12"/>
        <v>#NAME?</v>
      </c>
    </row>
    <row r="45" spans="1:77" ht="15.5" x14ac:dyDescent="0.35">
      <c r="A45" s="31">
        <v>117</v>
      </c>
      <c r="B45" s="14">
        <v>2</v>
      </c>
      <c r="C45" s="20">
        <v>0.104</v>
      </c>
      <c r="D45" s="14">
        <v>2</v>
      </c>
      <c r="E45">
        <v>0</v>
      </c>
      <c r="F45" s="32">
        <v>1</v>
      </c>
      <c r="G45" s="14">
        <v>52</v>
      </c>
      <c r="H45" s="14">
        <v>15</v>
      </c>
      <c r="I45" s="14">
        <v>3</v>
      </c>
      <c r="J45" s="21">
        <v>30</v>
      </c>
      <c r="K45" s="17">
        <v>59</v>
      </c>
      <c r="L45" s="33">
        <v>163</v>
      </c>
      <c r="M45" s="33">
        <v>169</v>
      </c>
      <c r="N45" s="14">
        <v>1</v>
      </c>
      <c r="S45" t="e">
        <f ca="1"/>
        <v>#NAME?</v>
      </c>
      <c r="T45" t="e">
        <f ca="1"/>
        <v>#NAME?</v>
      </c>
      <c r="U45" t="e">
        <f ca="1"/>
        <v>#NAME?</v>
      </c>
      <c r="V45" t="e">
        <f ca="1"/>
        <v>#NAME?</v>
      </c>
      <c r="W45" t="e">
        <f ca="1"/>
        <v>#NAME?</v>
      </c>
      <c r="X45" t="e">
        <f ca="1"/>
        <v>#NAME?</v>
      </c>
      <c r="Y45" t="e">
        <f ca="1"/>
        <v>#NAME?</v>
      </c>
      <c r="Z45" t="e">
        <f ca="1"/>
        <v>#NAME?</v>
      </c>
      <c r="AA45" t="e">
        <f ca="1"/>
        <v>#NAME?</v>
      </c>
      <c r="AB45" t="e">
        <f ca="1"/>
        <v>#NAME?</v>
      </c>
      <c r="AC45" t="e">
        <f ca="1"/>
        <v>#NAME?</v>
      </c>
      <c r="AD45" t="e">
        <f ca="1"/>
        <v>#NAME?</v>
      </c>
      <c r="AE45" t="e">
        <f ca="1"/>
        <v>#NAME?</v>
      </c>
      <c r="AF45" s="138" t="e">
        <f ca="1"/>
        <v>#NAME?</v>
      </c>
      <c r="AG45" s="139" t="e">
        <f ca="1"/>
        <v>#NAME?</v>
      </c>
      <c r="AH45" s="140" t="e">
        <f t="shared" ca="1" si="1"/>
        <v>#NAME?</v>
      </c>
      <c r="AI45" t="e">
        <f t="shared" ca="1" si="2"/>
        <v>#NAME?</v>
      </c>
      <c r="AJ45" t="e">
        <f t="shared" ca="1" si="3"/>
        <v>#NAME?</v>
      </c>
      <c r="AK45" s="138" t="e">
        <f t="shared" ca="1" si="4"/>
        <v>#NAME?</v>
      </c>
      <c r="AL45" s="140" t="e">
        <f t="shared" ca="1" si="5"/>
        <v>#NAME?</v>
      </c>
      <c r="AM45" s="138">
        <f t="shared" ca="1" si="6"/>
        <v>0</v>
      </c>
      <c r="AN45" s="140" t="e">
        <f t="shared" ca="1" si="7"/>
        <v>#NAME?</v>
      </c>
      <c r="AO45">
        <f t="shared" ca="1" si="8"/>
        <v>0</v>
      </c>
      <c r="BR45" t="e">
        <f ca="1"/>
        <v>#NAME?</v>
      </c>
      <c r="BS45" t="e">
        <f ca="1"/>
        <v>#NAME?</v>
      </c>
      <c r="BT45" t="e">
        <f ca="1"/>
        <v>#NAME?</v>
      </c>
      <c r="BU45" t="e">
        <f t="shared" ca="1" si="13"/>
        <v>#NAME?</v>
      </c>
      <c r="BV45" t="e">
        <f t="shared" ca="1" si="14"/>
        <v>#NAME?</v>
      </c>
      <c r="BW45" t="e">
        <f t="shared" ca="1" si="10"/>
        <v>#NAME?</v>
      </c>
      <c r="BX45" t="e">
        <f t="shared" ca="1" si="11"/>
        <v>#NAME?</v>
      </c>
      <c r="BY45" t="e">
        <f t="shared" ca="1" si="12"/>
        <v>#NAME?</v>
      </c>
    </row>
    <row r="46" spans="1:77" ht="15.5" x14ac:dyDescent="0.35">
      <c r="A46" s="31">
        <v>83</v>
      </c>
      <c r="B46" s="14">
        <v>22</v>
      </c>
      <c r="C46" s="20">
        <v>0.93600000000000005</v>
      </c>
      <c r="D46" s="14">
        <v>2</v>
      </c>
      <c r="E46">
        <v>0</v>
      </c>
      <c r="F46" s="32">
        <v>0</v>
      </c>
      <c r="G46" s="14">
        <v>45</v>
      </c>
      <c r="H46" s="14">
        <v>9</v>
      </c>
      <c r="I46" s="14">
        <v>3</v>
      </c>
      <c r="J46" s="21">
        <v>50</v>
      </c>
      <c r="K46" s="17">
        <v>87</v>
      </c>
      <c r="L46" s="33">
        <v>173</v>
      </c>
      <c r="M46" s="33">
        <v>178</v>
      </c>
      <c r="N46" s="14">
        <v>1</v>
      </c>
      <c r="S46" t="e">
        <f ca="1"/>
        <v>#NAME?</v>
      </c>
      <c r="T46" t="e">
        <f ca="1"/>
        <v>#NAME?</v>
      </c>
      <c r="U46" t="e">
        <f ca="1"/>
        <v>#NAME?</v>
      </c>
      <c r="V46" t="e">
        <f ca="1"/>
        <v>#NAME?</v>
      </c>
      <c r="W46" t="e">
        <f ca="1"/>
        <v>#NAME?</v>
      </c>
      <c r="X46" t="e">
        <f ca="1"/>
        <v>#NAME?</v>
      </c>
      <c r="Y46" t="e">
        <f ca="1"/>
        <v>#NAME?</v>
      </c>
      <c r="Z46" t="e">
        <f ca="1"/>
        <v>#NAME?</v>
      </c>
      <c r="AA46" t="e">
        <f ca="1"/>
        <v>#NAME?</v>
      </c>
      <c r="AB46" t="e">
        <f ca="1"/>
        <v>#NAME?</v>
      </c>
      <c r="AC46" t="e">
        <f ca="1"/>
        <v>#NAME?</v>
      </c>
      <c r="AD46" t="e">
        <f ca="1"/>
        <v>#NAME?</v>
      </c>
      <c r="AE46" t="e">
        <f ca="1"/>
        <v>#NAME?</v>
      </c>
      <c r="AF46" s="138" t="e">
        <f ca="1"/>
        <v>#NAME?</v>
      </c>
      <c r="AG46" s="139" t="e">
        <f ca="1"/>
        <v>#NAME?</v>
      </c>
      <c r="AH46" s="140" t="e">
        <f t="shared" ca="1" si="1"/>
        <v>#NAME?</v>
      </c>
      <c r="AI46" t="e">
        <f t="shared" ca="1" si="2"/>
        <v>#NAME?</v>
      </c>
      <c r="AJ46" t="e">
        <f t="shared" ca="1" si="3"/>
        <v>#NAME?</v>
      </c>
      <c r="AK46" s="138" t="e">
        <f t="shared" ca="1" si="4"/>
        <v>#NAME?</v>
      </c>
      <c r="AL46" s="140" t="e">
        <f t="shared" ca="1" si="5"/>
        <v>#NAME?</v>
      </c>
      <c r="AM46" s="138">
        <f t="shared" ca="1" si="6"/>
        <v>0</v>
      </c>
      <c r="AN46" s="140" t="e">
        <f t="shared" ca="1" si="7"/>
        <v>#NAME?</v>
      </c>
      <c r="AO46">
        <f t="shared" ca="1" si="8"/>
        <v>0</v>
      </c>
      <c r="BR46" t="e">
        <f ca="1"/>
        <v>#NAME?</v>
      </c>
      <c r="BS46" t="e">
        <f ca="1"/>
        <v>#NAME?</v>
      </c>
      <c r="BT46" t="e">
        <f ca="1"/>
        <v>#NAME?</v>
      </c>
      <c r="BU46" t="e">
        <f t="shared" ca="1" si="13"/>
        <v>#NAME?</v>
      </c>
      <c r="BV46" t="e">
        <f t="shared" ca="1" si="14"/>
        <v>#NAME?</v>
      </c>
      <c r="BW46" t="e">
        <f t="shared" ca="1" si="10"/>
        <v>#NAME?</v>
      </c>
      <c r="BX46" t="e">
        <f t="shared" ca="1" si="11"/>
        <v>#NAME?</v>
      </c>
      <c r="BY46" t="e">
        <f t="shared" ca="1" si="12"/>
        <v>#NAME?</v>
      </c>
    </row>
    <row r="47" spans="1:77" ht="15.5" x14ac:dyDescent="0.35">
      <c r="A47" s="31">
        <v>91</v>
      </c>
      <c r="B47" s="14">
        <v>2</v>
      </c>
      <c r="C47" s="20">
        <v>1.968</v>
      </c>
      <c r="D47" s="14">
        <v>1</v>
      </c>
      <c r="E47">
        <v>0</v>
      </c>
      <c r="F47" s="32">
        <v>0</v>
      </c>
      <c r="G47" s="14">
        <v>33</v>
      </c>
      <c r="H47" s="14">
        <v>5</v>
      </c>
      <c r="I47" s="14">
        <v>2</v>
      </c>
      <c r="J47" s="21">
        <v>37</v>
      </c>
      <c r="K47" s="17">
        <v>98</v>
      </c>
      <c r="L47" s="33">
        <v>183</v>
      </c>
      <c r="M47" s="33">
        <v>194</v>
      </c>
      <c r="N47" s="14">
        <v>1</v>
      </c>
      <c r="S47" t="e">
        <f ca="1"/>
        <v>#NAME?</v>
      </c>
      <c r="T47" t="e">
        <f ca="1"/>
        <v>#NAME?</v>
      </c>
      <c r="U47" t="e">
        <f ca="1"/>
        <v>#NAME?</v>
      </c>
      <c r="V47" t="e">
        <f ca="1"/>
        <v>#NAME?</v>
      </c>
      <c r="W47" t="e">
        <f ca="1"/>
        <v>#NAME?</v>
      </c>
      <c r="X47" t="e">
        <f ca="1"/>
        <v>#NAME?</v>
      </c>
      <c r="Y47" t="e">
        <f ca="1"/>
        <v>#NAME?</v>
      </c>
      <c r="Z47" t="e">
        <f ca="1"/>
        <v>#NAME?</v>
      </c>
      <c r="AA47" t="e">
        <f ca="1"/>
        <v>#NAME?</v>
      </c>
      <c r="AB47" t="e">
        <f ca="1"/>
        <v>#NAME?</v>
      </c>
      <c r="AC47" t="e">
        <f ca="1"/>
        <v>#NAME?</v>
      </c>
      <c r="AD47" t="e">
        <f ca="1"/>
        <v>#NAME?</v>
      </c>
      <c r="AE47" t="e">
        <f ca="1"/>
        <v>#NAME?</v>
      </c>
      <c r="AF47" s="138" t="e">
        <f ca="1"/>
        <v>#NAME?</v>
      </c>
      <c r="AG47" s="139" t="e">
        <f ca="1"/>
        <v>#NAME?</v>
      </c>
      <c r="AH47" s="140" t="e">
        <f t="shared" ca="1" si="1"/>
        <v>#NAME?</v>
      </c>
      <c r="AI47" t="e">
        <f t="shared" ca="1" si="2"/>
        <v>#NAME?</v>
      </c>
      <c r="AJ47" t="e">
        <f t="shared" ca="1" si="3"/>
        <v>#NAME?</v>
      </c>
      <c r="AK47" s="138" t="e">
        <f t="shared" ca="1" si="4"/>
        <v>#NAME?</v>
      </c>
      <c r="AL47" s="140" t="e">
        <f t="shared" ca="1" si="5"/>
        <v>#NAME?</v>
      </c>
      <c r="AM47" s="138">
        <f t="shared" ca="1" si="6"/>
        <v>0</v>
      </c>
      <c r="AN47" s="140" t="e">
        <f t="shared" ca="1" si="7"/>
        <v>#NAME?</v>
      </c>
      <c r="AO47">
        <f t="shared" ca="1" si="8"/>
        <v>0</v>
      </c>
      <c r="BR47" t="e">
        <f ca="1"/>
        <v>#NAME?</v>
      </c>
      <c r="BS47" t="e">
        <f ca="1"/>
        <v>#NAME?</v>
      </c>
      <c r="BT47" t="e">
        <f ca="1"/>
        <v>#NAME?</v>
      </c>
      <c r="BU47" t="e">
        <f t="shared" ca="1" si="13"/>
        <v>#NAME?</v>
      </c>
      <c r="BV47" t="e">
        <f t="shared" ca="1" si="14"/>
        <v>#NAME?</v>
      </c>
      <c r="BW47" t="e">
        <f t="shared" ca="1" si="10"/>
        <v>#NAME?</v>
      </c>
      <c r="BX47" t="e">
        <f t="shared" ca="1" si="11"/>
        <v>#NAME?</v>
      </c>
      <c r="BY47" t="e">
        <f t="shared" ca="1" si="12"/>
        <v>#NAME?</v>
      </c>
    </row>
    <row r="48" spans="1:77" ht="15.5" x14ac:dyDescent="0.35">
      <c r="A48" s="31">
        <v>56</v>
      </c>
      <c r="B48" s="14">
        <v>4</v>
      </c>
      <c r="C48" s="20">
        <v>2.536</v>
      </c>
      <c r="D48" s="14">
        <v>1</v>
      </c>
      <c r="E48">
        <v>0</v>
      </c>
      <c r="F48" s="32">
        <v>1</v>
      </c>
      <c r="G48" s="14">
        <v>36</v>
      </c>
      <c r="H48" s="14">
        <v>8</v>
      </c>
      <c r="I48" s="14">
        <v>2</v>
      </c>
      <c r="J48" s="21">
        <v>50</v>
      </c>
      <c r="K48" s="17">
        <v>40</v>
      </c>
      <c r="L48" s="33">
        <v>173</v>
      </c>
      <c r="M48" s="33">
        <v>179</v>
      </c>
      <c r="N48" s="14">
        <v>1</v>
      </c>
      <c r="S48" t="e">
        <f ca="1"/>
        <v>#NAME?</v>
      </c>
      <c r="T48" t="e">
        <f ca="1"/>
        <v>#NAME?</v>
      </c>
      <c r="U48" t="e">
        <f ca="1"/>
        <v>#NAME?</v>
      </c>
      <c r="V48" t="e">
        <f ca="1"/>
        <v>#NAME?</v>
      </c>
      <c r="W48" t="e">
        <f ca="1"/>
        <v>#NAME?</v>
      </c>
      <c r="X48" t="e">
        <f ca="1"/>
        <v>#NAME?</v>
      </c>
      <c r="Y48" t="e">
        <f ca="1"/>
        <v>#NAME?</v>
      </c>
      <c r="Z48" t="e">
        <f ca="1"/>
        <v>#NAME?</v>
      </c>
      <c r="AA48" t="e">
        <f ca="1"/>
        <v>#NAME?</v>
      </c>
      <c r="AB48" t="e">
        <f ca="1"/>
        <v>#NAME?</v>
      </c>
      <c r="AC48" t="e">
        <f ca="1"/>
        <v>#NAME?</v>
      </c>
      <c r="AD48" t="e">
        <f ca="1"/>
        <v>#NAME?</v>
      </c>
      <c r="AE48" t="e">
        <f ca="1"/>
        <v>#NAME?</v>
      </c>
      <c r="AF48" s="138" t="e">
        <f ca="1"/>
        <v>#NAME?</v>
      </c>
      <c r="AG48" s="139" t="e">
        <f ca="1"/>
        <v>#NAME?</v>
      </c>
      <c r="AH48" s="140" t="e">
        <f t="shared" ca="1" si="1"/>
        <v>#NAME?</v>
      </c>
      <c r="AI48" t="e">
        <f t="shared" ca="1" si="2"/>
        <v>#NAME?</v>
      </c>
      <c r="AJ48" t="e">
        <f t="shared" ca="1" si="3"/>
        <v>#NAME?</v>
      </c>
      <c r="AK48" s="138" t="e">
        <f t="shared" ca="1" si="4"/>
        <v>#NAME?</v>
      </c>
      <c r="AL48" s="140" t="e">
        <f t="shared" ca="1" si="5"/>
        <v>#NAME?</v>
      </c>
      <c r="AM48" s="138">
        <f t="shared" ca="1" si="6"/>
        <v>0</v>
      </c>
      <c r="AN48" s="140" t="e">
        <f t="shared" ca="1" si="7"/>
        <v>#NAME?</v>
      </c>
      <c r="AO48">
        <f t="shared" ca="1" si="8"/>
        <v>0</v>
      </c>
      <c r="BR48" t="e">
        <f ca="1"/>
        <v>#NAME?</v>
      </c>
      <c r="BS48" t="e">
        <f ca="1"/>
        <v>#NAME?</v>
      </c>
      <c r="BT48" t="e">
        <f ca="1"/>
        <v>#NAME?</v>
      </c>
      <c r="BU48" t="e">
        <f t="shared" ca="1" si="13"/>
        <v>#NAME?</v>
      </c>
      <c r="BV48" t="e">
        <f t="shared" ca="1" si="14"/>
        <v>#NAME?</v>
      </c>
      <c r="BW48" t="e">
        <f t="shared" ca="1" si="10"/>
        <v>#NAME?</v>
      </c>
      <c r="BX48" t="e">
        <f t="shared" ca="1" si="11"/>
        <v>#NAME?</v>
      </c>
      <c r="BY48" t="e">
        <f t="shared" ca="1" si="12"/>
        <v>#NAME?</v>
      </c>
    </row>
    <row r="49" spans="1:77" ht="15.5" x14ac:dyDescent="0.35">
      <c r="A49" s="31">
        <v>51</v>
      </c>
      <c r="B49" s="14">
        <v>2</v>
      </c>
      <c r="C49" s="20">
        <v>0.41699999999999998</v>
      </c>
      <c r="D49" s="14">
        <v>3</v>
      </c>
      <c r="E49">
        <v>1</v>
      </c>
      <c r="F49" s="32">
        <v>0</v>
      </c>
      <c r="G49" s="14">
        <v>36</v>
      </c>
      <c r="H49" s="14">
        <v>8</v>
      </c>
      <c r="I49" s="14">
        <v>2</v>
      </c>
      <c r="J49" s="21">
        <v>33</v>
      </c>
      <c r="K49" s="17">
        <v>32</v>
      </c>
      <c r="L49" s="33">
        <v>161</v>
      </c>
      <c r="M49" s="33">
        <v>167</v>
      </c>
      <c r="N49" s="14">
        <v>0</v>
      </c>
      <c r="S49" t="e">
        <f ca="1"/>
        <v>#NAME?</v>
      </c>
      <c r="T49" t="e">
        <f ca="1"/>
        <v>#NAME?</v>
      </c>
      <c r="U49" t="e">
        <f ca="1"/>
        <v>#NAME?</v>
      </c>
      <c r="V49" t="e">
        <f ca="1"/>
        <v>#NAME?</v>
      </c>
      <c r="W49" t="e">
        <f ca="1"/>
        <v>#NAME?</v>
      </c>
      <c r="X49" t="e">
        <f ca="1"/>
        <v>#NAME?</v>
      </c>
      <c r="Y49" t="e">
        <f ca="1"/>
        <v>#NAME?</v>
      </c>
      <c r="Z49" t="e">
        <f ca="1"/>
        <v>#NAME?</v>
      </c>
      <c r="AA49" t="e">
        <f ca="1"/>
        <v>#NAME?</v>
      </c>
      <c r="AB49" t="e">
        <f ca="1"/>
        <v>#NAME?</v>
      </c>
      <c r="AC49" t="e">
        <f ca="1"/>
        <v>#NAME?</v>
      </c>
      <c r="AD49" t="e">
        <f ca="1"/>
        <v>#NAME?</v>
      </c>
      <c r="AE49" t="e">
        <f ca="1"/>
        <v>#NAME?</v>
      </c>
      <c r="AF49" s="138" t="e">
        <f ca="1"/>
        <v>#NAME?</v>
      </c>
      <c r="AG49" s="139" t="e">
        <f ca="1"/>
        <v>#NAME?</v>
      </c>
      <c r="AH49" s="140" t="e">
        <f t="shared" ca="1" si="1"/>
        <v>#NAME?</v>
      </c>
      <c r="AI49" t="e">
        <f t="shared" ca="1" si="2"/>
        <v>#NAME?</v>
      </c>
      <c r="AJ49" t="e">
        <f t="shared" ca="1" si="3"/>
        <v>#NAME?</v>
      </c>
      <c r="AK49" s="138" t="e">
        <f t="shared" ca="1" si="4"/>
        <v>#NAME?</v>
      </c>
      <c r="AL49" s="140" t="e">
        <f t="shared" ca="1" si="5"/>
        <v>#NAME?</v>
      </c>
      <c r="AM49" s="138">
        <f t="shared" ca="1" si="6"/>
        <v>0</v>
      </c>
      <c r="AN49" s="140" t="e">
        <f t="shared" ca="1" si="7"/>
        <v>#NAME?</v>
      </c>
      <c r="AO49">
        <f t="shared" ca="1" si="8"/>
        <v>0</v>
      </c>
      <c r="BR49" t="e">
        <f ca="1"/>
        <v>#NAME?</v>
      </c>
      <c r="BS49" t="e">
        <f ca="1"/>
        <v>#NAME?</v>
      </c>
      <c r="BT49" t="e">
        <f ca="1"/>
        <v>#NAME?</v>
      </c>
      <c r="BU49" t="e">
        <f t="shared" ca="1" si="13"/>
        <v>#NAME?</v>
      </c>
      <c r="BV49" t="e">
        <f t="shared" ca="1" si="14"/>
        <v>#NAME?</v>
      </c>
      <c r="BW49" t="e">
        <f t="shared" ca="1" si="10"/>
        <v>#NAME?</v>
      </c>
      <c r="BX49" t="e">
        <f t="shared" ca="1" si="11"/>
        <v>#NAME?</v>
      </c>
      <c r="BY49" t="e">
        <f t="shared" ca="1" si="12"/>
        <v>#NAME?</v>
      </c>
    </row>
    <row r="50" spans="1:77" ht="15.5" x14ac:dyDescent="0.35">
      <c r="A50" s="31">
        <v>56</v>
      </c>
      <c r="B50" s="14">
        <v>14</v>
      </c>
      <c r="C50" s="20">
        <v>3.9E-2</v>
      </c>
      <c r="D50" s="14">
        <v>1</v>
      </c>
      <c r="E50">
        <v>0</v>
      </c>
      <c r="F50" s="32">
        <v>1</v>
      </c>
      <c r="G50" s="14">
        <v>43</v>
      </c>
      <c r="H50" s="14">
        <v>6</v>
      </c>
      <c r="I50" s="14">
        <v>3</v>
      </c>
      <c r="J50" s="21">
        <v>41</v>
      </c>
      <c r="K50" s="17">
        <v>37</v>
      </c>
      <c r="L50" s="33">
        <v>165</v>
      </c>
      <c r="M50" s="33">
        <v>172</v>
      </c>
      <c r="N50" s="14">
        <v>0</v>
      </c>
      <c r="S50" t="e">
        <f ca="1"/>
        <v>#NAME?</v>
      </c>
      <c r="T50" t="e">
        <f ca="1"/>
        <v>#NAME?</v>
      </c>
      <c r="U50" t="e">
        <f ca="1"/>
        <v>#NAME?</v>
      </c>
      <c r="V50" t="e">
        <f ca="1"/>
        <v>#NAME?</v>
      </c>
      <c r="W50" t="e">
        <f ca="1"/>
        <v>#NAME?</v>
      </c>
      <c r="X50" t="e">
        <f ca="1"/>
        <v>#NAME?</v>
      </c>
      <c r="Y50" t="e">
        <f ca="1"/>
        <v>#NAME?</v>
      </c>
      <c r="Z50" t="e">
        <f ca="1"/>
        <v>#NAME?</v>
      </c>
      <c r="AA50" t="e">
        <f ca="1"/>
        <v>#NAME?</v>
      </c>
      <c r="AB50" t="e">
        <f ca="1"/>
        <v>#NAME?</v>
      </c>
      <c r="AC50" t="e">
        <f ca="1"/>
        <v>#NAME?</v>
      </c>
      <c r="AD50" t="e">
        <f ca="1"/>
        <v>#NAME?</v>
      </c>
      <c r="AE50" t="e">
        <f ca="1"/>
        <v>#NAME?</v>
      </c>
      <c r="AF50" s="138" t="e">
        <f ca="1"/>
        <v>#NAME?</v>
      </c>
      <c r="AG50" s="139" t="e">
        <f ca="1"/>
        <v>#NAME?</v>
      </c>
      <c r="AH50" s="140" t="e">
        <f t="shared" ca="1" si="1"/>
        <v>#NAME?</v>
      </c>
      <c r="AI50" t="e">
        <f t="shared" ca="1" si="2"/>
        <v>#NAME?</v>
      </c>
      <c r="AJ50" t="e">
        <f t="shared" ca="1" si="3"/>
        <v>#NAME?</v>
      </c>
      <c r="AK50" s="138" t="e">
        <f t="shared" ca="1" si="4"/>
        <v>#NAME?</v>
      </c>
      <c r="AL50" s="140" t="e">
        <f t="shared" ca="1" si="5"/>
        <v>#NAME?</v>
      </c>
      <c r="AM50" s="138">
        <f t="shared" ca="1" si="6"/>
        <v>0</v>
      </c>
      <c r="AN50" s="140" t="e">
        <f t="shared" ca="1" si="7"/>
        <v>#NAME?</v>
      </c>
      <c r="AO50">
        <f t="shared" ca="1" si="8"/>
        <v>0</v>
      </c>
      <c r="BR50" t="e">
        <f ca="1"/>
        <v>#NAME?</v>
      </c>
      <c r="BS50" t="e">
        <f ca="1"/>
        <v>#NAME?</v>
      </c>
      <c r="BT50" t="e">
        <f ca="1"/>
        <v>#NAME?</v>
      </c>
      <c r="BU50" t="e">
        <f t="shared" ca="1" si="13"/>
        <v>#NAME?</v>
      </c>
      <c r="BV50" t="e">
        <f t="shared" ca="1" si="14"/>
        <v>#NAME?</v>
      </c>
      <c r="BW50" t="e">
        <f t="shared" ca="1" si="10"/>
        <v>#NAME?</v>
      </c>
      <c r="BX50" t="e">
        <f t="shared" ca="1" si="11"/>
        <v>#NAME?</v>
      </c>
      <c r="BY50" t="e">
        <f t="shared" ca="1" si="12"/>
        <v>#NAME?</v>
      </c>
    </row>
    <row r="51" spans="1:77" ht="15.5" x14ac:dyDescent="0.35">
      <c r="A51" s="31">
        <v>51</v>
      </c>
      <c r="B51" s="14">
        <v>3</v>
      </c>
      <c r="C51" s="20">
        <v>1.155</v>
      </c>
      <c r="D51" s="14">
        <v>2</v>
      </c>
      <c r="E51">
        <v>0</v>
      </c>
      <c r="F51" s="32">
        <v>1</v>
      </c>
      <c r="G51" s="14">
        <v>35</v>
      </c>
      <c r="H51" s="14">
        <v>1</v>
      </c>
      <c r="I51" s="14">
        <v>3</v>
      </c>
      <c r="J51" s="21">
        <v>35</v>
      </c>
      <c r="K51" s="17">
        <v>26</v>
      </c>
      <c r="L51" s="33">
        <v>173</v>
      </c>
      <c r="M51" s="33">
        <v>181</v>
      </c>
      <c r="N51" s="14">
        <v>0</v>
      </c>
      <c r="S51" t="e">
        <f ca="1"/>
        <v>#NAME?</v>
      </c>
      <c r="T51" t="e">
        <f ca="1"/>
        <v>#NAME?</v>
      </c>
      <c r="U51" t="e">
        <f ca="1"/>
        <v>#NAME?</v>
      </c>
      <c r="V51" t="e">
        <f ca="1"/>
        <v>#NAME?</v>
      </c>
      <c r="W51" t="e">
        <f ca="1"/>
        <v>#NAME?</v>
      </c>
      <c r="X51" t="e">
        <f ca="1"/>
        <v>#NAME?</v>
      </c>
      <c r="Y51" t="e">
        <f ca="1"/>
        <v>#NAME?</v>
      </c>
      <c r="Z51" t="e">
        <f ca="1"/>
        <v>#NAME?</v>
      </c>
      <c r="AA51" t="e">
        <f ca="1"/>
        <v>#NAME?</v>
      </c>
      <c r="AB51" t="e">
        <f ca="1"/>
        <v>#NAME?</v>
      </c>
      <c r="AC51" t="e">
        <f ca="1"/>
        <v>#NAME?</v>
      </c>
      <c r="AD51" t="e">
        <f ca="1"/>
        <v>#NAME?</v>
      </c>
      <c r="AE51" t="e">
        <f ca="1"/>
        <v>#NAME?</v>
      </c>
      <c r="AF51" s="138" t="e">
        <f ca="1"/>
        <v>#NAME?</v>
      </c>
      <c r="AG51" s="139" t="e">
        <f ca="1"/>
        <v>#NAME?</v>
      </c>
      <c r="AH51" s="140" t="e">
        <f t="shared" ca="1" si="1"/>
        <v>#NAME?</v>
      </c>
      <c r="AI51" t="e">
        <f t="shared" ca="1" si="2"/>
        <v>#NAME?</v>
      </c>
      <c r="AJ51" t="e">
        <f t="shared" ca="1" si="3"/>
        <v>#NAME?</v>
      </c>
      <c r="AK51" s="138" t="e">
        <f t="shared" ca="1" si="4"/>
        <v>#NAME?</v>
      </c>
      <c r="AL51" s="140" t="e">
        <f t="shared" ca="1" si="5"/>
        <v>#NAME?</v>
      </c>
      <c r="AM51" s="138">
        <f t="shared" ca="1" si="6"/>
        <v>0</v>
      </c>
      <c r="AN51" s="140" t="e">
        <f t="shared" ca="1" si="7"/>
        <v>#NAME?</v>
      </c>
      <c r="AO51">
        <f t="shared" ca="1" si="8"/>
        <v>0</v>
      </c>
      <c r="BR51" t="e">
        <f ca="1"/>
        <v>#NAME?</v>
      </c>
      <c r="BS51" t="e">
        <f ca="1"/>
        <v>#NAME?</v>
      </c>
      <c r="BT51" t="e">
        <f ca="1"/>
        <v>#NAME?</v>
      </c>
      <c r="BU51" t="e">
        <f t="shared" ca="1" si="13"/>
        <v>#NAME?</v>
      </c>
      <c r="BV51" t="e">
        <f t="shared" ca="1" si="14"/>
        <v>#NAME?</v>
      </c>
      <c r="BW51" t="e">
        <f t="shared" ca="1" si="10"/>
        <v>#NAME?</v>
      </c>
      <c r="BX51" t="e">
        <f t="shared" ca="1" si="11"/>
        <v>#NAME?</v>
      </c>
      <c r="BY51" t="e">
        <f t="shared" ca="1" si="12"/>
        <v>#NAME?</v>
      </c>
    </row>
    <row r="52" spans="1:77" ht="15.5" x14ac:dyDescent="0.35">
      <c r="A52" s="31">
        <v>56</v>
      </c>
      <c r="B52" s="14">
        <v>9</v>
      </c>
      <c r="C52" s="20">
        <v>1.9990000000000001</v>
      </c>
      <c r="D52" s="14">
        <v>0</v>
      </c>
      <c r="E52">
        <v>0</v>
      </c>
      <c r="F52" s="32">
        <v>1</v>
      </c>
      <c r="G52" s="14">
        <v>49</v>
      </c>
      <c r="H52" s="14">
        <v>7</v>
      </c>
      <c r="I52" s="14">
        <v>4</v>
      </c>
      <c r="J52" s="21">
        <v>41</v>
      </c>
      <c r="K52" s="17">
        <v>33</v>
      </c>
      <c r="L52" s="33">
        <v>182</v>
      </c>
      <c r="M52" s="33">
        <v>189</v>
      </c>
      <c r="N52" s="14">
        <v>0</v>
      </c>
      <c r="S52" t="e">
        <f ca="1"/>
        <v>#NAME?</v>
      </c>
      <c r="T52" t="e">
        <f ca="1"/>
        <v>#NAME?</v>
      </c>
      <c r="U52" t="e">
        <f ca="1"/>
        <v>#NAME?</v>
      </c>
      <c r="V52" t="e">
        <f ca="1"/>
        <v>#NAME?</v>
      </c>
      <c r="W52" t="e">
        <f ca="1"/>
        <v>#NAME?</v>
      </c>
      <c r="X52" t="e">
        <f ca="1"/>
        <v>#NAME?</v>
      </c>
      <c r="Y52" t="e">
        <f ca="1"/>
        <v>#NAME?</v>
      </c>
      <c r="Z52" t="e">
        <f ca="1"/>
        <v>#NAME?</v>
      </c>
      <c r="AA52" t="e">
        <f ca="1"/>
        <v>#NAME?</v>
      </c>
      <c r="AB52" t="e">
        <f ca="1"/>
        <v>#NAME?</v>
      </c>
      <c r="AC52" t="e">
        <f ca="1"/>
        <v>#NAME?</v>
      </c>
      <c r="AD52" t="e">
        <f ca="1"/>
        <v>#NAME?</v>
      </c>
      <c r="AE52" t="e">
        <f ca="1"/>
        <v>#NAME?</v>
      </c>
      <c r="AF52" s="138" t="e">
        <f ca="1"/>
        <v>#NAME?</v>
      </c>
      <c r="AG52" s="139" t="e">
        <f ca="1"/>
        <v>#NAME?</v>
      </c>
      <c r="AH52" s="140" t="e">
        <f t="shared" ca="1" si="1"/>
        <v>#NAME?</v>
      </c>
      <c r="AI52" t="e">
        <f t="shared" ca="1" si="2"/>
        <v>#NAME?</v>
      </c>
      <c r="AJ52" t="e">
        <f t="shared" ca="1" si="3"/>
        <v>#NAME?</v>
      </c>
      <c r="AK52" s="138" t="e">
        <f t="shared" ca="1" si="4"/>
        <v>#NAME?</v>
      </c>
      <c r="AL52" s="140" t="e">
        <f t="shared" ca="1" si="5"/>
        <v>#NAME?</v>
      </c>
      <c r="AM52" s="138">
        <f t="shared" ca="1" si="6"/>
        <v>0</v>
      </c>
      <c r="AN52" s="140" t="e">
        <f t="shared" ca="1" si="7"/>
        <v>#NAME?</v>
      </c>
      <c r="AO52">
        <f t="shared" ca="1" si="8"/>
        <v>0</v>
      </c>
      <c r="BR52" t="e">
        <f ca="1"/>
        <v>#NAME?</v>
      </c>
      <c r="BS52" t="e">
        <f ca="1"/>
        <v>#NAME?</v>
      </c>
      <c r="BT52" t="e">
        <f ca="1"/>
        <v>#NAME?</v>
      </c>
      <c r="BU52" t="e">
        <f t="shared" ca="1" si="13"/>
        <v>#NAME?</v>
      </c>
      <c r="BV52" t="e">
        <f t="shared" ca="1" si="14"/>
        <v>#NAME?</v>
      </c>
      <c r="BW52" t="e">
        <f t="shared" ca="1" si="10"/>
        <v>#NAME?</v>
      </c>
      <c r="BX52" t="e">
        <f t="shared" ca="1" si="11"/>
        <v>#NAME?</v>
      </c>
      <c r="BY52" t="e">
        <f t="shared" ca="1" si="12"/>
        <v>#NAME?</v>
      </c>
    </row>
    <row r="53" spans="1:77" ht="15.5" x14ac:dyDescent="0.35">
      <c r="A53" s="31">
        <v>53</v>
      </c>
      <c r="B53" s="14">
        <v>2</v>
      </c>
      <c r="C53" s="20">
        <v>2.8719999999999999</v>
      </c>
      <c r="D53" s="14">
        <v>6</v>
      </c>
      <c r="E53">
        <v>0</v>
      </c>
      <c r="F53" s="32">
        <v>1</v>
      </c>
      <c r="G53" s="14">
        <v>35</v>
      </c>
      <c r="H53" s="14">
        <v>4</v>
      </c>
      <c r="I53" s="14">
        <v>3</v>
      </c>
      <c r="J53" s="21">
        <v>50</v>
      </c>
      <c r="K53" s="17">
        <v>34</v>
      </c>
      <c r="L53" s="33">
        <v>165</v>
      </c>
      <c r="M53" s="33">
        <v>171</v>
      </c>
      <c r="N53" s="14">
        <v>1</v>
      </c>
      <c r="S53" t="e">
        <f ca="1"/>
        <v>#NAME?</v>
      </c>
      <c r="T53" t="e">
        <f ca="1"/>
        <v>#NAME?</v>
      </c>
      <c r="U53" t="e">
        <f ca="1"/>
        <v>#NAME?</v>
      </c>
      <c r="V53" t="e">
        <f ca="1"/>
        <v>#NAME?</v>
      </c>
      <c r="W53" t="e">
        <f ca="1"/>
        <v>#NAME?</v>
      </c>
      <c r="X53" t="e">
        <f ca="1"/>
        <v>#NAME?</v>
      </c>
      <c r="Y53" t="e">
        <f ca="1"/>
        <v>#NAME?</v>
      </c>
      <c r="Z53" t="e">
        <f ca="1"/>
        <v>#NAME?</v>
      </c>
      <c r="AA53" t="e">
        <f ca="1"/>
        <v>#NAME?</v>
      </c>
      <c r="AB53" t="e">
        <f ca="1"/>
        <v>#NAME?</v>
      </c>
      <c r="AC53" t="e">
        <f ca="1"/>
        <v>#NAME?</v>
      </c>
      <c r="AD53" t="e">
        <f ca="1"/>
        <v>#NAME?</v>
      </c>
      <c r="AE53" t="e">
        <f ca="1"/>
        <v>#NAME?</v>
      </c>
      <c r="AF53" s="138" t="e">
        <f ca="1"/>
        <v>#NAME?</v>
      </c>
      <c r="AG53" s="139" t="e">
        <f ca="1"/>
        <v>#NAME?</v>
      </c>
      <c r="AH53" s="140" t="e">
        <f t="shared" ca="1" si="1"/>
        <v>#NAME?</v>
      </c>
      <c r="AI53" t="e">
        <f t="shared" ca="1" si="2"/>
        <v>#NAME?</v>
      </c>
      <c r="AJ53" t="e">
        <f t="shared" ca="1" si="3"/>
        <v>#NAME?</v>
      </c>
      <c r="AK53" s="138" t="e">
        <f t="shared" ca="1" si="4"/>
        <v>#NAME?</v>
      </c>
      <c r="AL53" s="140" t="e">
        <f t="shared" ca="1" si="5"/>
        <v>#NAME?</v>
      </c>
      <c r="AM53" s="138">
        <f t="shared" ca="1" si="6"/>
        <v>0</v>
      </c>
      <c r="AN53" s="140" t="e">
        <f t="shared" ca="1" si="7"/>
        <v>#NAME?</v>
      </c>
      <c r="AO53">
        <f t="shared" ca="1" si="8"/>
        <v>0</v>
      </c>
      <c r="BR53" t="e">
        <f ca="1"/>
        <v>#NAME?</v>
      </c>
      <c r="BS53" t="e">
        <f ca="1"/>
        <v>#NAME?</v>
      </c>
      <c r="BT53" t="e">
        <f ca="1"/>
        <v>#NAME?</v>
      </c>
      <c r="BU53" t="e">
        <f t="shared" ca="1" si="13"/>
        <v>#NAME?</v>
      </c>
      <c r="BV53" t="e">
        <f t="shared" ca="1" si="14"/>
        <v>#NAME?</v>
      </c>
      <c r="BW53" t="e">
        <f t="shared" ca="1" si="10"/>
        <v>#NAME?</v>
      </c>
      <c r="BX53" t="e">
        <f t="shared" ca="1" si="11"/>
        <v>#NAME?</v>
      </c>
      <c r="BY53" t="e">
        <f t="shared" ca="1" si="12"/>
        <v>#NAME?</v>
      </c>
    </row>
    <row r="54" spans="1:77" ht="15.5" x14ac:dyDescent="0.35">
      <c r="A54" s="31">
        <v>62</v>
      </c>
      <c r="B54" s="14">
        <v>21</v>
      </c>
      <c r="C54" s="20">
        <v>0.73399999999999999</v>
      </c>
      <c r="D54" s="14">
        <v>3</v>
      </c>
      <c r="E54">
        <v>0</v>
      </c>
      <c r="F54" s="32">
        <v>0</v>
      </c>
      <c r="G54" s="14">
        <v>44</v>
      </c>
      <c r="H54" s="14">
        <v>5</v>
      </c>
      <c r="I54" s="14">
        <v>3</v>
      </c>
      <c r="J54" s="21">
        <v>47</v>
      </c>
      <c r="K54" s="17">
        <v>43</v>
      </c>
      <c r="L54" s="33">
        <v>164</v>
      </c>
      <c r="M54" s="33">
        <v>169</v>
      </c>
      <c r="N54" s="14">
        <v>1</v>
      </c>
      <c r="S54" t="e">
        <f ca="1"/>
        <v>#NAME?</v>
      </c>
      <c r="T54" t="e">
        <f ca="1"/>
        <v>#NAME?</v>
      </c>
      <c r="U54" t="e">
        <f ca="1"/>
        <v>#NAME?</v>
      </c>
      <c r="V54" t="e">
        <f ca="1"/>
        <v>#NAME?</v>
      </c>
      <c r="W54" t="e">
        <f ca="1"/>
        <v>#NAME?</v>
      </c>
      <c r="X54" t="e">
        <f ca="1"/>
        <v>#NAME?</v>
      </c>
      <c r="Y54" t="e">
        <f ca="1"/>
        <v>#NAME?</v>
      </c>
      <c r="Z54" t="e">
        <f ca="1"/>
        <v>#NAME?</v>
      </c>
      <c r="AA54" t="e">
        <f ca="1"/>
        <v>#NAME?</v>
      </c>
      <c r="AB54" t="e">
        <f ca="1"/>
        <v>#NAME?</v>
      </c>
      <c r="AC54" t="e">
        <f ca="1"/>
        <v>#NAME?</v>
      </c>
      <c r="AD54" t="e">
        <f ca="1"/>
        <v>#NAME?</v>
      </c>
      <c r="AE54" t="e">
        <f ca="1"/>
        <v>#NAME?</v>
      </c>
      <c r="AF54" s="138" t="e">
        <f ca="1"/>
        <v>#NAME?</v>
      </c>
      <c r="AG54" s="139" t="e">
        <f ca="1"/>
        <v>#NAME?</v>
      </c>
      <c r="AH54" s="140" t="e">
        <f t="shared" ca="1" si="1"/>
        <v>#NAME?</v>
      </c>
      <c r="AI54" t="e">
        <f t="shared" ca="1" si="2"/>
        <v>#NAME?</v>
      </c>
      <c r="AJ54" t="e">
        <f t="shared" ca="1" si="3"/>
        <v>#NAME?</v>
      </c>
      <c r="AK54" s="138" t="e">
        <f t="shared" ca="1" si="4"/>
        <v>#NAME?</v>
      </c>
      <c r="AL54" s="140" t="e">
        <f t="shared" ca="1" si="5"/>
        <v>#NAME?</v>
      </c>
      <c r="AM54" s="138">
        <f t="shared" ca="1" si="6"/>
        <v>0</v>
      </c>
      <c r="AN54" s="140" t="e">
        <f t="shared" ca="1" si="7"/>
        <v>#NAME?</v>
      </c>
      <c r="AO54">
        <f t="shared" ca="1" si="8"/>
        <v>0</v>
      </c>
      <c r="BR54" t="e">
        <f ca="1"/>
        <v>#NAME?</v>
      </c>
      <c r="BS54" t="e">
        <f ca="1"/>
        <v>#NAME?</v>
      </c>
      <c r="BT54" t="e">
        <f ca="1"/>
        <v>#NAME?</v>
      </c>
      <c r="BU54" t="e">
        <f t="shared" ca="1" si="13"/>
        <v>#NAME?</v>
      </c>
      <c r="BV54" t="e">
        <f t="shared" ca="1" si="14"/>
        <v>#NAME?</v>
      </c>
      <c r="BW54" t="e">
        <f t="shared" ca="1" si="10"/>
        <v>#NAME?</v>
      </c>
      <c r="BX54" t="e">
        <f t="shared" ca="1" si="11"/>
        <v>#NAME?</v>
      </c>
      <c r="BY54" t="e">
        <f t="shared" ca="1" si="12"/>
        <v>#NAME?</v>
      </c>
    </row>
    <row r="55" spans="1:77" ht="15.5" x14ac:dyDescent="0.35">
      <c r="A55" s="31">
        <v>44</v>
      </c>
      <c r="B55" s="14">
        <v>4</v>
      </c>
      <c r="C55" s="20">
        <v>4.5900000000000003E-2</v>
      </c>
      <c r="D55" s="14">
        <v>6</v>
      </c>
      <c r="E55">
        <v>0</v>
      </c>
      <c r="F55" s="32">
        <v>0</v>
      </c>
      <c r="G55" s="14">
        <v>29</v>
      </c>
      <c r="H55" s="14">
        <v>2</v>
      </c>
      <c r="I55" s="14">
        <v>2</v>
      </c>
      <c r="J55" s="21">
        <v>36</v>
      </c>
      <c r="K55" s="17">
        <v>21</v>
      </c>
      <c r="L55" s="33">
        <v>164</v>
      </c>
      <c r="M55" s="33">
        <v>168</v>
      </c>
      <c r="N55" s="14">
        <v>1</v>
      </c>
      <c r="S55" t="e">
        <f ca="1"/>
        <v>#NAME?</v>
      </c>
      <c r="T55" t="e">
        <f ca="1"/>
        <v>#NAME?</v>
      </c>
      <c r="U55" t="e">
        <f ca="1"/>
        <v>#NAME?</v>
      </c>
      <c r="V55" t="e">
        <f ca="1"/>
        <v>#NAME?</v>
      </c>
      <c r="W55" t="e">
        <f ca="1"/>
        <v>#NAME?</v>
      </c>
      <c r="X55" t="e">
        <f ca="1"/>
        <v>#NAME?</v>
      </c>
      <c r="Y55" t="e">
        <f ca="1"/>
        <v>#NAME?</v>
      </c>
      <c r="Z55" t="e">
        <f ca="1"/>
        <v>#NAME?</v>
      </c>
      <c r="AA55" t="e">
        <f ca="1"/>
        <v>#NAME?</v>
      </c>
      <c r="AB55" t="e">
        <f ca="1"/>
        <v>#NAME?</v>
      </c>
      <c r="AC55" t="e">
        <f ca="1"/>
        <v>#NAME?</v>
      </c>
      <c r="AD55" t="e">
        <f ca="1"/>
        <v>#NAME?</v>
      </c>
      <c r="AE55" t="e">
        <f ca="1"/>
        <v>#NAME?</v>
      </c>
      <c r="AF55" s="138" t="e">
        <f ca="1"/>
        <v>#NAME?</v>
      </c>
      <c r="AG55" s="139" t="e">
        <f ca="1"/>
        <v>#NAME?</v>
      </c>
      <c r="AH55" s="140" t="e">
        <f t="shared" ca="1" si="1"/>
        <v>#NAME?</v>
      </c>
      <c r="AI55" t="e">
        <f t="shared" ca="1" si="2"/>
        <v>#NAME?</v>
      </c>
      <c r="AJ55" t="e">
        <f t="shared" ca="1" si="3"/>
        <v>#NAME?</v>
      </c>
      <c r="AK55" s="138" t="e">
        <f t="shared" ca="1" si="4"/>
        <v>#NAME?</v>
      </c>
      <c r="AL55" s="140" t="e">
        <f t="shared" ca="1" si="5"/>
        <v>#NAME?</v>
      </c>
      <c r="AM55" s="138">
        <f t="shared" ca="1" si="6"/>
        <v>0</v>
      </c>
      <c r="AN55" s="140" t="e">
        <f t="shared" ca="1" si="7"/>
        <v>#NAME?</v>
      </c>
      <c r="AO55">
        <f t="shared" ca="1" si="8"/>
        <v>0</v>
      </c>
      <c r="BR55" t="e">
        <f ca="1"/>
        <v>#NAME?</v>
      </c>
      <c r="BS55" t="e">
        <f ca="1"/>
        <v>#NAME?</v>
      </c>
      <c r="BT55" t="e">
        <f ca="1"/>
        <v>#NAME?</v>
      </c>
      <c r="BU55" t="e">
        <f t="shared" ca="1" si="13"/>
        <v>#NAME?</v>
      </c>
      <c r="BV55" t="e">
        <f t="shared" ca="1" si="14"/>
        <v>#NAME?</v>
      </c>
      <c r="BW55" t="e">
        <f t="shared" ca="1" si="10"/>
        <v>#NAME?</v>
      </c>
      <c r="BX55" t="e">
        <f t="shared" ca="1" si="11"/>
        <v>#NAME?</v>
      </c>
      <c r="BY55" t="e">
        <f t="shared" ca="1" si="12"/>
        <v>#NAME?</v>
      </c>
    </row>
    <row r="56" spans="1:77" ht="15.5" x14ac:dyDescent="0.35">
      <c r="A56" s="31">
        <v>41</v>
      </c>
      <c r="B56" s="14">
        <v>12</v>
      </c>
      <c r="C56" s="20">
        <v>0.879</v>
      </c>
      <c r="D56" s="14">
        <v>2</v>
      </c>
      <c r="E56">
        <v>0</v>
      </c>
      <c r="F56" s="32">
        <v>0</v>
      </c>
      <c r="G56" s="14">
        <v>39</v>
      </c>
      <c r="H56" s="14">
        <v>5</v>
      </c>
      <c r="I56" s="14">
        <v>3</v>
      </c>
      <c r="J56" s="21">
        <v>40</v>
      </c>
      <c r="K56" s="17">
        <v>14</v>
      </c>
      <c r="L56" s="33">
        <v>162</v>
      </c>
      <c r="M56" s="33">
        <v>167</v>
      </c>
      <c r="N56" s="14">
        <v>0</v>
      </c>
      <c r="S56" t="e">
        <f ca="1"/>
        <v>#NAME?</v>
      </c>
      <c r="T56" t="e">
        <f ca="1"/>
        <v>#NAME?</v>
      </c>
      <c r="U56" t="e">
        <f ca="1"/>
        <v>#NAME?</v>
      </c>
      <c r="V56" t="e">
        <f ca="1"/>
        <v>#NAME?</v>
      </c>
      <c r="W56" t="e">
        <f ca="1"/>
        <v>#NAME?</v>
      </c>
      <c r="X56" t="e">
        <f ca="1"/>
        <v>#NAME?</v>
      </c>
      <c r="Y56" t="e">
        <f ca="1"/>
        <v>#NAME?</v>
      </c>
      <c r="Z56" t="e">
        <f ca="1"/>
        <v>#NAME?</v>
      </c>
      <c r="AA56" t="e">
        <f ca="1"/>
        <v>#NAME?</v>
      </c>
      <c r="AB56" t="e">
        <f ca="1"/>
        <v>#NAME?</v>
      </c>
      <c r="AC56" t="e">
        <f ca="1"/>
        <v>#NAME?</v>
      </c>
      <c r="AD56" t="e">
        <f ca="1"/>
        <v>#NAME?</v>
      </c>
      <c r="AE56" t="e">
        <f ca="1"/>
        <v>#NAME?</v>
      </c>
      <c r="AF56" s="138" t="e">
        <f ca="1"/>
        <v>#NAME?</v>
      </c>
      <c r="AG56" s="139" t="e">
        <f ca="1"/>
        <v>#NAME?</v>
      </c>
      <c r="AH56" s="140" t="e">
        <f t="shared" ca="1" si="1"/>
        <v>#NAME?</v>
      </c>
      <c r="AI56" t="e">
        <f t="shared" ca="1" si="2"/>
        <v>#NAME?</v>
      </c>
      <c r="AJ56" t="e">
        <f t="shared" ca="1" si="3"/>
        <v>#NAME?</v>
      </c>
      <c r="AK56" s="138" t="e">
        <f t="shared" ca="1" si="4"/>
        <v>#NAME?</v>
      </c>
      <c r="AL56" s="140" t="e">
        <f t="shared" ca="1" si="5"/>
        <v>#NAME?</v>
      </c>
      <c r="AM56" s="138">
        <f t="shared" ca="1" si="6"/>
        <v>0</v>
      </c>
      <c r="AN56" s="140" t="e">
        <f t="shared" ca="1" si="7"/>
        <v>#NAME?</v>
      </c>
      <c r="AO56">
        <f t="shared" ca="1" si="8"/>
        <v>0</v>
      </c>
      <c r="BR56" t="e">
        <f ca="1"/>
        <v>#NAME?</v>
      </c>
      <c r="BS56" t="e">
        <f ca="1"/>
        <v>#NAME?</v>
      </c>
      <c r="BT56" t="e">
        <f ca="1"/>
        <v>#NAME?</v>
      </c>
      <c r="BU56" t="e">
        <f t="shared" ca="1" si="13"/>
        <v>#NAME?</v>
      </c>
      <c r="BV56" t="e">
        <f t="shared" ca="1" si="14"/>
        <v>#NAME?</v>
      </c>
      <c r="BW56" t="e">
        <f t="shared" ca="1" si="10"/>
        <v>#NAME?</v>
      </c>
      <c r="BX56" t="e">
        <f t="shared" ca="1" si="11"/>
        <v>#NAME?</v>
      </c>
      <c r="BY56" t="e">
        <f t="shared" ca="1" si="12"/>
        <v>#NAME?</v>
      </c>
    </row>
    <row r="57" spans="1:77" ht="15.5" x14ac:dyDescent="0.35">
      <c r="A57" s="31">
        <v>72</v>
      </c>
      <c r="B57" s="14">
        <v>4</v>
      </c>
      <c r="C57" s="20">
        <v>1.496</v>
      </c>
      <c r="D57" s="14">
        <v>2</v>
      </c>
      <c r="E57">
        <v>0</v>
      </c>
      <c r="F57" s="32">
        <v>1</v>
      </c>
      <c r="G57" s="14">
        <v>36</v>
      </c>
      <c r="H57" s="14">
        <v>6</v>
      </c>
      <c r="I57" s="14">
        <v>3</v>
      </c>
      <c r="J57" s="21">
        <v>34</v>
      </c>
      <c r="K57" s="17">
        <v>77</v>
      </c>
      <c r="L57" s="33">
        <v>177</v>
      </c>
      <c r="M57" s="33">
        <v>184</v>
      </c>
      <c r="N57" s="14">
        <v>1</v>
      </c>
      <c r="S57" t="e">
        <f ca="1"/>
        <v>#NAME?</v>
      </c>
      <c r="T57" t="e">
        <f ca="1"/>
        <v>#NAME?</v>
      </c>
      <c r="U57" t="e">
        <f ca="1"/>
        <v>#NAME?</v>
      </c>
      <c r="V57" t="e">
        <f ca="1"/>
        <v>#NAME?</v>
      </c>
      <c r="W57" t="e">
        <f ca="1"/>
        <v>#NAME?</v>
      </c>
      <c r="X57" t="e">
        <f ca="1"/>
        <v>#NAME?</v>
      </c>
      <c r="Y57" t="e">
        <f ca="1"/>
        <v>#NAME?</v>
      </c>
      <c r="Z57" t="e">
        <f ca="1"/>
        <v>#NAME?</v>
      </c>
      <c r="AA57" t="e">
        <f ca="1"/>
        <v>#NAME?</v>
      </c>
      <c r="AB57" t="e">
        <f ca="1"/>
        <v>#NAME?</v>
      </c>
      <c r="AC57" t="e">
        <f ca="1"/>
        <v>#NAME?</v>
      </c>
      <c r="AD57" t="e">
        <f ca="1"/>
        <v>#NAME?</v>
      </c>
      <c r="AE57" t="e">
        <f ca="1"/>
        <v>#NAME?</v>
      </c>
      <c r="AF57" s="138" t="e">
        <f ca="1"/>
        <v>#NAME?</v>
      </c>
      <c r="AG57" s="139" t="e">
        <f ca="1"/>
        <v>#NAME?</v>
      </c>
      <c r="AH57" s="140" t="e">
        <f t="shared" ca="1" si="1"/>
        <v>#NAME?</v>
      </c>
      <c r="AI57" t="e">
        <f t="shared" ca="1" si="2"/>
        <v>#NAME?</v>
      </c>
      <c r="AJ57" t="e">
        <f t="shared" ca="1" si="3"/>
        <v>#NAME?</v>
      </c>
      <c r="AK57" s="138" t="e">
        <f t="shared" ca="1" si="4"/>
        <v>#NAME?</v>
      </c>
      <c r="AL57" s="140" t="e">
        <f t="shared" ca="1" si="5"/>
        <v>#NAME?</v>
      </c>
      <c r="AM57" s="138">
        <f t="shared" ca="1" si="6"/>
        <v>0</v>
      </c>
      <c r="AN57" s="140" t="e">
        <f t="shared" ca="1" si="7"/>
        <v>#NAME?</v>
      </c>
      <c r="AO57">
        <f t="shared" ca="1" si="8"/>
        <v>0</v>
      </c>
      <c r="BR57" t="e">
        <f ca="1"/>
        <v>#NAME?</v>
      </c>
      <c r="BS57" t="e">
        <f ca="1"/>
        <v>#NAME?</v>
      </c>
      <c r="BT57" t="e">
        <f ca="1"/>
        <v>#NAME?</v>
      </c>
      <c r="BU57" t="e">
        <f t="shared" ca="1" si="13"/>
        <v>#NAME?</v>
      </c>
      <c r="BV57" t="e">
        <f t="shared" ca="1" si="14"/>
        <v>#NAME?</v>
      </c>
      <c r="BW57" t="e">
        <f t="shared" ca="1" si="10"/>
        <v>#NAME?</v>
      </c>
      <c r="BX57" t="e">
        <f t="shared" ca="1" si="11"/>
        <v>#NAME?</v>
      </c>
      <c r="BY57" t="e">
        <f t="shared" ca="1" si="12"/>
        <v>#NAME?</v>
      </c>
    </row>
    <row r="58" spans="1:77" ht="15.5" x14ac:dyDescent="0.35">
      <c r="A58" s="31">
        <v>55</v>
      </c>
      <c r="B58" s="14">
        <v>14</v>
      </c>
      <c r="C58" s="20">
        <v>0.65500000000000003</v>
      </c>
      <c r="D58" s="14">
        <v>3</v>
      </c>
      <c r="E58">
        <v>0</v>
      </c>
      <c r="F58" s="32">
        <v>0</v>
      </c>
      <c r="G58" s="14">
        <v>37</v>
      </c>
      <c r="H58" s="14">
        <v>9</v>
      </c>
      <c r="I58" s="14">
        <v>2</v>
      </c>
      <c r="J58" s="21">
        <v>40</v>
      </c>
      <c r="K58" s="17">
        <v>35</v>
      </c>
      <c r="L58" s="33">
        <v>163</v>
      </c>
      <c r="M58" s="33">
        <v>168</v>
      </c>
      <c r="N58" s="14">
        <v>1</v>
      </c>
      <c r="S58" t="e">
        <f ca="1"/>
        <v>#NAME?</v>
      </c>
      <c r="T58" t="e">
        <f ca="1"/>
        <v>#NAME?</v>
      </c>
      <c r="U58" t="e">
        <f ca="1"/>
        <v>#NAME?</v>
      </c>
      <c r="V58" t="e">
        <f ca="1"/>
        <v>#NAME?</v>
      </c>
      <c r="W58" t="e">
        <f ca="1"/>
        <v>#NAME?</v>
      </c>
      <c r="X58" t="e">
        <f ca="1"/>
        <v>#NAME?</v>
      </c>
      <c r="Y58" t="e">
        <f ca="1"/>
        <v>#NAME?</v>
      </c>
      <c r="Z58" t="e">
        <f ca="1"/>
        <v>#NAME?</v>
      </c>
      <c r="AA58" t="e">
        <f ca="1"/>
        <v>#NAME?</v>
      </c>
      <c r="AB58" t="e">
        <f ca="1"/>
        <v>#NAME?</v>
      </c>
      <c r="AC58" t="e">
        <f ca="1"/>
        <v>#NAME?</v>
      </c>
      <c r="AD58" t="e">
        <f ca="1"/>
        <v>#NAME?</v>
      </c>
      <c r="AE58" t="e">
        <f ca="1"/>
        <v>#NAME?</v>
      </c>
      <c r="AF58" s="138" t="e">
        <f ca="1"/>
        <v>#NAME?</v>
      </c>
      <c r="AG58" s="139" t="e">
        <f ca="1"/>
        <v>#NAME?</v>
      </c>
      <c r="AH58" s="140" t="e">
        <f t="shared" ca="1" si="1"/>
        <v>#NAME?</v>
      </c>
      <c r="AI58" t="e">
        <f t="shared" ca="1" si="2"/>
        <v>#NAME?</v>
      </c>
      <c r="AJ58" t="e">
        <f t="shared" ca="1" si="3"/>
        <v>#NAME?</v>
      </c>
      <c r="AK58" s="138" t="e">
        <f t="shared" ca="1" si="4"/>
        <v>#NAME?</v>
      </c>
      <c r="AL58" s="140" t="e">
        <f t="shared" ca="1" si="5"/>
        <v>#NAME?</v>
      </c>
      <c r="AM58" s="138">
        <f t="shared" ca="1" si="6"/>
        <v>0</v>
      </c>
      <c r="AN58" s="140" t="e">
        <f t="shared" ca="1" si="7"/>
        <v>#NAME?</v>
      </c>
      <c r="AO58">
        <f t="shared" ca="1" si="8"/>
        <v>0</v>
      </c>
      <c r="BR58" t="e">
        <f ca="1"/>
        <v>#NAME?</v>
      </c>
      <c r="BS58" t="e">
        <f ca="1"/>
        <v>#NAME?</v>
      </c>
      <c r="BT58" t="e">
        <f ca="1"/>
        <v>#NAME?</v>
      </c>
      <c r="BU58" t="e">
        <f t="shared" ca="1" si="13"/>
        <v>#NAME?</v>
      </c>
      <c r="BV58" t="e">
        <f t="shared" ca="1" si="14"/>
        <v>#NAME?</v>
      </c>
      <c r="BW58" t="e">
        <f t="shared" ca="1" si="10"/>
        <v>#NAME?</v>
      </c>
      <c r="BX58" t="e">
        <f t="shared" ca="1" si="11"/>
        <v>#NAME?</v>
      </c>
      <c r="BY58" t="e">
        <f t="shared" ca="1" si="12"/>
        <v>#NAME?</v>
      </c>
    </row>
    <row r="59" spans="1:77" ht="15.5" x14ac:dyDescent="0.35">
      <c r="A59" s="31">
        <v>48</v>
      </c>
      <c r="B59" s="14">
        <v>10</v>
      </c>
      <c r="C59" s="20">
        <v>1.6439999999999999</v>
      </c>
      <c r="D59" s="14">
        <v>3</v>
      </c>
      <c r="E59">
        <v>1</v>
      </c>
      <c r="F59" s="32">
        <v>1</v>
      </c>
      <c r="G59" s="14">
        <v>34</v>
      </c>
      <c r="H59" s="14">
        <v>19</v>
      </c>
      <c r="I59" s="14">
        <v>1</v>
      </c>
      <c r="J59" s="21">
        <v>39</v>
      </c>
      <c r="K59" s="17">
        <v>22</v>
      </c>
      <c r="L59" s="33">
        <v>172</v>
      </c>
      <c r="M59" s="33">
        <v>180</v>
      </c>
      <c r="N59" s="14">
        <v>0</v>
      </c>
      <c r="S59" t="e">
        <f ca="1"/>
        <v>#NAME?</v>
      </c>
      <c r="T59" t="e">
        <f ca="1"/>
        <v>#NAME?</v>
      </c>
      <c r="U59" t="e">
        <f ca="1"/>
        <v>#NAME?</v>
      </c>
      <c r="V59" t="e">
        <f ca="1"/>
        <v>#NAME?</v>
      </c>
      <c r="W59" t="e">
        <f ca="1"/>
        <v>#NAME?</v>
      </c>
      <c r="X59" t="e">
        <f ca="1"/>
        <v>#NAME?</v>
      </c>
      <c r="Y59" t="e">
        <f ca="1"/>
        <v>#NAME?</v>
      </c>
      <c r="Z59" t="e">
        <f ca="1"/>
        <v>#NAME?</v>
      </c>
      <c r="AA59" t="e">
        <f ca="1"/>
        <v>#NAME?</v>
      </c>
      <c r="AB59" t="e">
        <f ca="1"/>
        <v>#NAME?</v>
      </c>
      <c r="AC59" t="e">
        <f ca="1"/>
        <v>#NAME?</v>
      </c>
      <c r="AD59" t="e">
        <f ca="1"/>
        <v>#NAME?</v>
      </c>
      <c r="AE59" t="e">
        <f ca="1"/>
        <v>#NAME?</v>
      </c>
      <c r="AF59" s="138" t="e">
        <f ca="1"/>
        <v>#NAME?</v>
      </c>
      <c r="AG59" s="139" t="e">
        <f ca="1"/>
        <v>#NAME?</v>
      </c>
      <c r="AH59" s="140" t="e">
        <f t="shared" ca="1" si="1"/>
        <v>#NAME?</v>
      </c>
      <c r="AI59" t="e">
        <f t="shared" ca="1" si="2"/>
        <v>#NAME?</v>
      </c>
      <c r="AJ59" t="e">
        <f t="shared" ca="1" si="3"/>
        <v>#NAME?</v>
      </c>
      <c r="AK59" s="138" t="e">
        <f t="shared" ca="1" si="4"/>
        <v>#NAME?</v>
      </c>
      <c r="AL59" s="140" t="e">
        <f t="shared" ca="1" si="5"/>
        <v>#NAME?</v>
      </c>
      <c r="AM59" s="138">
        <f t="shared" ca="1" si="6"/>
        <v>0</v>
      </c>
      <c r="AN59" s="140" t="e">
        <f t="shared" ca="1" si="7"/>
        <v>#NAME?</v>
      </c>
      <c r="AO59">
        <f t="shared" ca="1" si="8"/>
        <v>0</v>
      </c>
      <c r="BR59" t="e">
        <f ca="1"/>
        <v>#NAME?</v>
      </c>
      <c r="BS59" t="e">
        <f ca="1"/>
        <v>#NAME?</v>
      </c>
      <c r="BT59" t="e">
        <f ca="1"/>
        <v>#NAME?</v>
      </c>
      <c r="BU59" t="e">
        <f t="shared" ca="1" si="13"/>
        <v>#NAME?</v>
      </c>
      <c r="BV59" t="e">
        <f t="shared" ca="1" si="14"/>
        <v>#NAME?</v>
      </c>
      <c r="BW59" t="e">
        <f t="shared" ca="1" si="10"/>
        <v>#NAME?</v>
      </c>
      <c r="BX59" t="e">
        <f t="shared" ca="1" si="11"/>
        <v>#NAME?</v>
      </c>
      <c r="BY59" t="e">
        <f t="shared" ca="1" si="12"/>
        <v>#NAME?</v>
      </c>
    </row>
    <row r="60" spans="1:77" ht="15.5" x14ac:dyDescent="0.35">
      <c r="A60" s="31">
        <v>76</v>
      </c>
      <c r="B60" s="14">
        <v>5</v>
      </c>
      <c r="C60" s="20">
        <v>0.81899999999999995</v>
      </c>
      <c r="D60" s="14">
        <v>4</v>
      </c>
      <c r="E60">
        <v>1</v>
      </c>
      <c r="F60" s="32">
        <v>1</v>
      </c>
      <c r="G60" s="14">
        <v>52</v>
      </c>
      <c r="H60" s="14">
        <v>18</v>
      </c>
      <c r="I60" s="14">
        <v>5</v>
      </c>
      <c r="J60" s="21">
        <v>34</v>
      </c>
      <c r="K60" s="17">
        <v>87</v>
      </c>
      <c r="L60" s="33">
        <v>178</v>
      </c>
      <c r="M60" s="33">
        <v>186</v>
      </c>
      <c r="N60" s="14">
        <v>0</v>
      </c>
      <c r="S60" t="e">
        <f ca="1"/>
        <v>#NAME?</v>
      </c>
      <c r="T60" t="e">
        <f ca="1"/>
        <v>#NAME?</v>
      </c>
      <c r="U60" t="e">
        <f ca="1"/>
        <v>#NAME?</v>
      </c>
      <c r="V60" t="e">
        <f ca="1"/>
        <v>#NAME?</v>
      </c>
      <c r="W60" t="e">
        <f ca="1"/>
        <v>#NAME?</v>
      </c>
      <c r="X60" t="e">
        <f ca="1"/>
        <v>#NAME?</v>
      </c>
      <c r="Y60" t="e">
        <f ca="1"/>
        <v>#NAME?</v>
      </c>
      <c r="Z60" t="e">
        <f ca="1"/>
        <v>#NAME?</v>
      </c>
      <c r="AA60" t="e">
        <f ca="1"/>
        <v>#NAME?</v>
      </c>
      <c r="AB60" t="e">
        <f ca="1"/>
        <v>#NAME?</v>
      </c>
      <c r="AC60" t="e">
        <f ca="1"/>
        <v>#NAME?</v>
      </c>
      <c r="AD60" t="e">
        <f ca="1"/>
        <v>#NAME?</v>
      </c>
      <c r="AE60" t="e">
        <f ca="1"/>
        <v>#NAME?</v>
      </c>
      <c r="AF60" s="138" t="e">
        <f ca="1"/>
        <v>#NAME?</v>
      </c>
      <c r="AG60" s="139" t="e">
        <f ca="1"/>
        <v>#NAME?</v>
      </c>
      <c r="AH60" s="140" t="e">
        <f t="shared" ca="1" si="1"/>
        <v>#NAME?</v>
      </c>
      <c r="AI60" t="e">
        <f t="shared" ca="1" si="2"/>
        <v>#NAME?</v>
      </c>
      <c r="AJ60" t="e">
        <f t="shared" ca="1" si="3"/>
        <v>#NAME?</v>
      </c>
      <c r="AK60" s="138" t="e">
        <f t="shared" ca="1" si="4"/>
        <v>#NAME?</v>
      </c>
      <c r="AL60" s="140" t="e">
        <f t="shared" ca="1" si="5"/>
        <v>#NAME?</v>
      </c>
      <c r="AM60" s="138">
        <f t="shared" ca="1" si="6"/>
        <v>0</v>
      </c>
      <c r="AN60" s="140" t="e">
        <f t="shared" ca="1" si="7"/>
        <v>#NAME?</v>
      </c>
      <c r="AO60">
        <f t="shared" ca="1" si="8"/>
        <v>0</v>
      </c>
      <c r="BR60" t="e">
        <f ca="1"/>
        <v>#NAME?</v>
      </c>
      <c r="BS60" t="e">
        <f ca="1"/>
        <v>#NAME?</v>
      </c>
      <c r="BT60" t="e">
        <f ca="1"/>
        <v>#NAME?</v>
      </c>
      <c r="BU60" t="e">
        <f t="shared" ca="1" si="13"/>
        <v>#NAME?</v>
      </c>
      <c r="BV60" t="e">
        <f t="shared" ca="1" si="14"/>
        <v>#NAME?</v>
      </c>
      <c r="BW60" t="e">
        <f t="shared" ca="1" si="10"/>
        <v>#NAME?</v>
      </c>
      <c r="BX60" t="e">
        <f t="shared" ca="1" si="11"/>
        <v>#NAME?</v>
      </c>
      <c r="BY60" t="e">
        <f t="shared" ca="1" si="12"/>
        <v>#NAME?</v>
      </c>
    </row>
    <row r="61" spans="1:77" ht="15.5" x14ac:dyDescent="0.35">
      <c r="A61" s="31">
        <v>58</v>
      </c>
      <c r="B61" s="14">
        <v>6</v>
      </c>
      <c r="C61" s="20">
        <v>1.623</v>
      </c>
      <c r="D61" s="14">
        <v>1</v>
      </c>
      <c r="E61">
        <v>1</v>
      </c>
      <c r="F61" s="32">
        <v>1</v>
      </c>
      <c r="G61" s="14">
        <v>45</v>
      </c>
      <c r="H61" s="14">
        <v>10</v>
      </c>
      <c r="I61" s="14">
        <v>3</v>
      </c>
      <c r="J61" s="21">
        <v>38</v>
      </c>
      <c r="K61" s="17">
        <v>45</v>
      </c>
      <c r="L61" s="33">
        <v>179</v>
      </c>
      <c r="M61" s="33">
        <v>187</v>
      </c>
      <c r="N61" s="14">
        <v>0</v>
      </c>
      <c r="S61" t="e">
        <f ca="1"/>
        <v>#NAME?</v>
      </c>
      <c r="T61" t="e">
        <f ca="1"/>
        <v>#NAME?</v>
      </c>
      <c r="U61" t="e">
        <f ca="1"/>
        <v>#NAME?</v>
      </c>
      <c r="V61" t="e">
        <f ca="1"/>
        <v>#NAME?</v>
      </c>
      <c r="W61" t="e">
        <f ca="1"/>
        <v>#NAME?</v>
      </c>
      <c r="X61" t="e">
        <f ca="1"/>
        <v>#NAME?</v>
      </c>
      <c r="Y61" t="e">
        <f ca="1"/>
        <v>#NAME?</v>
      </c>
      <c r="Z61" t="e">
        <f ca="1"/>
        <v>#NAME?</v>
      </c>
      <c r="AA61" t="e">
        <f ca="1"/>
        <v>#NAME?</v>
      </c>
      <c r="AB61" t="e">
        <f ca="1"/>
        <v>#NAME?</v>
      </c>
      <c r="AC61" t="e">
        <f ca="1"/>
        <v>#NAME?</v>
      </c>
      <c r="AD61" t="e">
        <f ca="1"/>
        <v>#NAME?</v>
      </c>
      <c r="AE61" t="e">
        <f ca="1"/>
        <v>#NAME?</v>
      </c>
      <c r="AF61" s="138" t="e">
        <f ca="1"/>
        <v>#NAME?</v>
      </c>
      <c r="AG61" s="139" t="e">
        <f ca="1"/>
        <v>#NAME?</v>
      </c>
      <c r="AH61" s="140" t="e">
        <f t="shared" ca="1" si="1"/>
        <v>#NAME?</v>
      </c>
      <c r="AI61" t="e">
        <f t="shared" ca="1" si="2"/>
        <v>#NAME?</v>
      </c>
      <c r="AJ61" t="e">
        <f t="shared" ca="1" si="3"/>
        <v>#NAME?</v>
      </c>
      <c r="AK61" s="138" t="e">
        <f t="shared" ca="1" si="4"/>
        <v>#NAME?</v>
      </c>
      <c r="AL61" s="140" t="e">
        <f t="shared" ca="1" si="5"/>
        <v>#NAME?</v>
      </c>
      <c r="AM61" s="138">
        <f t="shared" ca="1" si="6"/>
        <v>0</v>
      </c>
      <c r="AN61" s="140" t="e">
        <f t="shared" ca="1" si="7"/>
        <v>#NAME?</v>
      </c>
      <c r="AO61">
        <f t="shared" ca="1" si="8"/>
        <v>0</v>
      </c>
      <c r="BR61" t="e">
        <f ca="1"/>
        <v>#NAME?</v>
      </c>
      <c r="BS61" t="e">
        <f ca="1"/>
        <v>#NAME?</v>
      </c>
      <c r="BT61" t="e">
        <f ca="1"/>
        <v>#NAME?</v>
      </c>
      <c r="BU61" t="e">
        <f t="shared" ca="1" si="13"/>
        <v>#NAME?</v>
      </c>
      <c r="BV61" t="e">
        <f t="shared" ca="1" si="14"/>
        <v>#NAME?</v>
      </c>
      <c r="BW61" t="e">
        <f t="shared" ca="1" si="10"/>
        <v>#NAME?</v>
      </c>
      <c r="BX61" t="e">
        <f t="shared" ca="1" si="11"/>
        <v>#NAME?</v>
      </c>
      <c r="BY61" t="e">
        <f t="shared" ca="1" si="12"/>
        <v>#NAME?</v>
      </c>
    </row>
    <row r="62" spans="1:77" ht="15.5" x14ac:dyDescent="0.35">
      <c r="A62" s="31">
        <v>51</v>
      </c>
      <c r="B62" s="14">
        <v>6</v>
      </c>
      <c r="C62" s="20">
        <v>1.0840000000000001</v>
      </c>
      <c r="D62" s="14">
        <v>2</v>
      </c>
      <c r="E62">
        <v>0</v>
      </c>
      <c r="F62" s="32">
        <v>1</v>
      </c>
      <c r="G62" s="14">
        <v>53</v>
      </c>
      <c r="H62" s="14">
        <v>9</v>
      </c>
      <c r="I62" s="14">
        <v>4</v>
      </c>
      <c r="J62" s="21">
        <v>37</v>
      </c>
      <c r="K62" s="17">
        <v>33</v>
      </c>
      <c r="L62" s="33">
        <v>164</v>
      </c>
      <c r="M62" s="33">
        <v>170</v>
      </c>
      <c r="N62" s="14">
        <v>0</v>
      </c>
      <c r="S62" t="e">
        <f ca="1"/>
        <v>#NAME?</v>
      </c>
      <c r="T62" t="e">
        <f ca="1"/>
        <v>#NAME?</v>
      </c>
      <c r="U62" t="e">
        <f ca="1"/>
        <v>#NAME?</v>
      </c>
      <c r="V62" t="e">
        <f ca="1"/>
        <v>#NAME?</v>
      </c>
      <c r="W62" t="e">
        <f ca="1"/>
        <v>#NAME?</v>
      </c>
      <c r="X62" t="e">
        <f ca="1"/>
        <v>#NAME?</v>
      </c>
      <c r="Y62" t="e">
        <f ca="1"/>
        <v>#NAME?</v>
      </c>
      <c r="Z62" t="e">
        <f ca="1"/>
        <v>#NAME?</v>
      </c>
      <c r="AA62" t="e">
        <f ca="1"/>
        <v>#NAME?</v>
      </c>
      <c r="AB62" t="e">
        <f ca="1"/>
        <v>#NAME?</v>
      </c>
      <c r="AC62" t="e">
        <f ca="1"/>
        <v>#NAME?</v>
      </c>
      <c r="AD62" t="e">
        <f ca="1"/>
        <v>#NAME?</v>
      </c>
      <c r="AE62" t="e">
        <f ca="1"/>
        <v>#NAME?</v>
      </c>
      <c r="AF62" s="138" t="e">
        <f ca="1"/>
        <v>#NAME?</v>
      </c>
      <c r="AG62" s="139" t="e">
        <f ca="1"/>
        <v>#NAME?</v>
      </c>
      <c r="AH62" s="140" t="e">
        <f t="shared" ca="1" si="1"/>
        <v>#NAME?</v>
      </c>
      <c r="AI62" t="e">
        <f t="shared" ca="1" si="2"/>
        <v>#NAME?</v>
      </c>
      <c r="AJ62" t="e">
        <f t="shared" ca="1" si="3"/>
        <v>#NAME?</v>
      </c>
      <c r="AK62" s="138" t="e">
        <f t="shared" ca="1" si="4"/>
        <v>#NAME?</v>
      </c>
      <c r="AL62" s="140" t="e">
        <f t="shared" ca="1" si="5"/>
        <v>#NAME?</v>
      </c>
      <c r="AM62" s="138">
        <f t="shared" ca="1" si="6"/>
        <v>0</v>
      </c>
      <c r="AN62" s="140" t="e">
        <f t="shared" ca="1" si="7"/>
        <v>#NAME?</v>
      </c>
      <c r="AO62">
        <f t="shared" ca="1" si="8"/>
        <v>0</v>
      </c>
      <c r="BR62" t="e">
        <f ca="1"/>
        <v>#NAME?</v>
      </c>
      <c r="BS62" t="e">
        <f ca="1"/>
        <v>#NAME?</v>
      </c>
      <c r="BT62" t="e">
        <f ca="1"/>
        <v>#NAME?</v>
      </c>
      <c r="BU62" t="e">
        <f t="shared" ca="1" si="13"/>
        <v>#NAME?</v>
      </c>
      <c r="BV62" t="e">
        <f t="shared" ca="1" si="14"/>
        <v>#NAME?</v>
      </c>
      <c r="BW62" t="e">
        <f t="shared" ca="1" si="10"/>
        <v>#NAME?</v>
      </c>
      <c r="BX62" t="e">
        <f t="shared" ca="1" si="11"/>
        <v>#NAME?</v>
      </c>
      <c r="BY62" t="e">
        <f t="shared" ca="1" si="12"/>
        <v>#NAME?</v>
      </c>
    </row>
    <row r="63" spans="1:77" ht="15.5" x14ac:dyDescent="0.35">
      <c r="A63" s="31">
        <v>67</v>
      </c>
      <c r="B63" s="14">
        <v>13</v>
      </c>
      <c r="C63" s="20">
        <v>1.4610000000000001</v>
      </c>
      <c r="D63" s="14">
        <v>4</v>
      </c>
      <c r="E63">
        <v>0</v>
      </c>
      <c r="F63" s="32">
        <v>0</v>
      </c>
      <c r="G63" s="14">
        <v>44</v>
      </c>
      <c r="H63" s="14">
        <v>10</v>
      </c>
      <c r="I63" s="14">
        <v>3</v>
      </c>
      <c r="J63" s="21">
        <v>40</v>
      </c>
      <c r="K63" s="17">
        <v>44</v>
      </c>
      <c r="L63" s="33">
        <v>181</v>
      </c>
      <c r="M63" s="33">
        <v>187</v>
      </c>
      <c r="N63" s="14">
        <v>0</v>
      </c>
      <c r="S63" t="e">
        <f ca="1"/>
        <v>#NAME?</v>
      </c>
      <c r="T63" t="e">
        <f ca="1"/>
        <v>#NAME?</v>
      </c>
      <c r="U63" t="e">
        <f ca="1"/>
        <v>#NAME?</v>
      </c>
      <c r="V63" t="e">
        <f ca="1"/>
        <v>#NAME?</v>
      </c>
      <c r="W63" t="e">
        <f ca="1"/>
        <v>#NAME?</v>
      </c>
      <c r="X63" t="e">
        <f ca="1"/>
        <v>#NAME?</v>
      </c>
      <c r="Y63" t="e">
        <f ca="1"/>
        <v>#NAME?</v>
      </c>
      <c r="Z63" t="e">
        <f ca="1"/>
        <v>#NAME?</v>
      </c>
      <c r="AA63" t="e">
        <f ca="1"/>
        <v>#NAME?</v>
      </c>
      <c r="AB63" t="e">
        <f ca="1"/>
        <v>#NAME?</v>
      </c>
      <c r="AC63" t="e">
        <f ca="1"/>
        <v>#NAME?</v>
      </c>
      <c r="AD63" t="e">
        <f ca="1"/>
        <v>#NAME?</v>
      </c>
      <c r="AE63" t="e">
        <f ca="1"/>
        <v>#NAME?</v>
      </c>
      <c r="AF63" s="138" t="e">
        <f ca="1"/>
        <v>#NAME?</v>
      </c>
      <c r="AG63" s="139" t="e">
        <f ca="1"/>
        <v>#NAME?</v>
      </c>
      <c r="AH63" s="140" t="e">
        <f t="shared" ca="1" si="1"/>
        <v>#NAME?</v>
      </c>
      <c r="AI63" t="e">
        <f t="shared" ca="1" si="2"/>
        <v>#NAME?</v>
      </c>
      <c r="AJ63" t="e">
        <f t="shared" ca="1" si="3"/>
        <v>#NAME?</v>
      </c>
      <c r="AK63" s="138" t="e">
        <f t="shared" ca="1" si="4"/>
        <v>#NAME?</v>
      </c>
      <c r="AL63" s="140" t="e">
        <f t="shared" ca="1" si="5"/>
        <v>#NAME?</v>
      </c>
      <c r="AM63" s="138">
        <f t="shared" ca="1" si="6"/>
        <v>0</v>
      </c>
      <c r="AN63" s="140" t="e">
        <f t="shared" ca="1" si="7"/>
        <v>#NAME?</v>
      </c>
      <c r="AO63">
        <f t="shared" ca="1" si="8"/>
        <v>0</v>
      </c>
      <c r="BR63" t="e">
        <f ca="1"/>
        <v>#NAME?</v>
      </c>
      <c r="BS63" t="e">
        <f ca="1"/>
        <v>#NAME?</v>
      </c>
      <c r="BT63" t="e">
        <f ca="1"/>
        <v>#NAME?</v>
      </c>
      <c r="BU63" t="e">
        <f t="shared" ca="1" si="13"/>
        <v>#NAME?</v>
      </c>
      <c r="BV63" t="e">
        <f t="shared" ca="1" si="14"/>
        <v>#NAME?</v>
      </c>
      <c r="BW63" t="e">
        <f t="shared" ca="1" si="10"/>
        <v>#NAME?</v>
      </c>
      <c r="BX63" t="e">
        <f t="shared" ca="1" si="11"/>
        <v>#NAME?</v>
      </c>
      <c r="BY63" t="e">
        <f t="shared" ca="1" si="12"/>
        <v>#NAME?</v>
      </c>
    </row>
    <row r="64" spans="1:77" ht="15.5" x14ac:dyDescent="0.35">
      <c r="A64" s="31">
        <v>50</v>
      </c>
      <c r="B64" s="14">
        <v>3</v>
      </c>
      <c r="C64" s="20">
        <v>0.53200000000000003</v>
      </c>
      <c r="D64" s="14">
        <v>2</v>
      </c>
      <c r="E64">
        <v>0</v>
      </c>
      <c r="F64" s="32">
        <v>0</v>
      </c>
      <c r="G64" s="14">
        <v>46</v>
      </c>
      <c r="H64" s="14">
        <v>3</v>
      </c>
      <c r="I64" s="14">
        <v>4</v>
      </c>
      <c r="J64" s="21">
        <v>32</v>
      </c>
      <c r="K64" s="17">
        <v>26</v>
      </c>
      <c r="L64" s="33">
        <v>164</v>
      </c>
      <c r="M64" s="33">
        <v>172</v>
      </c>
      <c r="N64" s="14">
        <v>0</v>
      </c>
      <c r="S64" t="e">
        <f ca="1"/>
        <v>#NAME?</v>
      </c>
      <c r="T64" t="e">
        <f ca="1"/>
        <v>#NAME?</v>
      </c>
      <c r="U64" t="e">
        <f ca="1"/>
        <v>#NAME?</v>
      </c>
      <c r="V64" t="e">
        <f ca="1"/>
        <v>#NAME?</v>
      </c>
      <c r="W64" t="e">
        <f ca="1"/>
        <v>#NAME?</v>
      </c>
      <c r="X64" t="e">
        <f ca="1"/>
        <v>#NAME?</v>
      </c>
      <c r="Y64" t="e">
        <f ca="1"/>
        <v>#NAME?</v>
      </c>
      <c r="Z64" t="e">
        <f ca="1"/>
        <v>#NAME?</v>
      </c>
      <c r="AA64" t="e">
        <f ca="1"/>
        <v>#NAME?</v>
      </c>
      <c r="AB64" t="e">
        <f ca="1"/>
        <v>#NAME?</v>
      </c>
      <c r="AC64" t="e">
        <f ca="1"/>
        <v>#NAME?</v>
      </c>
      <c r="AD64" t="e">
        <f ca="1"/>
        <v>#NAME?</v>
      </c>
      <c r="AE64" t="e">
        <f ca="1"/>
        <v>#NAME?</v>
      </c>
      <c r="AF64" s="138" t="e">
        <f ca="1"/>
        <v>#NAME?</v>
      </c>
      <c r="AG64" s="139" t="e">
        <f ca="1"/>
        <v>#NAME?</v>
      </c>
      <c r="AH64" s="140" t="e">
        <f t="shared" ca="1" si="1"/>
        <v>#NAME?</v>
      </c>
      <c r="AI64" t="e">
        <f t="shared" ca="1" si="2"/>
        <v>#NAME?</v>
      </c>
      <c r="AJ64" t="e">
        <f t="shared" ca="1" si="3"/>
        <v>#NAME?</v>
      </c>
      <c r="AK64" s="138" t="e">
        <f t="shared" ca="1" si="4"/>
        <v>#NAME?</v>
      </c>
      <c r="AL64" s="140" t="e">
        <f t="shared" ca="1" si="5"/>
        <v>#NAME?</v>
      </c>
      <c r="AM64" s="138">
        <f t="shared" ca="1" si="6"/>
        <v>0</v>
      </c>
      <c r="AN64" s="140" t="e">
        <f t="shared" ca="1" si="7"/>
        <v>#NAME?</v>
      </c>
      <c r="AO64">
        <f t="shared" ca="1" si="8"/>
        <v>0</v>
      </c>
      <c r="BR64" t="e">
        <f ca="1"/>
        <v>#NAME?</v>
      </c>
      <c r="BS64" t="e">
        <f ca="1"/>
        <v>#NAME?</v>
      </c>
      <c r="BT64" t="e">
        <f ca="1"/>
        <v>#NAME?</v>
      </c>
      <c r="BU64" t="e">
        <f t="shared" ca="1" si="13"/>
        <v>#NAME?</v>
      </c>
      <c r="BV64" t="e">
        <f t="shared" ca="1" si="14"/>
        <v>#NAME?</v>
      </c>
      <c r="BW64" t="e">
        <f t="shared" ca="1" si="10"/>
        <v>#NAME?</v>
      </c>
      <c r="BX64" t="e">
        <f t="shared" ca="1" si="11"/>
        <v>#NAME?</v>
      </c>
      <c r="BY64" t="e">
        <f t="shared" ca="1" si="12"/>
        <v>#NAME?</v>
      </c>
    </row>
    <row r="65" spans="1:77" ht="15.5" x14ac:dyDescent="0.35">
      <c r="A65" s="31">
        <v>58</v>
      </c>
      <c r="B65" s="14">
        <v>2</v>
      </c>
      <c r="C65" s="20">
        <v>1.3360000000000001</v>
      </c>
      <c r="D65" s="14">
        <v>2</v>
      </c>
      <c r="E65">
        <v>1</v>
      </c>
      <c r="F65" s="32">
        <v>1</v>
      </c>
      <c r="G65" s="14">
        <v>38</v>
      </c>
      <c r="H65" s="14">
        <v>9</v>
      </c>
      <c r="I65" s="14">
        <v>2</v>
      </c>
      <c r="J65" s="21">
        <v>47</v>
      </c>
      <c r="K65" s="17">
        <v>41</v>
      </c>
      <c r="L65" s="33">
        <v>177</v>
      </c>
      <c r="M65" s="33">
        <v>183</v>
      </c>
      <c r="N65" s="14">
        <v>0</v>
      </c>
      <c r="S65" t="e">
        <f ca="1"/>
        <v>#NAME?</v>
      </c>
      <c r="T65" t="e">
        <f ca="1"/>
        <v>#NAME?</v>
      </c>
      <c r="U65" t="e">
        <f ca="1"/>
        <v>#NAME?</v>
      </c>
      <c r="V65" t="e">
        <f ca="1"/>
        <v>#NAME?</v>
      </c>
      <c r="W65" t="e">
        <f ca="1"/>
        <v>#NAME?</v>
      </c>
      <c r="X65" t="e">
        <f ca="1"/>
        <v>#NAME?</v>
      </c>
      <c r="Y65" t="e">
        <f ca="1"/>
        <v>#NAME?</v>
      </c>
      <c r="Z65" t="e">
        <f ca="1"/>
        <v>#NAME?</v>
      </c>
      <c r="AA65" t="e">
        <f ca="1"/>
        <v>#NAME?</v>
      </c>
      <c r="AB65" t="e">
        <f ca="1"/>
        <v>#NAME?</v>
      </c>
      <c r="AC65" t="e">
        <f ca="1"/>
        <v>#NAME?</v>
      </c>
      <c r="AD65" t="e">
        <f ca="1"/>
        <v>#NAME?</v>
      </c>
      <c r="AE65" t="e">
        <f ca="1"/>
        <v>#NAME?</v>
      </c>
      <c r="AF65" s="138" t="e">
        <f ca="1"/>
        <v>#NAME?</v>
      </c>
      <c r="AG65" s="139" t="e">
        <f ca="1"/>
        <v>#NAME?</v>
      </c>
      <c r="AH65" s="140" t="e">
        <f t="shared" ca="1" si="1"/>
        <v>#NAME?</v>
      </c>
      <c r="AI65" t="e">
        <f t="shared" ca="1" si="2"/>
        <v>#NAME?</v>
      </c>
      <c r="AJ65" t="e">
        <f t="shared" ca="1" si="3"/>
        <v>#NAME?</v>
      </c>
      <c r="AK65" s="138" t="e">
        <f t="shared" ca="1" si="4"/>
        <v>#NAME?</v>
      </c>
      <c r="AL65" s="140" t="e">
        <f t="shared" ca="1" si="5"/>
        <v>#NAME?</v>
      </c>
      <c r="AM65" s="138">
        <f t="shared" ca="1" si="6"/>
        <v>0</v>
      </c>
      <c r="AN65" s="140" t="e">
        <f t="shared" ca="1" si="7"/>
        <v>#NAME?</v>
      </c>
      <c r="AO65">
        <f t="shared" ca="1" si="8"/>
        <v>0</v>
      </c>
      <c r="BR65" t="e">
        <f ca="1"/>
        <v>#NAME?</v>
      </c>
      <c r="BS65" t="e">
        <f ca="1"/>
        <v>#NAME?</v>
      </c>
      <c r="BT65" t="e">
        <f ca="1"/>
        <v>#NAME?</v>
      </c>
      <c r="BU65" t="e">
        <f t="shared" ca="1" si="13"/>
        <v>#NAME?</v>
      </c>
      <c r="BV65" t="e">
        <f t="shared" ca="1" si="14"/>
        <v>#NAME?</v>
      </c>
      <c r="BW65" t="e">
        <f t="shared" ca="1" si="10"/>
        <v>#NAME?</v>
      </c>
      <c r="BX65" t="e">
        <f t="shared" ca="1" si="11"/>
        <v>#NAME?</v>
      </c>
      <c r="BY65" t="e">
        <f t="shared" ca="1" si="12"/>
        <v>#NAME?</v>
      </c>
    </row>
    <row r="66" spans="1:77" ht="15.5" x14ac:dyDescent="0.35">
      <c r="A66" s="31">
        <v>89</v>
      </c>
      <c r="B66" s="14">
        <v>8</v>
      </c>
      <c r="C66" s="20">
        <v>1.018</v>
      </c>
      <c r="D66" s="14">
        <v>0</v>
      </c>
      <c r="E66">
        <v>1</v>
      </c>
      <c r="F66" s="32">
        <v>1</v>
      </c>
      <c r="G66" s="14">
        <v>36</v>
      </c>
      <c r="H66" s="14">
        <v>12</v>
      </c>
      <c r="I66" s="14">
        <v>1</v>
      </c>
      <c r="J66" s="21">
        <v>40</v>
      </c>
      <c r="K66" s="17">
        <v>57</v>
      </c>
      <c r="L66" s="33">
        <v>184</v>
      </c>
      <c r="M66" s="33">
        <v>195</v>
      </c>
      <c r="N66" s="14">
        <v>1</v>
      </c>
      <c r="S66" t="e">
        <f ca="1"/>
        <v>#NAME?</v>
      </c>
      <c r="T66" t="e">
        <f ca="1"/>
        <v>#NAME?</v>
      </c>
      <c r="U66" t="e">
        <f ca="1"/>
        <v>#NAME?</v>
      </c>
      <c r="V66" t="e">
        <f ca="1"/>
        <v>#NAME?</v>
      </c>
      <c r="W66" t="e">
        <f ca="1"/>
        <v>#NAME?</v>
      </c>
      <c r="X66" t="e">
        <f ca="1"/>
        <v>#NAME?</v>
      </c>
      <c r="Y66" t="e">
        <f ca="1"/>
        <v>#NAME?</v>
      </c>
      <c r="Z66" t="e">
        <f ca="1"/>
        <v>#NAME?</v>
      </c>
      <c r="AA66" t="e">
        <f ca="1"/>
        <v>#NAME?</v>
      </c>
      <c r="AB66" t="e">
        <f ca="1"/>
        <v>#NAME?</v>
      </c>
      <c r="AC66" t="e">
        <f ca="1"/>
        <v>#NAME?</v>
      </c>
      <c r="AD66" t="e">
        <f ca="1"/>
        <v>#NAME?</v>
      </c>
      <c r="AE66" t="e">
        <f ca="1"/>
        <v>#NAME?</v>
      </c>
      <c r="AF66" s="138" t="e">
        <f ca="1"/>
        <v>#NAME?</v>
      </c>
      <c r="AG66" s="139" t="e">
        <f ca="1"/>
        <v>#NAME?</v>
      </c>
      <c r="AH66" s="140" t="e">
        <f t="shared" ca="1" si="1"/>
        <v>#NAME?</v>
      </c>
      <c r="AI66" t="e">
        <f t="shared" ca="1" si="2"/>
        <v>#NAME?</v>
      </c>
      <c r="AJ66" t="e">
        <f t="shared" ca="1" si="3"/>
        <v>#NAME?</v>
      </c>
      <c r="AK66" s="138" t="e">
        <f t="shared" ca="1" si="4"/>
        <v>#NAME?</v>
      </c>
      <c r="AL66" s="140" t="e">
        <f t="shared" ca="1" si="5"/>
        <v>#NAME?</v>
      </c>
      <c r="AM66" s="138">
        <f t="shared" ca="1" si="6"/>
        <v>0</v>
      </c>
      <c r="AN66" s="140" t="e">
        <f t="shared" ca="1" si="7"/>
        <v>#NAME?</v>
      </c>
      <c r="AO66">
        <f t="shared" ca="1" si="8"/>
        <v>0</v>
      </c>
      <c r="BR66" t="e">
        <f ca="1"/>
        <v>#NAME?</v>
      </c>
      <c r="BS66" t="e">
        <f ca="1"/>
        <v>#NAME?</v>
      </c>
      <c r="BT66" t="e">
        <f ca="1"/>
        <v>#NAME?</v>
      </c>
      <c r="BU66" t="e">
        <f t="shared" ca="1" si="13"/>
        <v>#NAME?</v>
      </c>
      <c r="BV66" t="e">
        <f t="shared" ca="1" si="14"/>
        <v>#NAME?</v>
      </c>
      <c r="BW66" t="e">
        <f t="shared" ca="1" si="10"/>
        <v>#NAME?</v>
      </c>
      <c r="BX66" t="e">
        <f t="shared" ca="1" si="11"/>
        <v>#NAME?</v>
      </c>
      <c r="BY66" t="e">
        <f t="shared" ca="1" si="12"/>
        <v>#NAME?</v>
      </c>
    </row>
    <row r="67" spans="1:77" ht="15.5" x14ac:dyDescent="0.35">
      <c r="A67" s="31">
        <v>76</v>
      </c>
      <c r="B67" s="14">
        <v>19</v>
      </c>
      <c r="C67" s="20">
        <v>4.2999999999999997E-2</v>
      </c>
      <c r="D67" s="14">
        <v>2</v>
      </c>
      <c r="E67">
        <v>0</v>
      </c>
      <c r="F67" s="32">
        <v>1</v>
      </c>
      <c r="G67" s="14">
        <v>42</v>
      </c>
      <c r="H67" s="14">
        <v>3</v>
      </c>
      <c r="I67" s="14">
        <v>3</v>
      </c>
      <c r="J67" s="21">
        <v>43</v>
      </c>
      <c r="K67" s="17">
        <v>59</v>
      </c>
      <c r="L67" s="33">
        <v>160</v>
      </c>
      <c r="M67" s="33">
        <v>166</v>
      </c>
      <c r="N67" s="14">
        <v>1</v>
      </c>
      <c r="S67" t="e">
        <f ca="1"/>
        <v>#NAME?</v>
      </c>
      <c r="T67" t="e">
        <f ca="1"/>
        <v>#NAME?</v>
      </c>
      <c r="U67" t="e">
        <f ca="1"/>
        <v>#NAME?</v>
      </c>
      <c r="V67" t="e">
        <f ca="1"/>
        <v>#NAME?</v>
      </c>
      <c r="W67" t="e">
        <f ca="1"/>
        <v>#NAME?</v>
      </c>
      <c r="X67" t="e">
        <f ca="1"/>
        <v>#NAME?</v>
      </c>
      <c r="Y67" t="e">
        <f ca="1"/>
        <v>#NAME?</v>
      </c>
      <c r="Z67" t="e">
        <f ca="1"/>
        <v>#NAME?</v>
      </c>
      <c r="AA67" t="e">
        <f ca="1"/>
        <v>#NAME?</v>
      </c>
      <c r="AB67" t="e">
        <f ca="1"/>
        <v>#NAME?</v>
      </c>
      <c r="AC67" t="e">
        <f ca="1"/>
        <v>#NAME?</v>
      </c>
      <c r="AD67" t="e">
        <f ca="1"/>
        <v>#NAME?</v>
      </c>
      <c r="AE67" t="e">
        <f ca="1"/>
        <v>#NAME?</v>
      </c>
      <c r="AF67" s="138" t="e">
        <f ca="1"/>
        <v>#NAME?</v>
      </c>
      <c r="AG67" s="139" t="e">
        <f ca="1"/>
        <v>#NAME?</v>
      </c>
      <c r="AH67" s="140" t="e">
        <f t="shared" ca="1" si="1"/>
        <v>#NAME?</v>
      </c>
      <c r="AI67" t="e">
        <f t="shared" ca="1" si="2"/>
        <v>#NAME?</v>
      </c>
      <c r="AJ67" t="e">
        <f t="shared" ca="1" si="3"/>
        <v>#NAME?</v>
      </c>
      <c r="AK67" s="138" t="e">
        <f t="shared" ca="1" si="4"/>
        <v>#NAME?</v>
      </c>
      <c r="AL67" s="140" t="e">
        <f t="shared" ca="1" si="5"/>
        <v>#NAME?</v>
      </c>
      <c r="AM67" s="138">
        <f t="shared" ca="1" si="6"/>
        <v>0</v>
      </c>
      <c r="AN67" s="140" t="e">
        <f t="shared" ca="1" si="7"/>
        <v>#NAME?</v>
      </c>
      <c r="AO67">
        <f t="shared" ca="1" si="8"/>
        <v>0</v>
      </c>
      <c r="BR67" t="e">
        <f ca="1"/>
        <v>#NAME?</v>
      </c>
      <c r="BS67" t="e">
        <f ca="1"/>
        <v>#NAME?</v>
      </c>
      <c r="BT67" t="e">
        <f ca="1"/>
        <v>#NAME?</v>
      </c>
      <c r="BU67" t="e">
        <f t="shared" ca="1" si="13"/>
        <v>#NAME?</v>
      </c>
      <c r="BV67" t="e">
        <f t="shared" ca="1" si="14"/>
        <v>#NAME?</v>
      </c>
      <c r="BW67" t="e">
        <f t="shared" ca="1" si="10"/>
        <v>#NAME?</v>
      </c>
      <c r="BX67" t="e">
        <f t="shared" ca="1" si="11"/>
        <v>#NAME?</v>
      </c>
      <c r="BY67" t="e">
        <f t="shared" ca="1" si="12"/>
        <v>#NAME?</v>
      </c>
    </row>
    <row r="68" spans="1:77" ht="15.5" x14ac:dyDescent="0.35">
      <c r="A68" s="31">
        <v>71</v>
      </c>
      <c r="B68" s="14">
        <v>5</v>
      </c>
      <c r="C68" s="20">
        <v>1.28</v>
      </c>
      <c r="D68" s="14">
        <v>2</v>
      </c>
      <c r="E68">
        <v>1</v>
      </c>
      <c r="F68" s="32">
        <v>1</v>
      </c>
      <c r="G68" s="14">
        <v>28</v>
      </c>
      <c r="H68" s="14">
        <v>9</v>
      </c>
      <c r="I68" s="14">
        <v>1</v>
      </c>
      <c r="J68" s="21">
        <v>37</v>
      </c>
      <c r="K68" s="17">
        <v>54</v>
      </c>
      <c r="L68" s="33">
        <v>180</v>
      </c>
      <c r="M68" s="33">
        <v>186</v>
      </c>
      <c r="N68" s="14">
        <v>0</v>
      </c>
      <c r="S68" t="e">
        <f ca="1"/>
        <v>#NAME?</v>
      </c>
      <c r="T68" t="e">
        <f ca="1"/>
        <v>#NAME?</v>
      </c>
      <c r="U68" t="e">
        <f ca="1"/>
        <v>#NAME?</v>
      </c>
      <c r="V68" t="e">
        <f ca="1"/>
        <v>#NAME?</v>
      </c>
      <c r="W68" t="e">
        <f ca="1"/>
        <v>#NAME?</v>
      </c>
      <c r="X68" t="e">
        <f ca="1"/>
        <v>#NAME?</v>
      </c>
      <c r="Y68" t="e">
        <f ca="1"/>
        <v>#NAME?</v>
      </c>
      <c r="Z68" t="e">
        <f ca="1"/>
        <v>#NAME?</v>
      </c>
      <c r="AA68" t="e">
        <f ca="1"/>
        <v>#NAME?</v>
      </c>
      <c r="AB68" t="e">
        <f ca="1"/>
        <v>#NAME?</v>
      </c>
      <c r="AC68" t="e">
        <f ca="1"/>
        <v>#NAME?</v>
      </c>
      <c r="AD68" t="e">
        <f ca="1"/>
        <v>#NAME?</v>
      </c>
      <c r="AE68" t="e">
        <f ca="1"/>
        <v>#NAME?</v>
      </c>
      <c r="AF68" s="138" t="e">
        <f ca="1"/>
        <v>#NAME?</v>
      </c>
      <c r="AG68" s="139" t="e">
        <f ca="1"/>
        <v>#NAME?</v>
      </c>
      <c r="AH68" s="140" t="e">
        <f t="shared" ca="1" si="1"/>
        <v>#NAME?</v>
      </c>
      <c r="AI68" t="e">
        <f t="shared" ca="1" si="2"/>
        <v>#NAME?</v>
      </c>
      <c r="AJ68" t="e">
        <f t="shared" ca="1" si="3"/>
        <v>#NAME?</v>
      </c>
      <c r="AK68" s="138" t="e">
        <f t="shared" ca="1" si="4"/>
        <v>#NAME?</v>
      </c>
      <c r="AL68" s="140" t="e">
        <f t="shared" ca="1" si="5"/>
        <v>#NAME?</v>
      </c>
      <c r="AM68" s="138">
        <f t="shared" ca="1" si="6"/>
        <v>0</v>
      </c>
      <c r="AN68" s="140" t="e">
        <f t="shared" ca="1" si="7"/>
        <v>#NAME?</v>
      </c>
      <c r="AO68">
        <f t="shared" ca="1" si="8"/>
        <v>0</v>
      </c>
      <c r="BR68" t="e">
        <f ca="1"/>
        <v>#NAME?</v>
      </c>
      <c r="BS68" t="e">
        <f ca="1"/>
        <v>#NAME?</v>
      </c>
      <c r="BT68" t="e">
        <f ca="1"/>
        <v>#NAME?</v>
      </c>
      <c r="BU68" t="e">
        <f t="shared" ca="1" si="13"/>
        <v>#NAME?</v>
      </c>
      <c r="BV68" t="e">
        <f t="shared" ca="1" si="14"/>
        <v>#NAME?</v>
      </c>
      <c r="BW68" t="e">
        <f t="shared" ca="1" si="10"/>
        <v>#NAME?</v>
      </c>
      <c r="BX68" t="e">
        <f t="shared" ca="1" si="11"/>
        <v>#NAME?</v>
      </c>
      <c r="BY68" t="e">
        <f t="shared" ca="1" si="12"/>
        <v>#NAME?</v>
      </c>
    </row>
    <row r="69" spans="1:77" ht="15.5" x14ac:dyDescent="0.35">
      <c r="A69" s="31">
        <v>63</v>
      </c>
      <c r="B69" s="14">
        <v>12</v>
      </c>
      <c r="C69" s="20">
        <v>0.61199999999999999</v>
      </c>
      <c r="D69" s="14">
        <v>3</v>
      </c>
      <c r="E69">
        <v>0</v>
      </c>
      <c r="F69" s="32">
        <v>0</v>
      </c>
      <c r="G69" s="14">
        <v>35</v>
      </c>
      <c r="H69" s="14">
        <v>10</v>
      </c>
      <c r="I69" s="14">
        <v>2</v>
      </c>
      <c r="J69" s="21">
        <v>39</v>
      </c>
      <c r="K69" s="17">
        <v>42</v>
      </c>
      <c r="L69" s="33">
        <v>178</v>
      </c>
      <c r="M69" s="33">
        <v>185</v>
      </c>
      <c r="N69" s="14">
        <v>1</v>
      </c>
      <c r="S69" t="e">
        <f ca="1"/>
        <v>#NAME?</v>
      </c>
      <c r="T69" t="e">
        <f ca="1"/>
        <v>#NAME?</v>
      </c>
      <c r="U69" t="e">
        <f ca="1"/>
        <v>#NAME?</v>
      </c>
      <c r="V69" t="e">
        <f ca="1"/>
        <v>#NAME?</v>
      </c>
      <c r="W69" t="e">
        <f ca="1"/>
        <v>#NAME?</v>
      </c>
      <c r="X69" t="e">
        <f ca="1"/>
        <v>#NAME?</v>
      </c>
      <c r="Y69" t="e">
        <f ca="1"/>
        <v>#NAME?</v>
      </c>
      <c r="Z69" t="e">
        <f ca="1"/>
        <v>#NAME?</v>
      </c>
      <c r="AA69" t="e">
        <f ca="1"/>
        <v>#NAME?</v>
      </c>
      <c r="AB69" t="e">
        <f ca="1"/>
        <v>#NAME?</v>
      </c>
      <c r="AC69" t="e">
        <f ca="1"/>
        <v>#NAME?</v>
      </c>
      <c r="AD69" t="e">
        <f ca="1"/>
        <v>#NAME?</v>
      </c>
      <c r="AE69" t="e">
        <f ca="1"/>
        <v>#NAME?</v>
      </c>
      <c r="AF69" s="138" t="e">
        <f ca="1"/>
        <v>#NAME?</v>
      </c>
      <c r="AG69" s="139" t="e">
        <f ca="1"/>
        <v>#NAME?</v>
      </c>
      <c r="AH69" s="140" t="e">
        <f t="shared" ca="1" si="1"/>
        <v>#NAME?</v>
      </c>
      <c r="AI69" t="e">
        <f t="shared" ca="1" si="2"/>
        <v>#NAME?</v>
      </c>
      <c r="AJ69" t="e">
        <f t="shared" ca="1" si="3"/>
        <v>#NAME?</v>
      </c>
      <c r="AK69" s="138" t="e">
        <f t="shared" ca="1" si="4"/>
        <v>#NAME?</v>
      </c>
      <c r="AL69" s="140" t="e">
        <f t="shared" ca="1" si="5"/>
        <v>#NAME?</v>
      </c>
      <c r="AM69" s="138">
        <f t="shared" ca="1" si="6"/>
        <v>0</v>
      </c>
      <c r="AN69" s="140" t="e">
        <f t="shared" ca="1" si="7"/>
        <v>#NAME?</v>
      </c>
      <c r="AO69">
        <f t="shared" ca="1" si="8"/>
        <v>0</v>
      </c>
      <c r="BR69" t="e">
        <f ca="1"/>
        <v>#NAME?</v>
      </c>
      <c r="BS69" t="e">
        <f ca="1"/>
        <v>#NAME?</v>
      </c>
      <c r="BT69" t="e">
        <f ca="1"/>
        <v>#NAME?</v>
      </c>
      <c r="BU69" t="e">
        <f t="shared" ca="1" si="13"/>
        <v>#NAME?</v>
      </c>
      <c r="BV69" t="e">
        <f t="shared" ca="1" si="14"/>
        <v>#NAME?</v>
      </c>
      <c r="BW69" t="e">
        <f t="shared" ca="1" si="10"/>
        <v>#NAME?</v>
      </c>
      <c r="BX69" t="e">
        <f t="shared" ca="1" si="11"/>
        <v>#NAME?</v>
      </c>
      <c r="BY69" t="e">
        <f t="shared" ca="1" si="12"/>
        <v>#NAME?</v>
      </c>
    </row>
    <row r="70" spans="1:77" ht="15.5" x14ac:dyDescent="0.35">
      <c r="A70" s="31">
        <v>55</v>
      </c>
      <c r="B70" s="14">
        <v>3</v>
      </c>
      <c r="C70" s="20">
        <v>0.73899999999999999</v>
      </c>
      <c r="D70" s="14">
        <v>3</v>
      </c>
      <c r="E70">
        <v>0</v>
      </c>
      <c r="F70" s="32">
        <v>1</v>
      </c>
      <c r="G70" s="14">
        <v>43</v>
      </c>
      <c r="H70" s="14">
        <v>11</v>
      </c>
      <c r="I70" s="14">
        <v>3</v>
      </c>
      <c r="J70" s="21">
        <v>28</v>
      </c>
      <c r="K70" s="17">
        <v>35</v>
      </c>
      <c r="L70" s="33">
        <v>170</v>
      </c>
      <c r="M70" s="33">
        <v>175</v>
      </c>
      <c r="N70" s="14">
        <v>1</v>
      </c>
      <c r="S70" t="e">
        <f ca="1"/>
        <v>#NAME?</v>
      </c>
      <c r="T70" t="e">
        <f ca="1"/>
        <v>#NAME?</v>
      </c>
      <c r="U70" t="e">
        <f ca="1"/>
        <v>#NAME?</v>
      </c>
      <c r="V70" t="e">
        <f ca="1"/>
        <v>#NAME?</v>
      </c>
      <c r="W70" t="e">
        <f ca="1"/>
        <v>#NAME?</v>
      </c>
      <c r="X70" t="e">
        <f ca="1"/>
        <v>#NAME?</v>
      </c>
      <c r="Y70" t="e">
        <f ca="1"/>
        <v>#NAME?</v>
      </c>
      <c r="Z70" t="e">
        <f ca="1"/>
        <v>#NAME?</v>
      </c>
      <c r="AA70" t="e">
        <f ca="1"/>
        <v>#NAME?</v>
      </c>
      <c r="AB70" t="e">
        <f ca="1"/>
        <v>#NAME?</v>
      </c>
      <c r="AC70" t="e">
        <f ca="1"/>
        <v>#NAME?</v>
      </c>
      <c r="AD70" t="e">
        <f ca="1"/>
        <v>#NAME?</v>
      </c>
      <c r="AE70" t="e">
        <f ca="1"/>
        <v>#NAME?</v>
      </c>
      <c r="AF70" s="138" t="e">
        <f ca="1"/>
        <v>#NAME?</v>
      </c>
      <c r="AG70" s="139" t="e">
        <f ca="1"/>
        <v>#NAME?</v>
      </c>
      <c r="AH70" s="140" t="e">
        <f t="shared" ca="1" si="1"/>
        <v>#NAME?</v>
      </c>
      <c r="AI70" t="e">
        <f t="shared" ca="1" si="2"/>
        <v>#NAME?</v>
      </c>
      <c r="AJ70" t="e">
        <f t="shared" ca="1" si="3"/>
        <v>#NAME?</v>
      </c>
      <c r="AK70" s="138" t="e">
        <f t="shared" ca="1" si="4"/>
        <v>#NAME?</v>
      </c>
      <c r="AL70" s="140" t="e">
        <f t="shared" ca="1" si="5"/>
        <v>#NAME?</v>
      </c>
      <c r="AM70" s="138">
        <f t="shared" ca="1" si="6"/>
        <v>0</v>
      </c>
      <c r="AN70" s="140" t="e">
        <f t="shared" ca="1" si="7"/>
        <v>#NAME?</v>
      </c>
      <c r="AO70">
        <f t="shared" ca="1" si="8"/>
        <v>0</v>
      </c>
      <c r="BR70" t="e">
        <f ca="1"/>
        <v>#NAME?</v>
      </c>
      <c r="BS70" t="e">
        <f ca="1"/>
        <v>#NAME?</v>
      </c>
      <c r="BT70" t="e">
        <f ca="1"/>
        <v>#NAME?</v>
      </c>
      <c r="BU70" t="e">
        <f t="shared" ca="1" si="13"/>
        <v>#NAME?</v>
      </c>
      <c r="BV70" t="e">
        <f t="shared" ca="1" si="14"/>
        <v>#NAME?</v>
      </c>
      <c r="BW70" t="e">
        <f t="shared" ca="1" si="10"/>
        <v>#NAME?</v>
      </c>
      <c r="BX70" t="e">
        <f t="shared" ca="1" si="11"/>
        <v>#NAME?</v>
      </c>
      <c r="BY70" t="e">
        <f t="shared" ca="1" si="12"/>
        <v>#NAME?</v>
      </c>
    </row>
    <row r="71" spans="1:77" ht="15.5" x14ac:dyDescent="0.35">
      <c r="A71" s="31">
        <v>56</v>
      </c>
      <c r="B71" s="14">
        <v>2</v>
      </c>
      <c r="C71" s="20">
        <v>1.1419999999999999</v>
      </c>
      <c r="D71" s="14">
        <v>2</v>
      </c>
      <c r="E71">
        <v>0</v>
      </c>
      <c r="F71" s="32">
        <v>1</v>
      </c>
      <c r="G71" s="14">
        <v>35</v>
      </c>
      <c r="H71" s="14">
        <v>8</v>
      </c>
      <c r="I71" s="14">
        <v>2</v>
      </c>
      <c r="J71" s="21">
        <v>30</v>
      </c>
      <c r="K71" s="17">
        <v>37</v>
      </c>
      <c r="L71" s="33">
        <v>164</v>
      </c>
      <c r="M71" s="33">
        <v>170</v>
      </c>
      <c r="N71" s="14">
        <v>1</v>
      </c>
      <c r="S71" t="e">
        <f ca="1"/>
        <v>#NAME?</v>
      </c>
      <c r="T71" t="e">
        <f ca="1"/>
        <v>#NAME?</v>
      </c>
      <c r="U71" t="e">
        <f ca="1"/>
        <v>#NAME?</v>
      </c>
      <c r="V71" t="e">
        <f ca="1"/>
        <v>#NAME?</v>
      </c>
      <c r="W71" t="e">
        <f ca="1"/>
        <v>#NAME?</v>
      </c>
      <c r="X71" t="e">
        <f ca="1"/>
        <v>#NAME?</v>
      </c>
      <c r="Y71" t="e">
        <f ca="1"/>
        <v>#NAME?</v>
      </c>
      <c r="Z71" t="e">
        <f ca="1"/>
        <v>#NAME?</v>
      </c>
      <c r="AA71" t="e">
        <f ca="1"/>
        <v>#NAME?</v>
      </c>
      <c r="AB71" t="e">
        <f ca="1"/>
        <v>#NAME?</v>
      </c>
      <c r="AC71" t="e">
        <f ca="1"/>
        <v>#NAME?</v>
      </c>
      <c r="AD71" t="e">
        <f ca="1"/>
        <v>#NAME?</v>
      </c>
      <c r="AE71" t="e">
        <f ca="1"/>
        <v>#NAME?</v>
      </c>
      <c r="AF71" s="138" t="e">
        <f ca="1"/>
        <v>#NAME?</v>
      </c>
      <c r="AG71" s="139" t="e">
        <f ca="1"/>
        <v>#NAME?</v>
      </c>
      <c r="AH71" s="140" t="e">
        <f t="shared" ca="1" si="1"/>
        <v>#NAME?</v>
      </c>
      <c r="AI71" t="e">
        <f t="shared" ca="1" si="2"/>
        <v>#NAME?</v>
      </c>
      <c r="AJ71" t="e">
        <f t="shared" ca="1" si="3"/>
        <v>#NAME?</v>
      </c>
      <c r="AK71" s="138" t="e">
        <f t="shared" ca="1" si="4"/>
        <v>#NAME?</v>
      </c>
      <c r="AL71" s="140" t="e">
        <f t="shared" ca="1" si="5"/>
        <v>#NAME?</v>
      </c>
      <c r="AM71" s="138">
        <f t="shared" ca="1" si="6"/>
        <v>0</v>
      </c>
      <c r="AN71" s="140" t="e">
        <f t="shared" ca="1" si="7"/>
        <v>#NAME?</v>
      </c>
      <c r="AO71">
        <f t="shared" ca="1" si="8"/>
        <v>0</v>
      </c>
      <c r="BR71" t="e">
        <f ca="1"/>
        <v>#NAME?</v>
      </c>
      <c r="BS71" t="e">
        <f ca="1"/>
        <v>#NAME?</v>
      </c>
      <c r="BT71" t="e">
        <f ca="1"/>
        <v>#NAME?</v>
      </c>
      <c r="BU71" t="e">
        <f t="shared" ca="1" si="13"/>
        <v>#NAME?</v>
      </c>
      <c r="BV71" t="e">
        <f t="shared" ca="1" si="14"/>
        <v>#NAME?</v>
      </c>
      <c r="BW71" t="e">
        <f t="shared" ca="1" si="10"/>
        <v>#NAME?</v>
      </c>
      <c r="BX71" t="e">
        <f t="shared" ca="1" si="11"/>
        <v>#NAME?</v>
      </c>
      <c r="BY71" t="e">
        <f t="shared" ca="1" si="12"/>
        <v>#NAME?</v>
      </c>
    </row>
    <row r="72" spans="1:77" ht="15.5" x14ac:dyDescent="0.35">
      <c r="A72" s="31">
        <v>57</v>
      </c>
      <c r="B72" s="14">
        <v>7</v>
      </c>
      <c r="C72" s="20">
        <v>1.476</v>
      </c>
      <c r="D72" s="14">
        <v>1</v>
      </c>
      <c r="E72">
        <v>1</v>
      </c>
      <c r="F72" s="32">
        <v>0</v>
      </c>
      <c r="G72" s="14">
        <v>28</v>
      </c>
      <c r="H72" s="14">
        <v>8</v>
      </c>
      <c r="I72" s="14">
        <v>2</v>
      </c>
      <c r="J72" s="21">
        <v>47</v>
      </c>
      <c r="K72" s="17">
        <v>41</v>
      </c>
      <c r="L72" s="33">
        <v>174</v>
      </c>
      <c r="M72" s="33">
        <v>181</v>
      </c>
      <c r="N72" s="14">
        <v>1</v>
      </c>
      <c r="S72" t="e">
        <f ca="1"/>
        <v>#NAME?</v>
      </c>
      <c r="T72" t="e">
        <f ca="1"/>
        <v>#NAME?</v>
      </c>
      <c r="U72" t="e">
        <f ca="1"/>
        <v>#NAME?</v>
      </c>
      <c r="V72" t="e">
        <f ca="1"/>
        <v>#NAME?</v>
      </c>
      <c r="W72" t="e">
        <f ca="1"/>
        <v>#NAME?</v>
      </c>
      <c r="X72" t="e">
        <f ca="1"/>
        <v>#NAME?</v>
      </c>
      <c r="Y72" t="e">
        <f ca="1"/>
        <v>#NAME?</v>
      </c>
      <c r="Z72" t="e">
        <f ca="1"/>
        <v>#NAME?</v>
      </c>
      <c r="AA72" t="e">
        <f ca="1"/>
        <v>#NAME?</v>
      </c>
      <c r="AB72" t="e">
        <f ca="1"/>
        <v>#NAME?</v>
      </c>
      <c r="AC72" t="e">
        <f ca="1"/>
        <v>#NAME?</v>
      </c>
      <c r="AD72" t="e">
        <f ca="1"/>
        <v>#NAME?</v>
      </c>
      <c r="AE72" t="e">
        <f ca="1"/>
        <v>#NAME?</v>
      </c>
      <c r="AF72" s="138" t="e">
        <f ca="1"/>
        <v>#NAME?</v>
      </c>
      <c r="AG72" s="139" t="e">
        <f ca="1"/>
        <v>#NAME?</v>
      </c>
      <c r="AH72" s="140" t="e">
        <f t="shared" ca="1" si="1"/>
        <v>#NAME?</v>
      </c>
      <c r="AI72" t="e">
        <f t="shared" ca="1" si="2"/>
        <v>#NAME?</v>
      </c>
      <c r="AJ72" t="e">
        <f t="shared" ca="1" si="3"/>
        <v>#NAME?</v>
      </c>
      <c r="AK72" s="138" t="e">
        <f t="shared" ca="1" si="4"/>
        <v>#NAME?</v>
      </c>
      <c r="AL72" s="140" t="e">
        <f t="shared" ca="1" si="5"/>
        <v>#NAME?</v>
      </c>
      <c r="AM72" s="138">
        <f t="shared" ca="1" si="6"/>
        <v>0</v>
      </c>
      <c r="AN72" s="140" t="e">
        <f t="shared" ca="1" si="7"/>
        <v>#NAME?</v>
      </c>
      <c r="AO72">
        <f t="shared" ca="1" si="8"/>
        <v>0</v>
      </c>
      <c r="BR72" t="e">
        <f ca="1"/>
        <v>#NAME?</v>
      </c>
      <c r="BS72" t="e">
        <f ca="1"/>
        <v>#NAME?</v>
      </c>
      <c r="BT72" t="e">
        <f ca="1"/>
        <v>#NAME?</v>
      </c>
      <c r="BU72" t="e">
        <f t="shared" ca="1" si="13"/>
        <v>#NAME?</v>
      </c>
      <c r="BV72" t="e">
        <f t="shared" ca="1" si="14"/>
        <v>#NAME?</v>
      </c>
      <c r="BW72" t="e">
        <f t="shared" ca="1" si="10"/>
        <v>#NAME?</v>
      </c>
      <c r="BX72" t="e">
        <f t="shared" ca="1" si="11"/>
        <v>#NAME?</v>
      </c>
      <c r="BY72" t="e">
        <f t="shared" ca="1" si="12"/>
        <v>#NAME?</v>
      </c>
    </row>
    <row r="73" spans="1:77" ht="15.5" x14ac:dyDescent="0.35">
      <c r="A73" s="31">
        <v>79</v>
      </c>
      <c r="B73" s="14">
        <v>2</v>
      </c>
      <c r="C73" s="20">
        <v>0.54600000000000004</v>
      </c>
      <c r="D73" s="14">
        <v>4</v>
      </c>
      <c r="E73">
        <v>0</v>
      </c>
      <c r="F73" s="32">
        <v>0</v>
      </c>
      <c r="G73" s="14">
        <v>56</v>
      </c>
      <c r="H73" s="14">
        <v>3</v>
      </c>
      <c r="I73" s="14">
        <v>5</v>
      </c>
      <c r="J73" s="21">
        <v>33</v>
      </c>
      <c r="K73" s="17">
        <v>74</v>
      </c>
      <c r="L73" s="33">
        <v>163</v>
      </c>
      <c r="M73" s="33">
        <v>170</v>
      </c>
      <c r="N73" s="14">
        <v>1</v>
      </c>
      <c r="S73" t="e">
        <f ca="1"/>
        <v>#NAME?</v>
      </c>
      <c r="T73" t="e">
        <f ca="1"/>
        <v>#NAME?</v>
      </c>
      <c r="U73" t="e">
        <f ca="1"/>
        <v>#NAME?</v>
      </c>
      <c r="V73" t="e">
        <f ca="1"/>
        <v>#NAME?</v>
      </c>
      <c r="W73" t="e">
        <f ca="1"/>
        <v>#NAME?</v>
      </c>
      <c r="X73" t="e">
        <f ca="1"/>
        <v>#NAME?</v>
      </c>
      <c r="Y73" t="e">
        <f ca="1"/>
        <v>#NAME?</v>
      </c>
      <c r="Z73" t="e">
        <f ca="1"/>
        <v>#NAME?</v>
      </c>
      <c r="AA73" t="e">
        <f ca="1"/>
        <v>#NAME?</v>
      </c>
      <c r="AB73" t="e">
        <f ca="1"/>
        <v>#NAME?</v>
      </c>
      <c r="AC73" t="e">
        <f ca="1"/>
        <v>#NAME?</v>
      </c>
      <c r="AD73" t="e">
        <f ca="1"/>
        <v>#NAME?</v>
      </c>
      <c r="AE73" t="e">
        <f ca="1"/>
        <v>#NAME?</v>
      </c>
      <c r="AF73" s="138" t="e">
        <f ca="1"/>
        <v>#NAME?</v>
      </c>
      <c r="AG73" s="139" t="e">
        <f ca="1"/>
        <v>#NAME?</v>
      </c>
      <c r="AH73" s="140" t="e">
        <f t="shared" ca="1" si="1"/>
        <v>#NAME?</v>
      </c>
      <c r="AI73" t="e">
        <f t="shared" ca="1" si="2"/>
        <v>#NAME?</v>
      </c>
      <c r="AJ73" t="e">
        <f t="shared" ca="1" si="3"/>
        <v>#NAME?</v>
      </c>
      <c r="AK73" s="138" t="e">
        <f t="shared" ca="1" si="4"/>
        <v>#NAME?</v>
      </c>
      <c r="AL73" s="140" t="e">
        <f t="shared" ca="1" si="5"/>
        <v>#NAME?</v>
      </c>
      <c r="AM73" s="138">
        <f t="shared" ca="1" si="6"/>
        <v>0</v>
      </c>
      <c r="AN73" s="140" t="e">
        <f t="shared" ca="1" si="7"/>
        <v>#NAME?</v>
      </c>
      <c r="AO73">
        <f t="shared" ca="1" si="8"/>
        <v>0</v>
      </c>
      <c r="BR73" t="e">
        <f ca="1"/>
        <v>#NAME?</v>
      </c>
      <c r="BS73" t="e">
        <f ca="1"/>
        <v>#NAME?</v>
      </c>
      <c r="BT73" t="e">
        <f ca="1"/>
        <v>#NAME?</v>
      </c>
      <c r="BU73" t="e">
        <f t="shared" ca="1" si="13"/>
        <v>#NAME?</v>
      </c>
      <c r="BV73" t="e">
        <f t="shared" ca="1" si="14"/>
        <v>#NAME?</v>
      </c>
      <c r="BW73" t="e">
        <f t="shared" ca="1" si="10"/>
        <v>#NAME?</v>
      </c>
      <c r="BX73" t="e">
        <f t="shared" ca="1" si="11"/>
        <v>#NAME?</v>
      </c>
      <c r="BY73" t="e">
        <f t="shared" ca="1" si="12"/>
        <v>#NAME?</v>
      </c>
    </row>
    <row r="74" spans="1:77" ht="15.5" x14ac:dyDescent="0.35">
      <c r="A74" s="31">
        <v>53</v>
      </c>
      <c r="B74" s="14">
        <v>19</v>
      </c>
      <c r="C74" s="20">
        <v>1.2949999999999999</v>
      </c>
      <c r="D74" s="14">
        <v>1</v>
      </c>
      <c r="E74">
        <v>1</v>
      </c>
      <c r="F74" s="32">
        <v>0</v>
      </c>
      <c r="G74" s="14">
        <v>40</v>
      </c>
      <c r="H74" s="14">
        <v>8</v>
      </c>
      <c r="I74" s="14">
        <v>3</v>
      </c>
      <c r="J74" s="21">
        <v>49</v>
      </c>
      <c r="K74" s="17">
        <v>31</v>
      </c>
      <c r="L74" s="33">
        <v>175</v>
      </c>
      <c r="M74" s="33">
        <v>182</v>
      </c>
      <c r="N74" s="14">
        <v>1</v>
      </c>
      <c r="S74" t="e">
        <f ca="1"/>
        <v>#NAME?</v>
      </c>
      <c r="T74" t="e">
        <f ca="1"/>
        <v>#NAME?</v>
      </c>
      <c r="U74" t="e">
        <f ca="1"/>
        <v>#NAME?</v>
      </c>
      <c r="V74" t="e">
        <f ca="1"/>
        <v>#NAME?</v>
      </c>
      <c r="W74" t="e">
        <f ca="1"/>
        <v>#NAME?</v>
      </c>
      <c r="X74" t="e">
        <f ca="1"/>
        <v>#NAME?</v>
      </c>
      <c r="Y74" t="e">
        <f ca="1"/>
        <v>#NAME?</v>
      </c>
      <c r="Z74" t="e">
        <f ca="1"/>
        <v>#NAME?</v>
      </c>
      <c r="AA74" t="e">
        <f ca="1"/>
        <v>#NAME?</v>
      </c>
      <c r="AB74" t="e">
        <f ca="1"/>
        <v>#NAME?</v>
      </c>
      <c r="AC74" t="e">
        <f ca="1"/>
        <v>#NAME?</v>
      </c>
      <c r="AD74" t="e">
        <f ca="1"/>
        <v>#NAME?</v>
      </c>
      <c r="AE74" t="e">
        <f ca="1"/>
        <v>#NAME?</v>
      </c>
      <c r="AF74" s="138" t="e">
        <f ca="1"/>
        <v>#NAME?</v>
      </c>
      <c r="AG74" s="139" t="e">
        <f ca="1"/>
        <v>#NAME?</v>
      </c>
      <c r="AH74" s="140" t="e">
        <f t="shared" ca="1" si="1"/>
        <v>#NAME?</v>
      </c>
      <c r="AI74" t="e">
        <f t="shared" ca="1" si="2"/>
        <v>#NAME?</v>
      </c>
      <c r="AJ74" t="e">
        <f t="shared" ca="1" si="3"/>
        <v>#NAME?</v>
      </c>
      <c r="AK74" s="138" t="e">
        <f t="shared" ca="1" si="4"/>
        <v>#NAME?</v>
      </c>
      <c r="AL74" s="140" t="e">
        <f t="shared" ca="1" si="5"/>
        <v>#NAME?</v>
      </c>
      <c r="AM74" s="138">
        <f t="shared" ca="1" si="6"/>
        <v>0</v>
      </c>
      <c r="AN74" s="140" t="e">
        <f t="shared" ca="1" si="7"/>
        <v>#NAME?</v>
      </c>
      <c r="AO74">
        <f t="shared" ca="1" si="8"/>
        <v>0</v>
      </c>
      <c r="BR74" t="e">
        <f ca="1"/>
        <v>#NAME?</v>
      </c>
      <c r="BS74" t="e">
        <f ca="1"/>
        <v>#NAME?</v>
      </c>
      <c r="BT74" t="e">
        <f ca="1"/>
        <v>#NAME?</v>
      </c>
      <c r="BU74" t="e">
        <f t="shared" ca="1" si="13"/>
        <v>#NAME?</v>
      </c>
      <c r="BV74" t="e">
        <f t="shared" ca="1" si="14"/>
        <v>#NAME?</v>
      </c>
      <c r="BW74" t="e">
        <f t="shared" ca="1" si="10"/>
        <v>#NAME?</v>
      </c>
      <c r="BX74" t="e">
        <f t="shared" ca="1" si="11"/>
        <v>#NAME?</v>
      </c>
      <c r="BY74" t="e">
        <f t="shared" ca="1" si="12"/>
        <v>#NAME?</v>
      </c>
    </row>
    <row r="75" spans="1:77" ht="15.5" x14ac:dyDescent="0.35">
      <c r="A75" s="31">
        <v>47</v>
      </c>
      <c r="B75" s="14">
        <v>10</v>
      </c>
      <c r="C75" s="20">
        <v>1.512</v>
      </c>
      <c r="D75" s="14">
        <v>0</v>
      </c>
      <c r="E75">
        <v>1</v>
      </c>
      <c r="F75" s="32">
        <v>1</v>
      </c>
      <c r="G75" s="14">
        <v>31</v>
      </c>
      <c r="H75" s="14">
        <v>7</v>
      </c>
      <c r="I75" s="14">
        <v>2</v>
      </c>
      <c r="J75" s="21">
        <v>41</v>
      </c>
      <c r="K75" s="17">
        <v>22</v>
      </c>
      <c r="L75" s="33">
        <v>174</v>
      </c>
      <c r="M75" s="33">
        <v>180</v>
      </c>
      <c r="N75" s="14">
        <v>0</v>
      </c>
      <c r="S75" t="e">
        <f ca="1"/>
        <v>#NAME?</v>
      </c>
      <c r="T75" t="e">
        <f ca="1"/>
        <v>#NAME?</v>
      </c>
      <c r="U75" t="e">
        <f ca="1"/>
        <v>#NAME?</v>
      </c>
      <c r="V75" t="e">
        <f ca="1"/>
        <v>#NAME?</v>
      </c>
      <c r="W75" t="e">
        <f ca="1"/>
        <v>#NAME?</v>
      </c>
      <c r="X75" t="e">
        <f ca="1"/>
        <v>#NAME?</v>
      </c>
      <c r="Y75" t="e">
        <f ca="1"/>
        <v>#NAME?</v>
      </c>
      <c r="Z75" t="e">
        <f ca="1"/>
        <v>#NAME?</v>
      </c>
      <c r="AA75" t="e">
        <f ca="1"/>
        <v>#NAME?</v>
      </c>
      <c r="AB75" t="e">
        <f ca="1"/>
        <v>#NAME?</v>
      </c>
      <c r="AC75" t="e">
        <f ca="1"/>
        <v>#NAME?</v>
      </c>
      <c r="AD75" t="e">
        <f ca="1"/>
        <v>#NAME?</v>
      </c>
      <c r="AE75" t="e">
        <f ca="1"/>
        <v>#NAME?</v>
      </c>
      <c r="AF75" s="138" t="e">
        <f ca="1"/>
        <v>#NAME?</v>
      </c>
      <c r="AG75" s="139" t="e">
        <f ca="1"/>
        <v>#NAME?</v>
      </c>
      <c r="AH75" s="140" t="e">
        <f t="shared" ref="AH75:AH138" ca="1" si="15">AF75+AG75</f>
        <v>#NAME?</v>
      </c>
      <c r="AI75" t="e">
        <f t="shared" ref="AI75:AI138" ca="1" si="16">IF(AH75=0,"",AF75/AH75)</f>
        <v>#NAME?</v>
      </c>
      <c r="AJ75" t="e">
        <f t="shared" ref="AJ75:AJ138" ca="1" si="17">1/(1+EXP(-$AQ$11-MMULT(S75:AE75,$AQ$12:$AQ$24)))</f>
        <v>#NAME?</v>
      </c>
      <c r="AK75" s="138" t="e">
        <f t="shared" ref="AK75:AK138" ca="1" si="18">AH75*AJ75</f>
        <v>#NAME?</v>
      </c>
      <c r="AL75" s="140" t="e">
        <f t="shared" ref="AL75:AL138" ca="1" si="19">AH75-AK75</f>
        <v>#NAME?</v>
      </c>
      <c r="AM75" s="138">
        <f t="shared" ref="AM75:AM138" ca="1" si="20">IFERROR(AH75*(AI75*LN(AJ75)+(1-AI75)*LN(1-AJ75)),0)</f>
        <v>0</v>
      </c>
      <c r="AN75" s="140" t="e">
        <f t="shared" ref="AN75:AN138" ca="1" si="21">100*IF(AJ75&gt;=$BN$16,AF75/AH75,AG75/AH75)</f>
        <v>#NAME?</v>
      </c>
      <c r="AO75">
        <f t="shared" ref="AO75:AO138" ca="1" si="22">IFERROR((AF75-AK75)^2/AK75+(AG75-AL75)^2/AL75,0)</f>
        <v>0</v>
      </c>
      <c r="BR75" t="e">
        <f ca="1"/>
        <v>#NAME?</v>
      </c>
      <c r="BS75" t="e">
        <f ca="1"/>
        <v>#NAME?</v>
      </c>
      <c r="BT75" t="e">
        <f ca="1"/>
        <v>#NAME?</v>
      </c>
      <c r="BU75" t="e">
        <f t="shared" ca="1" si="13"/>
        <v>#NAME?</v>
      </c>
      <c r="BV75" t="e">
        <f t="shared" ca="1" si="14"/>
        <v>#NAME?</v>
      </c>
      <c r="BW75" t="e">
        <f t="shared" ref="BW75:BW138" ca="1" si="23">1-BU75/BU$160</f>
        <v>#NAME?</v>
      </c>
      <c r="BX75" t="e">
        <f t="shared" ref="BX75:BX138" ca="1" si="24">1-BV75/BV$160</f>
        <v>#NAME?</v>
      </c>
      <c r="BY75" t="e">
        <f t="shared" ref="BY75:BY138" ca="1" si="25">(BW75-BW76)*BX75</f>
        <v>#NAME?</v>
      </c>
    </row>
    <row r="76" spans="1:77" ht="15.5" x14ac:dyDescent="0.35">
      <c r="A76" s="31">
        <v>39</v>
      </c>
      <c r="B76" s="14">
        <v>9</v>
      </c>
      <c r="C76" s="20">
        <v>0.10299999999999999</v>
      </c>
      <c r="D76" s="14">
        <v>5</v>
      </c>
      <c r="E76">
        <v>1</v>
      </c>
      <c r="F76" s="32">
        <v>0</v>
      </c>
      <c r="G76" s="14">
        <v>40</v>
      </c>
      <c r="H76" s="14">
        <v>20</v>
      </c>
      <c r="I76" s="14">
        <v>2</v>
      </c>
      <c r="J76" s="21">
        <v>47</v>
      </c>
      <c r="K76" s="17">
        <v>16</v>
      </c>
      <c r="L76" s="33">
        <v>170</v>
      </c>
      <c r="M76" s="33">
        <v>176</v>
      </c>
      <c r="N76" s="14">
        <v>1</v>
      </c>
      <c r="S76" t="e">
        <f ca="1"/>
        <v>#NAME?</v>
      </c>
      <c r="T76" t="e">
        <f ca="1"/>
        <v>#NAME?</v>
      </c>
      <c r="U76" t="e">
        <f ca="1"/>
        <v>#NAME?</v>
      </c>
      <c r="V76" t="e">
        <f ca="1"/>
        <v>#NAME?</v>
      </c>
      <c r="W76" t="e">
        <f ca="1"/>
        <v>#NAME?</v>
      </c>
      <c r="X76" t="e">
        <f ca="1"/>
        <v>#NAME?</v>
      </c>
      <c r="Y76" t="e">
        <f ca="1"/>
        <v>#NAME?</v>
      </c>
      <c r="Z76" t="e">
        <f ca="1"/>
        <v>#NAME?</v>
      </c>
      <c r="AA76" t="e">
        <f ca="1"/>
        <v>#NAME?</v>
      </c>
      <c r="AB76" t="e">
        <f ca="1"/>
        <v>#NAME?</v>
      </c>
      <c r="AC76" t="e">
        <f ca="1"/>
        <v>#NAME?</v>
      </c>
      <c r="AD76" t="e">
        <f ca="1"/>
        <v>#NAME?</v>
      </c>
      <c r="AE76" t="e">
        <f ca="1"/>
        <v>#NAME?</v>
      </c>
      <c r="AF76" s="138" t="e">
        <f ca="1"/>
        <v>#NAME?</v>
      </c>
      <c r="AG76" s="139" t="e">
        <f ca="1"/>
        <v>#NAME?</v>
      </c>
      <c r="AH76" s="140" t="e">
        <f t="shared" ca="1" si="15"/>
        <v>#NAME?</v>
      </c>
      <c r="AI76" t="e">
        <f t="shared" ca="1" si="16"/>
        <v>#NAME?</v>
      </c>
      <c r="AJ76" t="e">
        <f t="shared" ca="1" si="17"/>
        <v>#NAME?</v>
      </c>
      <c r="AK76" s="138" t="e">
        <f t="shared" ca="1" si="18"/>
        <v>#NAME?</v>
      </c>
      <c r="AL76" s="140" t="e">
        <f t="shared" ca="1" si="19"/>
        <v>#NAME?</v>
      </c>
      <c r="AM76" s="138">
        <f t="shared" ca="1" si="20"/>
        <v>0</v>
      </c>
      <c r="AN76" s="140" t="e">
        <f t="shared" ca="1" si="21"/>
        <v>#NAME?</v>
      </c>
      <c r="AO76">
        <f t="shared" ca="1" si="22"/>
        <v>0</v>
      </c>
      <c r="BR76" t="e">
        <f ca="1"/>
        <v>#NAME?</v>
      </c>
      <c r="BS76" t="e">
        <f ca="1"/>
        <v>#NAME?</v>
      </c>
      <c r="BT76" t="e">
        <f ca="1"/>
        <v>#NAME?</v>
      </c>
      <c r="BU76" t="e">
        <f t="shared" ref="BU76:BU139" ca="1" si="26">BU75+BS76</f>
        <v>#NAME?</v>
      </c>
      <c r="BV76" t="e">
        <f t="shared" ref="BV76:BV139" ca="1" si="27">BV75+BT76</f>
        <v>#NAME?</v>
      </c>
      <c r="BW76" t="e">
        <f t="shared" ca="1" si="23"/>
        <v>#NAME?</v>
      </c>
      <c r="BX76" t="e">
        <f t="shared" ca="1" si="24"/>
        <v>#NAME?</v>
      </c>
      <c r="BY76" t="e">
        <f t="shared" ca="1" si="25"/>
        <v>#NAME?</v>
      </c>
    </row>
    <row r="77" spans="1:77" ht="15.5" x14ac:dyDescent="0.35">
      <c r="A77" s="31">
        <v>75</v>
      </c>
      <c r="B77" s="14">
        <v>4</v>
      </c>
      <c r="C77" s="20">
        <v>0.185</v>
      </c>
      <c r="D77" s="14">
        <v>5</v>
      </c>
      <c r="E77">
        <v>1</v>
      </c>
      <c r="F77" s="32">
        <v>0</v>
      </c>
      <c r="G77" s="14">
        <v>29</v>
      </c>
      <c r="H77" s="14">
        <v>15</v>
      </c>
      <c r="I77" s="14">
        <v>1</v>
      </c>
      <c r="J77" s="21">
        <v>32</v>
      </c>
      <c r="K77" s="17">
        <v>97</v>
      </c>
      <c r="L77" s="33">
        <v>178</v>
      </c>
      <c r="M77" s="33">
        <v>187</v>
      </c>
      <c r="N77" s="14">
        <v>0</v>
      </c>
      <c r="S77" t="e">
        <f ca="1"/>
        <v>#NAME?</v>
      </c>
      <c r="T77" t="e">
        <f ca="1"/>
        <v>#NAME?</v>
      </c>
      <c r="U77" t="e">
        <f ca="1"/>
        <v>#NAME?</v>
      </c>
      <c r="V77" t="e">
        <f ca="1"/>
        <v>#NAME?</v>
      </c>
      <c r="W77" t="e">
        <f ca="1"/>
        <v>#NAME?</v>
      </c>
      <c r="X77" t="e">
        <f ca="1"/>
        <v>#NAME?</v>
      </c>
      <c r="Y77" t="e">
        <f ca="1"/>
        <v>#NAME?</v>
      </c>
      <c r="Z77" t="e">
        <f ca="1"/>
        <v>#NAME?</v>
      </c>
      <c r="AA77" t="e">
        <f ca="1"/>
        <v>#NAME?</v>
      </c>
      <c r="AB77" t="e">
        <f ca="1"/>
        <v>#NAME?</v>
      </c>
      <c r="AC77" t="e">
        <f ca="1"/>
        <v>#NAME?</v>
      </c>
      <c r="AD77" t="e">
        <f ca="1"/>
        <v>#NAME?</v>
      </c>
      <c r="AE77" t="e">
        <f ca="1"/>
        <v>#NAME?</v>
      </c>
      <c r="AF77" s="138" t="e">
        <f ca="1"/>
        <v>#NAME?</v>
      </c>
      <c r="AG77" s="139" t="e">
        <f ca="1"/>
        <v>#NAME?</v>
      </c>
      <c r="AH77" s="140" t="e">
        <f t="shared" ca="1" si="15"/>
        <v>#NAME?</v>
      </c>
      <c r="AI77" t="e">
        <f t="shared" ca="1" si="16"/>
        <v>#NAME?</v>
      </c>
      <c r="AJ77" t="e">
        <f t="shared" ca="1" si="17"/>
        <v>#NAME?</v>
      </c>
      <c r="AK77" s="138" t="e">
        <f t="shared" ca="1" si="18"/>
        <v>#NAME?</v>
      </c>
      <c r="AL77" s="140" t="e">
        <f t="shared" ca="1" si="19"/>
        <v>#NAME?</v>
      </c>
      <c r="AM77" s="138">
        <f t="shared" ca="1" si="20"/>
        <v>0</v>
      </c>
      <c r="AN77" s="140" t="e">
        <f t="shared" ca="1" si="21"/>
        <v>#NAME?</v>
      </c>
      <c r="AO77">
        <f t="shared" ca="1" si="22"/>
        <v>0</v>
      </c>
      <c r="BR77" t="e">
        <f ca="1"/>
        <v>#NAME?</v>
      </c>
      <c r="BS77" t="e">
        <f ca="1"/>
        <v>#NAME?</v>
      </c>
      <c r="BT77" t="e">
        <f ca="1"/>
        <v>#NAME?</v>
      </c>
      <c r="BU77" t="e">
        <f t="shared" ca="1" si="26"/>
        <v>#NAME?</v>
      </c>
      <c r="BV77" t="e">
        <f t="shared" ca="1" si="27"/>
        <v>#NAME?</v>
      </c>
      <c r="BW77" t="e">
        <f t="shared" ca="1" si="23"/>
        <v>#NAME?</v>
      </c>
      <c r="BX77" t="e">
        <f t="shared" ca="1" si="24"/>
        <v>#NAME?</v>
      </c>
      <c r="BY77" t="e">
        <f t="shared" ca="1" si="25"/>
        <v>#NAME?</v>
      </c>
    </row>
    <row r="78" spans="1:77" ht="15.5" x14ac:dyDescent="0.35">
      <c r="A78" s="31">
        <v>51</v>
      </c>
      <c r="B78" s="14">
        <v>5</v>
      </c>
      <c r="C78" s="20">
        <v>0.63600000000000001</v>
      </c>
      <c r="D78" s="14">
        <v>3</v>
      </c>
      <c r="E78">
        <v>1</v>
      </c>
      <c r="F78" s="32">
        <v>0</v>
      </c>
      <c r="G78" s="14">
        <v>32</v>
      </c>
      <c r="H78" s="14">
        <v>10</v>
      </c>
      <c r="I78" s="14">
        <v>2</v>
      </c>
      <c r="J78" s="21">
        <v>35</v>
      </c>
      <c r="K78" s="17">
        <v>26</v>
      </c>
      <c r="L78" s="33">
        <v>173</v>
      </c>
      <c r="M78" s="33">
        <v>180</v>
      </c>
      <c r="N78" s="14">
        <v>1</v>
      </c>
      <c r="S78" t="e">
        <f ca="1"/>
        <v>#NAME?</v>
      </c>
      <c r="T78" t="e">
        <f ca="1"/>
        <v>#NAME?</v>
      </c>
      <c r="U78" t="e">
        <f ca="1"/>
        <v>#NAME?</v>
      </c>
      <c r="V78" t="e">
        <f ca="1"/>
        <v>#NAME?</v>
      </c>
      <c r="W78" t="e">
        <f ca="1"/>
        <v>#NAME?</v>
      </c>
      <c r="X78" t="e">
        <f ca="1"/>
        <v>#NAME?</v>
      </c>
      <c r="Y78" t="e">
        <f ca="1"/>
        <v>#NAME?</v>
      </c>
      <c r="Z78" t="e">
        <f ca="1"/>
        <v>#NAME?</v>
      </c>
      <c r="AA78" t="e">
        <f ca="1"/>
        <v>#NAME?</v>
      </c>
      <c r="AB78" t="e">
        <f ca="1"/>
        <v>#NAME?</v>
      </c>
      <c r="AC78" t="e">
        <f ca="1"/>
        <v>#NAME?</v>
      </c>
      <c r="AD78" t="e">
        <f ca="1"/>
        <v>#NAME?</v>
      </c>
      <c r="AE78" t="e">
        <f ca="1"/>
        <v>#NAME?</v>
      </c>
      <c r="AF78" s="138" t="e">
        <f ca="1"/>
        <v>#NAME?</v>
      </c>
      <c r="AG78" s="139" t="e">
        <f ca="1"/>
        <v>#NAME?</v>
      </c>
      <c r="AH78" s="140" t="e">
        <f t="shared" ca="1" si="15"/>
        <v>#NAME?</v>
      </c>
      <c r="AI78" t="e">
        <f t="shared" ca="1" si="16"/>
        <v>#NAME?</v>
      </c>
      <c r="AJ78" t="e">
        <f t="shared" ca="1" si="17"/>
        <v>#NAME?</v>
      </c>
      <c r="AK78" s="138" t="e">
        <f t="shared" ca="1" si="18"/>
        <v>#NAME?</v>
      </c>
      <c r="AL78" s="140" t="e">
        <f t="shared" ca="1" si="19"/>
        <v>#NAME?</v>
      </c>
      <c r="AM78" s="138">
        <f t="shared" ca="1" si="20"/>
        <v>0</v>
      </c>
      <c r="AN78" s="140" t="e">
        <f t="shared" ca="1" si="21"/>
        <v>#NAME?</v>
      </c>
      <c r="AO78">
        <f t="shared" ca="1" si="22"/>
        <v>0</v>
      </c>
      <c r="BR78" t="e">
        <f ca="1"/>
        <v>#NAME?</v>
      </c>
      <c r="BS78" t="e">
        <f ca="1"/>
        <v>#NAME?</v>
      </c>
      <c r="BT78" t="e">
        <f ca="1"/>
        <v>#NAME?</v>
      </c>
      <c r="BU78" t="e">
        <f t="shared" ca="1" si="26"/>
        <v>#NAME?</v>
      </c>
      <c r="BV78" t="e">
        <f t="shared" ca="1" si="27"/>
        <v>#NAME?</v>
      </c>
      <c r="BW78" t="e">
        <f t="shared" ca="1" si="23"/>
        <v>#NAME?</v>
      </c>
      <c r="BX78" t="e">
        <f t="shared" ca="1" si="24"/>
        <v>#NAME?</v>
      </c>
      <c r="BY78" t="e">
        <f t="shared" ca="1" si="25"/>
        <v>#NAME?</v>
      </c>
    </row>
    <row r="79" spans="1:77" ht="15.5" x14ac:dyDescent="0.35">
      <c r="A79" s="31">
        <v>51</v>
      </c>
      <c r="B79" s="14">
        <v>7</v>
      </c>
      <c r="C79" s="20">
        <v>0.17199999999999999</v>
      </c>
      <c r="D79" s="14">
        <v>5</v>
      </c>
      <c r="E79">
        <v>0</v>
      </c>
      <c r="F79" s="32">
        <v>1</v>
      </c>
      <c r="G79" s="14">
        <v>33</v>
      </c>
      <c r="H79" s="14">
        <v>11</v>
      </c>
      <c r="I79" s="14">
        <v>5</v>
      </c>
      <c r="J79" s="21">
        <v>36</v>
      </c>
      <c r="K79" s="17">
        <v>23</v>
      </c>
      <c r="L79" s="33">
        <v>176</v>
      </c>
      <c r="M79" s="33">
        <v>184</v>
      </c>
      <c r="N79" s="14">
        <v>1</v>
      </c>
      <c r="S79" t="e">
        <f ca="1"/>
        <v>#NAME?</v>
      </c>
      <c r="T79" t="e">
        <f ca="1"/>
        <v>#NAME?</v>
      </c>
      <c r="U79" t="e">
        <f ca="1"/>
        <v>#NAME?</v>
      </c>
      <c r="V79" t="e">
        <f ca="1"/>
        <v>#NAME?</v>
      </c>
      <c r="W79" t="e">
        <f ca="1"/>
        <v>#NAME?</v>
      </c>
      <c r="X79" t="e">
        <f ca="1"/>
        <v>#NAME?</v>
      </c>
      <c r="Y79" t="e">
        <f ca="1"/>
        <v>#NAME?</v>
      </c>
      <c r="Z79" t="e">
        <f ca="1"/>
        <v>#NAME?</v>
      </c>
      <c r="AA79" t="e">
        <f ca="1"/>
        <v>#NAME?</v>
      </c>
      <c r="AB79" t="e">
        <f ca="1"/>
        <v>#NAME?</v>
      </c>
      <c r="AC79" t="e">
        <f ca="1"/>
        <v>#NAME?</v>
      </c>
      <c r="AD79" t="e">
        <f ca="1"/>
        <v>#NAME?</v>
      </c>
      <c r="AE79" t="e">
        <f ca="1"/>
        <v>#NAME?</v>
      </c>
      <c r="AF79" s="138" t="e">
        <f ca="1"/>
        <v>#NAME?</v>
      </c>
      <c r="AG79" s="139" t="e">
        <f ca="1"/>
        <v>#NAME?</v>
      </c>
      <c r="AH79" s="140" t="e">
        <f t="shared" ca="1" si="15"/>
        <v>#NAME?</v>
      </c>
      <c r="AI79" t="e">
        <f t="shared" ca="1" si="16"/>
        <v>#NAME?</v>
      </c>
      <c r="AJ79" t="e">
        <f t="shared" ca="1" si="17"/>
        <v>#NAME?</v>
      </c>
      <c r="AK79" s="138" t="e">
        <f t="shared" ca="1" si="18"/>
        <v>#NAME?</v>
      </c>
      <c r="AL79" s="140" t="e">
        <f t="shared" ca="1" si="19"/>
        <v>#NAME?</v>
      </c>
      <c r="AM79" s="138">
        <f t="shared" ca="1" si="20"/>
        <v>0</v>
      </c>
      <c r="AN79" s="140" t="e">
        <f t="shared" ca="1" si="21"/>
        <v>#NAME?</v>
      </c>
      <c r="AO79">
        <f t="shared" ca="1" si="22"/>
        <v>0</v>
      </c>
      <c r="BR79" t="e">
        <f ca="1"/>
        <v>#NAME?</v>
      </c>
      <c r="BS79" t="e">
        <f ca="1"/>
        <v>#NAME?</v>
      </c>
      <c r="BT79" t="e">
        <f ca="1"/>
        <v>#NAME?</v>
      </c>
      <c r="BU79" t="e">
        <f t="shared" ca="1" si="26"/>
        <v>#NAME?</v>
      </c>
      <c r="BV79" t="e">
        <f t="shared" ca="1" si="27"/>
        <v>#NAME?</v>
      </c>
      <c r="BW79" t="e">
        <f t="shared" ca="1" si="23"/>
        <v>#NAME?</v>
      </c>
      <c r="BX79" t="e">
        <f t="shared" ca="1" si="24"/>
        <v>#NAME?</v>
      </c>
      <c r="BY79" t="e">
        <f t="shared" ca="1" si="25"/>
        <v>#NAME?</v>
      </c>
    </row>
    <row r="80" spans="1:77" ht="15.5" x14ac:dyDescent="0.35">
      <c r="A80" s="31">
        <v>74</v>
      </c>
      <c r="B80" s="14">
        <v>18</v>
      </c>
      <c r="C80" s="20">
        <v>4.3999999999999997E-2</v>
      </c>
      <c r="D80" s="14">
        <v>3</v>
      </c>
      <c r="E80">
        <v>0</v>
      </c>
      <c r="F80" s="32">
        <v>1</v>
      </c>
      <c r="G80" s="14">
        <v>39</v>
      </c>
      <c r="H80" s="14">
        <v>7</v>
      </c>
      <c r="I80" s="14">
        <v>3</v>
      </c>
      <c r="J80" s="21">
        <v>45</v>
      </c>
      <c r="K80" s="17">
        <v>84</v>
      </c>
      <c r="L80" s="33">
        <v>179</v>
      </c>
      <c r="M80" s="33">
        <v>187</v>
      </c>
      <c r="N80" s="14">
        <v>1</v>
      </c>
      <c r="S80" t="e">
        <f ca="1"/>
        <v>#NAME?</v>
      </c>
      <c r="T80" t="e">
        <f ca="1"/>
        <v>#NAME?</v>
      </c>
      <c r="U80" t="e">
        <f ca="1"/>
        <v>#NAME?</v>
      </c>
      <c r="V80" t="e">
        <f ca="1"/>
        <v>#NAME?</v>
      </c>
      <c r="W80" t="e">
        <f ca="1"/>
        <v>#NAME?</v>
      </c>
      <c r="X80" t="e">
        <f ca="1"/>
        <v>#NAME?</v>
      </c>
      <c r="Y80" t="e">
        <f ca="1"/>
        <v>#NAME?</v>
      </c>
      <c r="Z80" t="e">
        <f ca="1"/>
        <v>#NAME?</v>
      </c>
      <c r="AA80" t="e">
        <f ca="1"/>
        <v>#NAME?</v>
      </c>
      <c r="AB80" t="e">
        <f ca="1"/>
        <v>#NAME?</v>
      </c>
      <c r="AC80" t="e">
        <f ca="1"/>
        <v>#NAME?</v>
      </c>
      <c r="AD80" t="e">
        <f ca="1"/>
        <v>#NAME?</v>
      </c>
      <c r="AE80" t="e">
        <f ca="1"/>
        <v>#NAME?</v>
      </c>
      <c r="AF80" s="138" t="e">
        <f ca="1"/>
        <v>#NAME?</v>
      </c>
      <c r="AG80" s="139" t="e">
        <f ca="1"/>
        <v>#NAME?</v>
      </c>
      <c r="AH80" s="140" t="e">
        <f t="shared" ca="1" si="15"/>
        <v>#NAME?</v>
      </c>
      <c r="AI80" t="e">
        <f t="shared" ca="1" si="16"/>
        <v>#NAME?</v>
      </c>
      <c r="AJ80" t="e">
        <f t="shared" ca="1" si="17"/>
        <v>#NAME?</v>
      </c>
      <c r="AK80" s="138" t="e">
        <f t="shared" ca="1" si="18"/>
        <v>#NAME?</v>
      </c>
      <c r="AL80" s="140" t="e">
        <f t="shared" ca="1" si="19"/>
        <v>#NAME?</v>
      </c>
      <c r="AM80" s="138">
        <f t="shared" ca="1" si="20"/>
        <v>0</v>
      </c>
      <c r="AN80" s="140" t="e">
        <f t="shared" ca="1" si="21"/>
        <v>#NAME?</v>
      </c>
      <c r="AO80">
        <f t="shared" ca="1" si="22"/>
        <v>0</v>
      </c>
      <c r="BR80" t="e">
        <f ca="1"/>
        <v>#NAME?</v>
      </c>
      <c r="BS80" t="e">
        <f ca="1"/>
        <v>#NAME?</v>
      </c>
      <c r="BT80" t="e">
        <f ca="1"/>
        <v>#NAME?</v>
      </c>
      <c r="BU80" t="e">
        <f t="shared" ca="1" si="26"/>
        <v>#NAME?</v>
      </c>
      <c r="BV80" t="e">
        <f t="shared" ca="1" si="27"/>
        <v>#NAME?</v>
      </c>
      <c r="BW80" t="e">
        <f t="shared" ca="1" si="23"/>
        <v>#NAME?</v>
      </c>
      <c r="BX80" t="e">
        <f t="shared" ca="1" si="24"/>
        <v>#NAME?</v>
      </c>
      <c r="BY80" t="e">
        <f t="shared" ca="1" si="25"/>
        <v>#NAME?</v>
      </c>
    </row>
    <row r="81" spans="1:77" ht="15.5" x14ac:dyDescent="0.35">
      <c r="A81" s="31">
        <v>50</v>
      </c>
      <c r="B81" s="14">
        <v>11</v>
      </c>
      <c r="C81" s="20">
        <v>1.5449999999999999</v>
      </c>
      <c r="D81" s="14">
        <v>3</v>
      </c>
      <c r="E81">
        <v>1</v>
      </c>
      <c r="F81" s="32">
        <v>0</v>
      </c>
      <c r="G81" s="14">
        <v>41</v>
      </c>
      <c r="H81" s="14">
        <v>10</v>
      </c>
      <c r="I81" s="14">
        <v>3</v>
      </c>
      <c r="J81" s="21">
        <v>41</v>
      </c>
      <c r="K81" s="17">
        <v>28</v>
      </c>
      <c r="L81" s="33">
        <v>162</v>
      </c>
      <c r="M81" s="33">
        <v>169</v>
      </c>
      <c r="N81" s="14">
        <v>1</v>
      </c>
      <c r="S81" t="e">
        <f ca="1"/>
        <v>#NAME?</v>
      </c>
      <c r="T81" t="e">
        <f ca="1"/>
        <v>#NAME?</v>
      </c>
      <c r="U81" t="e">
        <f ca="1"/>
        <v>#NAME?</v>
      </c>
      <c r="V81" t="e">
        <f ca="1"/>
        <v>#NAME?</v>
      </c>
      <c r="W81" t="e">
        <f ca="1"/>
        <v>#NAME?</v>
      </c>
      <c r="X81" t="e">
        <f ca="1"/>
        <v>#NAME?</v>
      </c>
      <c r="Y81" t="e">
        <f ca="1"/>
        <v>#NAME?</v>
      </c>
      <c r="Z81" t="e">
        <f ca="1"/>
        <v>#NAME?</v>
      </c>
      <c r="AA81" t="e">
        <f ca="1"/>
        <v>#NAME?</v>
      </c>
      <c r="AB81" t="e">
        <f ca="1"/>
        <v>#NAME?</v>
      </c>
      <c r="AC81" t="e">
        <f ca="1"/>
        <v>#NAME?</v>
      </c>
      <c r="AD81" t="e">
        <f ca="1"/>
        <v>#NAME?</v>
      </c>
      <c r="AE81" t="e">
        <f ca="1"/>
        <v>#NAME?</v>
      </c>
      <c r="AF81" s="138" t="e">
        <f ca="1"/>
        <v>#NAME?</v>
      </c>
      <c r="AG81" s="139" t="e">
        <f ca="1"/>
        <v>#NAME?</v>
      </c>
      <c r="AH81" s="140" t="e">
        <f t="shared" ca="1" si="15"/>
        <v>#NAME?</v>
      </c>
      <c r="AI81" t="e">
        <f t="shared" ca="1" si="16"/>
        <v>#NAME?</v>
      </c>
      <c r="AJ81" t="e">
        <f t="shared" ca="1" si="17"/>
        <v>#NAME?</v>
      </c>
      <c r="AK81" s="138" t="e">
        <f t="shared" ca="1" si="18"/>
        <v>#NAME?</v>
      </c>
      <c r="AL81" s="140" t="e">
        <f t="shared" ca="1" si="19"/>
        <v>#NAME?</v>
      </c>
      <c r="AM81" s="138">
        <f t="shared" ca="1" si="20"/>
        <v>0</v>
      </c>
      <c r="AN81" s="140" t="e">
        <f t="shared" ca="1" si="21"/>
        <v>#NAME?</v>
      </c>
      <c r="AO81">
        <f t="shared" ca="1" si="22"/>
        <v>0</v>
      </c>
      <c r="BR81" t="e">
        <f ca="1"/>
        <v>#NAME?</v>
      </c>
      <c r="BS81" t="e">
        <f ca="1"/>
        <v>#NAME?</v>
      </c>
      <c r="BT81" t="e">
        <f ca="1"/>
        <v>#NAME?</v>
      </c>
      <c r="BU81" t="e">
        <f t="shared" ca="1" si="26"/>
        <v>#NAME?</v>
      </c>
      <c r="BV81" t="e">
        <f t="shared" ca="1" si="27"/>
        <v>#NAME?</v>
      </c>
      <c r="BW81" t="e">
        <f t="shared" ca="1" si="23"/>
        <v>#NAME?</v>
      </c>
      <c r="BX81" t="e">
        <f t="shared" ca="1" si="24"/>
        <v>#NAME?</v>
      </c>
      <c r="BY81" t="e">
        <f t="shared" ca="1" si="25"/>
        <v>#NAME?</v>
      </c>
    </row>
    <row r="82" spans="1:77" ht="15.5" x14ac:dyDescent="0.35">
      <c r="A82" s="31">
        <v>70</v>
      </c>
      <c r="B82" s="14">
        <v>5</v>
      </c>
      <c r="C82" s="20">
        <v>0.29099999999999998</v>
      </c>
      <c r="D82" s="14">
        <v>3</v>
      </c>
      <c r="E82">
        <v>1</v>
      </c>
      <c r="F82" s="32">
        <v>1</v>
      </c>
      <c r="G82" s="14">
        <v>31</v>
      </c>
      <c r="H82" s="14">
        <v>6</v>
      </c>
      <c r="I82" s="14">
        <v>2</v>
      </c>
      <c r="J82" s="21">
        <v>35</v>
      </c>
      <c r="K82" s="17">
        <v>74</v>
      </c>
      <c r="L82" s="33">
        <v>168</v>
      </c>
      <c r="M82" s="33">
        <v>173</v>
      </c>
      <c r="N82" s="14">
        <v>1</v>
      </c>
      <c r="S82" t="e">
        <f ca="1"/>
        <v>#NAME?</v>
      </c>
      <c r="T82" t="e">
        <f ca="1"/>
        <v>#NAME?</v>
      </c>
      <c r="U82" t="e">
        <f ca="1"/>
        <v>#NAME?</v>
      </c>
      <c r="V82" t="e">
        <f ca="1"/>
        <v>#NAME?</v>
      </c>
      <c r="W82" t="e">
        <f ca="1"/>
        <v>#NAME?</v>
      </c>
      <c r="X82" t="e">
        <f ca="1"/>
        <v>#NAME?</v>
      </c>
      <c r="Y82" t="e">
        <f ca="1"/>
        <v>#NAME?</v>
      </c>
      <c r="Z82" t="e">
        <f ca="1"/>
        <v>#NAME?</v>
      </c>
      <c r="AA82" t="e">
        <f ca="1"/>
        <v>#NAME?</v>
      </c>
      <c r="AB82" t="e">
        <f ca="1"/>
        <v>#NAME?</v>
      </c>
      <c r="AC82" t="e">
        <f ca="1"/>
        <v>#NAME?</v>
      </c>
      <c r="AD82" t="e">
        <f ca="1"/>
        <v>#NAME?</v>
      </c>
      <c r="AE82" t="e">
        <f ca="1"/>
        <v>#NAME?</v>
      </c>
      <c r="AF82" s="138" t="e">
        <f ca="1"/>
        <v>#NAME?</v>
      </c>
      <c r="AG82" s="139" t="e">
        <f ca="1"/>
        <v>#NAME?</v>
      </c>
      <c r="AH82" s="140" t="e">
        <f t="shared" ca="1" si="15"/>
        <v>#NAME?</v>
      </c>
      <c r="AI82" t="e">
        <f t="shared" ca="1" si="16"/>
        <v>#NAME?</v>
      </c>
      <c r="AJ82" t="e">
        <f t="shared" ca="1" si="17"/>
        <v>#NAME?</v>
      </c>
      <c r="AK82" s="138" t="e">
        <f t="shared" ca="1" si="18"/>
        <v>#NAME?</v>
      </c>
      <c r="AL82" s="140" t="e">
        <f t="shared" ca="1" si="19"/>
        <v>#NAME?</v>
      </c>
      <c r="AM82" s="138">
        <f t="shared" ca="1" si="20"/>
        <v>0</v>
      </c>
      <c r="AN82" s="140" t="e">
        <f t="shared" ca="1" si="21"/>
        <v>#NAME?</v>
      </c>
      <c r="AO82">
        <f t="shared" ca="1" si="22"/>
        <v>0</v>
      </c>
      <c r="BR82" t="e">
        <f ca="1"/>
        <v>#NAME?</v>
      </c>
      <c r="BS82" t="e">
        <f ca="1"/>
        <v>#NAME?</v>
      </c>
      <c r="BT82" t="e">
        <f ca="1"/>
        <v>#NAME?</v>
      </c>
      <c r="BU82" t="e">
        <f t="shared" ca="1" si="26"/>
        <v>#NAME?</v>
      </c>
      <c r="BV82" t="e">
        <f t="shared" ca="1" si="27"/>
        <v>#NAME?</v>
      </c>
      <c r="BW82" t="e">
        <f t="shared" ca="1" si="23"/>
        <v>#NAME?</v>
      </c>
      <c r="BX82" t="e">
        <f t="shared" ca="1" si="24"/>
        <v>#NAME?</v>
      </c>
      <c r="BY82" t="e">
        <f t="shared" ca="1" si="25"/>
        <v>#NAME?</v>
      </c>
    </row>
    <row r="83" spans="1:77" ht="15.5" x14ac:dyDescent="0.35">
      <c r="A83" s="31">
        <v>66</v>
      </c>
      <c r="B83" s="14">
        <v>9</v>
      </c>
      <c r="C83" s="20">
        <v>9.1999999999999998E-2</v>
      </c>
      <c r="D83" s="14">
        <v>4</v>
      </c>
      <c r="E83">
        <v>0</v>
      </c>
      <c r="F83" s="32">
        <v>0</v>
      </c>
      <c r="G83" s="14">
        <v>43</v>
      </c>
      <c r="H83" s="14">
        <v>12</v>
      </c>
      <c r="I83" s="14">
        <v>3</v>
      </c>
      <c r="J83" s="21">
        <v>36</v>
      </c>
      <c r="K83" s="17">
        <v>65</v>
      </c>
      <c r="L83" s="33">
        <v>165</v>
      </c>
      <c r="M83" s="33">
        <v>174</v>
      </c>
      <c r="N83" s="14">
        <v>0</v>
      </c>
      <c r="S83" t="e">
        <f ca="1"/>
        <v>#NAME?</v>
      </c>
      <c r="T83" t="e">
        <f ca="1"/>
        <v>#NAME?</v>
      </c>
      <c r="U83" t="e">
        <f ca="1"/>
        <v>#NAME?</v>
      </c>
      <c r="V83" t="e">
        <f ca="1"/>
        <v>#NAME?</v>
      </c>
      <c r="W83" t="e">
        <f ca="1"/>
        <v>#NAME?</v>
      </c>
      <c r="X83" t="e">
        <f ca="1"/>
        <v>#NAME?</v>
      </c>
      <c r="Y83" t="e">
        <f ca="1"/>
        <v>#NAME?</v>
      </c>
      <c r="Z83" t="e">
        <f ca="1"/>
        <v>#NAME?</v>
      </c>
      <c r="AA83" t="e">
        <f ca="1"/>
        <v>#NAME?</v>
      </c>
      <c r="AB83" t="e">
        <f ca="1"/>
        <v>#NAME?</v>
      </c>
      <c r="AC83" t="e">
        <f ca="1"/>
        <v>#NAME?</v>
      </c>
      <c r="AD83" t="e">
        <f ca="1"/>
        <v>#NAME?</v>
      </c>
      <c r="AE83" t="e">
        <f ca="1"/>
        <v>#NAME?</v>
      </c>
      <c r="AF83" s="138" t="e">
        <f ca="1"/>
        <v>#NAME?</v>
      </c>
      <c r="AG83" s="139" t="e">
        <f ca="1"/>
        <v>#NAME?</v>
      </c>
      <c r="AH83" s="140" t="e">
        <f t="shared" ca="1" si="15"/>
        <v>#NAME?</v>
      </c>
      <c r="AI83" t="e">
        <f t="shared" ca="1" si="16"/>
        <v>#NAME?</v>
      </c>
      <c r="AJ83" t="e">
        <f t="shared" ca="1" si="17"/>
        <v>#NAME?</v>
      </c>
      <c r="AK83" s="138" t="e">
        <f t="shared" ca="1" si="18"/>
        <v>#NAME?</v>
      </c>
      <c r="AL83" s="140" t="e">
        <f t="shared" ca="1" si="19"/>
        <v>#NAME?</v>
      </c>
      <c r="AM83" s="138">
        <f t="shared" ca="1" si="20"/>
        <v>0</v>
      </c>
      <c r="AN83" s="140" t="e">
        <f t="shared" ca="1" si="21"/>
        <v>#NAME?</v>
      </c>
      <c r="AO83">
        <f t="shared" ca="1" si="22"/>
        <v>0</v>
      </c>
      <c r="BR83" t="e">
        <f ca="1"/>
        <v>#NAME?</v>
      </c>
      <c r="BS83" t="e">
        <f ca="1"/>
        <v>#NAME?</v>
      </c>
      <c r="BT83" t="e">
        <f ca="1"/>
        <v>#NAME?</v>
      </c>
      <c r="BU83" t="e">
        <f t="shared" ca="1" si="26"/>
        <v>#NAME?</v>
      </c>
      <c r="BV83" t="e">
        <f t="shared" ca="1" si="27"/>
        <v>#NAME?</v>
      </c>
      <c r="BW83" t="e">
        <f t="shared" ca="1" si="23"/>
        <v>#NAME?</v>
      </c>
      <c r="BX83" t="e">
        <f t="shared" ca="1" si="24"/>
        <v>#NAME?</v>
      </c>
      <c r="BY83" t="e">
        <f t="shared" ca="1" si="25"/>
        <v>#NAME?</v>
      </c>
    </row>
    <row r="84" spans="1:77" ht="15.5" x14ac:dyDescent="0.35">
      <c r="A84" s="31">
        <v>43</v>
      </c>
      <c r="B84" s="14">
        <v>5</v>
      </c>
      <c r="C84" s="20">
        <v>0.48</v>
      </c>
      <c r="D84" s="14">
        <v>3</v>
      </c>
      <c r="E84">
        <v>0</v>
      </c>
      <c r="F84" s="32">
        <v>0</v>
      </c>
      <c r="G84" s="14">
        <v>30</v>
      </c>
      <c r="H84" s="14">
        <v>4</v>
      </c>
      <c r="I84" s="14">
        <v>2</v>
      </c>
      <c r="J84" s="21">
        <v>35</v>
      </c>
      <c r="K84" s="17">
        <v>17</v>
      </c>
      <c r="L84" s="33">
        <v>170</v>
      </c>
      <c r="M84" s="33">
        <v>175</v>
      </c>
      <c r="N84" s="14">
        <v>0</v>
      </c>
      <c r="S84" t="e">
        <f ca="1"/>
        <v>#NAME?</v>
      </c>
      <c r="T84" t="e">
        <f ca="1"/>
        <v>#NAME?</v>
      </c>
      <c r="U84" t="e">
        <f ca="1"/>
        <v>#NAME?</v>
      </c>
      <c r="V84" t="e">
        <f ca="1"/>
        <v>#NAME?</v>
      </c>
      <c r="W84" t="e">
        <f ca="1"/>
        <v>#NAME?</v>
      </c>
      <c r="X84" t="e">
        <f ca="1"/>
        <v>#NAME?</v>
      </c>
      <c r="Y84" t="e">
        <f ca="1"/>
        <v>#NAME?</v>
      </c>
      <c r="Z84" t="e">
        <f ca="1"/>
        <v>#NAME?</v>
      </c>
      <c r="AA84" t="e">
        <f ca="1"/>
        <v>#NAME?</v>
      </c>
      <c r="AB84" t="e">
        <f ca="1"/>
        <v>#NAME?</v>
      </c>
      <c r="AC84" t="e">
        <f ca="1"/>
        <v>#NAME?</v>
      </c>
      <c r="AD84" t="e">
        <f ca="1"/>
        <v>#NAME?</v>
      </c>
      <c r="AE84" t="e">
        <f ca="1"/>
        <v>#NAME?</v>
      </c>
      <c r="AF84" s="138" t="e">
        <f ca="1"/>
        <v>#NAME?</v>
      </c>
      <c r="AG84" s="139" t="e">
        <f ca="1"/>
        <v>#NAME?</v>
      </c>
      <c r="AH84" s="140" t="e">
        <f t="shared" ca="1" si="15"/>
        <v>#NAME?</v>
      </c>
      <c r="AI84" t="e">
        <f t="shared" ca="1" si="16"/>
        <v>#NAME?</v>
      </c>
      <c r="AJ84" t="e">
        <f t="shared" ca="1" si="17"/>
        <v>#NAME?</v>
      </c>
      <c r="AK84" s="138" t="e">
        <f t="shared" ca="1" si="18"/>
        <v>#NAME?</v>
      </c>
      <c r="AL84" s="140" t="e">
        <f t="shared" ca="1" si="19"/>
        <v>#NAME?</v>
      </c>
      <c r="AM84" s="138">
        <f t="shared" ca="1" si="20"/>
        <v>0</v>
      </c>
      <c r="AN84" s="140" t="e">
        <f t="shared" ca="1" si="21"/>
        <v>#NAME?</v>
      </c>
      <c r="AO84">
        <f t="shared" ca="1" si="22"/>
        <v>0</v>
      </c>
      <c r="BR84" t="e">
        <f ca="1"/>
        <v>#NAME?</v>
      </c>
      <c r="BS84" t="e">
        <f ca="1"/>
        <v>#NAME?</v>
      </c>
      <c r="BT84" t="e">
        <f ca="1"/>
        <v>#NAME?</v>
      </c>
      <c r="BU84" t="e">
        <f t="shared" ca="1" si="26"/>
        <v>#NAME?</v>
      </c>
      <c r="BV84" t="e">
        <f t="shared" ca="1" si="27"/>
        <v>#NAME?</v>
      </c>
      <c r="BW84" t="e">
        <f t="shared" ca="1" si="23"/>
        <v>#NAME?</v>
      </c>
      <c r="BX84" t="e">
        <f t="shared" ca="1" si="24"/>
        <v>#NAME?</v>
      </c>
      <c r="BY84" t="e">
        <f t="shared" ca="1" si="25"/>
        <v>#NAME?</v>
      </c>
    </row>
    <row r="85" spans="1:77" ht="15.5" x14ac:dyDescent="0.35">
      <c r="A85" s="31">
        <v>49</v>
      </c>
      <c r="B85" s="14">
        <v>16</v>
      </c>
      <c r="C85" s="20">
        <v>0.98299999999999998</v>
      </c>
      <c r="D85" s="14">
        <v>4</v>
      </c>
      <c r="E85">
        <v>0</v>
      </c>
      <c r="F85" s="32">
        <v>0</v>
      </c>
      <c r="G85" s="14">
        <v>39</v>
      </c>
      <c r="H85" s="14">
        <v>7</v>
      </c>
      <c r="I85" s="14">
        <v>3</v>
      </c>
      <c r="J85" s="21">
        <v>45</v>
      </c>
      <c r="K85" s="17">
        <v>23</v>
      </c>
      <c r="L85" s="33">
        <v>175</v>
      </c>
      <c r="M85" s="33">
        <v>180</v>
      </c>
      <c r="N85" s="14">
        <v>1</v>
      </c>
      <c r="S85" t="e">
        <f ca="1"/>
        <v>#NAME?</v>
      </c>
      <c r="T85" t="e">
        <f ca="1"/>
        <v>#NAME?</v>
      </c>
      <c r="U85" t="e">
        <f ca="1"/>
        <v>#NAME?</v>
      </c>
      <c r="V85" t="e">
        <f ca="1"/>
        <v>#NAME?</v>
      </c>
      <c r="W85" t="e">
        <f ca="1"/>
        <v>#NAME?</v>
      </c>
      <c r="X85" t="e">
        <f ca="1"/>
        <v>#NAME?</v>
      </c>
      <c r="Y85" t="e">
        <f ca="1"/>
        <v>#NAME?</v>
      </c>
      <c r="Z85" t="e">
        <f ca="1"/>
        <v>#NAME?</v>
      </c>
      <c r="AA85" t="e">
        <f ca="1"/>
        <v>#NAME?</v>
      </c>
      <c r="AB85" t="e">
        <f ca="1"/>
        <v>#NAME?</v>
      </c>
      <c r="AC85" t="e">
        <f ca="1"/>
        <v>#NAME?</v>
      </c>
      <c r="AD85" t="e">
        <f ca="1"/>
        <v>#NAME?</v>
      </c>
      <c r="AE85" t="e">
        <f ca="1"/>
        <v>#NAME?</v>
      </c>
      <c r="AF85" s="138" t="e">
        <f ca="1"/>
        <v>#NAME?</v>
      </c>
      <c r="AG85" s="139" t="e">
        <f ca="1"/>
        <v>#NAME?</v>
      </c>
      <c r="AH85" s="140" t="e">
        <f t="shared" ca="1" si="15"/>
        <v>#NAME?</v>
      </c>
      <c r="AI85" t="e">
        <f t="shared" ca="1" si="16"/>
        <v>#NAME?</v>
      </c>
      <c r="AJ85" t="e">
        <f t="shared" ca="1" si="17"/>
        <v>#NAME?</v>
      </c>
      <c r="AK85" s="138" t="e">
        <f t="shared" ca="1" si="18"/>
        <v>#NAME?</v>
      </c>
      <c r="AL85" s="140" t="e">
        <f t="shared" ca="1" si="19"/>
        <v>#NAME?</v>
      </c>
      <c r="AM85" s="138">
        <f t="shared" ca="1" si="20"/>
        <v>0</v>
      </c>
      <c r="AN85" s="140" t="e">
        <f t="shared" ca="1" si="21"/>
        <v>#NAME?</v>
      </c>
      <c r="AO85">
        <f t="shared" ca="1" si="22"/>
        <v>0</v>
      </c>
      <c r="BR85" t="e">
        <f ca="1"/>
        <v>#NAME?</v>
      </c>
      <c r="BS85" t="e">
        <f ca="1"/>
        <v>#NAME?</v>
      </c>
      <c r="BT85" t="e">
        <f ca="1"/>
        <v>#NAME?</v>
      </c>
      <c r="BU85" t="e">
        <f t="shared" ca="1" si="26"/>
        <v>#NAME?</v>
      </c>
      <c r="BV85" t="e">
        <f t="shared" ca="1" si="27"/>
        <v>#NAME?</v>
      </c>
      <c r="BW85" t="e">
        <f t="shared" ca="1" si="23"/>
        <v>#NAME?</v>
      </c>
      <c r="BX85" t="e">
        <f t="shared" ca="1" si="24"/>
        <v>#NAME?</v>
      </c>
      <c r="BY85" t="e">
        <f t="shared" ca="1" si="25"/>
        <v>#NAME?</v>
      </c>
    </row>
    <row r="86" spans="1:77" ht="15.5" x14ac:dyDescent="0.35">
      <c r="A86" s="31">
        <v>49</v>
      </c>
      <c r="B86" s="14">
        <v>3</v>
      </c>
      <c r="C86" s="20">
        <v>1.881</v>
      </c>
      <c r="D86" s="14">
        <v>1</v>
      </c>
      <c r="E86">
        <v>0</v>
      </c>
      <c r="F86" s="32">
        <v>1</v>
      </c>
      <c r="G86" s="14">
        <v>46</v>
      </c>
      <c r="H86" s="14">
        <v>9</v>
      </c>
      <c r="I86" s="14">
        <v>3</v>
      </c>
      <c r="J86" s="21">
        <v>36</v>
      </c>
      <c r="K86" s="17">
        <v>17</v>
      </c>
      <c r="L86" s="33">
        <v>184</v>
      </c>
      <c r="M86" s="33">
        <v>194</v>
      </c>
      <c r="N86" s="14">
        <v>0</v>
      </c>
      <c r="S86" t="e">
        <f ca="1"/>
        <v>#NAME?</v>
      </c>
      <c r="T86" t="e">
        <f ca="1"/>
        <v>#NAME?</v>
      </c>
      <c r="U86" t="e">
        <f ca="1"/>
        <v>#NAME?</v>
      </c>
      <c r="V86" t="e">
        <f ca="1"/>
        <v>#NAME?</v>
      </c>
      <c r="W86" t="e">
        <f ca="1"/>
        <v>#NAME?</v>
      </c>
      <c r="X86" t="e">
        <f ca="1"/>
        <v>#NAME?</v>
      </c>
      <c r="Y86" t="e">
        <f ca="1"/>
        <v>#NAME?</v>
      </c>
      <c r="Z86" t="e">
        <f ca="1"/>
        <v>#NAME?</v>
      </c>
      <c r="AA86" t="e">
        <f ca="1"/>
        <v>#NAME?</v>
      </c>
      <c r="AB86" t="e">
        <f ca="1"/>
        <v>#NAME?</v>
      </c>
      <c r="AC86" t="e">
        <f ca="1"/>
        <v>#NAME?</v>
      </c>
      <c r="AD86" t="e">
        <f ca="1"/>
        <v>#NAME?</v>
      </c>
      <c r="AE86" t="e">
        <f ca="1"/>
        <v>#NAME?</v>
      </c>
      <c r="AF86" s="138" t="e">
        <f ca="1"/>
        <v>#NAME?</v>
      </c>
      <c r="AG86" s="139" t="e">
        <f ca="1"/>
        <v>#NAME?</v>
      </c>
      <c r="AH86" s="140" t="e">
        <f t="shared" ca="1" si="15"/>
        <v>#NAME?</v>
      </c>
      <c r="AI86" t="e">
        <f t="shared" ca="1" si="16"/>
        <v>#NAME?</v>
      </c>
      <c r="AJ86" t="e">
        <f t="shared" ca="1" si="17"/>
        <v>#NAME?</v>
      </c>
      <c r="AK86" s="138" t="e">
        <f t="shared" ca="1" si="18"/>
        <v>#NAME?</v>
      </c>
      <c r="AL86" s="140" t="e">
        <f t="shared" ca="1" si="19"/>
        <v>#NAME?</v>
      </c>
      <c r="AM86" s="138">
        <f t="shared" ca="1" si="20"/>
        <v>0</v>
      </c>
      <c r="AN86" s="140" t="e">
        <f t="shared" ca="1" si="21"/>
        <v>#NAME?</v>
      </c>
      <c r="AO86">
        <f t="shared" ca="1" si="22"/>
        <v>0</v>
      </c>
      <c r="BR86" t="e">
        <f ca="1"/>
        <v>#NAME?</v>
      </c>
      <c r="BS86" t="e">
        <f ca="1"/>
        <v>#NAME?</v>
      </c>
      <c r="BT86" t="e">
        <f ca="1"/>
        <v>#NAME?</v>
      </c>
      <c r="BU86" t="e">
        <f t="shared" ca="1" si="26"/>
        <v>#NAME?</v>
      </c>
      <c r="BV86" t="e">
        <f t="shared" ca="1" si="27"/>
        <v>#NAME?</v>
      </c>
      <c r="BW86" t="e">
        <f t="shared" ca="1" si="23"/>
        <v>#NAME?</v>
      </c>
      <c r="BX86" t="e">
        <f t="shared" ca="1" si="24"/>
        <v>#NAME?</v>
      </c>
      <c r="BY86" t="e">
        <f t="shared" ca="1" si="25"/>
        <v>#NAME?</v>
      </c>
    </row>
    <row r="87" spans="1:77" ht="15.5" x14ac:dyDescent="0.35">
      <c r="A87" s="31">
        <v>46</v>
      </c>
      <c r="B87" s="14">
        <v>3</v>
      </c>
      <c r="C87" s="20">
        <v>2.6259999999999999</v>
      </c>
      <c r="D87" s="14">
        <v>2</v>
      </c>
      <c r="E87">
        <v>0</v>
      </c>
      <c r="F87" s="32">
        <v>0</v>
      </c>
      <c r="G87" s="14">
        <v>50</v>
      </c>
      <c r="H87" s="14">
        <v>4</v>
      </c>
      <c r="I87" s="14">
        <v>4</v>
      </c>
      <c r="J87" s="21">
        <v>50</v>
      </c>
      <c r="K87" s="17">
        <v>21</v>
      </c>
      <c r="L87" s="33">
        <v>176</v>
      </c>
      <c r="M87" s="33">
        <v>180</v>
      </c>
      <c r="N87" s="14">
        <v>0</v>
      </c>
      <c r="S87" t="e">
        <f ca="1"/>
        <v>#NAME?</v>
      </c>
      <c r="T87" t="e">
        <f ca="1"/>
        <v>#NAME?</v>
      </c>
      <c r="U87" t="e">
        <f ca="1"/>
        <v>#NAME?</v>
      </c>
      <c r="V87" t="e">
        <f ca="1"/>
        <v>#NAME?</v>
      </c>
      <c r="W87" t="e">
        <f ca="1"/>
        <v>#NAME?</v>
      </c>
      <c r="X87" t="e">
        <f ca="1"/>
        <v>#NAME?</v>
      </c>
      <c r="Y87" t="e">
        <f ca="1"/>
        <v>#NAME?</v>
      </c>
      <c r="Z87" t="e">
        <f ca="1"/>
        <v>#NAME?</v>
      </c>
      <c r="AA87" t="e">
        <f ca="1"/>
        <v>#NAME?</v>
      </c>
      <c r="AB87" t="e">
        <f ca="1"/>
        <v>#NAME?</v>
      </c>
      <c r="AC87" t="e">
        <f ca="1"/>
        <v>#NAME?</v>
      </c>
      <c r="AD87" t="e">
        <f ca="1"/>
        <v>#NAME?</v>
      </c>
      <c r="AE87" t="e">
        <f ca="1"/>
        <v>#NAME?</v>
      </c>
      <c r="AF87" s="138" t="e">
        <f ca="1"/>
        <v>#NAME?</v>
      </c>
      <c r="AG87" s="139" t="e">
        <f ca="1"/>
        <v>#NAME?</v>
      </c>
      <c r="AH87" s="140" t="e">
        <f t="shared" ca="1" si="15"/>
        <v>#NAME?</v>
      </c>
      <c r="AI87" t="e">
        <f t="shared" ca="1" si="16"/>
        <v>#NAME?</v>
      </c>
      <c r="AJ87" t="e">
        <f t="shared" ca="1" si="17"/>
        <v>#NAME?</v>
      </c>
      <c r="AK87" s="138" t="e">
        <f t="shared" ca="1" si="18"/>
        <v>#NAME?</v>
      </c>
      <c r="AL87" s="140" t="e">
        <f t="shared" ca="1" si="19"/>
        <v>#NAME?</v>
      </c>
      <c r="AM87" s="138">
        <f t="shared" ca="1" si="20"/>
        <v>0</v>
      </c>
      <c r="AN87" s="140" t="e">
        <f t="shared" ca="1" si="21"/>
        <v>#NAME?</v>
      </c>
      <c r="AO87">
        <f t="shared" ca="1" si="22"/>
        <v>0</v>
      </c>
      <c r="BR87" t="e">
        <f ca="1"/>
        <v>#NAME?</v>
      </c>
      <c r="BS87" t="e">
        <f ca="1"/>
        <v>#NAME?</v>
      </c>
      <c r="BT87" t="e">
        <f ca="1"/>
        <v>#NAME?</v>
      </c>
      <c r="BU87" t="e">
        <f t="shared" ca="1" si="26"/>
        <v>#NAME?</v>
      </c>
      <c r="BV87" t="e">
        <f t="shared" ca="1" si="27"/>
        <v>#NAME?</v>
      </c>
      <c r="BW87" t="e">
        <f t="shared" ca="1" si="23"/>
        <v>#NAME?</v>
      </c>
      <c r="BX87" t="e">
        <f t="shared" ca="1" si="24"/>
        <v>#NAME?</v>
      </c>
      <c r="BY87" t="e">
        <f t="shared" ca="1" si="25"/>
        <v>#NAME?</v>
      </c>
    </row>
    <row r="88" spans="1:77" ht="15.5" x14ac:dyDescent="0.35">
      <c r="A88" s="31">
        <v>53</v>
      </c>
      <c r="B88" s="14">
        <v>21</v>
      </c>
      <c r="C88" s="20">
        <v>0.56799999999999995</v>
      </c>
      <c r="D88" s="14">
        <v>3</v>
      </c>
      <c r="E88">
        <v>0</v>
      </c>
      <c r="F88" s="32">
        <v>0</v>
      </c>
      <c r="G88" s="14">
        <v>44</v>
      </c>
      <c r="H88" s="14">
        <v>8</v>
      </c>
      <c r="I88" s="14">
        <v>3</v>
      </c>
      <c r="J88" s="21">
        <v>45</v>
      </c>
      <c r="K88" s="17">
        <v>34</v>
      </c>
      <c r="L88" s="33">
        <v>160</v>
      </c>
      <c r="M88" s="33">
        <v>167</v>
      </c>
      <c r="N88" s="14">
        <v>0</v>
      </c>
      <c r="S88" t="e">
        <f ca="1"/>
        <v>#NAME?</v>
      </c>
      <c r="T88" t="e">
        <f ca="1"/>
        <v>#NAME?</v>
      </c>
      <c r="U88" t="e">
        <f ca="1"/>
        <v>#NAME?</v>
      </c>
      <c r="V88" t="e">
        <f ca="1"/>
        <v>#NAME?</v>
      </c>
      <c r="W88" t="e">
        <f ca="1"/>
        <v>#NAME?</v>
      </c>
      <c r="X88" t="e">
        <f ca="1"/>
        <v>#NAME?</v>
      </c>
      <c r="Y88" t="e">
        <f ca="1"/>
        <v>#NAME?</v>
      </c>
      <c r="Z88" t="e">
        <f ca="1"/>
        <v>#NAME?</v>
      </c>
      <c r="AA88" t="e">
        <f ca="1"/>
        <v>#NAME?</v>
      </c>
      <c r="AB88" t="e">
        <f ca="1"/>
        <v>#NAME?</v>
      </c>
      <c r="AC88" t="e">
        <f ca="1"/>
        <v>#NAME?</v>
      </c>
      <c r="AD88" t="e">
        <f ca="1"/>
        <v>#NAME?</v>
      </c>
      <c r="AE88" t="e">
        <f ca="1"/>
        <v>#NAME?</v>
      </c>
      <c r="AF88" s="138" t="e">
        <f ca="1"/>
        <v>#NAME?</v>
      </c>
      <c r="AG88" s="139" t="e">
        <f ca="1"/>
        <v>#NAME?</v>
      </c>
      <c r="AH88" s="140" t="e">
        <f t="shared" ca="1" si="15"/>
        <v>#NAME?</v>
      </c>
      <c r="AI88" t="e">
        <f t="shared" ca="1" si="16"/>
        <v>#NAME?</v>
      </c>
      <c r="AJ88" t="e">
        <f t="shared" ca="1" si="17"/>
        <v>#NAME?</v>
      </c>
      <c r="AK88" s="138" t="e">
        <f t="shared" ca="1" si="18"/>
        <v>#NAME?</v>
      </c>
      <c r="AL88" s="140" t="e">
        <f t="shared" ca="1" si="19"/>
        <v>#NAME?</v>
      </c>
      <c r="AM88" s="138">
        <f t="shared" ca="1" si="20"/>
        <v>0</v>
      </c>
      <c r="AN88" s="140" t="e">
        <f t="shared" ca="1" si="21"/>
        <v>#NAME?</v>
      </c>
      <c r="AO88">
        <f t="shared" ca="1" si="22"/>
        <v>0</v>
      </c>
      <c r="BR88" t="e">
        <f ca="1"/>
        <v>#NAME?</v>
      </c>
      <c r="BS88" t="e">
        <f ca="1"/>
        <v>#NAME?</v>
      </c>
      <c r="BT88" t="e">
        <f ca="1"/>
        <v>#NAME?</v>
      </c>
      <c r="BU88" t="e">
        <f t="shared" ca="1" si="26"/>
        <v>#NAME?</v>
      </c>
      <c r="BV88" t="e">
        <f t="shared" ca="1" si="27"/>
        <v>#NAME?</v>
      </c>
      <c r="BW88" t="e">
        <f t="shared" ca="1" si="23"/>
        <v>#NAME?</v>
      </c>
      <c r="BX88" t="e">
        <f t="shared" ca="1" si="24"/>
        <v>#NAME?</v>
      </c>
      <c r="BY88" t="e">
        <f t="shared" ca="1" si="25"/>
        <v>#NAME?</v>
      </c>
    </row>
    <row r="89" spans="1:77" ht="15.5" x14ac:dyDescent="0.35">
      <c r="A89" s="31">
        <v>62</v>
      </c>
      <c r="B89" s="14">
        <v>8</v>
      </c>
      <c r="C89" s="20">
        <v>0.879</v>
      </c>
      <c r="D89" s="14">
        <v>3</v>
      </c>
      <c r="E89">
        <v>1</v>
      </c>
      <c r="F89" s="32">
        <v>1</v>
      </c>
      <c r="G89" s="14">
        <v>31</v>
      </c>
      <c r="H89" s="14">
        <v>10</v>
      </c>
      <c r="I89" s="14">
        <v>2</v>
      </c>
      <c r="J89" s="21">
        <v>37</v>
      </c>
      <c r="K89" s="17">
        <v>50</v>
      </c>
      <c r="L89" s="33">
        <v>173</v>
      </c>
      <c r="M89" s="33">
        <v>180</v>
      </c>
      <c r="N89" s="14">
        <v>0</v>
      </c>
      <c r="S89" t="e">
        <f ca="1"/>
        <v>#NAME?</v>
      </c>
      <c r="T89" t="e">
        <f ca="1"/>
        <v>#NAME?</v>
      </c>
      <c r="U89" t="e">
        <f ca="1"/>
        <v>#NAME?</v>
      </c>
      <c r="V89" t="e">
        <f ca="1"/>
        <v>#NAME?</v>
      </c>
      <c r="W89" t="e">
        <f ca="1"/>
        <v>#NAME?</v>
      </c>
      <c r="X89" t="e">
        <f ca="1"/>
        <v>#NAME?</v>
      </c>
      <c r="Y89" t="e">
        <f ca="1"/>
        <v>#NAME?</v>
      </c>
      <c r="Z89" t="e">
        <f ca="1"/>
        <v>#NAME?</v>
      </c>
      <c r="AA89" t="e">
        <f ca="1"/>
        <v>#NAME?</v>
      </c>
      <c r="AB89" t="e">
        <f ca="1"/>
        <v>#NAME?</v>
      </c>
      <c r="AC89" t="e">
        <f ca="1"/>
        <v>#NAME?</v>
      </c>
      <c r="AD89" t="e">
        <f ca="1"/>
        <v>#NAME?</v>
      </c>
      <c r="AE89" t="e">
        <f ca="1"/>
        <v>#NAME?</v>
      </c>
      <c r="AF89" s="138" t="e">
        <f ca="1"/>
        <v>#NAME?</v>
      </c>
      <c r="AG89" s="139" t="e">
        <f ca="1"/>
        <v>#NAME?</v>
      </c>
      <c r="AH89" s="140" t="e">
        <f t="shared" ca="1" si="15"/>
        <v>#NAME?</v>
      </c>
      <c r="AI89" t="e">
        <f t="shared" ca="1" si="16"/>
        <v>#NAME?</v>
      </c>
      <c r="AJ89" t="e">
        <f t="shared" ca="1" si="17"/>
        <v>#NAME?</v>
      </c>
      <c r="AK89" s="138" t="e">
        <f t="shared" ca="1" si="18"/>
        <v>#NAME?</v>
      </c>
      <c r="AL89" s="140" t="e">
        <f t="shared" ca="1" si="19"/>
        <v>#NAME?</v>
      </c>
      <c r="AM89" s="138">
        <f t="shared" ca="1" si="20"/>
        <v>0</v>
      </c>
      <c r="AN89" s="140" t="e">
        <f t="shared" ca="1" si="21"/>
        <v>#NAME?</v>
      </c>
      <c r="AO89">
        <f t="shared" ca="1" si="22"/>
        <v>0</v>
      </c>
      <c r="BR89" t="e">
        <f ca="1"/>
        <v>#NAME?</v>
      </c>
      <c r="BS89" t="e">
        <f ca="1"/>
        <v>#NAME?</v>
      </c>
      <c r="BT89" t="e">
        <f ca="1"/>
        <v>#NAME?</v>
      </c>
      <c r="BU89" t="e">
        <f t="shared" ca="1" si="26"/>
        <v>#NAME?</v>
      </c>
      <c r="BV89" t="e">
        <f t="shared" ca="1" si="27"/>
        <v>#NAME?</v>
      </c>
      <c r="BW89" t="e">
        <f t="shared" ca="1" si="23"/>
        <v>#NAME?</v>
      </c>
      <c r="BX89" t="e">
        <f t="shared" ca="1" si="24"/>
        <v>#NAME?</v>
      </c>
      <c r="BY89" t="e">
        <f t="shared" ca="1" si="25"/>
        <v>#NAME?</v>
      </c>
    </row>
    <row r="90" spans="1:77" ht="15.5" x14ac:dyDescent="0.35">
      <c r="A90" s="31">
        <v>51</v>
      </c>
      <c r="B90" s="14">
        <v>4</v>
      </c>
      <c r="C90" s="20">
        <v>1.083</v>
      </c>
      <c r="D90" s="14">
        <v>2</v>
      </c>
      <c r="E90">
        <v>0</v>
      </c>
      <c r="F90" s="32">
        <v>0</v>
      </c>
      <c r="G90" s="14">
        <v>53</v>
      </c>
      <c r="H90" s="14">
        <v>7</v>
      </c>
      <c r="I90" s="14">
        <v>4</v>
      </c>
      <c r="J90" s="21">
        <v>34</v>
      </c>
      <c r="K90" s="17">
        <v>28</v>
      </c>
      <c r="L90" s="33">
        <v>163</v>
      </c>
      <c r="M90" s="33">
        <v>167</v>
      </c>
      <c r="N90" s="14">
        <v>0</v>
      </c>
      <c r="S90" t="e">
        <f ca="1"/>
        <v>#NAME?</v>
      </c>
      <c r="T90" t="e">
        <f ca="1"/>
        <v>#NAME?</v>
      </c>
      <c r="U90" t="e">
        <f ca="1"/>
        <v>#NAME?</v>
      </c>
      <c r="V90" t="e">
        <f ca="1"/>
        <v>#NAME?</v>
      </c>
      <c r="W90" t="e">
        <f ca="1"/>
        <v>#NAME?</v>
      </c>
      <c r="X90" t="e">
        <f ca="1"/>
        <v>#NAME?</v>
      </c>
      <c r="Y90" t="e">
        <f ca="1"/>
        <v>#NAME?</v>
      </c>
      <c r="Z90" t="e">
        <f ca="1"/>
        <v>#NAME?</v>
      </c>
      <c r="AA90" t="e">
        <f ca="1"/>
        <v>#NAME?</v>
      </c>
      <c r="AB90" t="e">
        <f ca="1"/>
        <v>#NAME?</v>
      </c>
      <c r="AC90" t="e">
        <f ca="1"/>
        <v>#NAME?</v>
      </c>
      <c r="AD90" t="e">
        <f ca="1"/>
        <v>#NAME?</v>
      </c>
      <c r="AE90" t="e">
        <f ca="1"/>
        <v>#NAME?</v>
      </c>
      <c r="AF90" s="138" t="e">
        <f ca="1"/>
        <v>#NAME?</v>
      </c>
      <c r="AG90" s="139" t="e">
        <f ca="1"/>
        <v>#NAME?</v>
      </c>
      <c r="AH90" s="140" t="e">
        <f t="shared" ca="1" si="15"/>
        <v>#NAME?</v>
      </c>
      <c r="AI90" t="e">
        <f t="shared" ca="1" si="16"/>
        <v>#NAME?</v>
      </c>
      <c r="AJ90" t="e">
        <f t="shared" ca="1" si="17"/>
        <v>#NAME?</v>
      </c>
      <c r="AK90" s="138" t="e">
        <f t="shared" ca="1" si="18"/>
        <v>#NAME?</v>
      </c>
      <c r="AL90" s="140" t="e">
        <f t="shared" ca="1" si="19"/>
        <v>#NAME?</v>
      </c>
      <c r="AM90" s="138">
        <f t="shared" ca="1" si="20"/>
        <v>0</v>
      </c>
      <c r="AN90" s="140" t="e">
        <f t="shared" ca="1" si="21"/>
        <v>#NAME?</v>
      </c>
      <c r="AO90">
        <f t="shared" ca="1" si="22"/>
        <v>0</v>
      </c>
      <c r="BR90" t="e">
        <f ca="1"/>
        <v>#NAME?</v>
      </c>
      <c r="BS90" t="e">
        <f ca="1"/>
        <v>#NAME?</v>
      </c>
      <c r="BT90" t="e">
        <f ca="1"/>
        <v>#NAME?</v>
      </c>
      <c r="BU90" t="e">
        <f t="shared" ca="1" si="26"/>
        <v>#NAME?</v>
      </c>
      <c r="BV90" t="e">
        <f t="shared" ca="1" si="27"/>
        <v>#NAME?</v>
      </c>
      <c r="BW90" t="e">
        <f t="shared" ca="1" si="23"/>
        <v>#NAME?</v>
      </c>
      <c r="BX90" t="e">
        <f t="shared" ca="1" si="24"/>
        <v>#NAME?</v>
      </c>
      <c r="BY90" t="e">
        <f t="shared" ca="1" si="25"/>
        <v>#NAME?</v>
      </c>
    </row>
    <row r="91" spans="1:77" ht="15.5" x14ac:dyDescent="0.35">
      <c r="A91" s="31">
        <v>70</v>
      </c>
      <c r="B91" s="14">
        <v>6</v>
      </c>
      <c r="C91" s="20">
        <v>0.82799999999999996</v>
      </c>
      <c r="D91" s="14">
        <v>3</v>
      </c>
      <c r="E91">
        <v>1</v>
      </c>
      <c r="F91" s="32">
        <v>1</v>
      </c>
      <c r="G91" s="14">
        <v>37</v>
      </c>
      <c r="H91" s="14">
        <v>15</v>
      </c>
      <c r="I91" s="14">
        <v>2</v>
      </c>
      <c r="J91" s="21">
        <v>37</v>
      </c>
      <c r="K91" s="17">
        <v>75</v>
      </c>
      <c r="L91" s="33">
        <v>168</v>
      </c>
      <c r="M91" s="33">
        <v>176</v>
      </c>
      <c r="N91" s="14">
        <v>1</v>
      </c>
      <c r="S91" t="e">
        <f ca="1"/>
        <v>#NAME?</v>
      </c>
      <c r="T91" t="e">
        <f ca="1"/>
        <v>#NAME?</v>
      </c>
      <c r="U91" t="e">
        <f ca="1"/>
        <v>#NAME?</v>
      </c>
      <c r="V91" t="e">
        <f ca="1"/>
        <v>#NAME?</v>
      </c>
      <c r="W91" t="e">
        <f ca="1"/>
        <v>#NAME?</v>
      </c>
      <c r="X91" t="e">
        <f ca="1"/>
        <v>#NAME?</v>
      </c>
      <c r="Y91" t="e">
        <f ca="1"/>
        <v>#NAME?</v>
      </c>
      <c r="Z91" t="e">
        <f ca="1"/>
        <v>#NAME?</v>
      </c>
      <c r="AA91" t="e">
        <f ca="1"/>
        <v>#NAME?</v>
      </c>
      <c r="AB91" t="e">
        <f ca="1"/>
        <v>#NAME?</v>
      </c>
      <c r="AC91" t="e">
        <f ca="1"/>
        <v>#NAME?</v>
      </c>
      <c r="AD91" t="e">
        <f ca="1"/>
        <v>#NAME?</v>
      </c>
      <c r="AE91" t="e">
        <f ca="1"/>
        <v>#NAME?</v>
      </c>
      <c r="AF91" s="138" t="e">
        <f ca="1"/>
        <v>#NAME?</v>
      </c>
      <c r="AG91" s="139" t="e">
        <f ca="1"/>
        <v>#NAME?</v>
      </c>
      <c r="AH91" s="140" t="e">
        <f t="shared" ca="1" si="15"/>
        <v>#NAME?</v>
      </c>
      <c r="AI91" t="e">
        <f t="shared" ca="1" si="16"/>
        <v>#NAME?</v>
      </c>
      <c r="AJ91" t="e">
        <f t="shared" ca="1" si="17"/>
        <v>#NAME?</v>
      </c>
      <c r="AK91" s="138" t="e">
        <f t="shared" ca="1" si="18"/>
        <v>#NAME?</v>
      </c>
      <c r="AL91" s="140" t="e">
        <f t="shared" ca="1" si="19"/>
        <v>#NAME?</v>
      </c>
      <c r="AM91" s="138">
        <f t="shared" ca="1" si="20"/>
        <v>0</v>
      </c>
      <c r="AN91" s="140" t="e">
        <f t="shared" ca="1" si="21"/>
        <v>#NAME?</v>
      </c>
      <c r="AO91">
        <f t="shared" ca="1" si="22"/>
        <v>0</v>
      </c>
      <c r="BR91" t="e">
        <f ca="1"/>
        <v>#NAME?</v>
      </c>
      <c r="BS91" t="e">
        <f ca="1"/>
        <v>#NAME?</v>
      </c>
      <c r="BT91" t="e">
        <f ca="1"/>
        <v>#NAME?</v>
      </c>
      <c r="BU91" t="e">
        <f t="shared" ca="1" si="26"/>
        <v>#NAME?</v>
      </c>
      <c r="BV91" t="e">
        <f t="shared" ca="1" si="27"/>
        <v>#NAME?</v>
      </c>
      <c r="BW91" t="e">
        <f t="shared" ca="1" si="23"/>
        <v>#NAME?</v>
      </c>
      <c r="BX91" t="e">
        <f t="shared" ca="1" si="24"/>
        <v>#NAME?</v>
      </c>
      <c r="BY91" t="e">
        <f t="shared" ca="1" si="25"/>
        <v>#NAME?</v>
      </c>
    </row>
    <row r="92" spans="1:77" ht="15.5" x14ac:dyDescent="0.35">
      <c r="A92" s="31">
        <v>56</v>
      </c>
      <c r="B92" s="14">
        <v>24</v>
      </c>
      <c r="C92" s="20">
        <v>1.56</v>
      </c>
      <c r="D92" s="14">
        <v>5</v>
      </c>
      <c r="E92">
        <v>0</v>
      </c>
      <c r="F92" s="32">
        <v>0</v>
      </c>
      <c r="G92" s="14">
        <v>46</v>
      </c>
      <c r="H92" s="14">
        <v>1</v>
      </c>
      <c r="I92" s="14">
        <v>4</v>
      </c>
      <c r="J92" s="21">
        <v>45</v>
      </c>
      <c r="K92" s="17">
        <v>37</v>
      </c>
      <c r="L92" s="33">
        <v>162</v>
      </c>
      <c r="M92" s="33">
        <v>166</v>
      </c>
      <c r="N92" s="14">
        <v>1</v>
      </c>
      <c r="S92" t="e">
        <f ca="1"/>
        <v>#NAME?</v>
      </c>
      <c r="T92" t="e">
        <f ca="1"/>
        <v>#NAME?</v>
      </c>
      <c r="U92" t="e">
        <f ca="1"/>
        <v>#NAME?</v>
      </c>
      <c r="V92" t="e">
        <f ca="1"/>
        <v>#NAME?</v>
      </c>
      <c r="W92" t="e">
        <f ca="1"/>
        <v>#NAME?</v>
      </c>
      <c r="X92" t="e">
        <f ca="1"/>
        <v>#NAME?</v>
      </c>
      <c r="Y92" t="e">
        <f ca="1"/>
        <v>#NAME?</v>
      </c>
      <c r="Z92" t="e">
        <f ca="1"/>
        <v>#NAME?</v>
      </c>
      <c r="AA92" t="e">
        <f ca="1"/>
        <v>#NAME?</v>
      </c>
      <c r="AB92" t="e">
        <f ca="1"/>
        <v>#NAME?</v>
      </c>
      <c r="AC92" t="e">
        <f ca="1"/>
        <v>#NAME?</v>
      </c>
      <c r="AD92" t="e">
        <f ca="1"/>
        <v>#NAME?</v>
      </c>
      <c r="AE92" t="e">
        <f ca="1"/>
        <v>#NAME?</v>
      </c>
      <c r="AF92" s="138" t="e">
        <f ca="1"/>
        <v>#NAME?</v>
      </c>
      <c r="AG92" s="139" t="e">
        <f ca="1"/>
        <v>#NAME?</v>
      </c>
      <c r="AH92" s="140" t="e">
        <f t="shared" ca="1" si="15"/>
        <v>#NAME?</v>
      </c>
      <c r="AI92" t="e">
        <f t="shared" ca="1" si="16"/>
        <v>#NAME?</v>
      </c>
      <c r="AJ92" t="e">
        <f t="shared" ca="1" si="17"/>
        <v>#NAME?</v>
      </c>
      <c r="AK92" s="138" t="e">
        <f t="shared" ca="1" si="18"/>
        <v>#NAME?</v>
      </c>
      <c r="AL92" s="140" t="e">
        <f t="shared" ca="1" si="19"/>
        <v>#NAME?</v>
      </c>
      <c r="AM92" s="138">
        <f t="shared" ca="1" si="20"/>
        <v>0</v>
      </c>
      <c r="AN92" s="140" t="e">
        <f t="shared" ca="1" si="21"/>
        <v>#NAME?</v>
      </c>
      <c r="AO92">
        <f t="shared" ca="1" si="22"/>
        <v>0</v>
      </c>
      <c r="BR92" t="e">
        <f ca="1"/>
        <v>#NAME?</v>
      </c>
      <c r="BS92" t="e">
        <f ca="1"/>
        <v>#NAME?</v>
      </c>
      <c r="BT92" t="e">
        <f ca="1"/>
        <v>#NAME?</v>
      </c>
      <c r="BU92" t="e">
        <f t="shared" ca="1" si="26"/>
        <v>#NAME?</v>
      </c>
      <c r="BV92" t="e">
        <f t="shared" ca="1" si="27"/>
        <v>#NAME?</v>
      </c>
      <c r="BW92" t="e">
        <f t="shared" ca="1" si="23"/>
        <v>#NAME?</v>
      </c>
      <c r="BX92" t="e">
        <f t="shared" ca="1" si="24"/>
        <v>#NAME?</v>
      </c>
      <c r="BY92" t="e">
        <f t="shared" ca="1" si="25"/>
        <v>#NAME?</v>
      </c>
    </row>
    <row r="93" spans="1:77" ht="15.5" x14ac:dyDescent="0.35">
      <c r="A93" s="31">
        <v>42</v>
      </c>
      <c r="B93" s="14">
        <v>1</v>
      </c>
      <c r="C93" s="20">
        <v>1.4279999999999999</v>
      </c>
      <c r="D93" s="14">
        <v>4</v>
      </c>
      <c r="E93">
        <v>0</v>
      </c>
      <c r="F93" s="32">
        <v>0</v>
      </c>
      <c r="G93" s="14">
        <v>45</v>
      </c>
      <c r="H93" s="14">
        <v>5</v>
      </c>
      <c r="I93" s="14">
        <v>4</v>
      </c>
      <c r="J93" s="21">
        <v>24</v>
      </c>
      <c r="K93" s="17">
        <v>14</v>
      </c>
      <c r="L93" s="33">
        <v>160</v>
      </c>
      <c r="M93" s="33">
        <v>165</v>
      </c>
      <c r="N93" s="14">
        <v>1</v>
      </c>
      <c r="S93" t="e">
        <f ca="1"/>
        <v>#NAME?</v>
      </c>
      <c r="T93" t="e">
        <f ca="1"/>
        <v>#NAME?</v>
      </c>
      <c r="U93" t="e">
        <f ca="1"/>
        <v>#NAME?</v>
      </c>
      <c r="V93" t="e">
        <f ca="1"/>
        <v>#NAME?</v>
      </c>
      <c r="W93" t="e">
        <f ca="1"/>
        <v>#NAME?</v>
      </c>
      <c r="X93" t="e">
        <f ca="1"/>
        <v>#NAME?</v>
      </c>
      <c r="Y93" t="e">
        <f ca="1"/>
        <v>#NAME?</v>
      </c>
      <c r="Z93" t="e">
        <f ca="1"/>
        <v>#NAME?</v>
      </c>
      <c r="AA93" t="e">
        <f ca="1"/>
        <v>#NAME?</v>
      </c>
      <c r="AB93" t="e">
        <f ca="1"/>
        <v>#NAME?</v>
      </c>
      <c r="AC93" t="e">
        <f ca="1"/>
        <v>#NAME?</v>
      </c>
      <c r="AD93" t="e">
        <f ca="1"/>
        <v>#NAME?</v>
      </c>
      <c r="AE93" t="e">
        <f ca="1"/>
        <v>#NAME?</v>
      </c>
      <c r="AF93" s="138" t="e">
        <f ca="1"/>
        <v>#NAME?</v>
      </c>
      <c r="AG93" s="139" t="e">
        <f ca="1"/>
        <v>#NAME?</v>
      </c>
      <c r="AH93" s="140" t="e">
        <f t="shared" ca="1" si="15"/>
        <v>#NAME?</v>
      </c>
      <c r="AI93" t="e">
        <f t="shared" ca="1" si="16"/>
        <v>#NAME?</v>
      </c>
      <c r="AJ93" t="e">
        <f t="shared" ca="1" si="17"/>
        <v>#NAME?</v>
      </c>
      <c r="AK93" s="138" t="e">
        <f t="shared" ca="1" si="18"/>
        <v>#NAME?</v>
      </c>
      <c r="AL93" s="140" t="e">
        <f t="shared" ca="1" si="19"/>
        <v>#NAME?</v>
      </c>
      <c r="AM93" s="138">
        <f t="shared" ca="1" si="20"/>
        <v>0</v>
      </c>
      <c r="AN93" s="140" t="e">
        <f t="shared" ca="1" si="21"/>
        <v>#NAME?</v>
      </c>
      <c r="AO93">
        <f t="shared" ca="1" si="22"/>
        <v>0</v>
      </c>
      <c r="BR93" t="e">
        <f ca="1"/>
        <v>#NAME?</v>
      </c>
      <c r="BS93" t="e">
        <f ca="1"/>
        <v>#NAME?</v>
      </c>
      <c r="BT93" t="e">
        <f ca="1"/>
        <v>#NAME?</v>
      </c>
      <c r="BU93" t="e">
        <f t="shared" ca="1" si="26"/>
        <v>#NAME?</v>
      </c>
      <c r="BV93" t="e">
        <f t="shared" ca="1" si="27"/>
        <v>#NAME?</v>
      </c>
      <c r="BW93" t="e">
        <f t="shared" ca="1" si="23"/>
        <v>#NAME?</v>
      </c>
      <c r="BX93" t="e">
        <f t="shared" ca="1" si="24"/>
        <v>#NAME?</v>
      </c>
      <c r="BY93" t="e">
        <f t="shared" ca="1" si="25"/>
        <v>#NAME?</v>
      </c>
    </row>
    <row r="94" spans="1:77" ht="15.5" x14ac:dyDescent="0.35">
      <c r="A94" s="31">
        <v>56</v>
      </c>
      <c r="B94" s="14">
        <v>3</v>
      </c>
      <c r="C94" s="20">
        <v>1.4039999999999999</v>
      </c>
      <c r="D94" s="14">
        <v>1</v>
      </c>
      <c r="E94">
        <v>0</v>
      </c>
      <c r="F94" s="32">
        <v>0</v>
      </c>
      <c r="G94" s="14">
        <v>34</v>
      </c>
      <c r="H94" s="14">
        <v>8</v>
      </c>
      <c r="I94" s="14">
        <v>2</v>
      </c>
      <c r="J94" s="21">
        <v>32</v>
      </c>
      <c r="K94" s="17">
        <v>38</v>
      </c>
      <c r="L94" s="33">
        <v>174</v>
      </c>
      <c r="M94" s="33">
        <v>181</v>
      </c>
      <c r="N94" s="14">
        <v>1</v>
      </c>
      <c r="S94" t="e">
        <f ca="1"/>
        <v>#NAME?</v>
      </c>
      <c r="T94" t="e">
        <f ca="1"/>
        <v>#NAME?</v>
      </c>
      <c r="U94" t="e">
        <f ca="1"/>
        <v>#NAME?</v>
      </c>
      <c r="V94" t="e">
        <f ca="1"/>
        <v>#NAME?</v>
      </c>
      <c r="W94" t="e">
        <f ca="1"/>
        <v>#NAME?</v>
      </c>
      <c r="X94" t="e">
        <f ca="1"/>
        <v>#NAME?</v>
      </c>
      <c r="Y94" t="e">
        <f ca="1"/>
        <v>#NAME?</v>
      </c>
      <c r="Z94" t="e">
        <f ca="1"/>
        <v>#NAME?</v>
      </c>
      <c r="AA94" t="e">
        <f ca="1"/>
        <v>#NAME?</v>
      </c>
      <c r="AB94" t="e">
        <f ca="1"/>
        <v>#NAME?</v>
      </c>
      <c r="AC94" t="e">
        <f ca="1"/>
        <v>#NAME?</v>
      </c>
      <c r="AD94" t="e">
        <f ca="1"/>
        <v>#NAME?</v>
      </c>
      <c r="AE94" t="e">
        <f ca="1"/>
        <v>#NAME?</v>
      </c>
      <c r="AF94" s="138" t="e">
        <f ca="1"/>
        <v>#NAME?</v>
      </c>
      <c r="AG94" s="139" t="e">
        <f ca="1"/>
        <v>#NAME?</v>
      </c>
      <c r="AH94" s="140" t="e">
        <f t="shared" ca="1" si="15"/>
        <v>#NAME?</v>
      </c>
      <c r="AI94" t="e">
        <f t="shared" ca="1" si="16"/>
        <v>#NAME?</v>
      </c>
      <c r="AJ94" t="e">
        <f t="shared" ca="1" si="17"/>
        <v>#NAME?</v>
      </c>
      <c r="AK94" s="138" t="e">
        <f t="shared" ca="1" si="18"/>
        <v>#NAME?</v>
      </c>
      <c r="AL94" s="140" t="e">
        <f t="shared" ca="1" si="19"/>
        <v>#NAME?</v>
      </c>
      <c r="AM94" s="138">
        <f t="shared" ca="1" si="20"/>
        <v>0</v>
      </c>
      <c r="AN94" s="140" t="e">
        <f t="shared" ca="1" si="21"/>
        <v>#NAME?</v>
      </c>
      <c r="AO94">
        <f t="shared" ca="1" si="22"/>
        <v>0</v>
      </c>
      <c r="BR94" t="e">
        <f ca="1"/>
        <v>#NAME?</v>
      </c>
      <c r="BS94" t="e">
        <f ca="1"/>
        <v>#NAME?</v>
      </c>
      <c r="BT94" t="e">
        <f ca="1"/>
        <v>#NAME?</v>
      </c>
      <c r="BU94" t="e">
        <f t="shared" ca="1" si="26"/>
        <v>#NAME?</v>
      </c>
      <c r="BV94" t="e">
        <f t="shared" ca="1" si="27"/>
        <v>#NAME?</v>
      </c>
      <c r="BW94" t="e">
        <f t="shared" ca="1" si="23"/>
        <v>#NAME?</v>
      </c>
      <c r="BX94" t="e">
        <f t="shared" ca="1" si="24"/>
        <v>#NAME?</v>
      </c>
      <c r="BY94" t="e">
        <f t="shared" ca="1" si="25"/>
        <v>#NAME?</v>
      </c>
    </row>
    <row r="95" spans="1:77" ht="15.5" x14ac:dyDescent="0.35">
      <c r="A95" s="31">
        <v>60</v>
      </c>
      <c r="B95" s="14">
        <v>5</v>
      </c>
      <c r="C95" s="20">
        <v>1.0720000000000001</v>
      </c>
      <c r="D95" s="14">
        <v>2</v>
      </c>
      <c r="E95">
        <v>1</v>
      </c>
      <c r="F95" s="32">
        <v>1</v>
      </c>
      <c r="G95" s="14">
        <v>38</v>
      </c>
      <c r="H95" s="14">
        <v>13</v>
      </c>
      <c r="I95" s="14">
        <v>2</v>
      </c>
      <c r="J95" s="21">
        <v>36</v>
      </c>
      <c r="K95" s="17">
        <v>49</v>
      </c>
      <c r="L95" s="33">
        <v>175</v>
      </c>
      <c r="M95" s="33">
        <v>183</v>
      </c>
      <c r="N95" s="14">
        <v>1</v>
      </c>
      <c r="S95" t="e">
        <f ca="1"/>
        <v>#NAME?</v>
      </c>
      <c r="T95" t="e">
        <f ca="1"/>
        <v>#NAME?</v>
      </c>
      <c r="U95" t="e">
        <f ca="1"/>
        <v>#NAME?</v>
      </c>
      <c r="V95" t="e">
        <f ca="1"/>
        <v>#NAME?</v>
      </c>
      <c r="W95" t="e">
        <f ca="1"/>
        <v>#NAME?</v>
      </c>
      <c r="X95" t="e">
        <f ca="1"/>
        <v>#NAME?</v>
      </c>
      <c r="Y95" t="e">
        <f ca="1"/>
        <v>#NAME?</v>
      </c>
      <c r="Z95" t="e">
        <f ca="1"/>
        <v>#NAME?</v>
      </c>
      <c r="AA95" t="e">
        <f ca="1"/>
        <v>#NAME?</v>
      </c>
      <c r="AB95" t="e">
        <f ca="1"/>
        <v>#NAME?</v>
      </c>
      <c r="AC95" t="e">
        <f ca="1"/>
        <v>#NAME?</v>
      </c>
      <c r="AD95" t="e">
        <f ca="1"/>
        <v>#NAME?</v>
      </c>
      <c r="AE95" t="e">
        <f ca="1"/>
        <v>#NAME?</v>
      </c>
      <c r="AF95" s="138" t="e">
        <f ca="1"/>
        <v>#NAME?</v>
      </c>
      <c r="AG95" s="139" t="e">
        <f ca="1"/>
        <v>#NAME?</v>
      </c>
      <c r="AH95" s="140" t="e">
        <f t="shared" ca="1" si="15"/>
        <v>#NAME?</v>
      </c>
      <c r="AI95" t="e">
        <f t="shared" ca="1" si="16"/>
        <v>#NAME?</v>
      </c>
      <c r="AJ95" t="e">
        <f t="shared" ca="1" si="17"/>
        <v>#NAME?</v>
      </c>
      <c r="AK95" s="138" t="e">
        <f t="shared" ca="1" si="18"/>
        <v>#NAME?</v>
      </c>
      <c r="AL95" s="140" t="e">
        <f t="shared" ca="1" si="19"/>
        <v>#NAME?</v>
      </c>
      <c r="AM95" s="138">
        <f t="shared" ca="1" si="20"/>
        <v>0</v>
      </c>
      <c r="AN95" s="140" t="e">
        <f t="shared" ca="1" si="21"/>
        <v>#NAME?</v>
      </c>
      <c r="AO95">
        <f t="shared" ca="1" si="22"/>
        <v>0</v>
      </c>
      <c r="BR95" t="e">
        <f ca="1"/>
        <v>#NAME?</v>
      </c>
      <c r="BS95" t="e">
        <f ca="1"/>
        <v>#NAME?</v>
      </c>
      <c r="BT95" t="e">
        <f ca="1"/>
        <v>#NAME?</v>
      </c>
      <c r="BU95" t="e">
        <f t="shared" ca="1" si="26"/>
        <v>#NAME?</v>
      </c>
      <c r="BV95" t="e">
        <f t="shared" ca="1" si="27"/>
        <v>#NAME?</v>
      </c>
      <c r="BW95" t="e">
        <f t="shared" ca="1" si="23"/>
        <v>#NAME?</v>
      </c>
      <c r="BX95" t="e">
        <f t="shared" ca="1" si="24"/>
        <v>#NAME?</v>
      </c>
      <c r="BY95" t="e">
        <f t="shared" ca="1" si="25"/>
        <v>#NAME?</v>
      </c>
    </row>
    <row r="96" spans="1:77" ht="15.5" x14ac:dyDescent="0.35">
      <c r="A96" s="31">
        <v>48</v>
      </c>
      <c r="B96" s="14">
        <v>12</v>
      </c>
      <c r="C96" s="20">
        <v>0.183</v>
      </c>
      <c r="D96" s="14">
        <v>4</v>
      </c>
      <c r="E96">
        <v>0</v>
      </c>
      <c r="F96" s="32">
        <v>0</v>
      </c>
      <c r="G96" s="14">
        <v>37</v>
      </c>
      <c r="H96" s="14">
        <v>11</v>
      </c>
      <c r="I96" s="14">
        <v>2</v>
      </c>
      <c r="J96" s="21">
        <v>38</v>
      </c>
      <c r="K96" s="17">
        <v>22</v>
      </c>
      <c r="L96" s="33">
        <v>171</v>
      </c>
      <c r="M96" s="33">
        <v>178</v>
      </c>
      <c r="N96" s="14">
        <v>1</v>
      </c>
      <c r="S96" t="e">
        <f ca="1"/>
        <v>#NAME?</v>
      </c>
      <c r="T96" t="e">
        <f ca="1"/>
        <v>#NAME?</v>
      </c>
      <c r="U96" t="e">
        <f ca="1"/>
        <v>#NAME?</v>
      </c>
      <c r="V96" t="e">
        <f ca="1"/>
        <v>#NAME?</v>
      </c>
      <c r="W96" t="e">
        <f ca="1"/>
        <v>#NAME?</v>
      </c>
      <c r="X96" t="e">
        <f ca="1"/>
        <v>#NAME?</v>
      </c>
      <c r="Y96" t="e">
        <f ca="1"/>
        <v>#NAME?</v>
      </c>
      <c r="Z96" t="e">
        <f ca="1"/>
        <v>#NAME?</v>
      </c>
      <c r="AA96" t="e">
        <f ca="1"/>
        <v>#NAME?</v>
      </c>
      <c r="AB96" t="e">
        <f ca="1"/>
        <v>#NAME?</v>
      </c>
      <c r="AC96" t="e">
        <f ca="1"/>
        <v>#NAME?</v>
      </c>
      <c r="AD96" t="e">
        <f ca="1"/>
        <v>#NAME?</v>
      </c>
      <c r="AE96" t="e">
        <f ca="1"/>
        <v>#NAME?</v>
      </c>
      <c r="AF96" s="138" t="e">
        <f ca="1"/>
        <v>#NAME?</v>
      </c>
      <c r="AG96" s="139" t="e">
        <f ca="1"/>
        <v>#NAME?</v>
      </c>
      <c r="AH96" s="140" t="e">
        <f t="shared" ca="1" si="15"/>
        <v>#NAME?</v>
      </c>
      <c r="AI96" t="e">
        <f t="shared" ca="1" si="16"/>
        <v>#NAME?</v>
      </c>
      <c r="AJ96" t="e">
        <f t="shared" ca="1" si="17"/>
        <v>#NAME?</v>
      </c>
      <c r="AK96" s="138" t="e">
        <f t="shared" ca="1" si="18"/>
        <v>#NAME?</v>
      </c>
      <c r="AL96" s="140" t="e">
        <f t="shared" ca="1" si="19"/>
        <v>#NAME?</v>
      </c>
      <c r="AM96" s="138">
        <f t="shared" ca="1" si="20"/>
        <v>0</v>
      </c>
      <c r="AN96" s="140" t="e">
        <f t="shared" ca="1" si="21"/>
        <v>#NAME?</v>
      </c>
      <c r="AO96">
        <f t="shared" ca="1" si="22"/>
        <v>0</v>
      </c>
      <c r="BR96" t="e">
        <f ca="1"/>
        <v>#NAME?</v>
      </c>
      <c r="BS96" t="e">
        <f ca="1"/>
        <v>#NAME?</v>
      </c>
      <c r="BT96" t="e">
        <f ca="1"/>
        <v>#NAME?</v>
      </c>
      <c r="BU96" t="e">
        <f t="shared" ca="1" si="26"/>
        <v>#NAME?</v>
      </c>
      <c r="BV96" t="e">
        <f t="shared" ca="1" si="27"/>
        <v>#NAME?</v>
      </c>
      <c r="BW96" t="e">
        <f t="shared" ca="1" si="23"/>
        <v>#NAME?</v>
      </c>
      <c r="BX96" t="e">
        <f t="shared" ca="1" si="24"/>
        <v>#NAME?</v>
      </c>
      <c r="BY96" t="e">
        <f t="shared" ca="1" si="25"/>
        <v>#NAME?</v>
      </c>
    </row>
    <row r="97" spans="1:77" ht="15.5" x14ac:dyDescent="0.35">
      <c r="A97" s="31">
        <v>88</v>
      </c>
      <c r="B97" s="14">
        <v>12</v>
      </c>
      <c r="C97" s="20">
        <v>1.6</v>
      </c>
      <c r="D97" s="14">
        <v>0</v>
      </c>
      <c r="E97">
        <v>1</v>
      </c>
      <c r="F97" s="32">
        <v>1</v>
      </c>
      <c r="G97" s="14">
        <v>39</v>
      </c>
      <c r="H97" s="14">
        <v>18</v>
      </c>
      <c r="I97" s="14">
        <v>1</v>
      </c>
      <c r="J97" s="21">
        <v>41</v>
      </c>
      <c r="K97" s="17">
        <v>29</v>
      </c>
      <c r="L97" s="33">
        <v>175</v>
      </c>
      <c r="M97" s="33">
        <v>185</v>
      </c>
      <c r="N97" s="14">
        <v>1</v>
      </c>
      <c r="S97" t="e">
        <f ca="1"/>
        <v>#NAME?</v>
      </c>
      <c r="T97" t="e">
        <f ca="1"/>
        <v>#NAME?</v>
      </c>
      <c r="U97" t="e">
        <f ca="1"/>
        <v>#NAME?</v>
      </c>
      <c r="V97" t="e">
        <f ca="1"/>
        <v>#NAME?</v>
      </c>
      <c r="W97" t="e">
        <f ca="1"/>
        <v>#NAME?</v>
      </c>
      <c r="X97" t="e">
        <f ca="1"/>
        <v>#NAME?</v>
      </c>
      <c r="Y97" t="e">
        <f ca="1"/>
        <v>#NAME?</v>
      </c>
      <c r="Z97" t="e">
        <f ca="1"/>
        <v>#NAME?</v>
      </c>
      <c r="AA97" t="e">
        <f ca="1"/>
        <v>#NAME?</v>
      </c>
      <c r="AB97" t="e">
        <f ca="1"/>
        <v>#NAME?</v>
      </c>
      <c r="AC97" t="e">
        <f ca="1"/>
        <v>#NAME?</v>
      </c>
      <c r="AD97" t="e">
        <f ca="1"/>
        <v>#NAME?</v>
      </c>
      <c r="AE97" t="e">
        <f ca="1"/>
        <v>#NAME?</v>
      </c>
      <c r="AF97" s="138" t="e">
        <f ca="1"/>
        <v>#NAME?</v>
      </c>
      <c r="AG97" s="139" t="e">
        <f ca="1"/>
        <v>#NAME?</v>
      </c>
      <c r="AH97" s="140" t="e">
        <f t="shared" ca="1" si="15"/>
        <v>#NAME?</v>
      </c>
      <c r="AI97" t="e">
        <f t="shared" ca="1" si="16"/>
        <v>#NAME?</v>
      </c>
      <c r="AJ97" t="e">
        <f t="shared" ca="1" si="17"/>
        <v>#NAME?</v>
      </c>
      <c r="AK97" s="138" t="e">
        <f t="shared" ca="1" si="18"/>
        <v>#NAME?</v>
      </c>
      <c r="AL97" s="140" t="e">
        <f t="shared" ca="1" si="19"/>
        <v>#NAME?</v>
      </c>
      <c r="AM97" s="138">
        <f t="shared" ca="1" si="20"/>
        <v>0</v>
      </c>
      <c r="AN97" s="140" t="e">
        <f t="shared" ca="1" si="21"/>
        <v>#NAME?</v>
      </c>
      <c r="AO97">
        <f t="shared" ca="1" si="22"/>
        <v>0</v>
      </c>
      <c r="BR97" t="e">
        <f ca="1"/>
        <v>#NAME?</v>
      </c>
      <c r="BS97" t="e">
        <f ca="1"/>
        <v>#NAME?</v>
      </c>
      <c r="BT97" t="e">
        <f ca="1"/>
        <v>#NAME?</v>
      </c>
      <c r="BU97" t="e">
        <f t="shared" ca="1" si="26"/>
        <v>#NAME?</v>
      </c>
      <c r="BV97" t="e">
        <f t="shared" ca="1" si="27"/>
        <v>#NAME?</v>
      </c>
      <c r="BW97" t="e">
        <f t="shared" ca="1" si="23"/>
        <v>#NAME?</v>
      </c>
      <c r="BX97" t="e">
        <f t="shared" ca="1" si="24"/>
        <v>#NAME?</v>
      </c>
      <c r="BY97" t="e">
        <f t="shared" ca="1" si="25"/>
        <v>#NAME?</v>
      </c>
    </row>
    <row r="98" spans="1:77" ht="15.5" x14ac:dyDescent="0.35">
      <c r="A98" s="31">
        <v>75</v>
      </c>
      <c r="B98" s="14">
        <v>5</v>
      </c>
      <c r="C98" s="20">
        <v>0.61199999999999999</v>
      </c>
      <c r="D98" s="14">
        <v>5</v>
      </c>
      <c r="E98">
        <v>1</v>
      </c>
      <c r="F98" s="32">
        <v>1</v>
      </c>
      <c r="G98" s="14">
        <v>42</v>
      </c>
      <c r="H98" s="14">
        <v>15</v>
      </c>
      <c r="I98" s="14">
        <v>4</v>
      </c>
      <c r="J98" s="21">
        <v>36</v>
      </c>
      <c r="K98" s="17">
        <v>55</v>
      </c>
      <c r="L98" s="33">
        <v>186</v>
      </c>
      <c r="M98" s="33">
        <v>193</v>
      </c>
      <c r="N98" s="14">
        <v>0</v>
      </c>
      <c r="S98" t="e">
        <f ca="1"/>
        <v>#NAME?</v>
      </c>
      <c r="T98" t="e">
        <f ca="1"/>
        <v>#NAME?</v>
      </c>
      <c r="U98" t="e">
        <f ca="1"/>
        <v>#NAME?</v>
      </c>
      <c r="V98" t="e">
        <f ca="1"/>
        <v>#NAME?</v>
      </c>
      <c r="W98" t="e">
        <f ca="1"/>
        <v>#NAME?</v>
      </c>
      <c r="X98" t="e">
        <f ca="1"/>
        <v>#NAME?</v>
      </c>
      <c r="Y98" t="e">
        <f ca="1"/>
        <v>#NAME?</v>
      </c>
      <c r="Z98" t="e">
        <f ca="1"/>
        <v>#NAME?</v>
      </c>
      <c r="AA98" t="e">
        <f ca="1"/>
        <v>#NAME?</v>
      </c>
      <c r="AB98" t="e">
        <f ca="1"/>
        <v>#NAME?</v>
      </c>
      <c r="AC98" t="e">
        <f ca="1"/>
        <v>#NAME?</v>
      </c>
      <c r="AD98" t="e">
        <f ca="1"/>
        <v>#NAME?</v>
      </c>
      <c r="AE98" t="e">
        <f ca="1"/>
        <v>#NAME?</v>
      </c>
      <c r="AF98" s="138" t="e">
        <f ca="1"/>
        <v>#NAME?</v>
      </c>
      <c r="AG98" s="139" t="e">
        <f ca="1"/>
        <v>#NAME?</v>
      </c>
      <c r="AH98" s="140" t="e">
        <f t="shared" ca="1" si="15"/>
        <v>#NAME?</v>
      </c>
      <c r="AI98" t="e">
        <f t="shared" ca="1" si="16"/>
        <v>#NAME?</v>
      </c>
      <c r="AJ98" t="e">
        <f t="shared" ca="1" si="17"/>
        <v>#NAME?</v>
      </c>
      <c r="AK98" s="138" t="e">
        <f t="shared" ca="1" si="18"/>
        <v>#NAME?</v>
      </c>
      <c r="AL98" s="140" t="e">
        <f t="shared" ca="1" si="19"/>
        <v>#NAME?</v>
      </c>
      <c r="AM98" s="138">
        <f t="shared" ca="1" si="20"/>
        <v>0</v>
      </c>
      <c r="AN98" s="140" t="e">
        <f t="shared" ca="1" si="21"/>
        <v>#NAME?</v>
      </c>
      <c r="AO98">
        <f t="shared" ca="1" si="22"/>
        <v>0</v>
      </c>
      <c r="BR98" t="e">
        <f ca="1"/>
        <v>#NAME?</v>
      </c>
      <c r="BS98" t="e">
        <f ca="1"/>
        <v>#NAME?</v>
      </c>
      <c r="BT98" t="e">
        <f ca="1"/>
        <v>#NAME?</v>
      </c>
      <c r="BU98" t="e">
        <f t="shared" ca="1" si="26"/>
        <v>#NAME?</v>
      </c>
      <c r="BV98" t="e">
        <f t="shared" ca="1" si="27"/>
        <v>#NAME?</v>
      </c>
      <c r="BW98" t="e">
        <f t="shared" ca="1" si="23"/>
        <v>#NAME?</v>
      </c>
      <c r="BX98" t="e">
        <f t="shared" ca="1" si="24"/>
        <v>#NAME?</v>
      </c>
      <c r="BY98" t="e">
        <f t="shared" ca="1" si="25"/>
        <v>#NAME?</v>
      </c>
    </row>
    <row r="99" spans="1:77" ht="15.5" x14ac:dyDescent="0.35">
      <c r="A99" s="31">
        <v>56</v>
      </c>
      <c r="B99" s="14">
        <v>3</v>
      </c>
      <c r="C99" s="20">
        <v>0.496</v>
      </c>
      <c r="D99" s="14">
        <v>3</v>
      </c>
      <c r="E99">
        <v>0</v>
      </c>
      <c r="F99" s="32">
        <v>0</v>
      </c>
      <c r="G99" s="14">
        <v>54</v>
      </c>
      <c r="H99" s="14">
        <v>8</v>
      </c>
      <c r="I99" s="14">
        <v>4</v>
      </c>
      <c r="J99" s="21">
        <v>31</v>
      </c>
      <c r="K99" s="17">
        <v>37</v>
      </c>
      <c r="L99" s="33">
        <v>172</v>
      </c>
      <c r="M99" s="33">
        <v>179</v>
      </c>
      <c r="N99" s="14">
        <v>0</v>
      </c>
      <c r="S99" t="e">
        <f ca="1"/>
        <v>#NAME?</v>
      </c>
      <c r="T99" t="e">
        <f ca="1"/>
        <v>#NAME?</v>
      </c>
      <c r="U99" t="e">
        <f ca="1"/>
        <v>#NAME?</v>
      </c>
      <c r="V99" t="e">
        <f ca="1"/>
        <v>#NAME?</v>
      </c>
      <c r="W99" t="e">
        <f ca="1"/>
        <v>#NAME?</v>
      </c>
      <c r="X99" t="e">
        <f ca="1"/>
        <v>#NAME?</v>
      </c>
      <c r="Y99" t="e">
        <f ca="1"/>
        <v>#NAME?</v>
      </c>
      <c r="Z99" t="e">
        <f ca="1"/>
        <v>#NAME?</v>
      </c>
      <c r="AA99" t="e">
        <f ca="1"/>
        <v>#NAME?</v>
      </c>
      <c r="AB99" t="e">
        <f ca="1"/>
        <v>#NAME?</v>
      </c>
      <c r="AC99" t="e">
        <f ca="1"/>
        <v>#NAME?</v>
      </c>
      <c r="AD99" t="e">
        <f ca="1"/>
        <v>#NAME?</v>
      </c>
      <c r="AE99" t="e">
        <f ca="1"/>
        <v>#NAME?</v>
      </c>
      <c r="AF99" s="138" t="e">
        <f ca="1"/>
        <v>#NAME?</v>
      </c>
      <c r="AG99" s="139" t="e">
        <f ca="1"/>
        <v>#NAME?</v>
      </c>
      <c r="AH99" s="140" t="e">
        <f t="shared" ca="1" si="15"/>
        <v>#NAME?</v>
      </c>
      <c r="AI99" t="e">
        <f t="shared" ca="1" si="16"/>
        <v>#NAME?</v>
      </c>
      <c r="AJ99" t="e">
        <f t="shared" ca="1" si="17"/>
        <v>#NAME?</v>
      </c>
      <c r="AK99" s="138" t="e">
        <f t="shared" ca="1" si="18"/>
        <v>#NAME?</v>
      </c>
      <c r="AL99" s="140" t="e">
        <f t="shared" ca="1" si="19"/>
        <v>#NAME?</v>
      </c>
      <c r="AM99" s="138">
        <f t="shared" ca="1" si="20"/>
        <v>0</v>
      </c>
      <c r="AN99" s="140" t="e">
        <f t="shared" ca="1" si="21"/>
        <v>#NAME?</v>
      </c>
      <c r="AO99">
        <f t="shared" ca="1" si="22"/>
        <v>0</v>
      </c>
      <c r="BR99" t="e">
        <f ca="1"/>
        <v>#NAME?</v>
      </c>
      <c r="BS99" t="e">
        <f ca="1"/>
        <v>#NAME?</v>
      </c>
      <c r="BT99" t="e">
        <f ca="1"/>
        <v>#NAME?</v>
      </c>
      <c r="BU99" t="e">
        <f t="shared" ca="1" si="26"/>
        <v>#NAME?</v>
      </c>
      <c r="BV99" t="e">
        <f t="shared" ca="1" si="27"/>
        <v>#NAME?</v>
      </c>
      <c r="BW99" t="e">
        <f t="shared" ca="1" si="23"/>
        <v>#NAME?</v>
      </c>
      <c r="BX99" t="e">
        <f t="shared" ca="1" si="24"/>
        <v>#NAME?</v>
      </c>
      <c r="BY99" t="e">
        <f t="shared" ca="1" si="25"/>
        <v>#NAME?</v>
      </c>
    </row>
    <row r="100" spans="1:77" ht="15.5" x14ac:dyDescent="0.35">
      <c r="A100" s="31">
        <v>60</v>
      </c>
      <c r="B100" s="14">
        <v>17</v>
      </c>
      <c r="C100" s="20">
        <v>1.8</v>
      </c>
      <c r="D100" s="14">
        <v>2</v>
      </c>
      <c r="E100">
        <v>0</v>
      </c>
      <c r="F100" s="32">
        <v>1</v>
      </c>
      <c r="G100" s="14">
        <v>39</v>
      </c>
      <c r="H100" s="14">
        <v>9</v>
      </c>
      <c r="I100" s="14">
        <v>3</v>
      </c>
      <c r="J100" s="21">
        <v>44</v>
      </c>
      <c r="K100" s="17">
        <v>40</v>
      </c>
      <c r="L100" s="33">
        <v>165</v>
      </c>
      <c r="M100" s="33">
        <v>171</v>
      </c>
      <c r="N100" s="14">
        <v>1</v>
      </c>
      <c r="S100" t="e">
        <f ca="1"/>
        <v>#NAME?</v>
      </c>
      <c r="T100" t="e">
        <f ca="1"/>
        <v>#NAME?</v>
      </c>
      <c r="U100" t="e">
        <f ca="1"/>
        <v>#NAME?</v>
      </c>
      <c r="V100" t="e">
        <f ca="1"/>
        <v>#NAME?</v>
      </c>
      <c r="W100" t="e">
        <f ca="1"/>
        <v>#NAME?</v>
      </c>
      <c r="X100" t="e">
        <f ca="1"/>
        <v>#NAME?</v>
      </c>
      <c r="Y100" t="e">
        <f ca="1"/>
        <v>#NAME?</v>
      </c>
      <c r="Z100" t="e">
        <f ca="1"/>
        <v>#NAME?</v>
      </c>
      <c r="AA100" t="e">
        <f ca="1"/>
        <v>#NAME?</v>
      </c>
      <c r="AB100" t="e">
        <f ca="1"/>
        <v>#NAME?</v>
      </c>
      <c r="AC100" t="e">
        <f ca="1"/>
        <v>#NAME?</v>
      </c>
      <c r="AD100" t="e">
        <f ca="1"/>
        <v>#NAME?</v>
      </c>
      <c r="AE100" t="e">
        <f ca="1"/>
        <v>#NAME?</v>
      </c>
      <c r="AF100" s="138" t="e">
        <f ca="1"/>
        <v>#NAME?</v>
      </c>
      <c r="AG100" s="139" t="e">
        <f ca="1"/>
        <v>#NAME?</v>
      </c>
      <c r="AH100" s="140" t="e">
        <f t="shared" ca="1" si="15"/>
        <v>#NAME?</v>
      </c>
      <c r="AI100" t="e">
        <f t="shared" ca="1" si="16"/>
        <v>#NAME?</v>
      </c>
      <c r="AJ100" t="e">
        <f t="shared" ca="1" si="17"/>
        <v>#NAME?</v>
      </c>
      <c r="AK100" s="138" t="e">
        <f t="shared" ca="1" si="18"/>
        <v>#NAME?</v>
      </c>
      <c r="AL100" s="140" t="e">
        <f t="shared" ca="1" si="19"/>
        <v>#NAME?</v>
      </c>
      <c r="AM100" s="138">
        <f t="shared" ca="1" si="20"/>
        <v>0</v>
      </c>
      <c r="AN100" s="140" t="e">
        <f t="shared" ca="1" si="21"/>
        <v>#NAME?</v>
      </c>
      <c r="AO100">
        <f t="shared" ca="1" si="22"/>
        <v>0</v>
      </c>
      <c r="BR100" t="e">
        <f ca="1"/>
        <v>#NAME?</v>
      </c>
      <c r="BS100" t="e">
        <f ca="1"/>
        <v>#NAME?</v>
      </c>
      <c r="BT100" t="e">
        <f ca="1"/>
        <v>#NAME?</v>
      </c>
      <c r="BU100" t="e">
        <f t="shared" ca="1" si="26"/>
        <v>#NAME?</v>
      </c>
      <c r="BV100" t="e">
        <f t="shared" ca="1" si="27"/>
        <v>#NAME?</v>
      </c>
      <c r="BW100" t="e">
        <f t="shared" ca="1" si="23"/>
        <v>#NAME?</v>
      </c>
      <c r="BX100" t="e">
        <f t="shared" ca="1" si="24"/>
        <v>#NAME?</v>
      </c>
      <c r="BY100" t="e">
        <f t="shared" ca="1" si="25"/>
        <v>#NAME?</v>
      </c>
    </row>
    <row r="101" spans="1:77" ht="15.5" x14ac:dyDescent="0.35">
      <c r="A101" s="31">
        <v>58</v>
      </c>
      <c r="B101" s="14">
        <v>6</v>
      </c>
      <c r="C101" s="20">
        <v>0.40300000000000002</v>
      </c>
      <c r="D101" s="14">
        <v>2</v>
      </c>
      <c r="E101">
        <v>1</v>
      </c>
      <c r="F101" s="32">
        <v>1</v>
      </c>
      <c r="G101" s="14">
        <v>35</v>
      </c>
      <c r="H101" s="14">
        <v>16</v>
      </c>
      <c r="I101" s="14">
        <v>1</v>
      </c>
      <c r="J101" s="21">
        <v>36</v>
      </c>
      <c r="K101" s="17">
        <v>45</v>
      </c>
      <c r="L101" s="33">
        <v>174</v>
      </c>
      <c r="M101" s="33">
        <v>180</v>
      </c>
      <c r="N101" s="14">
        <v>0</v>
      </c>
      <c r="S101" t="e">
        <f ca="1"/>
        <v>#NAME?</v>
      </c>
      <c r="T101" t="e">
        <f ca="1"/>
        <v>#NAME?</v>
      </c>
      <c r="U101" t="e">
        <f ca="1"/>
        <v>#NAME?</v>
      </c>
      <c r="V101" t="e">
        <f ca="1"/>
        <v>#NAME?</v>
      </c>
      <c r="W101" t="e">
        <f ca="1"/>
        <v>#NAME?</v>
      </c>
      <c r="X101" t="e">
        <f ca="1"/>
        <v>#NAME?</v>
      </c>
      <c r="Y101" t="e">
        <f ca="1"/>
        <v>#NAME?</v>
      </c>
      <c r="Z101" t="e">
        <f ca="1"/>
        <v>#NAME?</v>
      </c>
      <c r="AA101" t="e">
        <f ca="1"/>
        <v>#NAME?</v>
      </c>
      <c r="AB101" t="e">
        <f ca="1"/>
        <v>#NAME?</v>
      </c>
      <c r="AC101" t="e">
        <f ca="1"/>
        <v>#NAME?</v>
      </c>
      <c r="AD101" t="e">
        <f ca="1"/>
        <v>#NAME?</v>
      </c>
      <c r="AE101" t="e">
        <f ca="1"/>
        <v>#NAME?</v>
      </c>
      <c r="AF101" s="138" t="e">
        <f ca="1"/>
        <v>#NAME?</v>
      </c>
      <c r="AG101" s="139" t="e">
        <f ca="1"/>
        <v>#NAME?</v>
      </c>
      <c r="AH101" s="140" t="e">
        <f t="shared" ca="1" si="15"/>
        <v>#NAME?</v>
      </c>
      <c r="AI101" t="e">
        <f t="shared" ca="1" si="16"/>
        <v>#NAME?</v>
      </c>
      <c r="AJ101" t="e">
        <f t="shared" ca="1" si="17"/>
        <v>#NAME?</v>
      </c>
      <c r="AK101" s="138" t="e">
        <f t="shared" ca="1" si="18"/>
        <v>#NAME?</v>
      </c>
      <c r="AL101" s="140" t="e">
        <f t="shared" ca="1" si="19"/>
        <v>#NAME?</v>
      </c>
      <c r="AM101" s="138">
        <f t="shared" ca="1" si="20"/>
        <v>0</v>
      </c>
      <c r="AN101" s="140" t="e">
        <f t="shared" ca="1" si="21"/>
        <v>#NAME?</v>
      </c>
      <c r="AO101">
        <f t="shared" ca="1" si="22"/>
        <v>0</v>
      </c>
      <c r="BR101" t="e">
        <f ca="1"/>
        <v>#NAME?</v>
      </c>
      <c r="BS101" t="e">
        <f ca="1"/>
        <v>#NAME?</v>
      </c>
      <c r="BT101" t="e">
        <f ca="1"/>
        <v>#NAME?</v>
      </c>
      <c r="BU101" t="e">
        <f t="shared" ca="1" si="26"/>
        <v>#NAME?</v>
      </c>
      <c r="BV101" t="e">
        <f t="shared" ca="1" si="27"/>
        <v>#NAME?</v>
      </c>
      <c r="BW101" t="e">
        <f t="shared" ca="1" si="23"/>
        <v>#NAME?</v>
      </c>
      <c r="BX101" t="e">
        <f t="shared" ca="1" si="24"/>
        <v>#NAME?</v>
      </c>
      <c r="BY101" t="e">
        <f t="shared" ca="1" si="25"/>
        <v>#NAME?</v>
      </c>
    </row>
    <row r="102" spans="1:77" ht="15.5" x14ac:dyDescent="0.35">
      <c r="A102" s="31">
        <v>67</v>
      </c>
      <c r="B102" s="14">
        <v>10</v>
      </c>
      <c r="C102" s="20">
        <v>0.85599999999999998</v>
      </c>
      <c r="D102" s="14">
        <v>3</v>
      </c>
      <c r="E102">
        <v>0</v>
      </c>
      <c r="F102" s="32">
        <v>0</v>
      </c>
      <c r="G102" s="14">
        <v>33</v>
      </c>
      <c r="H102" s="14">
        <v>1</v>
      </c>
      <c r="I102" s="14">
        <v>3</v>
      </c>
      <c r="J102" s="21">
        <v>38</v>
      </c>
      <c r="K102" s="17">
        <v>43</v>
      </c>
      <c r="L102" s="33">
        <v>178</v>
      </c>
      <c r="M102" s="33">
        <v>188</v>
      </c>
      <c r="N102" s="14">
        <v>1</v>
      </c>
      <c r="S102" t="e">
        <f ca="1"/>
        <v>#NAME?</v>
      </c>
      <c r="T102" t="e">
        <f ca="1"/>
        <v>#NAME?</v>
      </c>
      <c r="U102" t="e">
        <f ca="1"/>
        <v>#NAME?</v>
      </c>
      <c r="V102" t="e">
        <f ca="1"/>
        <v>#NAME?</v>
      </c>
      <c r="W102" t="e">
        <f ca="1"/>
        <v>#NAME?</v>
      </c>
      <c r="X102" t="e">
        <f ca="1"/>
        <v>#NAME?</v>
      </c>
      <c r="Y102" t="e">
        <f ca="1"/>
        <v>#NAME?</v>
      </c>
      <c r="Z102" t="e">
        <f ca="1"/>
        <v>#NAME?</v>
      </c>
      <c r="AA102" t="e">
        <f ca="1"/>
        <v>#NAME?</v>
      </c>
      <c r="AB102" t="e">
        <f ca="1"/>
        <v>#NAME?</v>
      </c>
      <c r="AC102" t="e">
        <f ca="1"/>
        <v>#NAME?</v>
      </c>
      <c r="AD102" t="e">
        <f ca="1"/>
        <v>#NAME?</v>
      </c>
      <c r="AE102" t="e">
        <f ca="1"/>
        <v>#NAME?</v>
      </c>
      <c r="AF102" s="138" t="e">
        <f ca="1"/>
        <v>#NAME?</v>
      </c>
      <c r="AG102" s="139" t="e">
        <f ca="1"/>
        <v>#NAME?</v>
      </c>
      <c r="AH102" s="140" t="e">
        <f t="shared" ca="1" si="15"/>
        <v>#NAME?</v>
      </c>
      <c r="AI102" t="e">
        <f t="shared" ca="1" si="16"/>
        <v>#NAME?</v>
      </c>
      <c r="AJ102" t="e">
        <f t="shared" ca="1" si="17"/>
        <v>#NAME?</v>
      </c>
      <c r="AK102" s="138" t="e">
        <f t="shared" ca="1" si="18"/>
        <v>#NAME?</v>
      </c>
      <c r="AL102" s="140" t="e">
        <f t="shared" ca="1" si="19"/>
        <v>#NAME?</v>
      </c>
      <c r="AM102" s="138">
        <f t="shared" ca="1" si="20"/>
        <v>0</v>
      </c>
      <c r="AN102" s="140" t="e">
        <f t="shared" ca="1" si="21"/>
        <v>#NAME?</v>
      </c>
      <c r="AO102">
        <f t="shared" ca="1" si="22"/>
        <v>0</v>
      </c>
      <c r="BR102" t="e">
        <f ca="1"/>
        <v>#NAME?</v>
      </c>
      <c r="BS102" t="e">
        <f ca="1"/>
        <v>#NAME?</v>
      </c>
      <c r="BT102" t="e">
        <f ca="1"/>
        <v>#NAME?</v>
      </c>
      <c r="BU102" t="e">
        <f t="shared" ca="1" si="26"/>
        <v>#NAME?</v>
      </c>
      <c r="BV102" t="e">
        <f t="shared" ca="1" si="27"/>
        <v>#NAME?</v>
      </c>
      <c r="BW102" t="e">
        <f t="shared" ca="1" si="23"/>
        <v>#NAME?</v>
      </c>
      <c r="BX102" t="e">
        <f t="shared" ca="1" si="24"/>
        <v>#NAME?</v>
      </c>
      <c r="BY102" t="e">
        <f t="shared" ca="1" si="25"/>
        <v>#NAME?</v>
      </c>
    </row>
    <row r="103" spans="1:77" ht="15.5" x14ac:dyDescent="0.35">
      <c r="A103" s="31">
        <v>73</v>
      </c>
      <c r="B103" s="14">
        <v>15</v>
      </c>
      <c r="C103" s="20">
        <v>1.8360000000000001</v>
      </c>
      <c r="D103" s="14">
        <v>0</v>
      </c>
      <c r="E103">
        <v>1</v>
      </c>
      <c r="F103" s="32">
        <v>1</v>
      </c>
      <c r="G103" s="14">
        <v>36</v>
      </c>
      <c r="H103" s="14">
        <v>7</v>
      </c>
      <c r="I103" s="14">
        <v>2</v>
      </c>
      <c r="J103" s="21">
        <v>42</v>
      </c>
      <c r="K103" s="17">
        <v>83</v>
      </c>
      <c r="L103" s="33">
        <v>179</v>
      </c>
      <c r="M103" s="33">
        <v>187</v>
      </c>
      <c r="N103" s="14">
        <v>0</v>
      </c>
      <c r="S103" t="e">
        <f ca="1"/>
        <v>#NAME?</v>
      </c>
      <c r="T103" t="e">
        <f ca="1"/>
        <v>#NAME?</v>
      </c>
      <c r="U103" t="e">
        <f ca="1"/>
        <v>#NAME?</v>
      </c>
      <c r="V103" t="e">
        <f ca="1"/>
        <v>#NAME?</v>
      </c>
      <c r="W103" t="e">
        <f ca="1"/>
        <v>#NAME?</v>
      </c>
      <c r="X103" t="e">
        <f ca="1"/>
        <v>#NAME?</v>
      </c>
      <c r="Y103" t="e">
        <f ca="1"/>
        <v>#NAME?</v>
      </c>
      <c r="Z103" t="e">
        <f ca="1"/>
        <v>#NAME?</v>
      </c>
      <c r="AA103" t="e">
        <f ca="1"/>
        <v>#NAME?</v>
      </c>
      <c r="AB103" t="e">
        <f ca="1"/>
        <v>#NAME?</v>
      </c>
      <c r="AC103" t="e">
        <f ca="1"/>
        <v>#NAME?</v>
      </c>
      <c r="AD103" t="e">
        <f ca="1"/>
        <v>#NAME?</v>
      </c>
      <c r="AE103" t="e">
        <f ca="1"/>
        <v>#NAME?</v>
      </c>
      <c r="AF103" s="138" t="e">
        <f ca="1"/>
        <v>#NAME?</v>
      </c>
      <c r="AG103" s="139" t="e">
        <f ca="1"/>
        <v>#NAME?</v>
      </c>
      <c r="AH103" s="140" t="e">
        <f t="shared" ca="1" si="15"/>
        <v>#NAME?</v>
      </c>
      <c r="AI103" t="e">
        <f t="shared" ca="1" si="16"/>
        <v>#NAME?</v>
      </c>
      <c r="AJ103" t="e">
        <f t="shared" ca="1" si="17"/>
        <v>#NAME?</v>
      </c>
      <c r="AK103" s="138" t="e">
        <f t="shared" ca="1" si="18"/>
        <v>#NAME?</v>
      </c>
      <c r="AL103" s="140" t="e">
        <f t="shared" ca="1" si="19"/>
        <v>#NAME?</v>
      </c>
      <c r="AM103" s="138">
        <f t="shared" ca="1" si="20"/>
        <v>0</v>
      </c>
      <c r="AN103" s="140" t="e">
        <f t="shared" ca="1" si="21"/>
        <v>#NAME?</v>
      </c>
      <c r="AO103">
        <f t="shared" ca="1" si="22"/>
        <v>0</v>
      </c>
      <c r="BR103" t="e">
        <f ca="1"/>
        <v>#NAME?</v>
      </c>
      <c r="BS103" t="e">
        <f ca="1"/>
        <v>#NAME?</v>
      </c>
      <c r="BT103" t="e">
        <f ca="1"/>
        <v>#NAME?</v>
      </c>
      <c r="BU103" t="e">
        <f t="shared" ca="1" si="26"/>
        <v>#NAME?</v>
      </c>
      <c r="BV103" t="e">
        <f t="shared" ca="1" si="27"/>
        <v>#NAME?</v>
      </c>
      <c r="BW103" t="e">
        <f t="shared" ca="1" si="23"/>
        <v>#NAME?</v>
      </c>
      <c r="BX103" t="e">
        <f t="shared" ca="1" si="24"/>
        <v>#NAME?</v>
      </c>
      <c r="BY103" t="e">
        <f t="shared" ca="1" si="25"/>
        <v>#NAME?</v>
      </c>
    </row>
    <row r="104" spans="1:77" ht="15.5" x14ac:dyDescent="0.35">
      <c r="A104" s="31">
        <v>70</v>
      </c>
      <c r="B104" s="14">
        <v>20</v>
      </c>
      <c r="C104" s="20">
        <v>0.40799999999999997</v>
      </c>
      <c r="D104" s="14">
        <v>2</v>
      </c>
      <c r="E104">
        <v>0</v>
      </c>
      <c r="F104" s="32">
        <v>0</v>
      </c>
      <c r="G104" s="14">
        <v>42</v>
      </c>
      <c r="H104" s="14">
        <v>7</v>
      </c>
      <c r="I104" s="14">
        <v>6</v>
      </c>
      <c r="J104" s="21">
        <v>47</v>
      </c>
      <c r="K104" s="17">
        <v>49</v>
      </c>
      <c r="L104" s="33">
        <v>161</v>
      </c>
      <c r="M104" s="33">
        <v>168</v>
      </c>
      <c r="N104" s="14">
        <v>0</v>
      </c>
      <c r="S104" t="e">
        <f ca="1"/>
        <v>#NAME?</v>
      </c>
      <c r="T104" t="e">
        <f ca="1"/>
        <v>#NAME?</v>
      </c>
      <c r="U104" t="e">
        <f ca="1"/>
        <v>#NAME?</v>
      </c>
      <c r="V104" t="e">
        <f ca="1"/>
        <v>#NAME?</v>
      </c>
      <c r="W104" t="e">
        <f ca="1"/>
        <v>#NAME?</v>
      </c>
      <c r="X104" t="e">
        <f ca="1"/>
        <v>#NAME?</v>
      </c>
      <c r="Y104" t="e">
        <f ca="1"/>
        <v>#NAME?</v>
      </c>
      <c r="Z104" t="e">
        <f ca="1"/>
        <v>#NAME?</v>
      </c>
      <c r="AA104" t="e">
        <f ca="1"/>
        <v>#NAME?</v>
      </c>
      <c r="AB104" t="e">
        <f ca="1"/>
        <v>#NAME?</v>
      </c>
      <c r="AC104" t="e">
        <f ca="1"/>
        <v>#NAME?</v>
      </c>
      <c r="AD104" t="e">
        <f ca="1"/>
        <v>#NAME?</v>
      </c>
      <c r="AE104" t="e">
        <f ca="1"/>
        <v>#NAME?</v>
      </c>
      <c r="AF104" s="138" t="e">
        <f ca="1"/>
        <v>#NAME?</v>
      </c>
      <c r="AG104" s="139" t="e">
        <f ca="1"/>
        <v>#NAME?</v>
      </c>
      <c r="AH104" s="140" t="e">
        <f t="shared" ca="1" si="15"/>
        <v>#NAME?</v>
      </c>
      <c r="AI104" t="e">
        <f t="shared" ca="1" si="16"/>
        <v>#NAME?</v>
      </c>
      <c r="AJ104" t="e">
        <f t="shared" ca="1" si="17"/>
        <v>#NAME?</v>
      </c>
      <c r="AK104" s="138" t="e">
        <f t="shared" ca="1" si="18"/>
        <v>#NAME?</v>
      </c>
      <c r="AL104" s="140" t="e">
        <f t="shared" ca="1" si="19"/>
        <v>#NAME?</v>
      </c>
      <c r="AM104" s="138">
        <f t="shared" ca="1" si="20"/>
        <v>0</v>
      </c>
      <c r="AN104" s="140" t="e">
        <f t="shared" ca="1" si="21"/>
        <v>#NAME?</v>
      </c>
      <c r="AO104">
        <f t="shared" ca="1" si="22"/>
        <v>0</v>
      </c>
      <c r="BR104" t="e">
        <f ca="1"/>
        <v>#NAME?</v>
      </c>
      <c r="BS104" t="e">
        <f ca="1"/>
        <v>#NAME?</v>
      </c>
      <c r="BT104" t="e">
        <f ca="1"/>
        <v>#NAME?</v>
      </c>
      <c r="BU104" t="e">
        <f t="shared" ca="1" si="26"/>
        <v>#NAME?</v>
      </c>
      <c r="BV104" t="e">
        <f t="shared" ca="1" si="27"/>
        <v>#NAME?</v>
      </c>
      <c r="BW104" t="e">
        <f t="shared" ca="1" si="23"/>
        <v>#NAME?</v>
      </c>
      <c r="BX104" t="e">
        <f t="shared" ca="1" si="24"/>
        <v>#NAME?</v>
      </c>
      <c r="BY104" t="e">
        <f t="shared" ca="1" si="25"/>
        <v>#NAME?</v>
      </c>
    </row>
    <row r="105" spans="1:77" ht="15.5" x14ac:dyDescent="0.35">
      <c r="A105" s="31">
        <v>49</v>
      </c>
      <c r="B105" s="14">
        <v>4</v>
      </c>
      <c r="C105" s="20">
        <v>0.124</v>
      </c>
      <c r="D105" s="14">
        <v>3</v>
      </c>
      <c r="E105">
        <v>1</v>
      </c>
      <c r="F105" s="32">
        <v>0</v>
      </c>
      <c r="G105" s="14">
        <v>29</v>
      </c>
      <c r="H105" s="14">
        <v>10</v>
      </c>
      <c r="I105" s="14">
        <v>1</v>
      </c>
      <c r="J105" s="21">
        <v>32</v>
      </c>
      <c r="K105" s="17">
        <v>24</v>
      </c>
      <c r="L105" s="33">
        <v>168</v>
      </c>
      <c r="M105" s="33">
        <v>175</v>
      </c>
      <c r="N105" s="14">
        <v>0</v>
      </c>
      <c r="S105" t="e">
        <f ca="1"/>
        <v>#NAME?</v>
      </c>
      <c r="T105" t="e">
        <f ca="1"/>
        <v>#NAME?</v>
      </c>
      <c r="U105" t="e">
        <f ca="1"/>
        <v>#NAME?</v>
      </c>
      <c r="V105" t="e">
        <f ca="1"/>
        <v>#NAME?</v>
      </c>
      <c r="W105" t="e">
        <f ca="1"/>
        <v>#NAME?</v>
      </c>
      <c r="X105" t="e">
        <f ca="1"/>
        <v>#NAME?</v>
      </c>
      <c r="Y105" t="e">
        <f ca="1"/>
        <v>#NAME?</v>
      </c>
      <c r="Z105" t="e">
        <f ca="1"/>
        <v>#NAME?</v>
      </c>
      <c r="AA105" t="e">
        <f ca="1"/>
        <v>#NAME?</v>
      </c>
      <c r="AB105" t="e">
        <f ca="1"/>
        <v>#NAME?</v>
      </c>
      <c r="AC105" t="e">
        <f ca="1"/>
        <v>#NAME?</v>
      </c>
      <c r="AD105" t="e">
        <f ca="1"/>
        <v>#NAME?</v>
      </c>
      <c r="AE105" t="e">
        <f ca="1"/>
        <v>#NAME?</v>
      </c>
      <c r="AF105" s="138" t="e">
        <f ca="1"/>
        <v>#NAME?</v>
      </c>
      <c r="AG105" s="139" t="e">
        <f ca="1"/>
        <v>#NAME?</v>
      </c>
      <c r="AH105" s="140" t="e">
        <f t="shared" ca="1" si="15"/>
        <v>#NAME?</v>
      </c>
      <c r="AI105" t="e">
        <f t="shared" ca="1" si="16"/>
        <v>#NAME?</v>
      </c>
      <c r="AJ105" t="e">
        <f t="shared" ca="1" si="17"/>
        <v>#NAME?</v>
      </c>
      <c r="AK105" s="138" t="e">
        <f t="shared" ca="1" si="18"/>
        <v>#NAME?</v>
      </c>
      <c r="AL105" s="140" t="e">
        <f t="shared" ca="1" si="19"/>
        <v>#NAME?</v>
      </c>
      <c r="AM105" s="138">
        <f t="shared" ca="1" si="20"/>
        <v>0</v>
      </c>
      <c r="AN105" s="140" t="e">
        <f t="shared" ca="1" si="21"/>
        <v>#NAME?</v>
      </c>
      <c r="AO105">
        <f t="shared" ca="1" si="22"/>
        <v>0</v>
      </c>
      <c r="BR105" t="e">
        <f ca="1"/>
        <v>#NAME?</v>
      </c>
      <c r="BS105" t="e">
        <f ca="1"/>
        <v>#NAME?</v>
      </c>
      <c r="BT105" t="e">
        <f ca="1"/>
        <v>#NAME?</v>
      </c>
      <c r="BU105" t="e">
        <f t="shared" ca="1" si="26"/>
        <v>#NAME?</v>
      </c>
      <c r="BV105" t="e">
        <f t="shared" ca="1" si="27"/>
        <v>#NAME?</v>
      </c>
      <c r="BW105" t="e">
        <f t="shared" ca="1" si="23"/>
        <v>#NAME?</v>
      </c>
      <c r="BX105" t="e">
        <f t="shared" ca="1" si="24"/>
        <v>#NAME?</v>
      </c>
      <c r="BY105" t="e">
        <f t="shared" ca="1" si="25"/>
        <v>#NAME?</v>
      </c>
    </row>
    <row r="106" spans="1:77" ht="15.5" x14ac:dyDescent="0.35">
      <c r="A106" s="31">
        <v>55</v>
      </c>
      <c r="B106" s="14">
        <v>11</v>
      </c>
      <c r="C106" s="20">
        <v>8.5000000000000006E-2</v>
      </c>
      <c r="D106" s="14">
        <v>7</v>
      </c>
      <c r="E106">
        <v>0</v>
      </c>
      <c r="F106" s="32">
        <v>0</v>
      </c>
      <c r="G106" s="14">
        <v>38</v>
      </c>
      <c r="H106" s="14">
        <v>4</v>
      </c>
      <c r="I106" s="14">
        <v>5</v>
      </c>
      <c r="J106" s="21">
        <v>32</v>
      </c>
      <c r="K106" s="17">
        <v>35</v>
      </c>
      <c r="L106" s="33">
        <v>162</v>
      </c>
      <c r="M106" s="33">
        <v>169</v>
      </c>
      <c r="N106" s="14">
        <v>1</v>
      </c>
      <c r="S106" t="e">
        <f ca="1"/>
        <v>#NAME?</v>
      </c>
      <c r="T106" t="e">
        <f ca="1"/>
        <v>#NAME?</v>
      </c>
      <c r="U106" t="e">
        <f ca="1"/>
        <v>#NAME?</v>
      </c>
      <c r="V106" t="e">
        <f ca="1"/>
        <v>#NAME?</v>
      </c>
      <c r="W106" t="e">
        <f ca="1"/>
        <v>#NAME?</v>
      </c>
      <c r="X106" t="e">
        <f ca="1"/>
        <v>#NAME?</v>
      </c>
      <c r="Y106" t="e">
        <f ca="1"/>
        <v>#NAME?</v>
      </c>
      <c r="Z106" t="e">
        <f ca="1"/>
        <v>#NAME?</v>
      </c>
      <c r="AA106" t="e">
        <f ca="1"/>
        <v>#NAME?</v>
      </c>
      <c r="AB106" t="e">
        <f ca="1"/>
        <v>#NAME?</v>
      </c>
      <c r="AC106" t="e">
        <f ca="1"/>
        <v>#NAME?</v>
      </c>
      <c r="AD106" t="e">
        <f ca="1"/>
        <v>#NAME?</v>
      </c>
      <c r="AE106" t="e">
        <f ca="1"/>
        <v>#NAME?</v>
      </c>
      <c r="AF106" s="138" t="e">
        <f ca="1"/>
        <v>#NAME?</v>
      </c>
      <c r="AG106" s="139" t="e">
        <f ca="1"/>
        <v>#NAME?</v>
      </c>
      <c r="AH106" s="140" t="e">
        <f t="shared" ca="1" si="15"/>
        <v>#NAME?</v>
      </c>
      <c r="AI106" t="e">
        <f t="shared" ca="1" si="16"/>
        <v>#NAME?</v>
      </c>
      <c r="AJ106" t="e">
        <f t="shared" ca="1" si="17"/>
        <v>#NAME?</v>
      </c>
      <c r="AK106" s="138" t="e">
        <f t="shared" ca="1" si="18"/>
        <v>#NAME?</v>
      </c>
      <c r="AL106" s="140" t="e">
        <f t="shared" ca="1" si="19"/>
        <v>#NAME?</v>
      </c>
      <c r="AM106" s="138">
        <f t="shared" ca="1" si="20"/>
        <v>0</v>
      </c>
      <c r="AN106" s="140" t="e">
        <f t="shared" ca="1" si="21"/>
        <v>#NAME?</v>
      </c>
      <c r="AO106">
        <f t="shared" ca="1" si="22"/>
        <v>0</v>
      </c>
      <c r="BR106" t="e">
        <f ca="1"/>
        <v>#NAME?</v>
      </c>
      <c r="BS106" t="e">
        <f ca="1"/>
        <v>#NAME?</v>
      </c>
      <c r="BT106" t="e">
        <f ca="1"/>
        <v>#NAME?</v>
      </c>
      <c r="BU106" t="e">
        <f t="shared" ca="1" si="26"/>
        <v>#NAME?</v>
      </c>
      <c r="BV106" t="e">
        <f t="shared" ca="1" si="27"/>
        <v>#NAME?</v>
      </c>
      <c r="BW106" t="e">
        <f t="shared" ca="1" si="23"/>
        <v>#NAME?</v>
      </c>
      <c r="BX106" t="e">
        <f t="shared" ca="1" si="24"/>
        <v>#NAME?</v>
      </c>
      <c r="BY106" t="e">
        <f t="shared" ca="1" si="25"/>
        <v>#NAME?</v>
      </c>
    </row>
    <row r="107" spans="1:77" ht="15.5" x14ac:dyDescent="0.35">
      <c r="A107" s="31">
        <v>49</v>
      </c>
      <c r="B107" s="14">
        <v>13</v>
      </c>
      <c r="C107" s="20">
        <v>0.85199999999999998</v>
      </c>
      <c r="D107" s="14">
        <v>3</v>
      </c>
      <c r="E107">
        <v>0</v>
      </c>
      <c r="F107" s="32">
        <v>0</v>
      </c>
      <c r="G107" s="14">
        <v>37</v>
      </c>
      <c r="H107" s="14">
        <v>9</v>
      </c>
      <c r="I107" s="14">
        <v>4</v>
      </c>
      <c r="J107" s="21">
        <v>41</v>
      </c>
      <c r="K107" s="17">
        <v>25</v>
      </c>
      <c r="L107" s="33">
        <v>162</v>
      </c>
      <c r="M107" s="33">
        <v>168</v>
      </c>
      <c r="N107" s="14">
        <v>1</v>
      </c>
      <c r="S107" t="e">
        <f ca="1"/>
        <v>#NAME?</v>
      </c>
      <c r="T107" t="e">
        <f ca="1"/>
        <v>#NAME?</v>
      </c>
      <c r="U107" t="e">
        <f ca="1"/>
        <v>#NAME?</v>
      </c>
      <c r="V107" t="e">
        <f ca="1"/>
        <v>#NAME?</v>
      </c>
      <c r="W107" t="e">
        <f ca="1"/>
        <v>#NAME?</v>
      </c>
      <c r="X107" t="e">
        <f ca="1"/>
        <v>#NAME?</v>
      </c>
      <c r="Y107" t="e">
        <f ca="1"/>
        <v>#NAME?</v>
      </c>
      <c r="Z107" t="e">
        <f ca="1"/>
        <v>#NAME?</v>
      </c>
      <c r="AA107" t="e">
        <f ca="1"/>
        <v>#NAME?</v>
      </c>
      <c r="AB107" t="e">
        <f ca="1"/>
        <v>#NAME?</v>
      </c>
      <c r="AC107" t="e">
        <f ca="1"/>
        <v>#NAME?</v>
      </c>
      <c r="AD107" t="e">
        <f ca="1"/>
        <v>#NAME?</v>
      </c>
      <c r="AE107" t="e">
        <f ca="1"/>
        <v>#NAME?</v>
      </c>
      <c r="AF107" s="138" t="e">
        <f ca="1"/>
        <v>#NAME?</v>
      </c>
      <c r="AG107" s="139" t="e">
        <f ca="1"/>
        <v>#NAME?</v>
      </c>
      <c r="AH107" s="140" t="e">
        <f t="shared" ca="1" si="15"/>
        <v>#NAME?</v>
      </c>
      <c r="AI107" t="e">
        <f t="shared" ca="1" si="16"/>
        <v>#NAME?</v>
      </c>
      <c r="AJ107" t="e">
        <f t="shared" ca="1" si="17"/>
        <v>#NAME?</v>
      </c>
      <c r="AK107" s="138" t="e">
        <f t="shared" ca="1" si="18"/>
        <v>#NAME?</v>
      </c>
      <c r="AL107" s="140" t="e">
        <f t="shared" ca="1" si="19"/>
        <v>#NAME?</v>
      </c>
      <c r="AM107" s="138">
        <f t="shared" ca="1" si="20"/>
        <v>0</v>
      </c>
      <c r="AN107" s="140" t="e">
        <f t="shared" ca="1" si="21"/>
        <v>#NAME?</v>
      </c>
      <c r="AO107">
        <f t="shared" ca="1" si="22"/>
        <v>0</v>
      </c>
      <c r="BR107" t="e">
        <f ca="1"/>
        <v>#NAME?</v>
      </c>
      <c r="BS107" t="e">
        <f ca="1"/>
        <v>#NAME?</v>
      </c>
      <c r="BT107" t="e">
        <f ca="1"/>
        <v>#NAME?</v>
      </c>
      <c r="BU107" t="e">
        <f t="shared" ca="1" si="26"/>
        <v>#NAME?</v>
      </c>
      <c r="BV107" t="e">
        <f t="shared" ca="1" si="27"/>
        <v>#NAME?</v>
      </c>
      <c r="BW107" t="e">
        <f t="shared" ca="1" si="23"/>
        <v>#NAME?</v>
      </c>
      <c r="BX107" t="e">
        <f t="shared" ca="1" si="24"/>
        <v>#NAME?</v>
      </c>
      <c r="BY107" t="e">
        <f t="shared" ca="1" si="25"/>
        <v>#NAME?</v>
      </c>
    </row>
    <row r="108" spans="1:77" ht="15.5" x14ac:dyDescent="0.35">
      <c r="A108" s="31">
        <v>74</v>
      </c>
      <c r="B108" s="14">
        <v>6</v>
      </c>
      <c r="C108" s="20">
        <v>1.927</v>
      </c>
      <c r="D108" s="14">
        <v>2</v>
      </c>
      <c r="E108">
        <v>0</v>
      </c>
      <c r="F108" s="32">
        <v>1</v>
      </c>
      <c r="G108" s="14">
        <v>29</v>
      </c>
      <c r="H108" s="14">
        <v>7</v>
      </c>
      <c r="I108" s="14">
        <v>2</v>
      </c>
      <c r="J108" s="21">
        <v>38</v>
      </c>
      <c r="K108" s="17">
        <v>58</v>
      </c>
      <c r="L108" s="33">
        <v>164</v>
      </c>
      <c r="M108" s="33">
        <v>171</v>
      </c>
      <c r="N108" s="14">
        <v>1</v>
      </c>
      <c r="S108" t="e">
        <f ca="1"/>
        <v>#NAME?</v>
      </c>
      <c r="T108" t="e">
        <f ca="1"/>
        <v>#NAME?</v>
      </c>
      <c r="U108" t="e">
        <f ca="1"/>
        <v>#NAME?</v>
      </c>
      <c r="V108" t="e">
        <f ca="1"/>
        <v>#NAME?</v>
      </c>
      <c r="W108" t="e">
        <f ca="1"/>
        <v>#NAME?</v>
      </c>
      <c r="X108" t="e">
        <f ca="1"/>
        <v>#NAME?</v>
      </c>
      <c r="Y108" t="e">
        <f ca="1"/>
        <v>#NAME?</v>
      </c>
      <c r="Z108" t="e">
        <f ca="1"/>
        <v>#NAME?</v>
      </c>
      <c r="AA108" t="e">
        <f ca="1"/>
        <v>#NAME?</v>
      </c>
      <c r="AB108" t="e">
        <f ca="1"/>
        <v>#NAME?</v>
      </c>
      <c r="AC108" t="e">
        <f ca="1"/>
        <v>#NAME?</v>
      </c>
      <c r="AD108" t="e">
        <f ca="1"/>
        <v>#NAME?</v>
      </c>
      <c r="AE108" t="e">
        <f ca="1"/>
        <v>#NAME?</v>
      </c>
      <c r="AF108" s="138" t="e">
        <f ca="1"/>
        <v>#NAME?</v>
      </c>
      <c r="AG108" s="139" t="e">
        <f ca="1"/>
        <v>#NAME?</v>
      </c>
      <c r="AH108" s="140" t="e">
        <f t="shared" ca="1" si="15"/>
        <v>#NAME?</v>
      </c>
      <c r="AI108" t="e">
        <f t="shared" ca="1" si="16"/>
        <v>#NAME?</v>
      </c>
      <c r="AJ108" t="e">
        <f t="shared" ca="1" si="17"/>
        <v>#NAME?</v>
      </c>
      <c r="AK108" s="138" t="e">
        <f t="shared" ca="1" si="18"/>
        <v>#NAME?</v>
      </c>
      <c r="AL108" s="140" t="e">
        <f t="shared" ca="1" si="19"/>
        <v>#NAME?</v>
      </c>
      <c r="AM108" s="138">
        <f t="shared" ca="1" si="20"/>
        <v>0</v>
      </c>
      <c r="AN108" s="140" t="e">
        <f t="shared" ca="1" si="21"/>
        <v>#NAME?</v>
      </c>
      <c r="AO108">
        <f t="shared" ca="1" si="22"/>
        <v>0</v>
      </c>
      <c r="BR108" t="e">
        <f ca="1"/>
        <v>#NAME?</v>
      </c>
      <c r="BS108" t="e">
        <f ca="1"/>
        <v>#NAME?</v>
      </c>
      <c r="BT108" t="e">
        <f ca="1"/>
        <v>#NAME?</v>
      </c>
      <c r="BU108" t="e">
        <f t="shared" ca="1" si="26"/>
        <v>#NAME?</v>
      </c>
      <c r="BV108" t="e">
        <f t="shared" ca="1" si="27"/>
        <v>#NAME?</v>
      </c>
      <c r="BW108" t="e">
        <f t="shared" ca="1" si="23"/>
        <v>#NAME?</v>
      </c>
      <c r="BX108" t="e">
        <f t="shared" ca="1" si="24"/>
        <v>#NAME?</v>
      </c>
      <c r="BY108" t="e">
        <f t="shared" ca="1" si="25"/>
        <v>#NAME?</v>
      </c>
    </row>
    <row r="109" spans="1:77" ht="15.5" x14ac:dyDescent="0.35">
      <c r="A109" s="31">
        <v>53</v>
      </c>
      <c r="B109" s="14">
        <v>4</v>
      </c>
      <c r="C109" s="20">
        <v>1.018</v>
      </c>
      <c r="D109" s="14">
        <v>1</v>
      </c>
      <c r="E109">
        <v>0</v>
      </c>
      <c r="F109" s="32">
        <v>1</v>
      </c>
      <c r="G109" s="14">
        <v>36</v>
      </c>
      <c r="H109" s="14">
        <v>10</v>
      </c>
      <c r="I109" s="14">
        <v>4</v>
      </c>
      <c r="J109" s="21">
        <v>35</v>
      </c>
      <c r="K109" s="17">
        <v>31</v>
      </c>
      <c r="L109" s="33">
        <v>176</v>
      </c>
      <c r="M109" s="33">
        <v>182</v>
      </c>
      <c r="N109" s="14">
        <v>0</v>
      </c>
      <c r="S109" t="e">
        <f ca="1"/>
        <v>#NAME?</v>
      </c>
      <c r="T109" t="e">
        <f ca="1"/>
        <v>#NAME?</v>
      </c>
      <c r="U109" t="e">
        <f ca="1"/>
        <v>#NAME?</v>
      </c>
      <c r="V109" t="e">
        <f ca="1"/>
        <v>#NAME?</v>
      </c>
      <c r="W109" t="e">
        <f ca="1"/>
        <v>#NAME?</v>
      </c>
      <c r="X109" t="e">
        <f ca="1"/>
        <v>#NAME?</v>
      </c>
      <c r="Y109" t="e">
        <f ca="1"/>
        <v>#NAME?</v>
      </c>
      <c r="Z109" t="e">
        <f ca="1"/>
        <v>#NAME?</v>
      </c>
      <c r="AA109" t="e">
        <f ca="1"/>
        <v>#NAME?</v>
      </c>
      <c r="AB109" t="e">
        <f ca="1"/>
        <v>#NAME?</v>
      </c>
      <c r="AC109" t="e">
        <f ca="1"/>
        <v>#NAME?</v>
      </c>
      <c r="AD109" t="e">
        <f ca="1"/>
        <v>#NAME?</v>
      </c>
      <c r="AE109" t="e">
        <f ca="1"/>
        <v>#NAME?</v>
      </c>
      <c r="AF109" s="138" t="e">
        <f ca="1"/>
        <v>#NAME?</v>
      </c>
      <c r="AG109" s="139" t="e">
        <f ca="1"/>
        <v>#NAME?</v>
      </c>
      <c r="AH109" s="140" t="e">
        <f t="shared" ca="1" si="15"/>
        <v>#NAME?</v>
      </c>
      <c r="AI109" t="e">
        <f t="shared" ca="1" si="16"/>
        <v>#NAME?</v>
      </c>
      <c r="AJ109" t="e">
        <f t="shared" ca="1" si="17"/>
        <v>#NAME?</v>
      </c>
      <c r="AK109" s="138" t="e">
        <f t="shared" ca="1" si="18"/>
        <v>#NAME?</v>
      </c>
      <c r="AL109" s="140" t="e">
        <f t="shared" ca="1" si="19"/>
        <v>#NAME?</v>
      </c>
      <c r="AM109" s="138">
        <f t="shared" ca="1" si="20"/>
        <v>0</v>
      </c>
      <c r="AN109" s="140" t="e">
        <f t="shared" ca="1" si="21"/>
        <v>#NAME?</v>
      </c>
      <c r="AO109">
        <f t="shared" ca="1" si="22"/>
        <v>0</v>
      </c>
      <c r="BR109" t="e">
        <f ca="1"/>
        <v>#NAME?</v>
      </c>
      <c r="BS109" t="e">
        <f ca="1"/>
        <v>#NAME?</v>
      </c>
      <c r="BT109" t="e">
        <f ca="1"/>
        <v>#NAME?</v>
      </c>
      <c r="BU109" t="e">
        <f t="shared" ca="1" si="26"/>
        <v>#NAME?</v>
      </c>
      <c r="BV109" t="e">
        <f t="shared" ca="1" si="27"/>
        <v>#NAME?</v>
      </c>
      <c r="BW109" t="e">
        <f t="shared" ca="1" si="23"/>
        <v>#NAME?</v>
      </c>
      <c r="BX109" t="e">
        <f t="shared" ca="1" si="24"/>
        <v>#NAME?</v>
      </c>
      <c r="BY109" t="e">
        <f t="shared" ca="1" si="25"/>
        <v>#NAME?</v>
      </c>
    </row>
    <row r="110" spans="1:77" ht="15.5" x14ac:dyDescent="0.35">
      <c r="A110" s="31">
        <v>58</v>
      </c>
      <c r="B110" s="14">
        <v>13</v>
      </c>
      <c r="C110" s="20">
        <v>0.86399999999999999</v>
      </c>
      <c r="D110" s="14">
        <v>4</v>
      </c>
      <c r="E110">
        <v>0</v>
      </c>
      <c r="F110" s="32">
        <v>0</v>
      </c>
      <c r="G110" s="14">
        <v>61</v>
      </c>
      <c r="H110" s="14">
        <v>8</v>
      </c>
      <c r="I110" s="14">
        <v>5</v>
      </c>
      <c r="J110" s="21">
        <v>44</v>
      </c>
      <c r="K110" s="17">
        <v>39</v>
      </c>
      <c r="L110" s="33">
        <v>162</v>
      </c>
      <c r="M110" s="33">
        <v>168</v>
      </c>
      <c r="N110" s="14">
        <v>1</v>
      </c>
      <c r="S110" t="e">
        <f ca="1"/>
        <v>#NAME?</v>
      </c>
      <c r="T110" t="e">
        <f ca="1"/>
        <v>#NAME?</v>
      </c>
      <c r="U110" t="e">
        <f ca="1"/>
        <v>#NAME?</v>
      </c>
      <c r="V110" t="e">
        <f ca="1"/>
        <v>#NAME?</v>
      </c>
      <c r="W110" t="e">
        <f ca="1"/>
        <v>#NAME?</v>
      </c>
      <c r="X110" t="e">
        <f ca="1"/>
        <v>#NAME?</v>
      </c>
      <c r="Y110" t="e">
        <f ca="1"/>
        <v>#NAME?</v>
      </c>
      <c r="Z110" t="e">
        <f ca="1"/>
        <v>#NAME?</v>
      </c>
      <c r="AA110" t="e">
        <f ca="1"/>
        <v>#NAME?</v>
      </c>
      <c r="AB110" t="e">
        <f ca="1"/>
        <v>#NAME?</v>
      </c>
      <c r="AC110" t="e">
        <f ca="1"/>
        <v>#NAME?</v>
      </c>
      <c r="AD110" t="e">
        <f ca="1"/>
        <v>#NAME?</v>
      </c>
      <c r="AE110" t="e">
        <f ca="1"/>
        <v>#NAME?</v>
      </c>
      <c r="AF110" s="138" t="e">
        <f ca="1"/>
        <v>#NAME?</v>
      </c>
      <c r="AG110" s="139" t="e">
        <f ca="1"/>
        <v>#NAME?</v>
      </c>
      <c r="AH110" s="140" t="e">
        <f t="shared" ca="1" si="15"/>
        <v>#NAME?</v>
      </c>
      <c r="AI110" t="e">
        <f t="shared" ca="1" si="16"/>
        <v>#NAME?</v>
      </c>
      <c r="AJ110" t="e">
        <f t="shared" ca="1" si="17"/>
        <v>#NAME?</v>
      </c>
      <c r="AK110" s="138" t="e">
        <f t="shared" ca="1" si="18"/>
        <v>#NAME?</v>
      </c>
      <c r="AL110" s="140" t="e">
        <f t="shared" ca="1" si="19"/>
        <v>#NAME?</v>
      </c>
      <c r="AM110" s="138">
        <f t="shared" ca="1" si="20"/>
        <v>0</v>
      </c>
      <c r="AN110" s="140" t="e">
        <f t="shared" ca="1" si="21"/>
        <v>#NAME?</v>
      </c>
      <c r="AO110">
        <f t="shared" ca="1" si="22"/>
        <v>0</v>
      </c>
      <c r="BR110" t="e">
        <f ca="1"/>
        <v>#NAME?</v>
      </c>
      <c r="BS110" t="e">
        <f ca="1"/>
        <v>#NAME?</v>
      </c>
      <c r="BT110" t="e">
        <f ca="1"/>
        <v>#NAME?</v>
      </c>
      <c r="BU110" t="e">
        <f t="shared" ca="1" si="26"/>
        <v>#NAME?</v>
      </c>
      <c r="BV110" t="e">
        <f t="shared" ca="1" si="27"/>
        <v>#NAME?</v>
      </c>
      <c r="BW110" t="e">
        <f t="shared" ca="1" si="23"/>
        <v>#NAME?</v>
      </c>
      <c r="BX110" t="e">
        <f t="shared" ca="1" si="24"/>
        <v>#NAME?</v>
      </c>
      <c r="BY110" t="e">
        <f t="shared" ca="1" si="25"/>
        <v>#NAME?</v>
      </c>
    </row>
    <row r="111" spans="1:77" ht="15.5" x14ac:dyDescent="0.35">
      <c r="A111" s="31">
        <v>54</v>
      </c>
      <c r="B111" s="14">
        <v>2</v>
      </c>
      <c r="C111" s="20">
        <v>0.626</v>
      </c>
      <c r="D111" s="14">
        <v>2</v>
      </c>
      <c r="E111">
        <v>0</v>
      </c>
      <c r="F111" s="32">
        <v>0</v>
      </c>
      <c r="G111" s="14">
        <v>38</v>
      </c>
      <c r="H111" s="14">
        <v>8</v>
      </c>
      <c r="I111" s="14">
        <v>3</v>
      </c>
      <c r="J111" s="21">
        <v>28</v>
      </c>
      <c r="K111" s="17">
        <v>26</v>
      </c>
      <c r="L111" s="33">
        <v>185</v>
      </c>
      <c r="M111" s="33">
        <v>193</v>
      </c>
      <c r="N111" s="14">
        <v>1</v>
      </c>
      <c r="S111" t="e">
        <f ca="1"/>
        <v>#NAME?</v>
      </c>
      <c r="T111" t="e">
        <f ca="1"/>
        <v>#NAME?</v>
      </c>
      <c r="U111" t="e">
        <f ca="1"/>
        <v>#NAME?</v>
      </c>
      <c r="V111" t="e">
        <f ca="1"/>
        <v>#NAME?</v>
      </c>
      <c r="W111" t="e">
        <f ca="1"/>
        <v>#NAME?</v>
      </c>
      <c r="X111" t="e">
        <f ca="1"/>
        <v>#NAME?</v>
      </c>
      <c r="Y111" t="e">
        <f ca="1"/>
        <v>#NAME?</v>
      </c>
      <c r="Z111" t="e">
        <f ca="1"/>
        <v>#NAME?</v>
      </c>
      <c r="AA111" t="e">
        <f ca="1"/>
        <v>#NAME?</v>
      </c>
      <c r="AB111" t="e">
        <f ca="1"/>
        <v>#NAME?</v>
      </c>
      <c r="AC111" t="e">
        <f ca="1"/>
        <v>#NAME?</v>
      </c>
      <c r="AD111" t="e">
        <f ca="1"/>
        <v>#NAME?</v>
      </c>
      <c r="AE111" t="e">
        <f ca="1"/>
        <v>#NAME?</v>
      </c>
      <c r="AF111" s="138" t="e">
        <f ca="1"/>
        <v>#NAME?</v>
      </c>
      <c r="AG111" s="139" t="e">
        <f ca="1"/>
        <v>#NAME?</v>
      </c>
      <c r="AH111" s="140" t="e">
        <f t="shared" ca="1" si="15"/>
        <v>#NAME?</v>
      </c>
      <c r="AI111" t="e">
        <f t="shared" ca="1" si="16"/>
        <v>#NAME?</v>
      </c>
      <c r="AJ111" t="e">
        <f t="shared" ca="1" si="17"/>
        <v>#NAME?</v>
      </c>
      <c r="AK111" s="138" t="e">
        <f t="shared" ca="1" si="18"/>
        <v>#NAME?</v>
      </c>
      <c r="AL111" s="140" t="e">
        <f t="shared" ca="1" si="19"/>
        <v>#NAME?</v>
      </c>
      <c r="AM111" s="138">
        <f t="shared" ca="1" si="20"/>
        <v>0</v>
      </c>
      <c r="AN111" s="140" t="e">
        <f t="shared" ca="1" si="21"/>
        <v>#NAME?</v>
      </c>
      <c r="AO111">
        <f t="shared" ca="1" si="22"/>
        <v>0</v>
      </c>
      <c r="BR111" t="e">
        <f ca="1"/>
        <v>#NAME?</v>
      </c>
      <c r="BS111" t="e">
        <f ca="1"/>
        <v>#NAME?</v>
      </c>
      <c r="BT111" t="e">
        <f ca="1"/>
        <v>#NAME?</v>
      </c>
      <c r="BU111" t="e">
        <f t="shared" ca="1" si="26"/>
        <v>#NAME?</v>
      </c>
      <c r="BV111" t="e">
        <f t="shared" ca="1" si="27"/>
        <v>#NAME?</v>
      </c>
      <c r="BW111" t="e">
        <f t="shared" ca="1" si="23"/>
        <v>#NAME?</v>
      </c>
      <c r="BX111" t="e">
        <f t="shared" ca="1" si="24"/>
        <v>#NAME?</v>
      </c>
      <c r="BY111" t="e">
        <f t="shared" ca="1" si="25"/>
        <v>#NAME?</v>
      </c>
    </row>
    <row r="112" spans="1:77" ht="15.5" x14ac:dyDescent="0.35">
      <c r="A112" s="31">
        <v>55</v>
      </c>
      <c r="B112" s="14">
        <v>4</v>
      </c>
      <c r="C112" s="20">
        <v>1.3839999999999999</v>
      </c>
      <c r="D112" s="14">
        <v>2</v>
      </c>
      <c r="E112">
        <v>1</v>
      </c>
      <c r="F112" s="32">
        <v>0</v>
      </c>
      <c r="G112" s="14">
        <v>27</v>
      </c>
      <c r="H112" s="14">
        <v>10</v>
      </c>
      <c r="I112" s="14">
        <v>1</v>
      </c>
      <c r="J112" s="21">
        <v>34</v>
      </c>
      <c r="K112" s="17">
        <v>94</v>
      </c>
      <c r="L112" s="33">
        <v>182</v>
      </c>
      <c r="M112" s="33">
        <v>192</v>
      </c>
      <c r="N112" s="14">
        <v>1</v>
      </c>
      <c r="S112" t="e">
        <f ca="1"/>
        <v>#NAME?</v>
      </c>
      <c r="T112" t="e">
        <f ca="1"/>
        <v>#NAME?</v>
      </c>
      <c r="U112" t="e">
        <f ca="1"/>
        <v>#NAME?</v>
      </c>
      <c r="V112" t="e">
        <f ca="1"/>
        <v>#NAME?</v>
      </c>
      <c r="W112" t="e">
        <f ca="1"/>
        <v>#NAME?</v>
      </c>
      <c r="X112" t="e">
        <f ca="1"/>
        <v>#NAME?</v>
      </c>
      <c r="Y112" t="e">
        <f ca="1"/>
        <v>#NAME?</v>
      </c>
      <c r="Z112" t="e">
        <f ca="1"/>
        <v>#NAME?</v>
      </c>
      <c r="AA112" t="e">
        <f ca="1"/>
        <v>#NAME?</v>
      </c>
      <c r="AB112" t="e">
        <f ca="1"/>
        <v>#NAME?</v>
      </c>
      <c r="AC112" t="e">
        <f ca="1"/>
        <v>#NAME?</v>
      </c>
      <c r="AD112" t="e">
        <f ca="1"/>
        <v>#NAME?</v>
      </c>
      <c r="AE112" t="e">
        <f ca="1"/>
        <v>#NAME?</v>
      </c>
      <c r="AF112" s="138" t="e">
        <f ca="1"/>
        <v>#NAME?</v>
      </c>
      <c r="AG112" s="139" t="e">
        <f ca="1"/>
        <v>#NAME?</v>
      </c>
      <c r="AH112" s="140" t="e">
        <f t="shared" ca="1" si="15"/>
        <v>#NAME?</v>
      </c>
      <c r="AI112" t="e">
        <f t="shared" ca="1" si="16"/>
        <v>#NAME?</v>
      </c>
      <c r="AJ112" t="e">
        <f t="shared" ca="1" si="17"/>
        <v>#NAME?</v>
      </c>
      <c r="AK112" s="138" t="e">
        <f t="shared" ca="1" si="18"/>
        <v>#NAME?</v>
      </c>
      <c r="AL112" s="140" t="e">
        <f t="shared" ca="1" si="19"/>
        <v>#NAME?</v>
      </c>
      <c r="AM112" s="138">
        <f t="shared" ca="1" si="20"/>
        <v>0</v>
      </c>
      <c r="AN112" s="140" t="e">
        <f t="shared" ca="1" si="21"/>
        <v>#NAME?</v>
      </c>
      <c r="AO112">
        <f t="shared" ca="1" si="22"/>
        <v>0</v>
      </c>
      <c r="BR112" t="e">
        <f ca="1"/>
        <v>#NAME?</v>
      </c>
      <c r="BS112" t="e">
        <f ca="1"/>
        <v>#NAME?</v>
      </c>
      <c r="BT112" t="e">
        <f ca="1"/>
        <v>#NAME?</v>
      </c>
      <c r="BU112" t="e">
        <f t="shared" ca="1" si="26"/>
        <v>#NAME?</v>
      </c>
      <c r="BV112" t="e">
        <f t="shared" ca="1" si="27"/>
        <v>#NAME?</v>
      </c>
      <c r="BW112" t="e">
        <f t="shared" ca="1" si="23"/>
        <v>#NAME?</v>
      </c>
      <c r="BX112" t="e">
        <f t="shared" ca="1" si="24"/>
        <v>#NAME?</v>
      </c>
      <c r="BY112" t="e">
        <f t="shared" ca="1" si="25"/>
        <v>#NAME?</v>
      </c>
    </row>
    <row r="113" spans="1:77" ht="15.5" x14ac:dyDescent="0.35">
      <c r="A113" s="31">
        <v>65</v>
      </c>
      <c r="B113" s="14">
        <v>3</v>
      </c>
      <c r="C113" s="20">
        <v>0.59</v>
      </c>
      <c r="D113" s="14">
        <v>3</v>
      </c>
      <c r="E113">
        <v>0</v>
      </c>
      <c r="F113" s="32">
        <v>1</v>
      </c>
      <c r="G113" s="14">
        <v>32</v>
      </c>
      <c r="H113" s="14">
        <v>10</v>
      </c>
      <c r="I113" s="14">
        <v>2</v>
      </c>
      <c r="J113" s="21">
        <v>29</v>
      </c>
      <c r="K113" s="17">
        <v>54</v>
      </c>
      <c r="L113" s="33">
        <v>173</v>
      </c>
      <c r="M113" s="33">
        <v>181</v>
      </c>
      <c r="N113" s="14">
        <v>1</v>
      </c>
      <c r="S113" t="e">
        <f ca="1"/>
        <v>#NAME?</v>
      </c>
      <c r="T113" t="e">
        <f ca="1"/>
        <v>#NAME?</v>
      </c>
      <c r="U113" t="e">
        <f ca="1"/>
        <v>#NAME?</v>
      </c>
      <c r="V113" t="e">
        <f ca="1"/>
        <v>#NAME?</v>
      </c>
      <c r="W113" t="e">
        <f ca="1"/>
        <v>#NAME?</v>
      </c>
      <c r="X113" t="e">
        <f ca="1"/>
        <v>#NAME?</v>
      </c>
      <c r="Y113" t="e">
        <f ca="1"/>
        <v>#NAME?</v>
      </c>
      <c r="Z113" t="e">
        <f ca="1"/>
        <v>#NAME?</v>
      </c>
      <c r="AA113" t="e">
        <f ca="1"/>
        <v>#NAME?</v>
      </c>
      <c r="AB113" t="e">
        <f ca="1"/>
        <v>#NAME?</v>
      </c>
      <c r="AC113" t="e">
        <f ca="1"/>
        <v>#NAME?</v>
      </c>
      <c r="AD113" t="e">
        <f ca="1"/>
        <v>#NAME?</v>
      </c>
      <c r="AE113" t="e">
        <f ca="1"/>
        <v>#NAME?</v>
      </c>
      <c r="AF113" s="138" t="e">
        <f ca="1"/>
        <v>#NAME?</v>
      </c>
      <c r="AG113" s="139" t="e">
        <f ca="1"/>
        <v>#NAME?</v>
      </c>
      <c r="AH113" s="140" t="e">
        <f t="shared" ca="1" si="15"/>
        <v>#NAME?</v>
      </c>
      <c r="AI113" t="e">
        <f t="shared" ca="1" si="16"/>
        <v>#NAME?</v>
      </c>
      <c r="AJ113" t="e">
        <f t="shared" ca="1" si="17"/>
        <v>#NAME?</v>
      </c>
      <c r="AK113" s="138" t="e">
        <f t="shared" ca="1" si="18"/>
        <v>#NAME?</v>
      </c>
      <c r="AL113" s="140" t="e">
        <f t="shared" ca="1" si="19"/>
        <v>#NAME?</v>
      </c>
      <c r="AM113" s="138">
        <f t="shared" ca="1" si="20"/>
        <v>0</v>
      </c>
      <c r="AN113" s="140" t="e">
        <f t="shared" ca="1" si="21"/>
        <v>#NAME?</v>
      </c>
      <c r="AO113">
        <f t="shared" ca="1" si="22"/>
        <v>0</v>
      </c>
      <c r="BR113" t="e">
        <f ca="1"/>
        <v>#NAME?</v>
      </c>
      <c r="BS113" t="e">
        <f ca="1"/>
        <v>#NAME?</v>
      </c>
      <c r="BT113" t="e">
        <f ca="1"/>
        <v>#NAME?</v>
      </c>
      <c r="BU113" t="e">
        <f t="shared" ca="1" si="26"/>
        <v>#NAME?</v>
      </c>
      <c r="BV113" t="e">
        <f t="shared" ca="1" si="27"/>
        <v>#NAME?</v>
      </c>
      <c r="BW113" t="e">
        <f t="shared" ca="1" si="23"/>
        <v>#NAME?</v>
      </c>
      <c r="BX113" t="e">
        <f t="shared" ca="1" si="24"/>
        <v>#NAME?</v>
      </c>
      <c r="BY113" t="e">
        <f t="shared" ca="1" si="25"/>
        <v>#NAME?</v>
      </c>
    </row>
    <row r="114" spans="1:77" ht="15.5" x14ac:dyDescent="0.35">
      <c r="A114" s="31">
        <v>39</v>
      </c>
      <c r="B114" s="14">
        <v>7</v>
      </c>
      <c r="C114" s="20">
        <v>7.1999999999999995E-2</v>
      </c>
      <c r="D114" s="14">
        <v>7</v>
      </c>
      <c r="E114">
        <v>1</v>
      </c>
      <c r="F114" s="32">
        <v>1</v>
      </c>
      <c r="G114" s="14">
        <v>44</v>
      </c>
      <c r="H114" s="14">
        <v>16</v>
      </c>
      <c r="I114" s="14">
        <v>2</v>
      </c>
      <c r="J114" s="21">
        <v>35</v>
      </c>
      <c r="K114" s="17">
        <v>8</v>
      </c>
      <c r="L114" s="33">
        <v>164</v>
      </c>
      <c r="M114" s="33">
        <v>170</v>
      </c>
      <c r="N114" s="14">
        <v>1</v>
      </c>
      <c r="S114" t="e">
        <f ca="1"/>
        <v>#NAME?</v>
      </c>
      <c r="T114" t="e">
        <f ca="1"/>
        <v>#NAME?</v>
      </c>
      <c r="U114" t="e">
        <f ca="1"/>
        <v>#NAME?</v>
      </c>
      <c r="V114" t="e">
        <f ca="1"/>
        <v>#NAME?</v>
      </c>
      <c r="W114" t="e">
        <f ca="1"/>
        <v>#NAME?</v>
      </c>
      <c r="X114" t="e">
        <f ca="1"/>
        <v>#NAME?</v>
      </c>
      <c r="Y114" t="e">
        <f ca="1"/>
        <v>#NAME?</v>
      </c>
      <c r="Z114" t="e">
        <f ca="1"/>
        <v>#NAME?</v>
      </c>
      <c r="AA114" t="e">
        <f ca="1"/>
        <v>#NAME?</v>
      </c>
      <c r="AB114" t="e">
        <f ca="1"/>
        <v>#NAME?</v>
      </c>
      <c r="AC114" t="e">
        <f ca="1"/>
        <v>#NAME?</v>
      </c>
      <c r="AD114" t="e">
        <f ca="1"/>
        <v>#NAME?</v>
      </c>
      <c r="AE114" t="e">
        <f ca="1"/>
        <v>#NAME?</v>
      </c>
      <c r="AF114" s="138" t="e">
        <f ca="1"/>
        <v>#NAME?</v>
      </c>
      <c r="AG114" s="139" t="e">
        <f ca="1"/>
        <v>#NAME?</v>
      </c>
      <c r="AH114" s="140" t="e">
        <f t="shared" ca="1" si="15"/>
        <v>#NAME?</v>
      </c>
      <c r="AI114" t="e">
        <f t="shared" ca="1" si="16"/>
        <v>#NAME?</v>
      </c>
      <c r="AJ114" t="e">
        <f t="shared" ca="1" si="17"/>
        <v>#NAME?</v>
      </c>
      <c r="AK114" s="138" t="e">
        <f t="shared" ca="1" si="18"/>
        <v>#NAME?</v>
      </c>
      <c r="AL114" s="140" t="e">
        <f t="shared" ca="1" si="19"/>
        <v>#NAME?</v>
      </c>
      <c r="AM114" s="138">
        <f t="shared" ca="1" si="20"/>
        <v>0</v>
      </c>
      <c r="AN114" s="140" t="e">
        <f t="shared" ca="1" si="21"/>
        <v>#NAME?</v>
      </c>
      <c r="AO114">
        <f t="shared" ca="1" si="22"/>
        <v>0</v>
      </c>
      <c r="BR114" t="e">
        <f ca="1"/>
        <v>#NAME?</v>
      </c>
      <c r="BS114" t="e">
        <f ca="1"/>
        <v>#NAME?</v>
      </c>
      <c r="BT114" t="e">
        <f ca="1"/>
        <v>#NAME?</v>
      </c>
      <c r="BU114" t="e">
        <f t="shared" ca="1" si="26"/>
        <v>#NAME?</v>
      </c>
      <c r="BV114" t="e">
        <f t="shared" ca="1" si="27"/>
        <v>#NAME?</v>
      </c>
      <c r="BW114" t="e">
        <f t="shared" ca="1" si="23"/>
        <v>#NAME?</v>
      </c>
      <c r="BX114" t="e">
        <f t="shared" ca="1" si="24"/>
        <v>#NAME?</v>
      </c>
      <c r="BY114" t="e">
        <f t="shared" ca="1" si="25"/>
        <v>#NAME?</v>
      </c>
    </row>
    <row r="115" spans="1:77" ht="15.5" x14ac:dyDescent="0.35">
      <c r="A115" s="31">
        <v>42</v>
      </c>
      <c r="B115" s="14">
        <v>4</v>
      </c>
      <c r="C115" s="20">
        <v>1.2829999999999999</v>
      </c>
      <c r="D115" s="14">
        <v>4</v>
      </c>
      <c r="E115">
        <v>0</v>
      </c>
      <c r="F115" s="32">
        <v>0</v>
      </c>
      <c r="G115" s="14">
        <v>37</v>
      </c>
      <c r="H115" s="14">
        <v>6</v>
      </c>
      <c r="I115" s="14">
        <v>3</v>
      </c>
      <c r="J115" s="21">
        <v>36</v>
      </c>
      <c r="K115" s="17">
        <v>17</v>
      </c>
      <c r="L115" s="33">
        <v>170</v>
      </c>
      <c r="M115" s="33">
        <v>175</v>
      </c>
      <c r="N115" s="14">
        <v>1</v>
      </c>
      <c r="S115" t="e">
        <f ca="1"/>
        <v>#NAME?</v>
      </c>
      <c r="T115" t="e">
        <f ca="1"/>
        <v>#NAME?</v>
      </c>
      <c r="U115" t="e">
        <f ca="1"/>
        <v>#NAME?</v>
      </c>
      <c r="V115" t="e">
        <f ca="1"/>
        <v>#NAME?</v>
      </c>
      <c r="W115" t="e">
        <f ca="1"/>
        <v>#NAME?</v>
      </c>
      <c r="X115" t="e">
        <f ca="1"/>
        <v>#NAME?</v>
      </c>
      <c r="Y115" t="e">
        <f ca="1"/>
        <v>#NAME?</v>
      </c>
      <c r="Z115" t="e">
        <f ca="1"/>
        <v>#NAME?</v>
      </c>
      <c r="AA115" t="e">
        <f ca="1"/>
        <v>#NAME?</v>
      </c>
      <c r="AB115" t="e">
        <f ca="1"/>
        <v>#NAME?</v>
      </c>
      <c r="AC115" t="e">
        <f ca="1"/>
        <v>#NAME?</v>
      </c>
      <c r="AD115" t="e">
        <f ca="1"/>
        <v>#NAME?</v>
      </c>
      <c r="AE115" t="e">
        <f ca="1"/>
        <v>#NAME?</v>
      </c>
      <c r="AF115" s="138" t="e">
        <f ca="1"/>
        <v>#NAME?</v>
      </c>
      <c r="AG115" s="139" t="e">
        <f ca="1"/>
        <v>#NAME?</v>
      </c>
      <c r="AH115" s="140" t="e">
        <f t="shared" ca="1" si="15"/>
        <v>#NAME?</v>
      </c>
      <c r="AI115" t="e">
        <f t="shared" ca="1" si="16"/>
        <v>#NAME?</v>
      </c>
      <c r="AJ115" t="e">
        <f t="shared" ca="1" si="17"/>
        <v>#NAME?</v>
      </c>
      <c r="AK115" s="138" t="e">
        <f t="shared" ca="1" si="18"/>
        <v>#NAME?</v>
      </c>
      <c r="AL115" s="140" t="e">
        <f t="shared" ca="1" si="19"/>
        <v>#NAME?</v>
      </c>
      <c r="AM115" s="138">
        <f t="shared" ca="1" si="20"/>
        <v>0</v>
      </c>
      <c r="AN115" s="140" t="e">
        <f t="shared" ca="1" si="21"/>
        <v>#NAME?</v>
      </c>
      <c r="AO115">
        <f t="shared" ca="1" si="22"/>
        <v>0</v>
      </c>
      <c r="BR115" t="e">
        <f ca="1"/>
        <v>#NAME?</v>
      </c>
      <c r="BS115" t="e">
        <f ca="1"/>
        <v>#NAME?</v>
      </c>
      <c r="BT115" t="e">
        <f ca="1"/>
        <v>#NAME?</v>
      </c>
      <c r="BU115" t="e">
        <f t="shared" ca="1" si="26"/>
        <v>#NAME?</v>
      </c>
      <c r="BV115" t="e">
        <f t="shared" ca="1" si="27"/>
        <v>#NAME?</v>
      </c>
      <c r="BW115" t="e">
        <f t="shared" ca="1" si="23"/>
        <v>#NAME?</v>
      </c>
      <c r="BX115" t="e">
        <f t="shared" ca="1" si="24"/>
        <v>#NAME?</v>
      </c>
      <c r="BY115" t="e">
        <f t="shared" ca="1" si="25"/>
        <v>#NAME?</v>
      </c>
    </row>
    <row r="116" spans="1:77" ht="15.5" x14ac:dyDescent="0.35">
      <c r="A116" s="31">
        <v>89</v>
      </c>
      <c r="B116" s="14">
        <v>6</v>
      </c>
      <c r="C116" s="20">
        <v>7.4999999999999997E-2</v>
      </c>
      <c r="D116" s="14">
        <v>0</v>
      </c>
      <c r="E116">
        <v>1</v>
      </c>
      <c r="F116" s="32">
        <v>1</v>
      </c>
      <c r="G116" s="14">
        <v>37</v>
      </c>
      <c r="H116" s="14">
        <v>13</v>
      </c>
      <c r="I116" s="14">
        <v>1</v>
      </c>
      <c r="J116" s="21">
        <v>36</v>
      </c>
      <c r="K116" s="17">
        <v>27</v>
      </c>
      <c r="L116" s="33">
        <v>184</v>
      </c>
      <c r="M116" s="33">
        <v>196</v>
      </c>
      <c r="N116" s="14">
        <v>1</v>
      </c>
      <c r="S116" t="e">
        <f ca="1"/>
        <v>#NAME?</v>
      </c>
      <c r="T116" t="e">
        <f ca="1"/>
        <v>#NAME?</v>
      </c>
      <c r="U116" t="e">
        <f ca="1"/>
        <v>#NAME?</v>
      </c>
      <c r="V116" t="e">
        <f ca="1"/>
        <v>#NAME?</v>
      </c>
      <c r="W116" t="e">
        <f ca="1"/>
        <v>#NAME?</v>
      </c>
      <c r="X116" t="e">
        <f ca="1"/>
        <v>#NAME?</v>
      </c>
      <c r="Y116" t="e">
        <f ca="1"/>
        <v>#NAME?</v>
      </c>
      <c r="Z116" t="e">
        <f ca="1"/>
        <v>#NAME?</v>
      </c>
      <c r="AA116" t="e">
        <f ca="1"/>
        <v>#NAME?</v>
      </c>
      <c r="AB116" t="e">
        <f ca="1"/>
        <v>#NAME?</v>
      </c>
      <c r="AC116" t="e">
        <f ca="1"/>
        <v>#NAME?</v>
      </c>
      <c r="AD116" t="e">
        <f ca="1"/>
        <v>#NAME?</v>
      </c>
      <c r="AE116" t="e">
        <f ca="1"/>
        <v>#NAME?</v>
      </c>
      <c r="AF116" s="138" t="e">
        <f ca="1"/>
        <v>#NAME?</v>
      </c>
      <c r="AG116" s="139" t="e">
        <f ca="1"/>
        <v>#NAME?</v>
      </c>
      <c r="AH116" s="140" t="e">
        <f t="shared" ca="1" si="15"/>
        <v>#NAME?</v>
      </c>
      <c r="AI116" t="e">
        <f t="shared" ca="1" si="16"/>
        <v>#NAME?</v>
      </c>
      <c r="AJ116" t="e">
        <f t="shared" ca="1" si="17"/>
        <v>#NAME?</v>
      </c>
      <c r="AK116" s="138" t="e">
        <f t="shared" ca="1" si="18"/>
        <v>#NAME?</v>
      </c>
      <c r="AL116" s="140" t="e">
        <f t="shared" ca="1" si="19"/>
        <v>#NAME?</v>
      </c>
      <c r="AM116" s="138">
        <f t="shared" ca="1" si="20"/>
        <v>0</v>
      </c>
      <c r="AN116" s="140" t="e">
        <f t="shared" ca="1" si="21"/>
        <v>#NAME?</v>
      </c>
      <c r="AO116">
        <f t="shared" ca="1" si="22"/>
        <v>0</v>
      </c>
      <c r="BR116" t="e">
        <f ca="1"/>
        <v>#NAME?</v>
      </c>
      <c r="BS116" t="e">
        <f ca="1"/>
        <v>#NAME?</v>
      </c>
      <c r="BT116" t="e">
        <f ca="1"/>
        <v>#NAME?</v>
      </c>
      <c r="BU116" t="e">
        <f t="shared" ca="1" si="26"/>
        <v>#NAME?</v>
      </c>
      <c r="BV116" t="e">
        <f t="shared" ca="1" si="27"/>
        <v>#NAME?</v>
      </c>
      <c r="BW116" t="e">
        <f t="shared" ca="1" si="23"/>
        <v>#NAME?</v>
      </c>
      <c r="BX116" t="e">
        <f t="shared" ca="1" si="24"/>
        <v>#NAME?</v>
      </c>
      <c r="BY116" t="e">
        <f t="shared" ca="1" si="25"/>
        <v>#NAME?</v>
      </c>
    </row>
    <row r="117" spans="1:77" ht="15.5" x14ac:dyDescent="0.35">
      <c r="A117" s="31">
        <v>65</v>
      </c>
      <c r="B117" s="14">
        <v>6</v>
      </c>
      <c r="C117" s="20">
        <v>0.89900000000000002</v>
      </c>
      <c r="D117" s="14">
        <v>1</v>
      </c>
      <c r="E117">
        <v>0</v>
      </c>
      <c r="F117" s="32">
        <v>1</v>
      </c>
      <c r="G117" s="14">
        <v>60</v>
      </c>
      <c r="H117" s="14">
        <v>9</v>
      </c>
      <c r="I117" s="14">
        <v>5</v>
      </c>
      <c r="J117" s="21">
        <v>35</v>
      </c>
      <c r="K117" s="17">
        <v>62</v>
      </c>
      <c r="L117" s="33">
        <v>169</v>
      </c>
      <c r="M117" s="33">
        <v>174</v>
      </c>
      <c r="N117" s="14">
        <v>0</v>
      </c>
      <c r="S117" t="e">
        <f ca="1"/>
        <v>#NAME?</v>
      </c>
      <c r="T117" t="e">
        <f ca="1"/>
        <v>#NAME?</v>
      </c>
      <c r="U117" t="e">
        <f ca="1"/>
        <v>#NAME?</v>
      </c>
      <c r="V117" t="e">
        <f ca="1"/>
        <v>#NAME?</v>
      </c>
      <c r="W117" t="e">
        <f ca="1"/>
        <v>#NAME?</v>
      </c>
      <c r="X117" t="e">
        <f ca="1"/>
        <v>#NAME?</v>
      </c>
      <c r="Y117" t="e">
        <f ca="1"/>
        <v>#NAME?</v>
      </c>
      <c r="Z117" t="e">
        <f ca="1"/>
        <v>#NAME?</v>
      </c>
      <c r="AA117" t="e">
        <f ca="1"/>
        <v>#NAME?</v>
      </c>
      <c r="AB117" t="e">
        <f ca="1"/>
        <v>#NAME?</v>
      </c>
      <c r="AC117" t="e">
        <f ca="1"/>
        <v>#NAME?</v>
      </c>
      <c r="AD117" t="e">
        <f ca="1"/>
        <v>#NAME?</v>
      </c>
      <c r="AE117" t="e">
        <f ca="1"/>
        <v>#NAME?</v>
      </c>
      <c r="AF117" s="138" t="e">
        <f ca="1"/>
        <v>#NAME?</v>
      </c>
      <c r="AG117" s="139" t="e">
        <f ca="1"/>
        <v>#NAME?</v>
      </c>
      <c r="AH117" s="140" t="e">
        <f t="shared" ca="1" si="15"/>
        <v>#NAME?</v>
      </c>
      <c r="AI117" t="e">
        <f t="shared" ca="1" si="16"/>
        <v>#NAME?</v>
      </c>
      <c r="AJ117" t="e">
        <f t="shared" ca="1" si="17"/>
        <v>#NAME?</v>
      </c>
      <c r="AK117" s="138" t="e">
        <f t="shared" ca="1" si="18"/>
        <v>#NAME?</v>
      </c>
      <c r="AL117" s="140" t="e">
        <f t="shared" ca="1" si="19"/>
        <v>#NAME?</v>
      </c>
      <c r="AM117" s="138">
        <f t="shared" ca="1" si="20"/>
        <v>0</v>
      </c>
      <c r="AN117" s="140" t="e">
        <f t="shared" ca="1" si="21"/>
        <v>#NAME?</v>
      </c>
      <c r="AO117">
        <f t="shared" ca="1" si="22"/>
        <v>0</v>
      </c>
      <c r="BR117" t="e">
        <f ca="1"/>
        <v>#NAME?</v>
      </c>
      <c r="BS117" t="e">
        <f ca="1"/>
        <v>#NAME?</v>
      </c>
      <c r="BT117" t="e">
        <f ca="1"/>
        <v>#NAME?</v>
      </c>
      <c r="BU117" t="e">
        <f t="shared" ca="1" si="26"/>
        <v>#NAME?</v>
      </c>
      <c r="BV117" t="e">
        <f t="shared" ca="1" si="27"/>
        <v>#NAME?</v>
      </c>
      <c r="BW117" t="e">
        <f t="shared" ca="1" si="23"/>
        <v>#NAME?</v>
      </c>
      <c r="BX117" t="e">
        <f t="shared" ca="1" si="24"/>
        <v>#NAME?</v>
      </c>
      <c r="BY117" t="e">
        <f t="shared" ca="1" si="25"/>
        <v>#NAME?</v>
      </c>
    </row>
    <row r="118" spans="1:77" ht="15.5" x14ac:dyDescent="0.35">
      <c r="A118" s="31">
        <v>49</v>
      </c>
      <c r="B118" s="14">
        <v>10</v>
      </c>
      <c r="C118" s="20">
        <v>1.248</v>
      </c>
      <c r="D118" s="14">
        <v>2</v>
      </c>
      <c r="E118">
        <v>0</v>
      </c>
      <c r="F118" s="32">
        <v>0</v>
      </c>
      <c r="G118" s="14">
        <v>53</v>
      </c>
      <c r="H118" s="14">
        <v>12</v>
      </c>
      <c r="I118" s="14">
        <v>4</v>
      </c>
      <c r="J118" s="21">
        <v>42</v>
      </c>
      <c r="K118" s="17">
        <v>25</v>
      </c>
      <c r="L118" s="33">
        <v>175</v>
      </c>
      <c r="M118" s="33">
        <v>182</v>
      </c>
      <c r="N118" s="14">
        <v>0</v>
      </c>
      <c r="S118" t="e">
        <f ca="1"/>
        <v>#NAME?</v>
      </c>
      <c r="T118" t="e">
        <f ca="1"/>
        <v>#NAME?</v>
      </c>
      <c r="U118" t="e">
        <f ca="1"/>
        <v>#NAME?</v>
      </c>
      <c r="V118" t="e">
        <f ca="1"/>
        <v>#NAME?</v>
      </c>
      <c r="W118" t="e">
        <f ca="1"/>
        <v>#NAME?</v>
      </c>
      <c r="X118" t="e">
        <f ca="1"/>
        <v>#NAME?</v>
      </c>
      <c r="Y118" t="e">
        <f ca="1"/>
        <v>#NAME?</v>
      </c>
      <c r="Z118" t="e">
        <f ca="1"/>
        <v>#NAME?</v>
      </c>
      <c r="AA118" t="e">
        <f ca="1"/>
        <v>#NAME?</v>
      </c>
      <c r="AB118" t="e">
        <f ca="1"/>
        <v>#NAME?</v>
      </c>
      <c r="AC118" t="e">
        <f ca="1"/>
        <v>#NAME?</v>
      </c>
      <c r="AD118" t="e">
        <f ca="1"/>
        <v>#NAME?</v>
      </c>
      <c r="AE118" t="e">
        <f ca="1"/>
        <v>#NAME?</v>
      </c>
      <c r="AF118" s="138" t="e">
        <f ca="1"/>
        <v>#NAME?</v>
      </c>
      <c r="AG118" s="139" t="e">
        <f ca="1"/>
        <v>#NAME?</v>
      </c>
      <c r="AH118" s="140" t="e">
        <f t="shared" ca="1" si="15"/>
        <v>#NAME?</v>
      </c>
      <c r="AI118" t="e">
        <f t="shared" ca="1" si="16"/>
        <v>#NAME?</v>
      </c>
      <c r="AJ118" t="e">
        <f t="shared" ca="1" si="17"/>
        <v>#NAME?</v>
      </c>
      <c r="AK118" s="138" t="e">
        <f t="shared" ca="1" si="18"/>
        <v>#NAME?</v>
      </c>
      <c r="AL118" s="140" t="e">
        <f t="shared" ca="1" si="19"/>
        <v>#NAME?</v>
      </c>
      <c r="AM118" s="138">
        <f t="shared" ca="1" si="20"/>
        <v>0</v>
      </c>
      <c r="AN118" s="140" t="e">
        <f t="shared" ca="1" si="21"/>
        <v>#NAME?</v>
      </c>
      <c r="AO118">
        <f t="shared" ca="1" si="22"/>
        <v>0</v>
      </c>
      <c r="BR118" t="e">
        <f ca="1"/>
        <v>#NAME?</v>
      </c>
      <c r="BS118" t="e">
        <f ca="1"/>
        <v>#NAME?</v>
      </c>
      <c r="BT118" t="e">
        <f ca="1"/>
        <v>#NAME?</v>
      </c>
      <c r="BU118" t="e">
        <f t="shared" ca="1" si="26"/>
        <v>#NAME?</v>
      </c>
      <c r="BV118" t="e">
        <f t="shared" ca="1" si="27"/>
        <v>#NAME?</v>
      </c>
      <c r="BW118" t="e">
        <f t="shared" ca="1" si="23"/>
        <v>#NAME?</v>
      </c>
      <c r="BX118" t="e">
        <f t="shared" ca="1" si="24"/>
        <v>#NAME?</v>
      </c>
      <c r="BY118" t="e">
        <f t="shared" ca="1" si="25"/>
        <v>#NAME?</v>
      </c>
    </row>
    <row r="119" spans="1:77" ht="15.5" x14ac:dyDescent="0.35">
      <c r="A119" s="31">
        <v>51</v>
      </c>
      <c r="B119" s="14">
        <v>18</v>
      </c>
      <c r="C119" s="20">
        <v>0.23100000000000001</v>
      </c>
      <c r="D119" s="14">
        <v>5</v>
      </c>
      <c r="E119">
        <v>1</v>
      </c>
      <c r="F119" s="32">
        <v>0</v>
      </c>
      <c r="G119" s="14">
        <v>41</v>
      </c>
      <c r="H119" s="14">
        <v>7</v>
      </c>
      <c r="I119" s="14">
        <v>3</v>
      </c>
      <c r="J119" s="21">
        <v>49</v>
      </c>
      <c r="K119" s="17">
        <v>29</v>
      </c>
      <c r="L119" s="33">
        <v>162</v>
      </c>
      <c r="M119" s="33">
        <v>165</v>
      </c>
      <c r="N119" s="14">
        <v>1</v>
      </c>
      <c r="S119" t="e">
        <f ca="1"/>
        <v>#NAME?</v>
      </c>
      <c r="T119" t="e">
        <f ca="1"/>
        <v>#NAME?</v>
      </c>
      <c r="U119" t="e">
        <f ca="1"/>
        <v>#NAME?</v>
      </c>
      <c r="V119" t="e">
        <f ca="1"/>
        <v>#NAME?</v>
      </c>
      <c r="W119" t="e">
        <f ca="1"/>
        <v>#NAME?</v>
      </c>
      <c r="X119" t="e">
        <f ca="1"/>
        <v>#NAME?</v>
      </c>
      <c r="Y119" t="e">
        <f ca="1"/>
        <v>#NAME?</v>
      </c>
      <c r="Z119" t="e">
        <f ca="1"/>
        <v>#NAME?</v>
      </c>
      <c r="AA119" t="e">
        <f ca="1"/>
        <v>#NAME?</v>
      </c>
      <c r="AB119" t="e">
        <f ca="1"/>
        <v>#NAME?</v>
      </c>
      <c r="AC119" t="e">
        <f ca="1"/>
        <v>#NAME?</v>
      </c>
      <c r="AD119" t="e">
        <f ca="1"/>
        <v>#NAME?</v>
      </c>
      <c r="AE119" t="e">
        <f ca="1"/>
        <v>#NAME?</v>
      </c>
      <c r="AF119" s="138" t="e">
        <f ca="1"/>
        <v>#NAME?</v>
      </c>
      <c r="AG119" s="139" t="e">
        <f ca="1"/>
        <v>#NAME?</v>
      </c>
      <c r="AH119" s="140" t="e">
        <f t="shared" ca="1" si="15"/>
        <v>#NAME?</v>
      </c>
      <c r="AI119" t="e">
        <f t="shared" ca="1" si="16"/>
        <v>#NAME?</v>
      </c>
      <c r="AJ119" t="e">
        <f t="shared" ca="1" si="17"/>
        <v>#NAME?</v>
      </c>
      <c r="AK119" s="138" t="e">
        <f t="shared" ca="1" si="18"/>
        <v>#NAME?</v>
      </c>
      <c r="AL119" s="140" t="e">
        <f t="shared" ca="1" si="19"/>
        <v>#NAME?</v>
      </c>
      <c r="AM119" s="138">
        <f t="shared" ca="1" si="20"/>
        <v>0</v>
      </c>
      <c r="AN119" s="140" t="e">
        <f t="shared" ca="1" si="21"/>
        <v>#NAME?</v>
      </c>
      <c r="AO119">
        <f t="shared" ca="1" si="22"/>
        <v>0</v>
      </c>
      <c r="BR119" t="e">
        <f ca="1"/>
        <v>#NAME?</v>
      </c>
      <c r="BS119" t="e">
        <f ca="1"/>
        <v>#NAME?</v>
      </c>
      <c r="BT119" t="e">
        <f ca="1"/>
        <v>#NAME?</v>
      </c>
      <c r="BU119" t="e">
        <f t="shared" ca="1" si="26"/>
        <v>#NAME?</v>
      </c>
      <c r="BV119" t="e">
        <f t="shared" ca="1" si="27"/>
        <v>#NAME?</v>
      </c>
      <c r="BW119" t="e">
        <f t="shared" ca="1" si="23"/>
        <v>#NAME?</v>
      </c>
      <c r="BX119" t="e">
        <f t="shared" ca="1" si="24"/>
        <v>#NAME?</v>
      </c>
      <c r="BY119" t="e">
        <f t="shared" ca="1" si="25"/>
        <v>#NAME?</v>
      </c>
    </row>
    <row r="120" spans="1:77" ht="15.5" x14ac:dyDescent="0.35">
      <c r="A120" s="31">
        <v>53</v>
      </c>
      <c r="B120" s="14">
        <v>7</v>
      </c>
      <c r="C120" s="20">
        <v>1.512</v>
      </c>
      <c r="D120" s="14">
        <v>2</v>
      </c>
      <c r="E120">
        <v>0</v>
      </c>
      <c r="F120" s="32">
        <v>0</v>
      </c>
      <c r="G120" s="14">
        <v>39</v>
      </c>
      <c r="H120" s="14">
        <v>13</v>
      </c>
      <c r="I120" s="14">
        <v>2</v>
      </c>
      <c r="J120" s="21">
        <v>36</v>
      </c>
      <c r="K120" s="17">
        <v>32</v>
      </c>
      <c r="L120" s="33">
        <v>172</v>
      </c>
      <c r="M120" s="33">
        <v>179</v>
      </c>
      <c r="N120" s="14">
        <v>1</v>
      </c>
      <c r="S120" t="e">
        <f ca="1"/>
        <v>#NAME?</v>
      </c>
      <c r="T120" t="e">
        <f ca="1"/>
        <v>#NAME?</v>
      </c>
      <c r="U120" t="e">
        <f ca="1"/>
        <v>#NAME?</v>
      </c>
      <c r="V120" t="e">
        <f ca="1"/>
        <v>#NAME?</v>
      </c>
      <c r="W120" t="e">
        <f ca="1"/>
        <v>#NAME?</v>
      </c>
      <c r="X120" t="e">
        <f ca="1"/>
        <v>#NAME?</v>
      </c>
      <c r="Y120" t="e">
        <f ca="1"/>
        <v>#NAME?</v>
      </c>
      <c r="Z120" t="e">
        <f ca="1"/>
        <v>#NAME?</v>
      </c>
      <c r="AA120" t="e">
        <f ca="1"/>
        <v>#NAME?</v>
      </c>
      <c r="AB120" t="e">
        <f ca="1"/>
        <v>#NAME?</v>
      </c>
      <c r="AC120" t="e">
        <f ca="1"/>
        <v>#NAME?</v>
      </c>
      <c r="AD120" t="e">
        <f ca="1"/>
        <v>#NAME?</v>
      </c>
      <c r="AE120" t="e">
        <f ca="1"/>
        <v>#NAME?</v>
      </c>
      <c r="AF120" s="138" t="e">
        <f ca="1"/>
        <v>#NAME?</v>
      </c>
      <c r="AG120" s="139" t="e">
        <f ca="1"/>
        <v>#NAME?</v>
      </c>
      <c r="AH120" s="140" t="e">
        <f t="shared" ca="1" si="15"/>
        <v>#NAME?</v>
      </c>
      <c r="AI120" t="e">
        <f t="shared" ca="1" si="16"/>
        <v>#NAME?</v>
      </c>
      <c r="AJ120" t="e">
        <f t="shared" ca="1" si="17"/>
        <v>#NAME?</v>
      </c>
      <c r="AK120" s="138" t="e">
        <f t="shared" ca="1" si="18"/>
        <v>#NAME?</v>
      </c>
      <c r="AL120" s="140" t="e">
        <f t="shared" ca="1" si="19"/>
        <v>#NAME?</v>
      </c>
      <c r="AM120" s="138">
        <f t="shared" ca="1" si="20"/>
        <v>0</v>
      </c>
      <c r="AN120" s="140" t="e">
        <f t="shared" ca="1" si="21"/>
        <v>#NAME?</v>
      </c>
      <c r="AO120">
        <f t="shared" ca="1" si="22"/>
        <v>0</v>
      </c>
      <c r="BR120" t="e">
        <f ca="1"/>
        <v>#NAME?</v>
      </c>
      <c r="BS120" t="e">
        <f ca="1"/>
        <v>#NAME?</v>
      </c>
      <c r="BT120" t="e">
        <f ca="1"/>
        <v>#NAME?</v>
      </c>
      <c r="BU120" t="e">
        <f t="shared" ca="1" si="26"/>
        <v>#NAME?</v>
      </c>
      <c r="BV120" t="e">
        <f t="shared" ca="1" si="27"/>
        <v>#NAME?</v>
      </c>
      <c r="BW120" t="e">
        <f t="shared" ca="1" si="23"/>
        <v>#NAME?</v>
      </c>
      <c r="BX120" t="e">
        <f t="shared" ca="1" si="24"/>
        <v>#NAME?</v>
      </c>
      <c r="BY120" t="e">
        <f t="shared" ca="1" si="25"/>
        <v>#NAME?</v>
      </c>
    </row>
    <row r="121" spans="1:77" ht="15.5" x14ac:dyDescent="0.35">
      <c r="A121" s="31">
        <v>96</v>
      </c>
      <c r="B121" s="14">
        <v>1</v>
      </c>
      <c r="C121" s="20">
        <v>0.83099999999999996</v>
      </c>
      <c r="D121" s="14">
        <v>3</v>
      </c>
      <c r="E121">
        <v>0</v>
      </c>
      <c r="F121" s="32">
        <v>0</v>
      </c>
      <c r="G121" s="14">
        <v>44</v>
      </c>
      <c r="H121" s="14">
        <v>10</v>
      </c>
      <c r="I121" s="14">
        <v>4</v>
      </c>
      <c r="J121" s="21">
        <v>24</v>
      </c>
      <c r="K121" s="17">
        <v>65</v>
      </c>
      <c r="L121" s="33">
        <v>162</v>
      </c>
      <c r="M121" s="33">
        <v>168</v>
      </c>
      <c r="N121" s="14">
        <v>1</v>
      </c>
      <c r="S121" t="e">
        <f ca="1"/>
        <v>#NAME?</v>
      </c>
      <c r="T121" t="e">
        <f ca="1"/>
        <v>#NAME?</v>
      </c>
      <c r="U121" t="e">
        <f ca="1"/>
        <v>#NAME?</v>
      </c>
      <c r="V121" t="e">
        <f ca="1"/>
        <v>#NAME?</v>
      </c>
      <c r="W121" t="e">
        <f ca="1"/>
        <v>#NAME?</v>
      </c>
      <c r="X121" t="e">
        <f ca="1"/>
        <v>#NAME?</v>
      </c>
      <c r="Y121" t="e">
        <f ca="1"/>
        <v>#NAME?</v>
      </c>
      <c r="Z121" t="e">
        <f ca="1"/>
        <v>#NAME?</v>
      </c>
      <c r="AA121" t="e">
        <f ca="1"/>
        <v>#NAME?</v>
      </c>
      <c r="AB121" t="e">
        <f ca="1"/>
        <v>#NAME?</v>
      </c>
      <c r="AC121" t="e">
        <f ca="1"/>
        <v>#NAME?</v>
      </c>
      <c r="AD121" t="e">
        <f ca="1"/>
        <v>#NAME?</v>
      </c>
      <c r="AE121" t="e">
        <f ca="1"/>
        <v>#NAME?</v>
      </c>
      <c r="AF121" s="138" t="e">
        <f ca="1"/>
        <v>#NAME?</v>
      </c>
      <c r="AG121" s="139" t="e">
        <f ca="1"/>
        <v>#NAME?</v>
      </c>
      <c r="AH121" s="140" t="e">
        <f t="shared" ca="1" si="15"/>
        <v>#NAME?</v>
      </c>
      <c r="AI121" t="e">
        <f t="shared" ca="1" si="16"/>
        <v>#NAME?</v>
      </c>
      <c r="AJ121" t="e">
        <f t="shared" ca="1" si="17"/>
        <v>#NAME?</v>
      </c>
      <c r="AK121" s="138" t="e">
        <f t="shared" ca="1" si="18"/>
        <v>#NAME?</v>
      </c>
      <c r="AL121" s="140" t="e">
        <f t="shared" ca="1" si="19"/>
        <v>#NAME?</v>
      </c>
      <c r="AM121" s="138">
        <f t="shared" ca="1" si="20"/>
        <v>0</v>
      </c>
      <c r="AN121" s="140" t="e">
        <f t="shared" ca="1" si="21"/>
        <v>#NAME?</v>
      </c>
      <c r="AO121">
        <f t="shared" ca="1" si="22"/>
        <v>0</v>
      </c>
      <c r="BR121" t="e">
        <f ca="1"/>
        <v>#NAME?</v>
      </c>
      <c r="BS121" t="e">
        <f ca="1"/>
        <v>#NAME?</v>
      </c>
      <c r="BT121" t="e">
        <f ca="1"/>
        <v>#NAME?</v>
      </c>
      <c r="BU121" t="e">
        <f t="shared" ca="1" si="26"/>
        <v>#NAME?</v>
      </c>
      <c r="BV121" t="e">
        <f t="shared" ca="1" si="27"/>
        <v>#NAME?</v>
      </c>
      <c r="BW121" t="e">
        <f t="shared" ca="1" si="23"/>
        <v>#NAME?</v>
      </c>
      <c r="BX121" t="e">
        <f t="shared" ca="1" si="24"/>
        <v>#NAME?</v>
      </c>
      <c r="BY121" t="e">
        <f t="shared" ca="1" si="25"/>
        <v>#NAME?</v>
      </c>
    </row>
    <row r="122" spans="1:77" ht="15.5" x14ac:dyDescent="0.35">
      <c r="A122" s="31">
        <v>56</v>
      </c>
      <c r="B122" s="14">
        <v>4</v>
      </c>
      <c r="C122" s="20">
        <v>0.123</v>
      </c>
      <c r="D122" s="14">
        <v>3</v>
      </c>
      <c r="E122">
        <v>0</v>
      </c>
      <c r="F122" s="32">
        <v>0</v>
      </c>
      <c r="G122" s="14">
        <v>45</v>
      </c>
      <c r="H122" s="14">
        <v>6</v>
      </c>
      <c r="I122" s="14">
        <v>3</v>
      </c>
      <c r="J122" s="21">
        <v>31</v>
      </c>
      <c r="K122" s="17">
        <v>36</v>
      </c>
      <c r="L122" s="33">
        <v>161</v>
      </c>
      <c r="M122" s="33">
        <v>167</v>
      </c>
      <c r="N122" s="14">
        <v>0</v>
      </c>
      <c r="S122" t="e">
        <f ca="1"/>
        <v>#NAME?</v>
      </c>
      <c r="T122" t="e">
        <f ca="1"/>
        <v>#NAME?</v>
      </c>
      <c r="U122" t="e">
        <f ca="1"/>
        <v>#NAME?</v>
      </c>
      <c r="V122" t="e">
        <f ca="1"/>
        <v>#NAME?</v>
      </c>
      <c r="W122" t="e">
        <f ca="1"/>
        <v>#NAME?</v>
      </c>
      <c r="X122" t="e">
        <f ca="1"/>
        <v>#NAME?</v>
      </c>
      <c r="Y122" t="e">
        <f ca="1"/>
        <v>#NAME?</v>
      </c>
      <c r="Z122" t="e">
        <f ca="1"/>
        <v>#NAME?</v>
      </c>
      <c r="AA122" t="e">
        <f ca="1"/>
        <v>#NAME?</v>
      </c>
      <c r="AB122" t="e">
        <f ca="1"/>
        <v>#NAME?</v>
      </c>
      <c r="AC122" t="e">
        <f ca="1"/>
        <v>#NAME?</v>
      </c>
      <c r="AD122" t="e">
        <f ca="1"/>
        <v>#NAME?</v>
      </c>
      <c r="AE122" t="e">
        <f ca="1"/>
        <v>#NAME?</v>
      </c>
      <c r="AF122" s="138" t="e">
        <f ca="1"/>
        <v>#NAME?</v>
      </c>
      <c r="AG122" s="139" t="e">
        <f ca="1"/>
        <v>#NAME?</v>
      </c>
      <c r="AH122" s="140" t="e">
        <f t="shared" ca="1" si="15"/>
        <v>#NAME?</v>
      </c>
      <c r="AI122" t="e">
        <f t="shared" ca="1" si="16"/>
        <v>#NAME?</v>
      </c>
      <c r="AJ122" t="e">
        <f t="shared" ca="1" si="17"/>
        <v>#NAME?</v>
      </c>
      <c r="AK122" s="138" t="e">
        <f t="shared" ca="1" si="18"/>
        <v>#NAME?</v>
      </c>
      <c r="AL122" s="140" t="e">
        <f t="shared" ca="1" si="19"/>
        <v>#NAME?</v>
      </c>
      <c r="AM122" s="138">
        <f t="shared" ca="1" si="20"/>
        <v>0</v>
      </c>
      <c r="AN122" s="140" t="e">
        <f t="shared" ca="1" si="21"/>
        <v>#NAME?</v>
      </c>
      <c r="AO122">
        <f t="shared" ca="1" si="22"/>
        <v>0</v>
      </c>
      <c r="BR122" t="e">
        <f ca="1"/>
        <v>#NAME?</v>
      </c>
      <c r="BS122" t="e">
        <f ca="1"/>
        <v>#NAME?</v>
      </c>
      <c r="BT122" t="e">
        <f ca="1"/>
        <v>#NAME?</v>
      </c>
      <c r="BU122" t="e">
        <f t="shared" ca="1" si="26"/>
        <v>#NAME?</v>
      </c>
      <c r="BV122" t="e">
        <f t="shared" ca="1" si="27"/>
        <v>#NAME?</v>
      </c>
      <c r="BW122" t="e">
        <f t="shared" ca="1" si="23"/>
        <v>#NAME?</v>
      </c>
      <c r="BX122" t="e">
        <f t="shared" ca="1" si="24"/>
        <v>#NAME?</v>
      </c>
      <c r="BY122" t="e">
        <f t="shared" ca="1" si="25"/>
        <v>#NAME?</v>
      </c>
    </row>
    <row r="123" spans="1:77" ht="15.5" x14ac:dyDescent="0.35">
      <c r="A123" s="31">
        <v>79</v>
      </c>
      <c r="B123" s="14">
        <v>7</v>
      </c>
      <c r="C123" s="20">
        <v>0.13100000000000001</v>
      </c>
      <c r="D123" s="14">
        <v>4</v>
      </c>
      <c r="E123">
        <v>1</v>
      </c>
      <c r="F123" s="32">
        <v>1</v>
      </c>
      <c r="G123" s="14">
        <v>38</v>
      </c>
      <c r="H123" s="14">
        <v>15</v>
      </c>
      <c r="I123" s="14">
        <v>5</v>
      </c>
      <c r="J123" s="21">
        <v>39</v>
      </c>
      <c r="K123" s="17">
        <v>39</v>
      </c>
      <c r="L123" s="33">
        <v>175</v>
      </c>
      <c r="M123" s="33">
        <v>185</v>
      </c>
      <c r="N123" s="14">
        <v>0</v>
      </c>
      <c r="S123" t="e">
        <f ca="1"/>
        <v>#NAME?</v>
      </c>
      <c r="T123" t="e">
        <f ca="1"/>
        <v>#NAME?</v>
      </c>
      <c r="U123" t="e">
        <f ca="1"/>
        <v>#NAME?</v>
      </c>
      <c r="V123" t="e">
        <f ca="1"/>
        <v>#NAME?</v>
      </c>
      <c r="W123" t="e">
        <f ca="1"/>
        <v>#NAME?</v>
      </c>
      <c r="X123" t="e">
        <f ca="1"/>
        <v>#NAME?</v>
      </c>
      <c r="Y123" t="e">
        <f ca="1"/>
        <v>#NAME?</v>
      </c>
      <c r="Z123" t="e">
        <f ca="1"/>
        <v>#NAME?</v>
      </c>
      <c r="AA123" t="e">
        <f ca="1"/>
        <v>#NAME?</v>
      </c>
      <c r="AB123" t="e">
        <f ca="1"/>
        <v>#NAME?</v>
      </c>
      <c r="AC123" t="e">
        <f ca="1"/>
        <v>#NAME?</v>
      </c>
      <c r="AD123" t="e">
        <f ca="1"/>
        <v>#NAME?</v>
      </c>
      <c r="AE123" t="e">
        <f ca="1"/>
        <v>#NAME?</v>
      </c>
      <c r="AF123" s="138" t="e">
        <f ca="1"/>
        <v>#NAME?</v>
      </c>
      <c r="AG123" s="139" t="e">
        <f ca="1"/>
        <v>#NAME?</v>
      </c>
      <c r="AH123" s="140" t="e">
        <f t="shared" ca="1" si="15"/>
        <v>#NAME?</v>
      </c>
      <c r="AI123" t="e">
        <f t="shared" ca="1" si="16"/>
        <v>#NAME?</v>
      </c>
      <c r="AJ123" t="e">
        <f t="shared" ca="1" si="17"/>
        <v>#NAME?</v>
      </c>
      <c r="AK123" s="138" t="e">
        <f t="shared" ca="1" si="18"/>
        <v>#NAME?</v>
      </c>
      <c r="AL123" s="140" t="e">
        <f t="shared" ca="1" si="19"/>
        <v>#NAME?</v>
      </c>
      <c r="AM123" s="138">
        <f t="shared" ca="1" si="20"/>
        <v>0</v>
      </c>
      <c r="AN123" s="140" t="e">
        <f t="shared" ca="1" si="21"/>
        <v>#NAME?</v>
      </c>
      <c r="AO123">
        <f t="shared" ca="1" si="22"/>
        <v>0</v>
      </c>
      <c r="BR123" t="e">
        <f ca="1"/>
        <v>#NAME?</v>
      </c>
      <c r="BS123" t="e">
        <f ca="1"/>
        <v>#NAME?</v>
      </c>
      <c r="BT123" t="e">
        <f ca="1"/>
        <v>#NAME?</v>
      </c>
      <c r="BU123" t="e">
        <f t="shared" ca="1" si="26"/>
        <v>#NAME?</v>
      </c>
      <c r="BV123" t="e">
        <f t="shared" ca="1" si="27"/>
        <v>#NAME?</v>
      </c>
      <c r="BW123" t="e">
        <f t="shared" ca="1" si="23"/>
        <v>#NAME?</v>
      </c>
      <c r="BX123" t="e">
        <f t="shared" ca="1" si="24"/>
        <v>#NAME?</v>
      </c>
      <c r="BY123" t="e">
        <f t="shared" ca="1" si="25"/>
        <v>#NAME?</v>
      </c>
    </row>
    <row r="124" spans="1:77" ht="15.5" x14ac:dyDescent="0.35">
      <c r="A124" s="31">
        <v>64</v>
      </c>
      <c r="B124" s="14">
        <v>5</v>
      </c>
      <c r="C124" s="20">
        <v>1.5389999999999999</v>
      </c>
      <c r="D124" s="14">
        <v>4</v>
      </c>
      <c r="E124">
        <v>1</v>
      </c>
      <c r="F124" s="32">
        <v>1</v>
      </c>
      <c r="G124" s="14">
        <v>36</v>
      </c>
      <c r="H124" s="14">
        <v>8</v>
      </c>
      <c r="I124" s="14">
        <v>2</v>
      </c>
      <c r="J124" s="21">
        <v>35</v>
      </c>
      <c r="K124" s="17">
        <v>50</v>
      </c>
      <c r="L124" s="33">
        <v>175</v>
      </c>
      <c r="M124" s="33">
        <v>183</v>
      </c>
      <c r="N124" s="14">
        <v>1</v>
      </c>
      <c r="S124" t="e">
        <f ca="1"/>
        <v>#NAME?</v>
      </c>
      <c r="T124" t="e">
        <f ca="1"/>
        <v>#NAME?</v>
      </c>
      <c r="U124" t="e">
        <f ca="1"/>
        <v>#NAME?</v>
      </c>
      <c r="V124" t="e">
        <f ca="1"/>
        <v>#NAME?</v>
      </c>
      <c r="W124" t="e">
        <f ca="1"/>
        <v>#NAME?</v>
      </c>
      <c r="X124" t="e">
        <f ca="1"/>
        <v>#NAME?</v>
      </c>
      <c r="Y124" t="e">
        <f ca="1"/>
        <v>#NAME?</v>
      </c>
      <c r="Z124" t="e">
        <f ca="1"/>
        <v>#NAME?</v>
      </c>
      <c r="AA124" t="e">
        <f ca="1"/>
        <v>#NAME?</v>
      </c>
      <c r="AB124" t="e">
        <f ca="1"/>
        <v>#NAME?</v>
      </c>
      <c r="AC124" t="e">
        <f ca="1"/>
        <v>#NAME?</v>
      </c>
      <c r="AD124" t="e">
        <f ca="1"/>
        <v>#NAME?</v>
      </c>
      <c r="AE124" t="e">
        <f ca="1"/>
        <v>#NAME?</v>
      </c>
      <c r="AF124" s="138" t="e">
        <f ca="1"/>
        <v>#NAME?</v>
      </c>
      <c r="AG124" s="139" t="e">
        <f ca="1"/>
        <v>#NAME?</v>
      </c>
      <c r="AH124" s="140" t="e">
        <f t="shared" ca="1" si="15"/>
        <v>#NAME?</v>
      </c>
      <c r="AI124" t="e">
        <f t="shared" ca="1" si="16"/>
        <v>#NAME?</v>
      </c>
      <c r="AJ124" t="e">
        <f t="shared" ca="1" si="17"/>
        <v>#NAME?</v>
      </c>
      <c r="AK124" s="138" t="e">
        <f t="shared" ca="1" si="18"/>
        <v>#NAME?</v>
      </c>
      <c r="AL124" s="140" t="e">
        <f t="shared" ca="1" si="19"/>
        <v>#NAME?</v>
      </c>
      <c r="AM124" s="138">
        <f t="shared" ca="1" si="20"/>
        <v>0</v>
      </c>
      <c r="AN124" s="140" t="e">
        <f t="shared" ca="1" si="21"/>
        <v>#NAME?</v>
      </c>
      <c r="AO124">
        <f t="shared" ca="1" si="22"/>
        <v>0</v>
      </c>
      <c r="BR124" t="e">
        <f ca="1"/>
        <v>#NAME?</v>
      </c>
      <c r="BS124" t="e">
        <f ca="1"/>
        <v>#NAME?</v>
      </c>
      <c r="BT124" t="e">
        <f ca="1"/>
        <v>#NAME?</v>
      </c>
      <c r="BU124" t="e">
        <f t="shared" ca="1" si="26"/>
        <v>#NAME?</v>
      </c>
      <c r="BV124" t="e">
        <f t="shared" ca="1" si="27"/>
        <v>#NAME?</v>
      </c>
      <c r="BW124" t="e">
        <f t="shared" ca="1" si="23"/>
        <v>#NAME?</v>
      </c>
      <c r="BX124" t="e">
        <f t="shared" ca="1" si="24"/>
        <v>#NAME?</v>
      </c>
      <c r="BY124" t="e">
        <f t="shared" ca="1" si="25"/>
        <v>#NAME?</v>
      </c>
    </row>
    <row r="125" spans="1:77" ht="15.5" x14ac:dyDescent="0.35">
      <c r="A125" s="31">
        <v>67</v>
      </c>
      <c r="B125" s="14">
        <v>9</v>
      </c>
      <c r="C125" s="20">
        <v>0.63700000000000001</v>
      </c>
      <c r="D125" s="14">
        <v>4</v>
      </c>
      <c r="E125">
        <v>1</v>
      </c>
      <c r="F125" s="32">
        <v>1</v>
      </c>
      <c r="G125" s="14">
        <v>30</v>
      </c>
      <c r="H125" s="14">
        <v>12</v>
      </c>
      <c r="I125" s="14">
        <v>1</v>
      </c>
      <c r="J125" s="21">
        <v>37</v>
      </c>
      <c r="K125" s="17">
        <v>49</v>
      </c>
      <c r="L125" s="33">
        <v>181</v>
      </c>
      <c r="M125" s="33">
        <v>190</v>
      </c>
      <c r="N125" s="14">
        <v>0</v>
      </c>
      <c r="S125" t="e">
        <f ca="1"/>
        <v>#NAME?</v>
      </c>
      <c r="T125" t="e">
        <f ca="1"/>
        <v>#NAME?</v>
      </c>
      <c r="U125" t="e">
        <f ca="1"/>
        <v>#NAME?</v>
      </c>
      <c r="V125" t="e">
        <f ca="1"/>
        <v>#NAME?</v>
      </c>
      <c r="W125" t="e">
        <f ca="1"/>
        <v>#NAME?</v>
      </c>
      <c r="X125" t="e">
        <f ca="1"/>
        <v>#NAME?</v>
      </c>
      <c r="Y125" t="e">
        <f ca="1"/>
        <v>#NAME?</v>
      </c>
      <c r="Z125" t="e">
        <f ca="1"/>
        <v>#NAME?</v>
      </c>
      <c r="AA125" t="e">
        <f ca="1"/>
        <v>#NAME?</v>
      </c>
      <c r="AB125" t="e">
        <f ca="1"/>
        <v>#NAME?</v>
      </c>
      <c r="AC125" t="e">
        <f ca="1"/>
        <v>#NAME?</v>
      </c>
      <c r="AD125" t="e">
        <f ca="1"/>
        <v>#NAME?</v>
      </c>
      <c r="AE125" t="e">
        <f ca="1"/>
        <v>#NAME?</v>
      </c>
      <c r="AF125" s="138" t="e">
        <f ca="1"/>
        <v>#NAME?</v>
      </c>
      <c r="AG125" s="139" t="e">
        <f ca="1"/>
        <v>#NAME?</v>
      </c>
      <c r="AH125" s="140" t="e">
        <f t="shared" ca="1" si="15"/>
        <v>#NAME?</v>
      </c>
      <c r="AI125" t="e">
        <f t="shared" ca="1" si="16"/>
        <v>#NAME?</v>
      </c>
      <c r="AJ125" t="e">
        <f t="shared" ca="1" si="17"/>
        <v>#NAME?</v>
      </c>
      <c r="AK125" s="138" t="e">
        <f t="shared" ca="1" si="18"/>
        <v>#NAME?</v>
      </c>
      <c r="AL125" s="140" t="e">
        <f t="shared" ca="1" si="19"/>
        <v>#NAME?</v>
      </c>
      <c r="AM125" s="138">
        <f t="shared" ca="1" si="20"/>
        <v>0</v>
      </c>
      <c r="AN125" s="140" t="e">
        <f t="shared" ca="1" si="21"/>
        <v>#NAME?</v>
      </c>
      <c r="AO125">
        <f t="shared" ca="1" si="22"/>
        <v>0</v>
      </c>
      <c r="BR125" t="e">
        <f ca="1"/>
        <v>#NAME?</v>
      </c>
      <c r="BS125" t="e">
        <f ca="1"/>
        <v>#NAME?</v>
      </c>
      <c r="BT125" t="e">
        <f ca="1"/>
        <v>#NAME?</v>
      </c>
      <c r="BU125" t="e">
        <f t="shared" ca="1" si="26"/>
        <v>#NAME?</v>
      </c>
      <c r="BV125" t="e">
        <f t="shared" ca="1" si="27"/>
        <v>#NAME?</v>
      </c>
      <c r="BW125" t="e">
        <f t="shared" ca="1" si="23"/>
        <v>#NAME?</v>
      </c>
      <c r="BX125" t="e">
        <f t="shared" ca="1" si="24"/>
        <v>#NAME?</v>
      </c>
      <c r="BY125" t="e">
        <f t="shared" ca="1" si="25"/>
        <v>#NAME?</v>
      </c>
    </row>
    <row r="126" spans="1:77" ht="15.5" x14ac:dyDescent="0.35">
      <c r="A126" s="31">
        <v>65</v>
      </c>
      <c r="B126" s="14">
        <v>9</v>
      </c>
      <c r="C126" s="20">
        <v>0.27500000000000002</v>
      </c>
      <c r="D126" s="14">
        <v>1</v>
      </c>
      <c r="E126">
        <v>1</v>
      </c>
      <c r="F126" s="32">
        <v>1</v>
      </c>
      <c r="G126" s="14">
        <v>34</v>
      </c>
      <c r="H126" s="14">
        <v>11</v>
      </c>
      <c r="I126" s="14">
        <v>2</v>
      </c>
      <c r="J126" s="21">
        <v>40</v>
      </c>
      <c r="K126" s="17">
        <v>59</v>
      </c>
      <c r="L126" s="33">
        <v>169</v>
      </c>
      <c r="M126" s="33">
        <v>174</v>
      </c>
      <c r="N126" s="14">
        <v>0</v>
      </c>
      <c r="S126" t="e">
        <f ca="1"/>
        <v>#NAME?</v>
      </c>
      <c r="T126" t="e">
        <f ca="1"/>
        <v>#NAME?</v>
      </c>
      <c r="U126" t="e">
        <f ca="1"/>
        <v>#NAME?</v>
      </c>
      <c r="V126" t="e">
        <f ca="1"/>
        <v>#NAME?</v>
      </c>
      <c r="W126" t="e">
        <f ca="1"/>
        <v>#NAME?</v>
      </c>
      <c r="X126" t="e">
        <f ca="1"/>
        <v>#NAME?</v>
      </c>
      <c r="Y126" t="e">
        <f ca="1"/>
        <v>#NAME?</v>
      </c>
      <c r="Z126" t="e">
        <f ca="1"/>
        <v>#NAME?</v>
      </c>
      <c r="AA126" t="e">
        <f ca="1"/>
        <v>#NAME?</v>
      </c>
      <c r="AB126" t="e">
        <f ca="1"/>
        <v>#NAME?</v>
      </c>
      <c r="AC126" t="e">
        <f ca="1"/>
        <v>#NAME?</v>
      </c>
      <c r="AD126" t="e">
        <f ca="1"/>
        <v>#NAME?</v>
      </c>
      <c r="AE126" t="e">
        <f ca="1"/>
        <v>#NAME?</v>
      </c>
      <c r="AF126" s="138" t="e">
        <f ca="1"/>
        <v>#NAME?</v>
      </c>
      <c r="AG126" s="139" t="e">
        <f ca="1"/>
        <v>#NAME?</v>
      </c>
      <c r="AH126" s="140" t="e">
        <f t="shared" ca="1" si="15"/>
        <v>#NAME?</v>
      </c>
      <c r="AI126" t="e">
        <f t="shared" ca="1" si="16"/>
        <v>#NAME?</v>
      </c>
      <c r="AJ126" t="e">
        <f t="shared" ca="1" si="17"/>
        <v>#NAME?</v>
      </c>
      <c r="AK126" s="138" t="e">
        <f t="shared" ca="1" si="18"/>
        <v>#NAME?</v>
      </c>
      <c r="AL126" s="140" t="e">
        <f t="shared" ca="1" si="19"/>
        <v>#NAME?</v>
      </c>
      <c r="AM126" s="138">
        <f t="shared" ca="1" si="20"/>
        <v>0</v>
      </c>
      <c r="AN126" s="140" t="e">
        <f t="shared" ca="1" si="21"/>
        <v>#NAME?</v>
      </c>
      <c r="AO126">
        <f t="shared" ca="1" si="22"/>
        <v>0</v>
      </c>
      <c r="BR126" t="e">
        <f ca="1"/>
        <v>#NAME?</v>
      </c>
      <c r="BS126" t="e">
        <f ca="1"/>
        <v>#NAME?</v>
      </c>
      <c r="BT126" t="e">
        <f ca="1"/>
        <v>#NAME?</v>
      </c>
      <c r="BU126" t="e">
        <f t="shared" ca="1" si="26"/>
        <v>#NAME?</v>
      </c>
      <c r="BV126" t="e">
        <f t="shared" ca="1" si="27"/>
        <v>#NAME?</v>
      </c>
      <c r="BW126" t="e">
        <f t="shared" ca="1" si="23"/>
        <v>#NAME?</v>
      </c>
      <c r="BX126" t="e">
        <f t="shared" ca="1" si="24"/>
        <v>#NAME?</v>
      </c>
      <c r="BY126" t="e">
        <f t="shared" ca="1" si="25"/>
        <v>#NAME?</v>
      </c>
    </row>
    <row r="127" spans="1:77" ht="15.5" x14ac:dyDescent="0.35">
      <c r="A127" s="31">
        <v>89</v>
      </c>
      <c r="B127" s="14">
        <v>6</v>
      </c>
      <c r="C127" s="20">
        <v>0.71099999999999997</v>
      </c>
      <c r="D127" s="14">
        <v>4</v>
      </c>
      <c r="E127">
        <v>1</v>
      </c>
      <c r="F127" s="32">
        <v>1</v>
      </c>
      <c r="G127" s="14">
        <v>47</v>
      </c>
      <c r="H127" s="14">
        <v>13</v>
      </c>
      <c r="I127" s="14">
        <v>3</v>
      </c>
      <c r="J127" s="21">
        <v>37</v>
      </c>
      <c r="K127" s="17">
        <v>89</v>
      </c>
      <c r="L127" s="33">
        <v>183</v>
      </c>
      <c r="M127" s="33">
        <v>193</v>
      </c>
      <c r="N127" s="14">
        <v>0</v>
      </c>
      <c r="S127" t="e">
        <f ca="1"/>
        <v>#NAME?</v>
      </c>
      <c r="T127" t="e">
        <f ca="1"/>
        <v>#NAME?</v>
      </c>
      <c r="U127" t="e">
        <f ca="1"/>
        <v>#NAME?</v>
      </c>
      <c r="V127" t="e">
        <f ca="1"/>
        <v>#NAME?</v>
      </c>
      <c r="W127" t="e">
        <f ca="1"/>
        <v>#NAME?</v>
      </c>
      <c r="X127" t="e">
        <f ca="1"/>
        <v>#NAME?</v>
      </c>
      <c r="Y127" t="e">
        <f ca="1"/>
        <v>#NAME?</v>
      </c>
      <c r="Z127" t="e">
        <f ca="1"/>
        <v>#NAME?</v>
      </c>
      <c r="AA127" t="e">
        <f ca="1"/>
        <v>#NAME?</v>
      </c>
      <c r="AB127" t="e">
        <f ca="1"/>
        <v>#NAME?</v>
      </c>
      <c r="AC127" t="e">
        <f ca="1"/>
        <v>#NAME?</v>
      </c>
      <c r="AD127" t="e">
        <f ca="1"/>
        <v>#NAME?</v>
      </c>
      <c r="AE127" t="e">
        <f ca="1"/>
        <v>#NAME?</v>
      </c>
      <c r="AF127" s="138" t="e">
        <f ca="1"/>
        <v>#NAME?</v>
      </c>
      <c r="AG127" s="139" t="e">
        <f ca="1"/>
        <v>#NAME?</v>
      </c>
      <c r="AH127" s="140" t="e">
        <f t="shared" ca="1" si="15"/>
        <v>#NAME?</v>
      </c>
      <c r="AI127" t="e">
        <f t="shared" ca="1" si="16"/>
        <v>#NAME?</v>
      </c>
      <c r="AJ127" t="e">
        <f t="shared" ca="1" si="17"/>
        <v>#NAME?</v>
      </c>
      <c r="AK127" s="138" t="e">
        <f t="shared" ca="1" si="18"/>
        <v>#NAME?</v>
      </c>
      <c r="AL127" s="140" t="e">
        <f t="shared" ca="1" si="19"/>
        <v>#NAME?</v>
      </c>
      <c r="AM127" s="138">
        <f t="shared" ca="1" si="20"/>
        <v>0</v>
      </c>
      <c r="AN127" s="140" t="e">
        <f t="shared" ca="1" si="21"/>
        <v>#NAME?</v>
      </c>
      <c r="AO127">
        <f t="shared" ca="1" si="22"/>
        <v>0</v>
      </c>
      <c r="BR127" t="e">
        <f ca="1"/>
        <v>#NAME?</v>
      </c>
      <c r="BS127" t="e">
        <f ca="1"/>
        <v>#NAME?</v>
      </c>
      <c r="BT127" t="e">
        <f ca="1"/>
        <v>#NAME?</v>
      </c>
      <c r="BU127" t="e">
        <f t="shared" ca="1" si="26"/>
        <v>#NAME?</v>
      </c>
      <c r="BV127" t="e">
        <f t="shared" ca="1" si="27"/>
        <v>#NAME?</v>
      </c>
      <c r="BW127" t="e">
        <f t="shared" ca="1" si="23"/>
        <v>#NAME?</v>
      </c>
      <c r="BX127" t="e">
        <f t="shared" ca="1" si="24"/>
        <v>#NAME?</v>
      </c>
      <c r="BY127" t="e">
        <f t="shared" ca="1" si="25"/>
        <v>#NAME?</v>
      </c>
    </row>
    <row r="128" spans="1:77" ht="15.5" x14ac:dyDescent="0.35">
      <c r="A128" s="31">
        <v>53</v>
      </c>
      <c r="B128" s="14">
        <v>10</v>
      </c>
      <c r="C128" s="20">
        <v>1.2</v>
      </c>
      <c r="D128" s="14">
        <v>2</v>
      </c>
      <c r="E128">
        <v>1</v>
      </c>
      <c r="F128" s="32">
        <v>1</v>
      </c>
      <c r="G128" s="14">
        <v>33</v>
      </c>
      <c r="H128" s="14">
        <v>8</v>
      </c>
      <c r="I128" s="14">
        <v>2</v>
      </c>
      <c r="J128" s="21">
        <v>39</v>
      </c>
      <c r="K128" s="17">
        <v>109</v>
      </c>
      <c r="L128" s="33">
        <v>172</v>
      </c>
      <c r="M128" s="33">
        <v>179</v>
      </c>
      <c r="N128" s="14">
        <v>1</v>
      </c>
      <c r="S128" t="e">
        <f ca="1"/>
        <v>#NAME?</v>
      </c>
      <c r="T128" t="e">
        <f ca="1"/>
        <v>#NAME?</v>
      </c>
      <c r="U128" t="e">
        <f ca="1"/>
        <v>#NAME?</v>
      </c>
      <c r="V128" t="e">
        <f ca="1"/>
        <v>#NAME?</v>
      </c>
      <c r="W128" t="e">
        <f ca="1"/>
        <v>#NAME?</v>
      </c>
      <c r="X128" t="e">
        <f ca="1"/>
        <v>#NAME?</v>
      </c>
      <c r="Y128" t="e">
        <f ca="1"/>
        <v>#NAME?</v>
      </c>
      <c r="Z128" t="e">
        <f ca="1"/>
        <v>#NAME?</v>
      </c>
      <c r="AA128" t="e">
        <f ca="1"/>
        <v>#NAME?</v>
      </c>
      <c r="AB128" t="e">
        <f ca="1"/>
        <v>#NAME?</v>
      </c>
      <c r="AC128" t="e">
        <f ca="1"/>
        <v>#NAME?</v>
      </c>
      <c r="AD128" t="e">
        <f ca="1"/>
        <v>#NAME?</v>
      </c>
      <c r="AE128" t="e">
        <f ca="1"/>
        <v>#NAME?</v>
      </c>
      <c r="AF128" s="138" t="e">
        <f ca="1"/>
        <v>#NAME?</v>
      </c>
      <c r="AG128" s="139" t="e">
        <f ca="1"/>
        <v>#NAME?</v>
      </c>
      <c r="AH128" s="140" t="e">
        <f t="shared" ca="1" si="15"/>
        <v>#NAME?</v>
      </c>
      <c r="AI128" t="e">
        <f t="shared" ca="1" si="16"/>
        <v>#NAME?</v>
      </c>
      <c r="AJ128" t="e">
        <f t="shared" ca="1" si="17"/>
        <v>#NAME?</v>
      </c>
      <c r="AK128" s="138" t="e">
        <f t="shared" ca="1" si="18"/>
        <v>#NAME?</v>
      </c>
      <c r="AL128" s="140" t="e">
        <f t="shared" ca="1" si="19"/>
        <v>#NAME?</v>
      </c>
      <c r="AM128" s="138">
        <f t="shared" ca="1" si="20"/>
        <v>0</v>
      </c>
      <c r="AN128" s="140" t="e">
        <f t="shared" ca="1" si="21"/>
        <v>#NAME?</v>
      </c>
      <c r="AO128">
        <f t="shared" ca="1" si="22"/>
        <v>0</v>
      </c>
      <c r="BR128" t="e">
        <f ca="1"/>
        <v>#NAME?</v>
      </c>
      <c r="BS128" t="e">
        <f ca="1"/>
        <v>#NAME?</v>
      </c>
      <c r="BT128" t="e">
        <f ca="1"/>
        <v>#NAME?</v>
      </c>
      <c r="BU128" t="e">
        <f t="shared" ca="1" si="26"/>
        <v>#NAME?</v>
      </c>
      <c r="BV128" t="e">
        <f t="shared" ca="1" si="27"/>
        <v>#NAME?</v>
      </c>
      <c r="BW128" t="e">
        <f t="shared" ca="1" si="23"/>
        <v>#NAME?</v>
      </c>
      <c r="BX128" t="e">
        <f t="shared" ca="1" si="24"/>
        <v>#NAME?</v>
      </c>
      <c r="BY128" t="e">
        <f t="shared" ca="1" si="25"/>
        <v>#NAME?</v>
      </c>
    </row>
    <row r="129" spans="1:77" ht="15.5" x14ac:dyDescent="0.35">
      <c r="A129" s="31">
        <v>44</v>
      </c>
      <c r="B129" s="14">
        <v>14</v>
      </c>
      <c r="C129" s="20">
        <v>1.2270000000000001</v>
      </c>
      <c r="D129" s="14">
        <v>5</v>
      </c>
      <c r="E129">
        <v>0</v>
      </c>
      <c r="F129" s="32">
        <v>0</v>
      </c>
      <c r="G129" s="14">
        <v>37</v>
      </c>
      <c r="H129" s="14">
        <v>10</v>
      </c>
      <c r="I129" s="14">
        <v>4</v>
      </c>
      <c r="J129" s="21">
        <v>41</v>
      </c>
      <c r="K129" s="17">
        <v>20</v>
      </c>
      <c r="L129" s="33">
        <v>173</v>
      </c>
      <c r="M129" s="33">
        <v>180</v>
      </c>
      <c r="N129" s="14">
        <v>1</v>
      </c>
      <c r="S129" t="e">
        <f ca="1"/>
        <v>#NAME?</v>
      </c>
      <c r="T129" t="e">
        <f ca="1"/>
        <v>#NAME?</v>
      </c>
      <c r="U129" t="e">
        <f ca="1"/>
        <v>#NAME?</v>
      </c>
      <c r="V129" t="e">
        <f ca="1"/>
        <v>#NAME?</v>
      </c>
      <c r="W129" t="e">
        <f ca="1"/>
        <v>#NAME?</v>
      </c>
      <c r="X129" t="e">
        <f ca="1"/>
        <v>#NAME?</v>
      </c>
      <c r="Y129" t="e">
        <f ca="1"/>
        <v>#NAME?</v>
      </c>
      <c r="Z129" t="e">
        <f ca="1"/>
        <v>#NAME?</v>
      </c>
      <c r="AA129" t="e">
        <f ca="1"/>
        <v>#NAME?</v>
      </c>
      <c r="AB129" t="e">
        <f ca="1"/>
        <v>#NAME?</v>
      </c>
      <c r="AC129" t="e">
        <f ca="1"/>
        <v>#NAME?</v>
      </c>
      <c r="AD129" t="e">
        <f ca="1"/>
        <v>#NAME?</v>
      </c>
      <c r="AE129" t="e">
        <f ca="1"/>
        <v>#NAME?</v>
      </c>
      <c r="AF129" s="138" t="e">
        <f ca="1"/>
        <v>#NAME?</v>
      </c>
      <c r="AG129" s="139" t="e">
        <f ca="1"/>
        <v>#NAME?</v>
      </c>
      <c r="AH129" s="140" t="e">
        <f t="shared" ca="1" si="15"/>
        <v>#NAME?</v>
      </c>
      <c r="AI129" t="e">
        <f t="shared" ca="1" si="16"/>
        <v>#NAME?</v>
      </c>
      <c r="AJ129" t="e">
        <f t="shared" ca="1" si="17"/>
        <v>#NAME?</v>
      </c>
      <c r="AK129" s="138" t="e">
        <f t="shared" ca="1" si="18"/>
        <v>#NAME?</v>
      </c>
      <c r="AL129" s="140" t="e">
        <f t="shared" ca="1" si="19"/>
        <v>#NAME?</v>
      </c>
      <c r="AM129" s="138">
        <f t="shared" ca="1" si="20"/>
        <v>0</v>
      </c>
      <c r="AN129" s="140" t="e">
        <f t="shared" ca="1" si="21"/>
        <v>#NAME?</v>
      </c>
      <c r="AO129">
        <f t="shared" ca="1" si="22"/>
        <v>0</v>
      </c>
      <c r="BR129" t="e">
        <f ca="1"/>
        <v>#NAME?</v>
      </c>
      <c r="BS129" t="e">
        <f ca="1"/>
        <v>#NAME?</v>
      </c>
      <c r="BT129" t="e">
        <f ca="1"/>
        <v>#NAME?</v>
      </c>
      <c r="BU129" t="e">
        <f t="shared" ca="1" si="26"/>
        <v>#NAME?</v>
      </c>
      <c r="BV129" t="e">
        <f t="shared" ca="1" si="27"/>
        <v>#NAME?</v>
      </c>
      <c r="BW129" t="e">
        <f t="shared" ca="1" si="23"/>
        <v>#NAME?</v>
      </c>
      <c r="BX129" t="e">
        <f t="shared" ca="1" si="24"/>
        <v>#NAME?</v>
      </c>
      <c r="BY129" t="e">
        <f t="shared" ca="1" si="25"/>
        <v>#NAME?</v>
      </c>
    </row>
    <row r="130" spans="1:77" ht="15.5" x14ac:dyDescent="0.35">
      <c r="A130" s="31">
        <v>46</v>
      </c>
      <c r="B130" s="14">
        <v>7</v>
      </c>
      <c r="C130" s="20">
        <v>1.9630000000000001</v>
      </c>
      <c r="D130" s="14">
        <v>4</v>
      </c>
      <c r="E130">
        <v>0</v>
      </c>
      <c r="F130" s="32">
        <v>0</v>
      </c>
      <c r="G130" s="14">
        <v>28</v>
      </c>
      <c r="H130" s="14">
        <v>10</v>
      </c>
      <c r="I130" s="14">
        <v>1</v>
      </c>
      <c r="J130" s="21">
        <v>39</v>
      </c>
      <c r="K130" s="17">
        <v>22</v>
      </c>
      <c r="L130" s="33">
        <v>176</v>
      </c>
      <c r="M130" s="33">
        <v>181</v>
      </c>
      <c r="N130" s="14">
        <v>1</v>
      </c>
      <c r="S130" t="e">
        <f ca="1"/>
        <v>#NAME?</v>
      </c>
      <c r="T130" t="e">
        <f ca="1"/>
        <v>#NAME?</v>
      </c>
      <c r="U130" t="e">
        <f ca="1"/>
        <v>#NAME?</v>
      </c>
      <c r="V130" t="e">
        <f ca="1"/>
        <v>#NAME?</v>
      </c>
      <c r="W130" t="e">
        <f ca="1"/>
        <v>#NAME?</v>
      </c>
      <c r="X130" t="e">
        <f ca="1"/>
        <v>#NAME?</v>
      </c>
      <c r="Y130" t="e">
        <f ca="1"/>
        <v>#NAME?</v>
      </c>
      <c r="Z130" t="e">
        <f ca="1"/>
        <v>#NAME?</v>
      </c>
      <c r="AA130" t="e">
        <f ca="1"/>
        <v>#NAME?</v>
      </c>
      <c r="AB130" t="e">
        <f ca="1"/>
        <v>#NAME?</v>
      </c>
      <c r="AC130" t="e">
        <f ca="1"/>
        <v>#NAME?</v>
      </c>
      <c r="AD130" t="e">
        <f ca="1"/>
        <v>#NAME?</v>
      </c>
      <c r="AE130" t="e">
        <f ca="1"/>
        <v>#NAME?</v>
      </c>
      <c r="AF130" s="138" t="e">
        <f ca="1"/>
        <v>#NAME?</v>
      </c>
      <c r="AG130" s="139" t="e">
        <f ca="1"/>
        <v>#NAME?</v>
      </c>
      <c r="AH130" s="140" t="e">
        <f t="shared" ca="1" si="15"/>
        <v>#NAME?</v>
      </c>
      <c r="AI130" t="e">
        <f t="shared" ca="1" si="16"/>
        <v>#NAME?</v>
      </c>
      <c r="AJ130" t="e">
        <f t="shared" ca="1" si="17"/>
        <v>#NAME?</v>
      </c>
      <c r="AK130" s="138" t="e">
        <f t="shared" ca="1" si="18"/>
        <v>#NAME?</v>
      </c>
      <c r="AL130" s="140" t="e">
        <f t="shared" ca="1" si="19"/>
        <v>#NAME?</v>
      </c>
      <c r="AM130" s="138">
        <f t="shared" ca="1" si="20"/>
        <v>0</v>
      </c>
      <c r="AN130" s="140" t="e">
        <f t="shared" ca="1" si="21"/>
        <v>#NAME?</v>
      </c>
      <c r="AO130">
        <f t="shared" ca="1" si="22"/>
        <v>0</v>
      </c>
      <c r="BR130" t="e">
        <f ca="1"/>
        <v>#NAME?</v>
      </c>
      <c r="BS130" t="e">
        <f ca="1"/>
        <v>#NAME?</v>
      </c>
      <c r="BT130" t="e">
        <f ca="1"/>
        <v>#NAME?</v>
      </c>
      <c r="BU130" t="e">
        <f t="shared" ca="1" si="26"/>
        <v>#NAME?</v>
      </c>
      <c r="BV130" t="e">
        <f t="shared" ca="1" si="27"/>
        <v>#NAME?</v>
      </c>
      <c r="BW130" t="e">
        <f t="shared" ca="1" si="23"/>
        <v>#NAME?</v>
      </c>
      <c r="BX130" t="e">
        <f t="shared" ca="1" si="24"/>
        <v>#NAME?</v>
      </c>
      <c r="BY130" t="e">
        <f t="shared" ca="1" si="25"/>
        <v>#NAME?</v>
      </c>
    </row>
    <row r="131" spans="1:77" ht="15.5" x14ac:dyDescent="0.35">
      <c r="A131" s="31">
        <v>58</v>
      </c>
      <c r="B131" s="14">
        <v>17</v>
      </c>
      <c r="C131" s="20">
        <v>0.496</v>
      </c>
      <c r="D131" s="14">
        <v>2</v>
      </c>
      <c r="E131">
        <v>0</v>
      </c>
      <c r="F131" s="32">
        <v>0</v>
      </c>
      <c r="G131" s="14">
        <v>42</v>
      </c>
      <c r="H131" s="14">
        <v>5</v>
      </c>
      <c r="I131" s="14">
        <v>3</v>
      </c>
      <c r="J131" s="21">
        <v>43</v>
      </c>
      <c r="K131" s="17">
        <v>39</v>
      </c>
      <c r="L131" s="33">
        <v>161</v>
      </c>
      <c r="M131" s="33">
        <v>165</v>
      </c>
      <c r="N131" s="14">
        <v>0</v>
      </c>
      <c r="S131" t="e">
        <f ca="1"/>
        <v>#NAME?</v>
      </c>
      <c r="T131" t="e">
        <f ca="1"/>
        <v>#NAME?</v>
      </c>
      <c r="U131" t="e">
        <f ca="1"/>
        <v>#NAME?</v>
      </c>
      <c r="V131" t="e">
        <f ca="1"/>
        <v>#NAME?</v>
      </c>
      <c r="W131" t="e">
        <f ca="1"/>
        <v>#NAME?</v>
      </c>
      <c r="X131" t="e">
        <f ca="1"/>
        <v>#NAME?</v>
      </c>
      <c r="Y131" t="e">
        <f ca="1"/>
        <v>#NAME?</v>
      </c>
      <c r="Z131" t="e">
        <f ca="1"/>
        <v>#NAME?</v>
      </c>
      <c r="AA131" t="e">
        <f ca="1"/>
        <v>#NAME?</v>
      </c>
      <c r="AB131" t="e">
        <f ca="1"/>
        <v>#NAME?</v>
      </c>
      <c r="AC131" t="e">
        <f ca="1"/>
        <v>#NAME?</v>
      </c>
      <c r="AD131" t="e">
        <f ca="1"/>
        <v>#NAME?</v>
      </c>
      <c r="AE131" t="e">
        <f ca="1"/>
        <v>#NAME?</v>
      </c>
      <c r="AF131" s="138" t="e">
        <f ca="1"/>
        <v>#NAME?</v>
      </c>
      <c r="AG131" s="139" t="e">
        <f ca="1"/>
        <v>#NAME?</v>
      </c>
      <c r="AH131" s="140" t="e">
        <f t="shared" ca="1" si="15"/>
        <v>#NAME?</v>
      </c>
      <c r="AI131" t="e">
        <f t="shared" ca="1" si="16"/>
        <v>#NAME?</v>
      </c>
      <c r="AJ131" t="e">
        <f t="shared" ca="1" si="17"/>
        <v>#NAME?</v>
      </c>
      <c r="AK131" s="138" t="e">
        <f t="shared" ca="1" si="18"/>
        <v>#NAME?</v>
      </c>
      <c r="AL131" s="140" t="e">
        <f t="shared" ca="1" si="19"/>
        <v>#NAME?</v>
      </c>
      <c r="AM131" s="138">
        <f t="shared" ca="1" si="20"/>
        <v>0</v>
      </c>
      <c r="AN131" s="140" t="e">
        <f t="shared" ca="1" si="21"/>
        <v>#NAME?</v>
      </c>
      <c r="AO131">
        <f t="shared" ca="1" si="22"/>
        <v>0</v>
      </c>
      <c r="BR131" t="e">
        <f ca="1"/>
        <v>#NAME?</v>
      </c>
      <c r="BS131" t="e">
        <f ca="1"/>
        <v>#NAME?</v>
      </c>
      <c r="BT131" t="e">
        <f ca="1"/>
        <v>#NAME?</v>
      </c>
      <c r="BU131" t="e">
        <f t="shared" ca="1" si="26"/>
        <v>#NAME?</v>
      </c>
      <c r="BV131" t="e">
        <f t="shared" ca="1" si="27"/>
        <v>#NAME?</v>
      </c>
      <c r="BW131" t="e">
        <f t="shared" ca="1" si="23"/>
        <v>#NAME?</v>
      </c>
      <c r="BX131" t="e">
        <f t="shared" ca="1" si="24"/>
        <v>#NAME?</v>
      </c>
      <c r="BY131" t="e">
        <f t="shared" ca="1" si="25"/>
        <v>#NAME?</v>
      </c>
    </row>
    <row r="132" spans="1:77" ht="15.5" x14ac:dyDescent="0.35">
      <c r="A132" s="31">
        <v>62</v>
      </c>
      <c r="B132" s="14">
        <v>23</v>
      </c>
      <c r="C132" s="20">
        <v>0.42399999999999999</v>
      </c>
      <c r="D132" s="14">
        <v>2</v>
      </c>
      <c r="E132">
        <v>1</v>
      </c>
      <c r="F132" s="32">
        <v>0</v>
      </c>
      <c r="G132" s="14">
        <v>49</v>
      </c>
      <c r="H132" s="14">
        <v>12</v>
      </c>
      <c r="I132" s="14">
        <v>3</v>
      </c>
      <c r="J132" s="21">
        <v>48</v>
      </c>
      <c r="K132" s="17">
        <v>43</v>
      </c>
      <c r="L132" s="33">
        <v>157</v>
      </c>
      <c r="M132" s="33">
        <v>162</v>
      </c>
      <c r="N132" s="14">
        <v>0</v>
      </c>
      <c r="S132" t="e">
        <f ca="1"/>
        <v>#NAME?</v>
      </c>
      <c r="T132" t="e">
        <f ca="1"/>
        <v>#NAME?</v>
      </c>
      <c r="U132" t="e">
        <f ca="1"/>
        <v>#NAME?</v>
      </c>
      <c r="V132" t="e">
        <f ca="1"/>
        <v>#NAME?</v>
      </c>
      <c r="W132" t="e">
        <f ca="1"/>
        <v>#NAME?</v>
      </c>
      <c r="X132" t="e">
        <f ca="1"/>
        <v>#NAME?</v>
      </c>
      <c r="Y132" t="e">
        <f ca="1"/>
        <v>#NAME?</v>
      </c>
      <c r="Z132" t="e">
        <f ca="1"/>
        <v>#NAME?</v>
      </c>
      <c r="AA132" t="e">
        <f ca="1"/>
        <v>#NAME?</v>
      </c>
      <c r="AB132" t="e">
        <f ca="1"/>
        <v>#NAME?</v>
      </c>
      <c r="AC132" t="e">
        <f ca="1"/>
        <v>#NAME?</v>
      </c>
      <c r="AD132" t="e">
        <f ca="1"/>
        <v>#NAME?</v>
      </c>
      <c r="AE132" t="e">
        <f ca="1"/>
        <v>#NAME?</v>
      </c>
      <c r="AF132" s="138" t="e">
        <f ca="1"/>
        <v>#NAME?</v>
      </c>
      <c r="AG132" s="139" t="e">
        <f ca="1"/>
        <v>#NAME?</v>
      </c>
      <c r="AH132" s="140" t="e">
        <f t="shared" ca="1" si="15"/>
        <v>#NAME?</v>
      </c>
      <c r="AI132" t="e">
        <f t="shared" ca="1" si="16"/>
        <v>#NAME?</v>
      </c>
      <c r="AJ132" t="e">
        <f t="shared" ca="1" si="17"/>
        <v>#NAME?</v>
      </c>
      <c r="AK132" s="138" t="e">
        <f t="shared" ca="1" si="18"/>
        <v>#NAME?</v>
      </c>
      <c r="AL132" s="140" t="e">
        <f t="shared" ca="1" si="19"/>
        <v>#NAME?</v>
      </c>
      <c r="AM132" s="138">
        <f t="shared" ca="1" si="20"/>
        <v>0</v>
      </c>
      <c r="AN132" s="140" t="e">
        <f t="shared" ca="1" si="21"/>
        <v>#NAME?</v>
      </c>
      <c r="AO132">
        <f t="shared" ca="1" si="22"/>
        <v>0</v>
      </c>
      <c r="BR132" t="e">
        <f ca="1"/>
        <v>#NAME?</v>
      </c>
      <c r="BS132" t="e">
        <f ca="1"/>
        <v>#NAME?</v>
      </c>
      <c r="BT132" t="e">
        <f ca="1"/>
        <v>#NAME?</v>
      </c>
      <c r="BU132" t="e">
        <f t="shared" ca="1" si="26"/>
        <v>#NAME?</v>
      </c>
      <c r="BV132" t="e">
        <f t="shared" ca="1" si="27"/>
        <v>#NAME?</v>
      </c>
      <c r="BW132" t="e">
        <f t="shared" ca="1" si="23"/>
        <v>#NAME?</v>
      </c>
      <c r="BX132" t="e">
        <f t="shared" ca="1" si="24"/>
        <v>#NAME?</v>
      </c>
      <c r="BY132" t="e">
        <f t="shared" ca="1" si="25"/>
        <v>#NAME?</v>
      </c>
    </row>
    <row r="133" spans="1:77" ht="15.5" x14ac:dyDescent="0.35">
      <c r="A133" s="31">
        <v>62</v>
      </c>
      <c r="B133" s="14">
        <v>11</v>
      </c>
      <c r="C133" s="20">
        <v>1.1519999999999999</v>
      </c>
      <c r="D133" s="14">
        <v>2</v>
      </c>
      <c r="E133">
        <v>0</v>
      </c>
      <c r="F133" s="32">
        <v>1</v>
      </c>
      <c r="G133" s="14">
        <v>42</v>
      </c>
      <c r="H133" s="14">
        <v>8</v>
      </c>
      <c r="I133" s="14">
        <v>3</v>
      </c>
      <c r="J133" s="21">
        <v>42</v>
      </c>
      <c r="K133" s="17">
        <v>49</v>
      </c>
      <c r="L133" s="33">
        <v>171</v>
      </c>
      <c r="M133" s="33">
        <v>178</v>
      </c>
      <c r="N133" s="14">
        <v>1</v>
      </c>
      <c r="S133" t="e">
        <f ca="1"/>
        <v>#NAME?</v>
      </c>
      <c r="T133" t="e">
        <f ca="1"/>
        <v>#NAME?</v>
      </c>
      <c r="U133" t="e">
        <f ca="1"/>
        <v>#NAME?</v>
      </c>
      <c r="V133" t="e">
        <f ca="1"/>
        <v>#NAME?</v>
      </c>
      <c r="W133" t="e">
        <f ca="1"/>
        <v>#NAME?</v>
      </c>
      <c r="X133" t="e">
        <f ca="1"/>
        <v>#NAME?</v>
      </c>
      <c r="Y133" t="e">
        <f ca="1"/>
        <v>#NAME?</v>
      </c>
      <c r="Z133" t="e">
        <f ca="1"/>
        <v>#NAME?</v>
      </c>
      <c r="AA133" t="e">
        <f ca="1"/>
        <v>#NAME?</v>
      </c>
      <c r="AB133" t="e">
        <f ca="1"/>
        <v>#NAME?</v>
      </c>
      <c r="AC133" t="e">
        <f ca="1"/>
        <v>#NAME?</v>
      </c>
      <c r="AD133" t="e">
        <f ca="1"/>
        <v>#NAME?</v>
      </c>
      <c r="AE133" t="e">
        <f ca="1"/>
        <v>#NAME?</v>
      </c>
      <c r="AF133" s="138" t="e">
        <f ca="1"/>
        <v>#NAME?</v>
      </c>
      <c r="AG133" s="139" t="e">
        <f ca="1"/>
        <v>#NAME?</v>
      </c>
      <c r="AH133" s="140" t="e">
        <f t="shared" ca="1" si="15"/>
        <v>#NAME?</v>
      </c>
      <c r="AI133" t="e">
        <f t="shared" ca="1" si="16"/>
        <v>#NAME?</v>
      </c>
      <c r="AJ133" t="e">
        <f t="shared" ca="1" si="17"/>
        <v>#NAME?</v>
      </c>
      <c r="AK133" s="138" t="e">
        <f t="shared" ca="1" si="18"/>
        <v>#NAME?</v>
      </c>
      <c r="AL133" s="140" t="e">
        <f t="shared" ca="1" si="19"/>
        <v>#NAME?</v>
      </c>
      <c r="AM133" s="138">
        <f t="shared" ca="1" si="20"/>
        <v>0</v>
      </c>
      <c r="AN133" s="140" t="e">
        <f t="shared" ca="1" si="21"/>
        <v>#NAME?</v>
      </c>
      <c r="AO133">
        <f t="shared" ca="1" si="22"/>
        <v>0</v>
      </c>
      <c r="BR133" t="e">
        <f ca="1"/>
        <v>#NAME?</v>
      </c>
      <c r="BS133" t="e">
        <f ca="1"/>
        <v>#NAME?</v>
      </c>
      <c r="BT133" t="e">
        <f ca="1"/>
        <v>#NAME?</v>
      </c>
      <c r="BU133" t="e">
        <f t="shared" ca="1" si="26"/>
        <v>#NAME?</v>
      </c>
      <c r="BV133" t="e">
        <f t="shared" ca="1" si="27"/>
        <v>#NAME?</v>
      </c>
      <c r="BW133" t="e">
        <f t="shared" ca="1" si="23"/>
        <v>#NAME?</v>
      </c>
      <c r="BX133" t="e">
        <f t="shared" ca="1" si="24"/>
        <v>#NAME?</v>
      </c>
      <c r="BY133" t="e">
        <f t="shared" ca="1" si="25"/>
        <v>#NAME?</v>
      </c>
    </row>
    <row r="134" spans="1:77" ht="15.5" x14ac:dyDescent="0.35">
      <c r="A134" s="31">
        <v>46</v>
      </c>
      <c r="B134" s="14">
        <v>17</v>
      </c>
      <c r="C134" s="20">
        <v>1.4810000000000001</v>
      </c>
      <c r="D134" s="14">
        <v>3</v>
      </c>
      <c r="E134">
        <v>0</v>
      </c>
      <c r="F134" s="32">
        <v>0</v>
      </c>
      <c r="G134" s="14">
        <v>40</v>
      </c>
      <c r="H134" s="14">
        <v>1</v>
      </c>
      <c r="I134" s="14">
        <v>6</v>
      </c>
      <c r="J134" s="21">
        <v>47</v>
      </c>
      <c r="K134" s="17">
        <v>24</v>
      </c>
      <c r="L134" s="33">
        <v>160</v>
      </c>
      <c r="M134" s="33">
        <v>165</v>
      </c>
      <c r="N134" s="14">
        <v>0</v>
      </c>
      <c r="S134" t="e">
        <f ca="1"/>
        <v>#NAME?</v>
      </c>
      <c r="T134" t="e">
        <f ca="1"/>
        <v>#NAME?</v>
      </c>
      <c r="U134" t="e">
        <f ca="1"/>
        <v>#NAME?</v>
      </c>
      <c r="V134" t="e">
        <f ca="1"/>
        <v>#NAME?</v>
      </c>
      <c r="W134" t="e">
        <f ca="1"/>
        <v>#NAME?</v>
      </c>
      <c r="X134" t="e">
        <f ca="1"/>
        <v>#NAME?</v>
      </c>
      <c r="Y134" t="e">
        <f ca="1"/>
        <v>#NAME?</v>
      </c>
      <c r="Z134" t="e">
        <f ca="1"/>
        <v>#NAME?</v>
      </c>
      <c r="AA134" t="e">
        <f ca="1"/>
        <v>#NAME?</v>
      </c>
      <c r="AB134" t="e">
        <f ca="1"/>
        <v>#NAME?</v>
      </c>
      <c r="AC134" t="e">
        <f ca="1"/>
        <v>#NAME?</v>
      </c>
      <c r="AD134" t="e">
        <f ca="1"/>
        <v>#NAME?</v>
      </c>
      <c r="AE134" t="e">
        <f ca="1"/>
        <v>#NAME?</v>
      </c>
      <c r="AF134" s="138" t="e">
        <f ca="1"/>
        <v>#NAME?</v>
      </c>
      <c r="AG134" s="139" t="e">
        <f ca="1"/>
        <v>#NAME?</v>
      </c>
      <c r="AH134" s="140" t="e">
        <f t="shared" ca="1" si="15"/>
        <v>#NAME?</v>
      </c>
      <c r="AI134" t="e">
        <f t="shared" ca="1" si="16"/>
        <v>#NAME?</v>
      </c>
      <c r="AJ134" t="e">
        <f t="shared" ca="1" si="17"/>
        <v>#NAME?</v>
      </c>
      <c r="AK134" s="138" t="e">
        <f t="shared" ca="1" si="18"/>
        <v>#NAME?</v>
      </c>
      <c r="AL134" s="140" t="e">
        <f t="shared" ca="1" si="19"/>
        <v>#NAME?</v>
      </c>
      <c r="AM134" s="138">
        <f t="shared" ca="1" si="20"/>
        <v>0</v>
      </c>
      <c r="AN134" s="140" t="e">
        <f t="shared" ca="1" si="21"/>
        <v>#NAME?</v>
      </c>
      <c r="AO134">
        <f t="shared" ca="1" si="22"/>
        <v>0</v>
      </c>
      <c r="BR134" t="e">
        <f ca="1"/>
        <v>#NAME?</v>
      </c>
      <c r="BS134" t="e">
        <f ca="1"/>
        <v>#NAME?</v>
      </c>
      <c r="BT134" t="e">
        <f ca="1"/>
        <v>#NAME?</v>
      </c>
      <c r="BU134" t="e">
        <f t="shared" ca="1" si="26"/>
        <v>#NAME?</v>
      </c>
      <c r="BV134" t="e">
        <f t="shared" ca="1" si="27"/>
        <v>#NAME?</v>
      </c>
      <c r="BW134" t="e">
        <f t="shared" ca="1" si="23"/>
        <v>#NAME?</v>
      </c>
      <c r="BX134" t="e">
        <f t="shared" ca="1" si="24"/>
        <v>#NAME?</v>
      </c>
      <c r="BY134" t="e">
        <f t="shared" ca="1" si="25"/>
        <v>#NAME?</v>
      </c>
    </row>
    <row r="135" spans="1:77" ht="15.5" x14ac:dyDescent="0.35">
      <c r="A135" s="31">
        <v>66</v>
      </c>
      <c r="B135" s="14">
        <v>7</v>
      </c>
      <c r="C135" s="20">
        <v>2.2850000000000001</v>
      </c>
      <c r="D135" s="14">
        <v>3</v>
      </c>
      <c r="E135">
        <v>0</v>
      </c>
      <c r="F135" s="32">
        <v>1</v>
      </c>
      <c r="G135" s="14">
        <v>32</v>
      </c>
      <c r="H135" s="14">
        <v>9</v>
      </c>
      <c r="I135" s="14">
        <v>2</v>
      </c>
      <c r="J135" s="21">
        <v>32</v>
      </c>
      <c r="K135" s="17">
        <v>62</v>
      </c>
      <c r="L135" s="33">
        <v>171</v>
      </c>
      <c r="M135" s="33">
        <v>177</v>
      </c>
      <c r="N135" s="14">
        <v>1</v>
      </c>
      <c r="S135" t="e">
        <f ca="1"/>
        <v>#NAME?</v>
      </c>
      <c r="T135" t="e">
        <f ca="1"/>
        <v>#NAME?</v>
      </c>
      <c r="U135" t="e">
        <f ca="1"/>
        <v>#NAME?</v>
      </c>
      <c r="V135" t="e">
        <f ca="1"/>
        <v>#NAME?</v>
      </c>
      <c r="W135" t="e">
        <f ca="1"/>
        <v>#NAME?</v>
      </c>
      <c r="X135" t="e">
        <f ca="1"/>
        <v>#NAME?</v>
      </c>
      <c r="Y135" t="e">
        <f ca="1"/>
        <v>#NAME?</v>
      </c>
      <c r="Z135" t="e">
        <f ca="1"/>
        <v>#NAME?</v>
      </c>
      <c r="AA135" t="e">
        <f ca="1"/>
        <v>#NAME?</v>
      </c>
      <c r="AB135" t="e">
        <f ca="1"/>
        <v>#NAME?</v>
      </c>
      <c r="AC135" t="e">
        <f ca="1"/>
        <v>#NAME?</v>
      </c>
      <c r="AD135" t="e">
        <f ca="1"/>
        <v>#NAME?</v>
      </c>
      <c r="AE135" t="e">
        <f ca="1"/>
        <v>#NAME?</v>
      </c>
      <c r="AF135" s="138" t="e">
        <f ca="1"/>
        <v>#NAME?</v>
      </c>
      <c r="AG135" s="139" t="e">
        <f ca="1"/>
        <v>#NAME?</v>
      </c>
      <c r="AH135" s="140" t="e">
        <f t="shared" ca="1" si="15"/>
        <v>#NAME?</v>
      </c>
      <c r="AI135" t="e">
        <f t="shared" ca="1" si="16"/>
        <v>#NAME?</v>
      </c>
      <c r="AJ135" t="e">
        <f t="shared" ca="1" si="17"/>
        <v>#NAME?</v>
      </c>
      <c r="AK135" s="138" t="e">
        <f t="shared" ca="1" si="18"/>
        <v>#NAME?</v>
      </c>
      <c r="AL135" s="140" t="e">
        <f t="shared" ca="1" si="19"/>
        <v>#NAME?</v>
      </c>
      <c r="AM135" s="138">
        <f t="shared" ca="1" si="20"/>
        <v>0</v>
      </c>
      <c r="AN135" s="140" t="e">
        <f t="shared" ca="1" si="21"/>
        <v>#NAME?</v>
      </c>
      <c r="AO135">
        <f t="shared" ca="1" si="22"/>
        <v>0</v>
      </c>
      <c r="BR135" t="e">
        <f ca="1"/>
        <v>#NAME?</v>
      </c>
      <c r="BS135" t="e">
        <f ca="1"/>
        <v>#NAME?</v>
      </c>
      <c r="BT135" t="e">
        <f ca="1"/>
        <v>#NAME?</v>
      </c>
      <c r="BU135" t="e">
        <f t="shared" ca="1" si="26"/>
        <v>#NAME?</v>
      </c>
      <c r="BV135" t="e">
        <f t="shared" ca="1" si="27"/>
        <v>#NAME?</v>
      </c>
      <c r="BW135" t="e">
        <f t="shared" ca="1" si="23"/>
        <v>#NAME?</v>
      </c>
      <c r="BX135" t="e">
        <f t="shared" ca="1" si="24"/>
        <v>#NAME?</v>
      </c>
      <c r="BY135" t="e">
        <f t="shared" ca="1" si="25"/>
        <v>#NAME?</v>
      </c>
    </row>
    <row r="136" spans="1:77" ht="15.5" x14ac:dyDescent="0.35">
      <c r="A136" s="31">
        <v>56</v>
      </c>
      <c r="B136" s="14">
        <v>11</v>
      </c>
      <c r="C136" s="20">
        <v>0.29199999999999998</v>
      </c>
      <c r="D136" s="14">
        <v>3</v>
      </c>
      <c r="E136">
        <v>0</v>
      </c>
      <c r="F136" s="32">
        <v>0</v>
      </c>
      <c r="G136" s="14">
        <v>34</v>
      </c>
      <c r="H136" s="14">
        <v>9</v>
      </c>
      <c r="I136" s="14">
        <v>2</v>
      </c>
      <c r="J136" s="21">
        <v>38</v>
      </c>
      <c r="K136" s="17">
        <v>30</v>
      </c>
      <c r="L136" s="33">
        <v>179</v>
      </c>
      <c r="M136" s="33">
        <v>186</v>
      </c>
      <c r="N136" s="14">
        <v>1</v>
      </c>
      <c r="S136" t="e">
        <f ca="1"/>
        <v>#NAME?</v>
      </c>
      <c r="T136" t="e">
        <f ca="1"/>
        <v>#NAME?</v>
      </c>
      <c r="U136" t="e">
        <f ca="1"/>
        <v>#NAME?</v>
      </c>
      <c r="V136" t="e">
        <f ca="1"/>
        <v>#NAME?</v>
      </c>
      <c r="W136" t="e">
        <f ca="1"/>
        <v>#NAME?</v>
      </c>
      <c r="X136" t="e">
        <f ca="1"/>
        <v>#NAME?</v>
      </c>
      <c r="Y136" t="e">
        <f ca="1"/>
        <v>#NAME?</v>
      </c>
      <c r="Z136" t="e">
        <f ca="1"/>
        <v>#NAME?</v>
      </c>
      <c r="AA136" t="e">
        <f ca="1"/>
        <v>#NAME?</v>
      </c>
      <c r="AB136" t="e">
        <f ca="1"/>
        <v>#NAME?</v>
      </c>
      <c r="AC136" t="e">
        <f ca="1"/>
        <v>#NAME?</v>
      </c>
      <c r="AD136" t="e">
        <f ca="1"/>
        <v>#NAME?</v>
      </c>
      <c r="AE136" t="e">
        <f ca="1"/>
        <v>#NAME?</v>
      </c>
      <c r="AF136" s="138" t="e">
        <f ca="1"/>
        <v>#NAME?</v>
      </c>
      <c r="AG136" s="139" t="e">
        <f ca="1"/>
        <v>#NAME?</v>
      </c>
      <c r="AH136" s="140" t="e">
        <f t="shared" ca="1" si="15"/>
        <v>#NAME?</v>
      </c>
      <c r="AI136" t="e">
        <f t="shared" ca="1" si="16"/>
        <v>#NAME?</v>
      </c>
      <c r="AJ136" t="e">
        <f t="shared" ca="1" si="17"/>
        <v>#NAME?</v>
      </c>
      <c r="AK136" s="138" t="e">
        <f t="shared" ca="1" si="18"/>
        <v>#NAME?</v>
      </c>
      <c r="AL136" s="140" t="e">
        <f t="shared" ca="1" si="19"/>
        <v>#NAME?</v>
      </c>
      <c r="AM136" s="138">
        <f t="shared" ca="1" si="20"/>
        <v>0</v>
      </c>
      <c r="AN136" s="140" t="e">
        <f t="shared" ca="1" si="21"/>
        <v>#NAME?</v>
      </c>
      <c r="AO136">
        <f t="shared" ca="1" si="22"/>
        <v>0</v>
      </c>
      <c r="BR136" t="e">
        <f ca="1"/>
        <v>#NAME?</v>
      </c>
      <c r="BS136" t="e">
        <f ca="1"/>
        <v>#NAME?</v>
      </c>
      <c r="BT136" t="e">
        <f ca="1"/>
        <v>#NAME?</v>
      </c>
      <c r="BU136" t="e">
        <f t="shared" ca="1" si="26"/>
        <v>#NAME?</v>
      </c>
      <c r="BV136" t="e">
        <f t="shared" ca="1" si="27"/>
        <v>#NAME?</v>
      </c>
      <c r="BW136" t="e">
        <f t="shared" ca="1" si="23"/>
        <v>#NAME?</v>
      </c>
      <c r="BX136" t="e">
        <f t="shared" ca="1" si="24"/>
        <v>#NAME?</v>
      </c>
      <c r="BY136" t="e">
        <f t="shared" ca="1" si="25"/>
        <v>#NAME?</v>
      </c>
    </row>
    <row r="137" spans="1:77" ht="15.5" x14ac:dyDescent="0.35">
      <c r="A137" s="31">
        <v>82</v>
      </c>
      <c r="B137" s="14">
        <v>15</v>
      </c>
      <c r="C137" s="20">
        <v>0.88800000000000001</v>
      </c>
      <c r="D137" s="14">
        <v>5</v>
      </c>
      <c r="E137">
        <v>1</v>
      </c>
      <c r="F137" s="32">
        <v>1</v>
      </c>
      <c r="G137" s="14">
        <v>40</v>
      </c>
      <c r="H137" s="14">
        <v>7</v>
      </c>
      <c r="I137" s="14">
        <v>3</v>
      </c>
      <c r="J137" s="21">
        <v>42</v>
      </c>
      <c r="K137" s="17">
        <v>61</v>
      </c>
      <c r="L137" s="33">
        <v>156</v>
      </c>
      <c r="M137" s="33">
        <v>163</v>
      </c>
      <c r="N137" s="14">
        <v>1</v>
      </c>
      <c r="S137" t="e">
        <f ca="1"/>
        <v>#NAME?</v>
      </c>
      <c r="T137" t="e">
        <f ca="1"/>
        <v>#NAME?</v>
      </c>
      <c r="U137" t="e">
        <f ca="1"/>
        <v>#NAME?</v>
      </c>
      <c r="V137" t="e">
        <f ca="1"/>
        <v>#NAME?</v>
      </c>
      <c r="W137" t="e">
        <f ca="1"/>
        <v>#NAME?</v>
      </c>
      <c r="X137" t="e">
        <f ca="1"/>
        <v>#NAME?</v>
      </c>
      <c r="Y137" t="e">
        <f ca="1"/>
        <v>#NAME?</v>
      </c>
      <c r="Z137" t="e">
        <f ca="1"/>
        <v>#NAME?</v>
      </c>
      <c r="AA137" t="e">
        <f ca="1"/>
        <v>#NAME?</v>
      </c>
      <c r="AB137" t="e">
        <f ca="1"/>
        <v>#NAME?</v>
      </c>
      <c r="AC137" t="e">
        <f ca="1"/>
        <v>#NAME?</v>
      </c>
      <c r="AD137" t="e">
        <f ca="1"/>
        <v>#NAME?</v>
      </c>
      <c r="AE137" t="e">
        <f ca="1"/>
        <v>#NAME?</v>
      </c>
      <c r="AF137" s="138" t="e">
        <f ca="1"/>
        <v>#NAME?</v>
      </c>
      <c r="AG137" s="139" t="e">
        <f ca="1"/>
        <v>#NAME?</v>
      </c>
      <c r="AH137" s="140" t="e">
        <f t="shared" ca="1" si="15"/>
        <v>#NAME?</v>
      </c>
      <c r="AI137" t="e">
        <f t="shared" ca="1" si="16"/>
        <v>#NAME?</v>
      </c>
      <c r="AJ137" t="e">
        <f t="shared" ca="1" si="17"/>
        <v>#NAME?</v>
      </c>
      <c r="AK137" s="138" t="e">
        <f t="shared" ca="1" si="18"/>
        <v>#NAME?</v>
      </c>
      <c r="AL137" s="140" t="e">
        <f t="shared" ca="1" si="19"/>
        <v>#NAME?</v>
      </c>
      <c r="AM137" s="138">
        <f t="shared" ca="1" si="20"/>
        <v>0</v>
      </c>
      <c r="AN137" s="140" t="e">
        <f t="shared" ca="1" si="21"/>
        <v>#NAME?</v>
      </c>
      <c r="AO137">
        <f t="shared" ca="1" si="22"/>
        <v>0</v>
      </c>
      <c r="BR137" t="e">
        <f ca="1"/>
        <v>#NAME?</v>
      </c>
      <c r="BS137" t="e">
        <f ca="1"/>
        <v>#NAME?</v>
      </c>
      <c r="BT137" t="e">
        <f ca="1"/>
        <v>#NAME?</v>
      </c>
      <c r="BU137" t="e">
        <f t="shared" ca="1" si="26"/>
        <v>#NAME?</v>
      </c>
      <c r="BV137" t="e">
        <f t="shared" ca="1" si="27"/>
        <v>#NAME?</v>
      </c>
      <c r="BW137" t="e">
        <f t="shared" ca="1" si="23"/>
        <v>#NAME?</v>
      </c>
      <c r="BX137" t="e">
        <f t="shared" ca="1" si="24"/>
        <v>#NAME?</v>
      </c>
      <c r="BY137" t="e">
        <f t="shared" ca="1" si="25"/>
        <v>#NAME?</v>
      </c>
    </row>
    <row r="138" spans="1:77" ht="15.5" x14ac:dyDescent="0.35">
      <c r="A138" s="31">
        <v>44</v>
      </c>
      <c r="B138" s="14">
        <v>12</v>
      </c>
      <c r="C138" s="20">
        <v>2.3239999999999998</v>
      </c>
      <c r="D138" s="14">
        <v>2</v>
      </c>
      <c r="E138">
        <v>1</v>
      </c>
      <c r="F138" s="32">
        <v>0</v>
      </c>
      <c r="G138" s="14">
        <v>49</v>
      </c>
      <c r="H138" s="14">
        <v>19</v>
      </c>
      <c r="I138" s="14">
        <v>3</v>
      </c>
      <c r="J138" s="21">
        <v>32</v>
      </c>
      <c r="K138" s="17">
        <v>21</v>
      </c>
      <c r="L138" s="33">
        <v>172</v>
      </c>
      <c r="M138" s="33">
        <v>179</v>
      </c>
      <c r="N138" s="14">
        <v>1</v>
      </c>
      <c r="S138" t="e">
        <f ca="1"/>
        <v>#NAME?</v>
      </c>
      <c r="T138" t="e">
        <f ca="1"/>
        <v>#NAME?</v>
      </c>
      <c r="U138" t="e">
        <f ca="1"/>
        <v>#NAME?</v>
      </c>
      <c r="V138" t="e">
        <f ca="1"/>
        <v>#NAME?</v>
      </c>
      <c r="W138" t="e">
        <f ca="1"/>
        <v>#NAME?</v>
      </c>
      <c r="X138" t="e">
        <f ca="1"/>
        <v>#NAME?</v>
      </c>
      <c r="Y138" t="e">
        <f ca="1"/>
        <v>#NAME?</v>
      </c>
      <c r="Z138" t="e">
        <f ca="1"/>
        <v>#NAME?</v>
      </c>
      <c r="AA138" t="e">
        <f ca="1"/>
        <v>#NAME?</v>
      </c>
      <c r="AB138" t="e">
        <f ca="1"/>
        <v>#NAME?</v>
      </c>
      <c r="AC138" t="e">
        <f ca="1"/>
        <v>#NAME?</v>
      </c>
      <c r="AD138" t="e">
        <f ca="1"/>
        <v>#NAME?</v>
      </c>
      <c r="AE138" t="e">
        <f ca="1"/>
        <v>#NAME?</v>
      </c>
      <c r="AF138" s="138" t="e">
        <f ca="1"/>
        <v>#NAME?</v>
      </c>
      <c r="AG138" s="139" t="e">
        <f ca="1"/>
        <v>#NAME?</v>
      </c>
      <c r="AH138" s="140" t="e">
        <f t="shared" ca="1" si="15"/>
        <v>#NAME?</v>
      </c>
      <c r="AI138" t="e">
        <f t="shared" ca="1" si="16"/>
        <v>#NAME?</v>
      </c>
      <c r="AJ138" t="e">
        <f t="shared" ca="1" si="17"/>
        <v>#NAME?</v>
      </c>
      <c r="AK138" s="138" t="e">
        <f t="shared" ca="1" si="18"/>
        <v>#NAME?</v>
      </c>
      <c r="AL138" s="140" t="e">
        <f t="shared" ca="1" si="19"/>
        <v>#NAME?</v>
      </c>
      <c r="AM138" s="138">
        <f t="shared" ca="1" si="20"/>
        <v>0</v>
      </c>
      <c r="AN138" s="140" t="e">
        <f t="shared" ca="1" si="21"/>
        <v>#NAME?</v>
      </c>
      <c r="AO138">
        <f t="shared" ca="1" si="22"/>
        <v>0</v>
      </c>
      <c r="BR138" t="e">
        <f ca="1"/>
        <v>#NAME?</v>
      </c>
      <c r="BS138" t="e">
        <f ca="1"/>
        <v>#NAME?</v>
      </c>
      <c r="BT138" t="e">
        <f ca="1"/>
        <v>#NAME?</v>
      </c>
      <c r="BU138" t="e">
        <f t="shared" ca="1" si="26"/>
        <v>#NAME?</v>
      </c>
      <c r="BV138" t="e">
        <f t="shared" ca="1" si="27"/>
        <v>#NAME?</v>
      </c>
      <c r="BW138" t="e">
        <f t="shared" ca="1" si="23"/>
        <v>#NAME?</v>
      </c>
      <c r="BX138" t="e">
        <f t="shared" ca="1" si="24"/>
        <v>#NAME?</v>
      </c>
      <c r="BY138" t="e">
        <f t="shared" ca="1" si="25"/>
        <v>#NAME?</v>
      </c>
    </row>
    <row r="139" spans="1:77" ht="15.5" x14ac:dyDescent="0.35">
      <c r="A139" s="31">
        <v>44</v>
      </c>
      <c r="B139" s="14">
        <v>10</v>
      </c>
      <c r="C139" s="20">
        <v>0.19600000000000001</v>
      </c>
      <c r="D139" s="14">
        <v>3</v>
      </c>
      <c r="E139">
        <v>0</v>
      </c>
      <c r="F139" s="32">
        <v>0</v>
      </c>
      <c r="G139" s="14">
        <v>33</v>
      </c>
      <c r="H139" s="14">
        <v>12</v>
      </c>
      <c r="I139" s="14">
        <v>2</v>
      </c>
      <c r="J139" s="21">
        <v>40</v>
      </c>
      <c r="K139" s="17">
        <v>15</v>
      </c>
      <c r="L139" s="33">
        <v>181</v>
      </c>
      <c r="M139" s="33">
        <v>189</v>
      </c>
      <c r="N139" s="14">
        <v>1</v>
      </c>
      <c r="S139" t="e">
        <f ca="1"/>
        <v>#NAME?</v>
      </c>
      <c r="T139" t="e">
        <f ca="1"/>
        <v>#NAME?</v>
      </c>
      <c r="U139" t="e">
        <f ca="1"/>
        <v>#NAME?</v>
      </c>
      <c r="V139" t="e">
        <f ca="1"/>
        <v>#NAME?</v>
      </c>
      <c r="W139" t="e">
        <f ca="1"/>
        <v>#NAME?</v>
      </c>
      <c r="X139" t="e">
        <f ca="1"/>
        <v>#NAME?</v>
      </c>
      <c r="Y139" t="e">
        <f ca="1"/>
        <v>#NAME?</v>
      </c>
      <c r="Z139" t="e">
        <f ca="1"/>
        <v>#NAME?</v>
      </c>
      <c r="AA139" t="e">
        <f ca="1"/>
        <v>#NAME?</v>
      </c>
      <c r="AB139" t="e">
        <f ca="1"/>
        <v>#NAME?</v>
      </c>
      <c r="AC139" t="e">
        <f ca="1"/>
        <v>#NAME?</v>
      </c>
      <c r="AD139" t="e">
        <f ca="1"/>
        <v>#NAME?</v>
      </c>
      <c r="AE139" t="e">
        <f ca="1"/>
        <v>#NAME?</v>
      </c>
      <c r="AF139" s="138" t="e">
        <f ca="1"/>
        <v>#NAME?</v>
      </c>
      <c r="AG139" s="139" t="e">
        <f ca="1"/>
        <v>#NAME?</v>
      </c>
      <c r="AH139" s="140" t="e">
        <f t="shared" ref="AH139:AH159" ca="1" si="28">AF139+AG139</f>
        <v>#NAME?</v>
      </c>
      <c r="AI139" t="e">
        <f t="shared" ref="AI139:AI159" ca="1" si="29">IF(AH139=0,"",AF139/AH139)</f>
        <v>#NAME?</v>
      </c>
      <c r="AJ139" t="e">
        <f t="shared" ref="AJ139:AJ159" ca="1" si="30">1/(1+EXP(-$AQ$11-MMULT(S139:AE139,$AQ$12:$AQ$24)))</f>
        <v>#NAME?</v>
      </c>
      <c r="AK139" s="138" t="e">
        <f t="shared" ref="AK139:AK159" ca="1" si="31">AH139*AJ139</f>
        <v>#NAME?</v>
      </c>
      <c r="AL139" s="140" t="e">
        <f t="shared" ref="AL139:AL159" ca="1" si="32">AH139-AK139</f>
        <v>#NAME?</v>
      </c>
      <c r="AM139" s="138">
        <f t="shared" ref="AM139:AM159" ca="1" si="33">IFERROR(AH139*(AI139*LN(AJ139)+(1-AI139)*LN(1-AJ139)),0)</f>
        <v>0</v>
      </c>
      <c r="AN139" s="140" t="e">
        <f t="shared" ref="AN139:AN159" ca="1" si="34">100*IF(AJ139&gt;=$BN$16,AF139/AH139,AG139/AH139)</f>
        <v>#NAME?</v>
      </c>
      <c r="AO139">
        <f t="shared" ref="AO139:AO159" ca="1" si="35">IFERROR((AF139-AK139)^2/AK139+(AG139-AL139)^2/AL139,0)</f>
        <v>0</v>
      </c>
      <c r="BR139" t="e">
        <f ca="1"/>
        <v>#NAME?</v>
      </c>
      <c r="BS139" t="e">
        <f ca="1"/>
        <v>#NAME?</v>
      </c>
      <c r="BT139" t="e">
        <f ca="1"/>
        <v>#NAME?</v>
      </c>
      <c r="BU139" t="e">
        <f t="shared" ca="1" si="26"/>
        <v>#NAME?</v>
      </c>
      <c r="BV139" t="e">
        <f t="shared" ca="1" si="27"/>
        <v>#NAME?</v>
      </c>
      <c r="BW139" t="e">
        <f t="shared" ref="BW139:BW160" ca="1" si="36">1-BU139/BU$160</f>
        <v>#NAME?</v>
      </c>
      <c r="BX139" t="e">
        <f t="shared" ref="BX139:BX160" ca="1" si="37">1-BV139/BV$160</f>
        <v>#NAME?</v>
      </c>
      <c r="BY139" t="e">
        <f t="shared" ref="BY139:BY160" ca="1" si="38">(BW139-BW140)*BX139</f>
        <v>#NAME?</v>
      </c>
    </row>
    <row r="140" spans="1:77" ht="15.5" x14ac:dyDescent="0.35">
      <c r="A140" s="31">
        <v>51</v>
      </c>
      <c r="B140" s="14">
        <v>15</v>
      </c>
      <c r="C140" s="20">
        <v>0.18</v>
      </c>
      <c r="D140" s="14">
        <v>4</v>
      </c>
      <c r="E140">
        <v>1</v>
      </c>
      <c r="F140" s="32">
        <v>1</v>
      </c>
      <c r="G140" s="14">
        <v>40</v>
      </c>
      <c r="H140" s="14">
        <v>8</v>
      </c>
      <c r="I140" s="14">
        <v>3</v>
      </c>
      <c r="J140" s="21">
        <v>43</v>
      </c>
      <c r="K140" s="17">
        <v>26</v>
      </c>
      <c r="L140" s="33">
        <v>171</v>
      </c>
      <c r="M140" s="33">
        <v>180</v>
      </c>
      <c r="N140" s="14">
        <v>1</v>
      </c>
      <c r="S140" t="e">
        <f ca="1"/>
        <v>#NAME?</v>
      </c>
      <c r="T140" t="e">
        <f ca="1"/>
        <v>#NAME?</v>
      </c>
      <c r="U140" t="e">
        <f ca="1"/>
        <v>#NAME?</v>
      </c>
      <c r="V140" t="e">
        <f ca="1"/>
        <v>#NAME?</v>
      </c>
      <c r="W140" t="e">
        <f ca="1"/>
        <v>#NAME?</v>
      </c>
      <c r="X140" t="e">
        <f ca="1"/>
        <v>#NAME?</v>
      </c>
      <c r="Y140" t="e">
        <f ca="1"/>
        <v>#NAME?</v>
      </c>
      <c r="Z140" t="e">
        <f ca="1"/>
        <v>#NAME?</v>
      </c>
      <c r="AA140" t="e">
        <f ca="1"/>
        <v>#NAME?</v>
      </c>
      <c r="AB140" t="e">
        <f ca="1"/>
        <v>#NAME?</v>
      </c>
      <c r="AC140" t="e">
        <f ca="1"/>
        <v>#NAME?</v>
      </c>
      <c r="AD140" t="e">
        <f ca="1"/>
        <v>#NAME?</v>
      </c>
      <c r="AE140" t="e">
        <f ca="1"/>
        <v>#NAME?</v>
      </c>
      <c r="AF140" s="138" t="e">
        <f ca="1"/>
        <v>#NAME?</v>
      </c>
      <c r="AG140" s="139" t="e">
        <f ca="1"/>
        <v>#NAME?</v>
      </c>
      <c r="AH140" s="140" t="e">
        <f t="shared" ca="1" si="28"/>
        <v>#NAME?</v>
      </c>
      <c r="AI140" t="e">
        <f t="shared" ca="1" si="29"/>
        <v>#NAME?</v>
      </c>
      <c r="AJ140" t="e">
        <f t="shared" ca="1" si="30"/>
        <v>#NAME?</v>
      </c>
      <c r="AK140" s="138" t="e">
        <f t="shared" ca="1" si="31"/>
        <v>#NAME?</v>
      </c>
      <c r="AL140" s="140" t="e">
        <f t="shared" ca="1" si="32"/>
        <v>#NAME?</v>
      </c>
      <c r="AM140" s="138">
        <f t="shared" ca="1" si="33"/>
        <v>0</v>
      </c>
      <c r="AN140" s="140" t="e">
        <f t="shared" ca="1" si="34"/>
        <v>#NAME?</v>
      </c>
      <c r="AO140">
        <f t="shared" ca="1" si="35"/>
        <v>0</v>
      </c>
      <c r="BR140" t="e">
        <f ca="1"/>
        <v>#NAME?</v>
      </c>
      <c r="BS140" t="e">
        <f ca="1"/>
        <v>#NAME?</v>
      </c>
      <c r="BT140" t="e">
        <f ca="1"/>
        <v>#NAME?</v>
      </c>
      <c r="BU140" t="e">
        <f t="shared" ref="BU140:BU160" ca="1" si="39">BU139+BS140</f>
        <v>#NAME?</v>
      </c>
      <c r="BV140" t="e">
        <f t="shared" ref="BV140:BV160" ca="1" si="40">BV139+BT140</f>
        <v>#NAME?</v>
      </c>
      <c r="BW140" t="e">
        <f t="shared" ca="1" si="36"/>
        <v>#NAME?</v>
      </c>
      <c r="BX140" t="e">
        <f t="shared" ca="1" si="37"/>
        <v>#NAME?</v>
      </c>
      <c r="BY140" t="e">
        <f t="shared" ca="1" si="38"/>
        <v>#NAME?</v>
      </c>
    </row>
    <row r="141" spans="1:77" ht="15.5" x14ac:dyDescent="0.35">
      <c r="A141" s="31">
        <v>70</v>
      </c>
      <c r="B141" s="14">
        <v>13</v>
      </c>
      <c r="C141" s="20">
        <v>1.4159999999999999</v>
      </c>
      <c r="D141" s="14">
        <v>2</v>
      </c>
      <c r="E141">
        <v>0</v>
      </c>
      <c r="F141" s="32">
        <v>1</v>
      </c>
      <c r="G141" s="14">
        <v>45</v>
      </c>
      <c r="H141" s="14">
        <v>6</v>
      </c>
      <c r="I141" s="14">
        <v>3</v>
      </c>
      <c r="J141" s="21">
        <v>40</v>
      </c>
      <c r="K141" s="17">
        <v>57</v>
      </c>
      <c r="L141" s="33">
        <v>169</v>
      </c>
      <c r="M141" s="33">
        <v>175</v>
      </c>
      <c r="N141" s="14">
        <v>1</v>
      </c>
      <c r="S141" t="e">
        <f ca="1"/>
        <v>#NAME?</v>
      </c>
      <c r="T141" t="e">
        <f ca="1"/>
        <v>#NAME?</v>
      </c>
      <c r="U141" t="e">
        <f ca="1"/>
        <v>#NAME?</v>
      </c>
      <c r="V141" t="e">
        <f ca="1"/>
        <v>#NAME?</v>
      </c>
      <c r="W141" t="e">
        <f ca="1"/>
        <v>#NAME?</v>
      </c>
      <c r="X141" t="e">
        <f ca="1"/>
        <v>#NAME?</v>
      </c>
      <c r="Y141" t="e">
        <f ca="1"/>
        <v>#NAME?</v>
      </c>
      <c r="Z141" t="e">
        <f ca="1"/>
        <v>#NAME?</v>
      </c>
      <c r="AA141" t="e">
        <f ca="1"/>
        <v>#NAME?</v>
      </c>
      <c r="AB141" t="e">
        <f ca="1"/>
        <v>#NAME?</v>
      </c>
      <c r="AC141" t="e">
        <f ca="1"/>
        <v>#NAME?</v>
      </c>
      <c r="AD141" t="e">
        <f ca="1"/>
        <v>#NAME?</v>
      </c>
      <c r="AE141" t="e">
        <f ca="1"/>
        <v>#NAME?</v>
      </c>
      <c r="AF141" s="138" t="e">
        <f ca="1"/>
        <v>#NAME?</v>
      </c>
      <c r="AG141" s="139" t="e">
        <f ca="1"/>
        <v>#NAME?</v>
      </c>
      <c r="AH141" s="140" t="e">
        <f t="shared" ca="1" si="28"/>
        <v>#NAME?</v>
      </c>
      <c r="AI141" t="e">
        <f t="shared" ca="1" si="29"/>
        <v>#NAME?</v>
      </c>
      <c r="AJ141" t="e">
        <f t="shared" ca="1" si="30"/>
        <v>#NAME?</v>
      </c>
      <c r="AK141" s="138" t="e">
        <f t="shared" ca="1" si="31"/>
        <v>#NAME?</v>
      </c>
      <c r="AL141" s="140" t="e">
        <f t="shared" ca="1" si="32"/>
        <v>#NAME?</v>
      </c>
      <c r="AM141" s="138">
        <f t="shared" ca="1" si="33"/>
        <v>0</v>
      </c>
      <c r="AN141" s="140" t="e">
        <f t="shared" ca="1" si="34"/>
        <v>#NAME?</v>
      </c>
      <c r="AO141">
        <f t="shared" ca="1" si="35"/>
        <v>0</v>
      </c>
      <c r="BR141" t="e">
        <f ca="1"/>
        <v>#NAME?</v>
      </c>
      <c r="BS141" t="e">
        <f ca="1"/>
        <v>#NAME?</v>
      </c>
      <c r="BT141" t="e">
        <f ca="1"/>
        <v>#NAME?</v>
      </c>
      <c r="BU141" t="e">
        <f t="shared" ca="1" si="39"/>
        <v>#NAME?</v>
      </c>
      <c r="BV141" t="e">
        <f t="shared" ca="1" si="40"/>
        <v>#NAME?</v>
      </c>
      <c r="BW141" t="e">
        <f t="shared" ca="1" si="36"/>
        <v>#NAME?</v>
      </c>
      <c r="BX141" t="e">
        <f t="shared" ca="1" si="37"/>
        <v>#NAME?</v>
      </c>
      <c r="BY141" t="e">
        <f t="shared" ca="1" si="38"/>
        <v>#NAME?</v>
      </c>
    </row>
    <row r="142" spans="1:77" ht="15.5" x14ac:dyDescent="0.35">
      <c r="A142" s="31">
        <v>44</v>
      </c>
      <c r="B142" s="14">
        <v>2</v>
      </c>
      <c r="C142" s="20">
        <v>0.115</v>
      </c>
      <c r="D142" s="14">
        <v>3</v>
      </c>
      <c r="E142">
        <v>0</v>
      </c>
      <c r="F142" s="32">
        <v>0</v>
      </c>
      <c r="G142" s="14">
        <v>46</v>
      </c>
      <c r="H142" s="14">
        <v>6</v>
      </c>
      <c r="I142" s="14">
        <v>3</v>
      </c>
      <c r="J142" s="21">
        <v>29</v>
      </c>
      <c r="K142" s="17">
        <v>19</v>
      </c>
      <c r="L142" s="33">
        <v>161</v>
      </c>
      <c r="M142" s="33">
        <v>167</v>
      </c>
      <c r="N142" s="14">
        <v>0</v>
      </c>
      <c r="S142" t="e">
        <f ca="1"/>
        <v>#NAME?</v>
      </c>
      <c r="T142" t="e">
        <f ca="1"/>
        <v>#NAME?</v>
      </c>
      <c r="U142" t="e">
        <f ca="1"/>
        <v>#NAME?</v>
      </c>
      <c r="V142" t="e">
        <f ca="1"/>
        <v>#NAME?</v>
      </c>
      <c r="W142" t="e">
        <f ca="1"/>
        <v>#NAME?</v>
      </c>
      <c r="X142" t="e">
        <f ca="1"/>
        <v>#NAME?</v>
      </c>
      <c r="Y142" t="e">
        <f ca="1"/>
        <v>#NAME?</v>
      </c>
      <c r="Z142" t="e">
        <f ca="1"/>
        <v>#NAME?</v>
      </c>
      <c r="AA142" t="e">
        <f ca="1"/>
        <v>#NAME?</v>
      </c>
      <c r="AB142" t="e">
        <f ca="1"/>
        <v>#NAME?</v>
      </c>
      <c r="AC142" t="e">
        <f ca="1"/>
        <v>#NAME?</v>
      </c>
      <c r="AD142" t="e">
        <f ca="1"/>
        <v>#NAME?</v>
      </c>
      <c r="AE142" t="e">
        <f ca="1"/>
        <v>#NAME?</v>
      </c>
      <c r="AF142" s="138" t="e">
        <f ca="1"/>
        <v>#NAME?</v>
      </c>
      <c r="AG142" s="139" t="e">
        <f ca="1"/>
        <v>#NAME?</v>
      </c>
      <c r="AH142" s="140" t="e">
        <f t="shared" ca="1" si="28"/>
        <v>#NAME?</v>
      </c>
      <c r="AI142" t="e">
        <f t="shared" ca="1" si="29"/>
        <v>#NAME?</v>
      </c>
      <c r="AJ142" t="e">
        <f t="shared" ca="1" si="30"/>
        <v>#NAME?</v>
      </c>
      <c r="AK142" s="138" t="e">
        <f t="shared" ca="1" si="31"/>
        <v>#NAME?</v>
      </c>
      <c r="AL142" s="140" t="e">
        <f t="shared" ca="1" si="32"/>
        <v>#NAME?</v>
      </c>
      <c r="AM142" s="138">
        <f t="shared" ca="1" si="33"/>
        <v>0</v>
      </c>
      <c r="AN142" s="140" t="e">
        <f t="shared" ca="1" si="34"/>
        <v>#NAME?</v>
      </c>
      <c r="AO142">
        <f t="shared" ca="1" si="35"/>
        <v>0</v>
      </c>
      <c r="BR142" t="e">
        <f ca="1"/>
        <v>#NAME?</v>
      </c>
      <c r="BS142" t="e">
        <f ca="1"/>
        <v>#NAME?</v>
      </c>
      <c r="BT142" t="e">
        <f ca="1"/>
        <v>#NAME?</v>
      </c>
      <c r="BU142" t="e">
        <f t="shared" ca="1" si="39"/>
        <v>#NAME?</v>
      </c>
      <c r="BV142" t="e">
        <f t="shared" ca="1" si="40"/>
        <v>#NAME?</v>
      </c>
      <c r="BW142" t="e">
        <f t="shared" ca="1" si="36"/>
        <v>#NAME?</v>
      </c>
      <c r="BX142" t="e">
        <f t="shared" ca="1" si="37"/>
        <v>#NAME?</v>
      </c>
      <c r="BY142" t="e">
        <f t="shared" ca="1" si="38"/>
        <v>#NAME?</v>
      </c>
    </row>
    <row r="143" spans="1:77" ht="15.5" x14ac:dyDescent="0.35">
      <c r="A143" s="31">
        <v>75</v>
      </c>
      <c r="B143" s="14">
        <v>7</v>
      </c>
      <c r="C143" s="20">
        <v>0.995</v>
      </c>
      <c r="D143" s="14">
        <v>2</v>
      </c>
      <c r="E143">
        <v>1</v>
      </c>
      <c r="F143" s="32">
        <v>1</v>
      </c>
      <c r="G143" s="14">
        <v>30</v>
      </c>
      <c r="H143" s="14">
        <v>10</v>
      </c>
      <c r="I143" s="14">
        <v>2</v>
      </c>
      <c r="J143" s="21">
        <v>39</v>
      </c>
      <c r="K143" s="17">
        <v>58</v>
      </c>
      <c r="L143" s="33">
        <v>180</v>
      </c>
      <c r="M143" s="33">
        <v>189</v>
      </c>
      <c r="N143" s="14">
        <v>1</v>
      </c>
      <c r="S143" t="e">
        <f ca="1"/>
        <v>#NAME?</v>
      </c>
      <c r="T143" t="e">
        <f ca="1"/>
        <v>#NAME?</v>
      </c>
      <c r="U143" t="e">
        <f ca="1"/>
        <v>#NAME?</v>
      </c>
      <c r="V143" t="e">
        <f ca="1"/>
        <v>#NAME?</v>
      </c>
      <c r="W143" t="e">
        <f ca="1"/>
        <v>#NAME?</v>
      </c>
      <c r="X143" t="e">
        <f ca="1"/>
        <v>#NAME?</v>
      </c>
      <c r="Y143" t="e">
        <f ca="1"/>
        <v>#NAME?</v>
      </c>
      <c r="Z143" t="e">
        <f ca="1"/>
        <v>#NAME?</v>
      </c>
      <c r="AA143" t="e">
        <f ca="1"/>
        <v>#NAME?</v>
      </c>
      <c r="AB143" t="e">
        <f ca="1"/>
        <v>#NAME?</v>
      </c>
      <c r="AC143" t="e">
        <f ca="1"/>
        <v>#NAME?</v>
      </c>
      <c r="AD143" t="e">
        <f ca="1"/>
        <v>#NAME?</v>
      </c>
      <c r="AE143" t="e">
        <f ca="1"/>
        <v>#NAME?</v>
      </c>
      <c r="AF143" s="138" t="e">
        <f ca="1"/>
        <v>#NAME?</v>
      </c>
      <c r="AG143" s="139" t="e">
        <f ca="1"/>
        <v>#NAME?</v>
      </c>
      <c r="AH143" s="140" t="e">
        <f t="shared" ca="1" si="28"/>
        <v>#NAME?</v>
      </c>
      <c r="AI143" t="e">
        <f t="shared" ca="1" si="29"/>
        <v>#NAME?</v>
      </c>
      <c r="AJ143" t="e">
        <f t="shared" ca="1" si="30"/>
        <v>#NAME?</v>
      </c>
      <c r="AK143" s="138" t="e">
        <f t="shared" ca="1" si="31"/>
        <v>#NAME?</v>
      </c>
      <c r="AL143" s="140" t="e">
        <f t="shared" ca="1" si="32"/>
        <v>#NAME?</v>
      </c>
      <c r="AM143" s="138">
        <f t="shared" ca="1" si="33"/>
        <v>0</v>
      </c>
      <c r="AN143" s="140" t="e">
        <f t="shared" ca="1" si="34"/>
        <v>#NAME?</v>
      </c>
      <c r="AO143">
        <f t="shared" ca="1" si="35"/>
        <v>0</v>
      </c>
      <c r="BR143" t="e">
        <f ca="1"/>
        <v>#NAME?</v>
      </c>
      <c r="BS143" t="e">
        <f ca="1"/>
        <v>#NAME?</v>
      </c>
      <c r="BT143" t="e">
        <f ca="1"/>
        <v>#NAME?</v>
      </c>
      <c r="BU143" t="e">
        <f t="shared" ca="1" si="39"/>
        <v>#NAME?</v>
      </c>
      <c r="BV143" t="e">
        <f t="shared" ca="1" si="40"/>
        <v>#NAME?</v>
      </c>
      <c r="BW143" t="e">
        <f t="shared" ca="1" si="36"/>
        <v>#NAME?</v>
      </c>
      <c r="BX143" t="e">
        <f t="shared" ca="1" si="37"/>
        <v>#NAME?</v>
      </c>
      <c r="BY143" t="e">
        <f t="shared" ca="1" si="38"/>
        <v>#NAME?</v>
      </c>
    </row>
    <row r="144" spans="1:77" ht="15.5" x14ac:dyDescent="0.35">
      <c r="A144" s="31">
        <v>68</v>
      </c>
      <c r="B144" s="14">
        <v>4</v>
      </c>
      <c r="C144" s="20">
        <v>2.3519999999999999</v>
      </c>
      <c r="D144" s="14">
        <v>0</v>
      </c>
      <c r="E144">
        <v>1</v>
      </c>
      <c r="F144" s="32">
        <v>1</v>
      </c>
      <c r="G144" s="14">
        <v>30</v>
      </c>
      <c r="H144" s="14">
        <v>12</v>
      </c>
      <c r="I144" s="14">
        <v>2</v>
      </c>
      <c r="J144" s="21">
        <v>50</v>
      </c>
      <c r="K144" s="17">
        <v>51</v>
      </c>
      <c r="L144" s="33">
        <v>182</v>
      </c>
      <c r="M144" s="33">
        <v>189</v>
      </c>
      <c r="N144" s="14">
        <v>1</v>
      </c>
      <c r="S144" t="e">
        <f ca="1"/>
        <v>#NAME?</v>
      </c>
      <c r="T144" t="e">
        <f ca="1"/>
        <v>#NAME?</v>
      </c>
      <c r="U144" t="e">
        <f ca="1"/>
        <v>#NAME?</v>
      </c>
      <c r="V144" t="e">
        <f ca="1"/>
        <v>#NAME?</v>
      </c>
      <c r="W144" t="e">
        <f ca="1"/>
        <v>#NAME?</v>
      </c>
      <c r="X144" t="e">
        <f ca="1"/>
        <v>#NAME?</v>
      </c>
      <c r="Y144" t="e">
        <f ca="1"/>
        <v>#NAME?</v>
      </c>
      <c r="Z144" t="e">
        <f ca="1"/>
        <v>#NAME?</v>
      </c>
      <c r="AA144" t="e">
        <f ca="1"/>
        <v>#NAME?</v>
      </c>
      <c r="AB144" t="e">
        <f ca="1"/>
        <v>#NAME?</v>
      </c>
      <c r="AC144" t="e">
        <f ca="1"/>
        <v>#NAME?</v>
      </c>
      <c r="AD144" t="e">
        <f ca="1"/>
        <v>#NAME?</v>
      </c>
      <c r="AE144" t="e">
        <f ca="1"/>
        <v>#NAME?</v>
      </c>
      <c r="AF144" s="138" t="e">
        <f ca="1"/>
        <v>#NAME?</v>
      </c>
      <c r="AG144" s="139" t="e">
        <f ca="1"/>
        <v>#NAME?</v>
      </c>
      <c r="AH144" s="140" t="e">
        <f t="shared" ca="1" si="28"/>
        <v>#NAME?</v>
      </c>
      <c r="AI144" t="e">
        <f t="shared" ca="1" si="29"/>
        <v>#NAME?</v>
      </c>
      <c r="AJ144" t="e">
        <f t="shared" ca="1" si="30"/>
        <v>#NAME?</v>
      </c>
      <c r="AK144" s="138" t="e">
        <f t="shared" ca="1" si="31"/>
        <v>#NAME?</v>
      </c>
      <c r="AL144" s="140" t="e">
        <f t="shared" ca="1" si="32"/>
        <v>#NAME?</v>
      </c>
      <c r="AM144" s="138">
        <f t="shared" ca="1" si="33"/>
        <v>0</v>
      </c>
      <c r="AN144" s="140" t="e">
        <f t="shared" ca="1" si="34"/>
        <v>#NAME?</v>
      </c>
      <c r="AO144">
        <f t="shared" ca="1" si="35"/>
        <v>0</v>
      </c>
      <c r="BR144" t="e">
        <f ca="1"/>
        <v>#NAME?</v>
      </c>
      <c r="BS144" t="e">
        <f ca="1"/>
        <v>#NAME?</v>
      </c>
      <c r="BT144" t="e">
        <f ca="1"/>
        <v>#NAME?</v>
      </c>
      <c r="BU144" t="e">
        <f t="shared" ca="1" si="39"/>
        <v>#NAME?</v>
      </c>
      <c r="BV144" t="e">
        <f t="shared" ca="1" si="40"/>
        <v>#NAME?</v>
      </c>
      <c r="BW144" t="e">
        <f t="shared" ca="1" si="36"/>
        <v>#NAME?</v>
      </c>
      <c r="BX144" t="e">
        <f t="shared" ca="1" si="37"/>
        <v>#NAME?</v>
      </c>
      <c r="BY144" t="e">
        <f t="shared" ca="1" si="38"/>
        <v>#NAME?</v>
      </c>
    </row>
    <row r="145" spans="1:77" ht="15.5" x14ac:dyDescent="0.35">
      <c r="A145" s="31">
        <v>84</v>
      </c>
      <c r="B145" s="14">
        <v>9</v>
      </c>
      <c r="C145" s="20">
        <v>1.2589999999999999</v>
      </c>
      <c r="D145" s="14">
        <v>1</v>
      </c>
      <c r="E145">
        <v>1</v>
      </c>
      <c r="F145" s="32">
        <v>1</v>
      </c>
      <c r="G145" s="14">
        <v>31</v>
      </c>
      <c r="H145" s="14">
        <v>8</v>
      </c>
      <c r="I145" s="14">
        <v>2</v>
      </c>
      <c r="J145" s="21">
        <v>37</v>
      </c>
      <c r="K145" s="17">
        <v>76</v>
      </c>
      <c r="L145" s="33">
        <v>183</v>
      </c>
      <c r="M145" s="33">
        <v>190</v>
      </c>
      <c r="N145" s="14">
        <v>1</v>
      </c>
      <c r="S145" t="e">
        <f ca="1"/>
        <v>#NAME?</v>
      </c>
      <c r="T145" t="e">
        <f ca="1"/>
        <v>#NAME?</v>
      </c>
      <c r="U145" t="e">
        <f ca="1"/>
        <v>#NAME?</v>
      </c>
      <c r="V145" t="e">
        <f ca="1"/>
        <v>#NAME?</v>
      </c>
      <c r="W145" t="e">
        <f ca="1"/>
        <v>#NAME?</v>
      </c>
      <c r="X145" t="e">
        <f ca="1"/>
        <v>#NAME?</v>
      </c>
      <c r="Y145" t="e">
        <f ca="1"/>
        <v>#NAME?</v>
      </c>
      <c r="Z145" t="e">
        <f ca="1"/>
        <v>#NAME?</v>
      </c>
      <c r="AA145" t="e">
        <f ca="1"/>
        <v>#NAME?</v>
      </c>
      <c r="AB145" t="e">
        <f ca="1"/>
        <v>#NAME?</v>
      </c>
      <c r="AC145" t="e">
        <f ca="1"/>
        <v>#NAME?</v>
      </c>
      <c r="AD145" t="e">
        <f ca="1"/>
        <v>#NAME?</v>
      </c>
      <c r="AE145" t="e">
        <f ca="1"/>
        <v>#NAME?</v>
      </c>
      <c r="AF145" s="138" t="e">
        <f ca="1"/>
        <v>#NAME?</v>
      </c>
      <c r="AG145" s="139" t="e">
        <f ca="1"/>
        <v>#NAME?</v>
      </c>
      <c r="AH145" s="140" t="e">
        <f t="shared" ca="1" si="28"/>
        <v>#NAME?</v>
      </c>
      <c r="AI145" t="e">
        <f t="shared" ca="1" si="29"/>
        <v>#NAME?</v>
      </c>
      <c r="AJ145" t="e">
        <f t="shared" ca="1" si="30"/>
        <v>#NAME?</v>
      </c>
      <c r="AK145" s="138" t="e">
        <f t="shared" ca="1" si="31"/>
        <v>#NAME?</v>
      </c>
      <c r="AL145" s="140" t="e">
        <f t="shared" ca="1" si="32"/>
        <v>#NAME?</v>
      </c>
      <c r="AM145" s="138">
        <f t="shared" ca="1" si="33"/>
        <v>0</v>
      </c>
      <c r="AN145" s="140" t="e">
        <f t="shared" ca="1" si="34"/>
        <v>#NAME?</v>
      </c>
      <c r="AO145">
        <f t="shared" ca="1" si="35"/>
        <v>0</v>
      </c>
      <c r="BR145" t="e">
        <f ca="1"/>
        <v>#NAME?</v>
      </c>
      <c r="BS145" t="e">
        <f ca="1"/>
        <v>#NAME?</v>
      </c>
      <c r="BT145" t="e">
        <f ca="1"/>
        <v>#NAME?</v>
      </c>
      <c r="BU145" t="e">
        <f t="shared" ca="1" si="39"/>
        <v>#NAME?</v>
      </c>
      <c r="BV145" t="e">
        <f t="shared" ca="1" si="40"/>
        <v>#NAME?</v>
      </c>
      <c r="BW145" t="e">
        <f t="shared" ca="1" si="36"/>
        <v>#NAME?</v>
      </c>
      <c r="BX145" t="e">
        <f t="shared" ca="1" si="37"/>
        <v>#NAME?</v>
      </c>
      <c r="BY145" t="e">
        <f t="shared" ca="1" si="38"/>
        <v>#NAME?</v>
      </c>
    </row>
    <row r="146" spans="1:77" ht="15.5" x14ac:dyDescent="0.35">
      <c r="A146" s="31">
        <v>51</v>
      </c>
      <c r="B146" s="14">
        <v>3</v>
      </c>
      <c r="C146" s="20">
        <v>1.464</v>
      </c>
      <c r="D146" s="14">
        <v>4</v>
      </c>
      <c r="E146">
        <v>0</v>
      </c>
      <c r="F146" s="32">
        <v>0</v>
      </c>
      <c r="G146" s="14">
        <v>46</v>
      </c>
      <c r="H146" s="14">
        <v>6</v>
      </c>
      <c r="I146" s="14">
        <v>4</v>
      </c>
      <c r="J146" s="21">
        <v>33</v>
      </c>
      <c r="K146" s="17">
        <v>31</v>
      </c>
      <c r="L146" s="33">
        <v>162</v>
      </c>
      <c r="M146" s="33">
        <v>167</v>
      </c>
      <c r="N146" s="14">
        <v>1</v>
      </c>
      <c r="S146" t="e">
        <f ca="1"/>
        <v>#NAME?</v>
      </c>
      <c r="T146" t="e">
        <f ca="1"/>
        <v>#NAME?</v>
      </c>
      <c r="U146" t="e">
        <f ca="1"/>
        <v>#NAME?</v>
      </c>
      <c r="V146" t="e">
        <f ca="1"/>
        <v>#NAME?</v>
      </c>
      <c r="W146" t="e">
        <f ca="1"/>
        <v>#NAME?</v>
      </c>
      <c r="X146" t="e">
        <f ca="1"/>
        <v>#NAME?</v>
      </c>
      <c r="Y146" t="e">
        <f ca="1"/>
        <v>#NAME?</v>
      </c>
      <c r="Z146" t="e">
        <f ca="1"/>
        <v>#NAME?</v>
      </c>
      <c r="AA146" t="e">
        <f ca="1"/>
        <v>#NAME?</v>
      </c>
      <c r="AB146" t="e">
        <f ca="1"/>
        <v>#NAME?</v>
      </c>
      <c r="AC146" t="e">
        <f ca="1"/>
        <v>#NAME?</v>
      </c>
      <c r="AD146" t="e">
        <f ca="1"/>
        <v>#NAME?</v>
      </c>
      <c r="AE146" t="e">
        <f ca="1"/>
        <v>#NAME?</v>
      </c>
      <c r="AF146" s="138" t="e">
        <f ca="1"/>
        <v>#NAME?</v>
      </c>
      <c r="AG146" s="139" t="e">
        <f ca="1"/>
        <v>#NAME?</v>
      </c>
      <c r="AH146" s="140" t="e">
        <f t="shared" ca="1" si="28"/>
        <v>#NAME?</v>
      </c>
      <c r="AI146" t="e">
        <f t="shared" ca="1" si="29"/>
        <v>#NAME?</v>
      </c>
      <c r="AJ146" t="e">
        <f t="shared" ca="1" si="30"/>
        <v>#NAME?</v>
      </c>
      <c r="AK146" s="138" t="e">
        <f t="shared" ca="1" si="31"/>
        <v>#NAME?</v>
      </c>
      <c r="AL146" s="140" t="e">
        <f t="shared" ca="1" si="32"/>
        <v>#NAME?</v>
      </c>
      <c r="AM146" s="138">
        <f t="shared" ca="1" si="33"/>
        <v>0</v>
      </c>
      <c r="AN146" s="140" t="e">
        <f t="shared" ca="1" si="34"/>
        <v>#NAME?</v>
      </c>
      <c r="AO146">
        <f t="shared" ca="1" si="35"/>
        <v>0</v>
      </c>
      <c r="BR146" t="e">
        <f ca="1"/>
        <v>#NAME?</v>
      </c>
      <c r="BS146" t="e">
        <f ca="1"/>
        <v>#NAME?</v>
      </c>
      <c r="BT146" t="e">
        <f ca="1"/>
        <v>#NAME?</v>
      </c>
      <c r="BU146" t="e">
        <f t="shared" ca="1" si="39"/>
        <v>#NAME?</v>
      </c>
      <c r="BV146" t="e">
        <f t="shared" ca="1" si="40"/>
        <v>#NAME?</v>
      </c>
      <c r="BW146" t="e">
        <f t="shared" ca="1" si="36"/>
        <v>#NAME?</v>
      </c>
      <c r="BX146" t="e">
        <f t="shared" ca="1" si="37"/>
        <v>#NAME?</v>
      </c>
      <c r="BY146" t="e">
        <f t="shared" ca="1" si="38"/>
        <v>#NAME?</v>
      </c>
    </row>
    <row r="147" spans="1:77" ht="15.5" x14ac:dyDescent="0.35">
      <c r="A147" s="31">
        <v>88</v>
      </c>
      <c r="B147" s="14">
        <v>5</v>
      </c>
      <c r="C147" s="20">
        <v>0.504</v>
      </c>
      <c r="D147" s="14">
        <v>3</v>
      </c>
      <c r="E147">
        <v>1</v>
      </c>
      <c r="F147" s="32">
        <v>1</v>
      </c>
      <c r="G147" s="14">
        <v>42</v>
      </c>
      <c r="H147" s="14">
        <v>9</v>
      </c>
      <c r="I147" s="14">
        <v>3</v>
      </c>
      <c r="J147" s="21">
        <v>35</v>
      </c>
      <c r="K147" s="17">
        <v>63</v>
      </c>
      <c r="L147" s="33">
        <v>163</v>
      </c>
      <c r="M147" s="33">
        <v>172</v>
      </c>
      <c r="N147" s="14">
        <v>0</v>
      </c>
      <c r="S147" t="e">
        <f ca="1"/>
        <v>#NAME?</v>
      </c>
      <c r="T147" t="e">
        <f ca="1"/>
        <v>#NAME?</v>
      </c>
      <c r="U147" t="e">
        <f ca="1"/>
        <v>#NAME?</v>
      </c>
      <c r="V147" t="e">
        <f ca="1"/>
        <v>#NAME?</v>
      </c>
      <c r="W147" t="e">
        <f ca="1"/>
        <v>#NAME?</v>
      </c>
      <c r="X147" t="e">
        <f ca="1"/>
        <v>#NAME?</v>
      </c>
      <c r="Y147" t="e">
        <f ca="1"/>
        <v>#NAME?</v>
      </c>
      <c r="Z147" t="e">
        <f ca="1"/>
        <v>#NAME?</v>
      </c>
      <c r="AA147" t="e">
        <f ca="1"/>
        <v>#NAME?</v>
      </c>
      <c r="AB147" t="e">
        <f ca="1"/>
        <v>#NAME?</v>
      </c>
      <c r="AC147" t="e">
        <f ca="1"/>
        <v>#NAME?</v>
      </c>
      <c r="AD147" t="e">
        <f ca="1"/>
        <v>#NAME?</v>
      </c>
      <c r="AE147" t="e">
        <f ca="1"/>
        <v>#NAME?</v>
      </c>
      <c r="AF147" s="138" t="e">
        <f ca="1"/>
        <v>#NAME?</v>
      </c>
      <c r="AG147" s="139" t="e">
        <f ca="1"/>
        <v>#NAME?</v>
      </c>
      <c r="AH147" s="140" t="e">
        <f t="shared" ca="1" si="28"/>
        <v>#NAME?</v>
      </c>
      <c r="AI147" t="e">
        <f t="shared" ca="1" si="29"/>
        <v>#NAME?</v>
      </c>
      <c r="AJ147" t="e">
        <f t="shared" ca="1" si="30"/>
        <v>#NAME?</v>
      </c>
      <c r="AK147" s="138" t="e">
        <f t="shared" ca="1" si="31"/>
        <v>#NAME?</v>
      </c>
      <c r="AL147" s="140" t="e">
        <f t="shared" ca="1" si="32"/>
        <v>#NAME?</v>
      </c>
      <c r="AM147" s="138">
        <f t="shared" ca="1" si="33"/>
        <v>0</v>
      </c>
      <c r="AN147" s="140" t="e">
        <f t="shared" ca="1" si="34"/>
        <v>#NAME?</v>
      </c>
      <c r="AO147">
        <f t="shared" ca="1" si="35"/>
        <v>0</v>
      </c>
      <c r="BR147" t="e">
        <f ca="1"/>
        <v>#NAME?</v>
      </c>
      <c r="BS147" t="e">
        <f ca="1"/>
        <v>#NAME?</v>
      </c>
      <c r="BT147" t="e">
        <f ca="1"/>
        <v>#NAME?</v>
      </c>
      <c r="BU147" t="e">
        <f t="shared" ca="1" si="39"/>
        <v>#NAME?</v>
      </c>
      <c r="BV147" t="e">
        <f t="shared" ca="1" si="40"/>
        <v>#NAME?</v>
      </c>
      <c r="BW147" t="e">
        <f t="shared" ca="1" si="36"/>
        <v>#NAME?</v>
      </c>
      <c r="BX147" t="e">
        <f t="shared" ca="1" si="37"/>
        <v>#NAME?</v>
      </c>
      <c r="BY147" t="e">
        <f t="shared" ca="1" si="38"/>
        <v>#NAME?</v>
      </c>
    </row>
    <row r="148" spans="1:77" ht="15.5" x14ac:dyDescent="0.35">
      <c r="A148" s="31">
        <v>58</v>
      </c>
      <c r="B148" s="14">
        <v>19</v>
      </c>
      <c r="C148" s="20">
        <v>0.44700000000000001</v>
      </c>
      <c r="D148" s="14">
        <v>4</v>
      </c>
      <c r="E148">
        <v>0</v>
      </c>
      <c r="F148" s="32">
        <v>0</v>
      </c>
      <c r="G148" s="14">
        <v>43</v>
      </c>
      <c r="H148" s="14">
        <v>10</v>
      </c>
      <c r="I148" s="14">
        <v>3</v>
      </c>
      <c r="J148" s="21">
        <v>42</v>
      </c>
      <c r="K148" s="17">
        <v>35</v>
      </c>
      <c r="L148" s="33">
        <v>178</v>
      </c>
      <c r="M148" s="33">
        <v>184</v>
      </c>
      <c r="N148" s="14">
        <v>1</v>
      </c>
      <c r="S148" t="e">
        <f ca="1"/>
        <v>#NAME?</v>
      </c>
      <c r="T148" t="e">
        <f ca="1"/>
        <v>#NAME?</v>
      </c>
      <c r="U148" t="e">
        <f ca="1"/>
        <v>#NAME?</v>
      </c>
      <c r="V148" t="e">
        <f ca="1"/>
        <v>#NAME?</v>
      </c>
      <c r="W148" t="e">
        <f ca="1"/>
        <v>#NAME?</v>
      </c>
      <c r="X148" t="e">
        <f ca="1"/>
        <v>#NAME?</v>
      </c>
      <c r="Y148" t="e">
        <f ca="1"/>
        <v>#NAME?</v>
      </c>
      <c r="Z148" t="e">
        <f ca="1"/>
        <v>#NAME?</v>
      </c>
      <c r="AA148" t="e">
        <f ca="1"/>
        <v>#NAME?</v>
      </c>
      <c r="AB148" t="e">
        <f ca="1"/>
        <v>#NAME?</v>
      </c>
      <c r="AC148" t="e">
        <f ca="1"/>
        <v>#NAME?</v>
      </c>
      <c r="AD148" t="e">
        <f ca="1"/>
        <v>#NAME?</v>
      </c>
      <c r="AE148" t="e">
        <f ca="1"/>
        <v>#NAME?</v>
      </c>
      <c r="AF148" s="138" t="e">
        <f ca="1"/>
        <v>#NAME?</v>
      </c>
      <c r="AG148" s="139" t="e">
        <f ca="1"/>
        <v>#NAME?</v>
      </c>
      <c r="AH148" s="140" t="e">
        <f t="shared" ca="1" si="28"/>
        <v>#NAME?</v>
      </c>
      <c r="AI148" t="e">
        <f t="shared" ca="1" si="29"/>
        <v>#NAME?</v>
      </c>
      <c r="AJ148" t="e">
        <f t="shared" ca="1" si="30"/>
        <v>#NAME?</v>
      </c>
      <c r="AK148" s="138" t="e">
        <f t="shared" ca="1" si="31"/>
        <v>#NAME?</v>
      </c>
      <c r="AL148" s="140" t="e">
        <f t="shared" ca="1" si="32"/>
        <v>#NAME?</v>
      </c>
      <c r="AM148" s="138">
        <f t="shared" ca="1" si="33"/>
        <v>0</v>
      </c>
      <c r="AN148" s="140" t="e">
        <f t="shared" ca="1" si="34"/>
        <v>#NAME?</v>
      </c>
      <c r="AO148">
        <f t="shared" ca="1" si="35"/>
        <v>0</v>
      </c>
      <c r="BR148" t="e">
        <f ca="1"/>
        <v>#NAME?</v>
      </c>
      <c r="BS148" t="e">
        <f ca="1"/>
        <v>#NAME?</v>
      </c>
      <c r="BT148" t="e">
        <f ca="1"/>
        <v>#NAME?</v>
      </c>
      <c r="BU148" t="e">
        <f t="shared" ca="1" si="39"/>
        <v>#NAME?</v>
      </c>
      <c r="BV148" t="e">
        <f t="shared" ca="1" si="40"/>
        <v>#NAME?</v>
      </c>
      <c r="BW148" t="e">
        <f t="shared" ca="1" si="36"/>
        <v>#NAME?</v>
      </c>
      <c r="BX148" t="e">
        <f t="shared" ca="1" si="37"/>
        <v>#NAME?</v>
      </c>
      <c r="BY148" t="e">
        <f t="shared" ca="1" si="38"/>
        <v>#NAME?</v>
      </c>
    </row>
    <row r="149" spans="1:77" ht="15.5" x14ac:dyDescent="0.35">
      <c r="A149" s="31">
        <v>66</v>
      </c>
      <c r="B149" s="14">
        <v>17</v>
      </c>
      <c r="C149" s="20">
        <v>2.62</v>
      </c>
      <c r="D149" s="14">
        <v>2</v>
      </c>
      <c r="E149">
        <v>0</v>
      </c>
      <c r="F149" s="32">
        <v>1</v>
      </c>
      <c r="G149" s="14">
        <v>39</v>
      </c>
      <c r="H149" s="14">
        <v>8</v>
      </c>
      <c r="I149" s="14">
        <v>3</v>
      </c>
      <c r="J149" s="21">
        <v>50</v>
      </c>
      <c r="K149" s="17">
        <v>48</v>
      </c>
      <c r="L149" s="33">
        <v>166</v>
      </c>
      <c r="M149" s="33">
        <v>172</v>
      </c>
      <c r="N149" s="14">
        <v>0</v>
      </c>
      <c r="S149" t="e">
        <f ca="1"/>
        <v>#NAME?</v>
      </c>
      <c r="T149" t="e">
        <f ca="1"/>
        <v>#NAME?</v>
      </c>
      <c r="U149" t="e">
        <f ca="1"/>
        <v>#NAME?</v>
      </c>
      <c r="V149" t="e">
        <f ca="1"/>
        <v>#NAME?</v>
      </c>
      <c r="W149" t="e">
        <f ca="1"/>
        <v>#NAME?</v>
      </c>
      <c r="X149" t="e">
        <f ca="1"/>
        <v>#NAME?</v>
      </c>
      <c r="Y149" t="e">
        <f ca="1"/>
        <v>#NAME?</v>
      </c>
      <c r="Z149" t="e">
        <f ca="1"/>
        <v>#NAME?</v>
      </c>
      <c r="AA149" t="e">
        <f ca="1"/>
        <v>#NAME?</v>
      </c>
      <c r="AB149" t="e">
        <f ca="1"/>
        <v>#NAME?</v>
      </c>
      <c r="AC149" t="e">
        <f ca="1"/>
        <v>#NAME?</v>
      </c>
      <c r="AD149" t="e">
        <f ca="1"/>
        <v>#NAME?</v>
      </c>
      <c r="AE149" t="e">
        <f ca="1"/>
        <v>#NAME?</v>
      </c>
      <c r="AF149" s="138" t="e">
        <f ca="1"/>
        <v>#NAME?</v>
      </c>
      <c r="AG149" s="139" t="e">
        <f ca="1"/>
        <v>#NAME?</v>
      </c>
      <c r="AH149" s="140" t="e">
        <f t="shared" ca="1" si="28"/>
        <v>#NAME?</v>
      </c>
      <c r="AI149" t="e">
        <f t="shared" ca="1" si="29"/>
        <v>#NAME?</v>
      </c>
      <c r="AJ149" t="e">
        <f t="shared" ca="1" si="30"/>
        <v>#NAME?</v>
      </c>
      <c r="AK149" s="138" t="e">
        <f t="shared" ca="1" si="31"/>
        <v>#NAME?</v>
      </c>
      <c r="AL149" s="140" t="e">
        <f t="shared" ca="1" si="32"/>
        <v>#NAME?</v>
      </c>
      <c r="AM149" s="138">
        <f t="shared" ca="1" si="33"/>
        <v>0</v>
      </c>
      <c r="AN149" s="140" t="e">
        <f t="shared" ca="1" si="34"/>
        <v>#NAME?</v>
      </c>
      <c r="AO149">
        <f t="shared" ca="1" si="35"/>
        <v>0</v>
      </c>
      <c r="BR149" t="e">
        <f ca="1"/>
        <v>#NAME?</v>
      </c>
      <c r="BS149" t="e">
        <f ca="1"/>
        <v>#NAME?</v>
      </c>
      <c r="BT149" t="e">
        <f ca="1"/>
        <v>#NAME?</v>
      </c>
      <c r="BU149" t="e">
        <f t="shared" ca="1" si="39"/>
        <v>#NAME?</v>
      </c>
      <c r="BV149" t="e">
        <f t="shared" ca="1" si="40"/>
        <v>#NAME?</v>
      </c>
      <c r="BW149" t="e">
        <f t="shared" ca="1" si="36"/>
        <v>#NAME?</v>
      </c>
      <c r="BX149" t="e">
        <f t="shared" ca="1" si="37"/>
        <v>#NAME?</v>
      </c>
      <c r="BY149" t="e">
        <f t="shared" ca="1" si="38"/>
        <v>#NAME?</v>
      </c>
    </row>
    <row r="150" spans="1:77" ht="15.5" x14ac:dyDescent="0.35">
      <c r="A150" s="31">
        <v>55</v>
      </c>
      <c r="B150" s="14">
        <v>8</v>
      </c>
      <c r="C150" s="20">
        <v>1.1679999999999999</v>
      </c>
      <c r="D150" s="14">
        <v>3</v>
      </c>
      <c r="E150">
        <v>0</v>
      </c>
      <c r="F150" s="32">
        <v>0</v>
      </c>
      <c r="G150" s="14">
        <v>52</v>
      </c>
      <c r="H150" s="14">
        <v>10</v>
      </c>
      <c r="I150" s="14">
        <v>3</v>
      </c>
      <c r="J150" s="21">
        <v>40</v>
      </c>
      <c r="K150" s="17">
        <v>34</v>
      </c>
      <c r="L150" s="33">
        <v>174</v>
      </c>
      <c r="M150" s="33">
        <v>182</v>
      </c>
      <c r="N150" s="14">
        <v>1</v>
      </c>
      <c r="S150" t="e">
        <f ca="1"/>
        <v>#NAME?</v>
      </c>
      <c r="T150" t="e">
        <f ca="1"/>
        <v>#NAME?</v>
      </c>
      <c r="U150" t="e">
        <f ca="1"/>
        <v>#NAME?</v>
      </c>
      <c r="V150" t="e">
        <f ca="1"/>
        <v>#NAME?</v>
      </c>
      <c r="W150" t="e">
        <f ca="1"/>
        <v>#NAME?</v>
      </c>
      <c r="X150" t="e">
        <f ca="1"/>
        <v>#NAME?</v>
      </c>
      <c r="Y150" t="e">
        <f ca="1"/>
        <v>#NAME?</v>
      </c>
      <c r="Z150" t="e">
        <f ca="1"/>
        <v>#NAME?</v>
      </c>
      <c r="AA150" t="e">
        <f ca="1"/>
        <v>#NAME?</v>
      </c>
      <c r="AB150" t="e">
        <f ca="1"/>
        <v>#NAME?</v>
      </c>
      <c r="AC150" t="e">
        <f ca="1"/>
        <v>#NAME?</v>
      </c>
      <c r="AD150" t="e">
        <f ca="1"/>
        <v>#NAME?</v>
      </c>
      <c r="AE150" t="e">
        <f ca="1"/>
        <v>#NAME?</v>
      </c>
      <c r="AF150" s="138" t="e">
        <f ca="1"/>
        <v>#NAME?</v>
      </c>
      <c r="AG150" s="139" t="e">
        <f ca="1"/>
        <v>#NAME?</v>
      </c>
      <c r="AH150" s="140" t="e">
        <f t="shared" ca="1" si="28"/>
        <v>#NAME?</v>
      </c>
      <c r="AI150" t="e">
        <f t="shared" ca="1" si="29"/>
        <v>#NAME?</v>
      </c>
      <c r="AJ150" t="e">
        <f t="shared" ca="1" si="30"/>
        <v>#NAME?</v>
      </c>
      <c r="AK150" s="138" t="e">
        <f t="shared" ca="1" si="31"/>
        <v>#NAME?</v>
      </c>
      <c r="AL150" s="140" t="e">
        <f t="shared" ca="1" si="32"/>
        <v>#NAME?</v>
      </c>
      <c r="AM150" s="138">
        <f t="shared" ca="1" si="33"/>
        <v>0</v>
      </c>
      <c r="AN150" s="140" t="e">
        <f t="shared" ca="1" si="34"/>
        <v>#NAME?</v>
      </c>
      <c r="AO150">
        <f t="shared" ca="1" si="35"/>
        <v>0</v>
      </c>
      <c r="BR150" t="e">
        <f ca="1"/>
        <v>#NAME?</v>
      </c>
      <c r="BS150" t="e">
        <f ca="1"/>
        <v>#NAME?</v>
      </c>
      <c r="BT150" t="e">
        <f ca="1"/>
        <v>#NAME?</v>
      </c>
      <c r="BU150" t="e">
        <f t="shared" ca="1" si="39"/>
        <v>#NAME?</v>
      </c>
      <c r="BV150" t="e">
        <f t="shared" ca="1" si="40"/>
        <v>#NAME?</v>
      </c>
      <c r="BW150" t="e">
        <f t="shared" ca="1" si="36"/>
        <v>#NAME?</v>
      </c>
      <c r="BX150" t="e">
        <f t="shared" ca="1" si="37"/>
        <v>#NAME?</v>
      </c>
      <c r="BY150" t="e">
        <f t="shared" ca="1" si="38"/>
        <v>#NAME?</v>
      </c>
    </row>
    <row r="151" spans="1:77" ht="15.5" x14ac:dyDescent="0.35">
      <c r="A151" s="31">
        <v>60</v>
      </c>
      <c r="B151" s="14">
        <v>9</v>
      </c>
      <c r="C151" s="20">
        <v>3.2000000000000001E-2</v>
      </c>
      <c r="D151" s="14">
        <v>5</v>
      </c>
      <c r="E151">
        <v>0</v>
      </c>
      <c r="F151" s="32">
        <v>1</v>
      </c>
      <c r="G151" s="14">
        <v>35</v>
      </c>
      <c r="H151" s="14">
        <v>8</v>
      </c>
      <c r="I151" s="14">
        <v>2</v>
      </c>
      <c r="J151" s="21">
        <v>32</v>
      </c>
      <c r="K151" s="17">
        <v>37</v>
      </c>
      <c r="L151" s="33">
        <v>178</v>
      </c>
      <c r="M151" s="33">
        <v>185</v>
      </c>
      <c r="N151" s="14">
        <v>1</v>
      </c>
      <c r="S151" t="e">
        <f ca="1"/>
        <v>#NAME?</v>
      </c>
      <c r="T151" t="e">
        <f ca="1"/>
        <v>#NAME?</v>
      </c>
      <c r="U151" t="e">
        <f ca="1"/>
        <v>#NAME?</v>
      </c>
      <c r="V151" t="e">
        <f ca="1"/>
        <v>#NAME?</v>
      </c>
      <c r="W151" t="e">
        <f ca="1"/>
        <v>#NAME?</v>
      </c>
      <c r="X151" t="e">
        <f ca="1"/>
        <v>#NAME?</v>
      </c>
      <c r="Y151" t="e">
        <f ca="1"/>
        <v>#NAME?</v>
      </c>
      <c r="Z151" t="e">
        <f ca="1"/>
        <v>#NAME?</v>
      </c>
      <c r="AA151" t="e">
        <f ca="1"/>
        <v>#NAME?</v>
      </c>
      <c r="AB151" t="e">
        <f ca="1"/>
        <v>#NAME?</v>
      </c>
      <c r="AC151" t="e">
        <f ca="1"/>
        <v>#NAME?</v>
      </c>
      <c r="AD151" t="e">
        <f ca="1"/>
        <v>#NAME?</v>
      </c>
      <c r="AE151" t="e">
        <f ca="1"/>
        <v>#NAME?</v>
      </c>
      <c r="AF151" s="138" t="e">
        <f ca="1"/>
        <v>#NAME?</v>
      </c>
      <c r="AG151" s="139" t="e">
        <f ca="1"/>
        <v>#NAME?</v>
      </c>
      <c r="AH151" s="140" t="e">
        <f t="shared" ca="1" si="28"/>
        <v>#NAME?</v>
      </c>
      <c r="AI151" t="e">
        <f t="shared" ca="1" si="29"/>
        <v>#NAME?</v>
      </c>
      <c r="AJ151" t="e">
        <f t="shared" ca="1" si="30"/>
        <v>#NAME?</v>
      </c>
      <c r="AK151" s="138" t="e">
        <f t="shared" ca="1" si="31"/>
        <v>#NAME?</v>
      </c>
      <c r="AL151" s="140" t="e">
        <f t="shared" ca="1" si="32"/>
        <v>#NAME?</v>
      </c>
      <c r="AM151" s="138">
        <f t="shared" ca="1" si="33"/>
        <v>0</v>
      </c>
      <c r="AN151" s="140" t="e">
        <f t="shared" ca="1" si="34"/>
        <v>#NAME?</v>
      </c>
      <c r="AO151">
        <f t="shared" ca="1" si="35"/>
        <v>0</v>
      </c>
      <c r="BR151" t="e">
        <f ca="1"/>
        <v>#NAME?</v>
      </c>
      <c r="BS151" t="e">
        <f ca="1"/>
        <v>#NAME?</v>
      </c>
      <c r="BT151" t="e">
        <f ca="1"/>
        <v>#NAME?</v>
      </c>
      <c r="BU151" t="e">
        <f t="shared" ca="1" si="39"/>
        <v>#NAME?</v>
      </c>
      <c r="BV151" t="e">
        <f t="shared" ca="1" si="40"/>
        <v>#NAME?</v>
      </c>
      <c r="BW151" t="e">
        <f t="shared" ca="1" si="36"/>
        <v>#NAME?</v>
      </c>
      <c r="BX151" t="e">
        <f t="shared" ca="1" si="37"/>
        <v>#NAME?</v>
      </c>
      <c r="BY151" t="e">
        <f t="shared" ca="1" si="38"/>
        <v>#NAME?</v>
      </c>
    </row>
    <row r="152" spans="1:77" x14ac:dyDescent="0.35">
      <c r="S152" t="e">
        <f ca="1"/>
        <v>#NAME?</v>
      </c>
      <c r="T152" t="e">
        <f ca="1"/>
        <v>#NAME?</v>
      </c>
      <c r="U152" t="e">
        <f ca="1"/>
        <v>#NAME?</v>
      </c>
      <c r="V152" t="e">
        <f ca="1"/>
        <v>#NAME?</v>
      </c>
      <c r="W152" t="e">
        <f ca="1"/>
        <v>#NAME?</v>
      </c>
      <c r="X152" t="e">
        <f ca="1"/>
        <v>#NAME?</v>
      </c>
      <c r="Y152" t="e">
        <f ca="1"/>
        <v>#NAME?</v>
      </c>
      <c r="Z152" t="e">
        <f ca="1"/>
        <v>#NAME?</v>
      </c>
      <c r="AA152" t="e">
        <f ca="1"/>
        <v>#NAME?</v>
      </c>
      <c r="AB152" t="e">
        <f ca="1"/>
        <v>#NAME?</v>
      </c>
      <c r="AC152" t="e">
        <f ca="1"/>
        <v>#NAME?</v>
      </c>
      <c r="AD152" t="e">
        <f ca="1"/>
        <v>#NAME?</v>
      </c>
      <c r="AE152" t="e">
        <f ca="1"/>
        <v>#NAME?</v>
      </c>
      <c r="AF152" s="138" t="e">
        <f ca="1"/>
        <v>#NAME?</v>
      </c>
      <c r="AG152" s="139" t="e">
        <f ca="1"/>
        <v>#NAME?</v>
      </c>
      <c r="AH152" s="140" t="e">
        <f t="shared" ca="1" si="28"/>
        <v>#NAME?</v>
      </c>
      <c r="AI152" t="e">
        <f t="shared" ca="1" si="29"/>
        <v>#NAME?</v>
      </c>
      <c r="AJ152" t="e">
        <f t="shared" ca="1" si="30"/>
        <v>#NAME?</v>
      </c>
      <c r="AK152" s="138" t="e">
        <f t="shared" ca="1" si="31"/>
        <v>#NAME?</v>
      </c>
      <c r="AL152" s="140" t="e">
        <f t="shared" ca="1" si="32"/>
        <v>#NAME?</v>
      </c>
      <c r="AM152" s="138">
        <f t="shared" ca="1" si="33"/>
        <v>0</v>
      </c>
      <c r="AN152" s="140" t="e">
        <f t="shared" ca="1" si="34"/>
        <v>#NAME?</v>
      </c>
      <c r="AO152">
        <f t="shared" ca="1" si="35"/>
        <v>0</v>
      </c>
      <c r="BR152" t="e">
        <f ca="1"/>
        <v>#NAME?</v>
      </c>
      <c r="BS152" t="e">
        <f ca="1"/>
        <v>#NAME?</v>
      </c>
      <c r="BT152" t="e">
        <f ca="1"/>
        <v>#NAME?</v>
      </c>
      <c r="BU152" t="e">
        <f t="shared" ca="1" si="39"/>
        <v>#NAME?</v>
      </c>
      <c r="BV152" t="e">
        <f t="shared" ca="1" si="40"/>
        <v>#NAME?</v>
      </c>
      <c r="BW152" t="e">
        <f t="shared" ca="1" si="36"/>
        <v>#NAME?</v>
      </c>
      <c r="BX152" t="e">
        <f t="shared" ca="1" si="37"/>
        <v>#NAME?</v>
      </c>
      <c r="BY152" t="e">
        <f t="shared" ca="1" si="38"/>
        <v>#NAME?</v>
      </c>
    </row>
    <row r="153" spans="1:77" x14ac:dyDescent="0.35">
      <c r="S153" t="e">
        <f ca="1"/>
        <v>#NAME?</v>
      </c>
      <c r="T153" t="e">
        <f ca="1"/>
        <v>#NAME?</v>
      </c>
      <c r="U153" t="e">
        <f ca="1"/>
        <v>#NAME?</v>
      </c>
      <c r="V153" t="e">
        <f ca="1"/>
        <v>#NAME?</v>
      </c>
      <c r="W153" t="e">
        <f ca="1"/>
        <v>#NAME?</v>
      </c>
      <c r="X153" t="e">
        <f ca="1"/>
        <v>#NAME?</v>
      </c>
      <c r="Y153" t="e">
        <f ca="1"/>
        <v>#NAME?</v>
      </c>
      <c r="Z153" t="e">
        <f ca="1"/>
        <v>#NAME?</v>
      </c>
      <c r="AA153" t="e">
        <f ca="1"/>
        <v>#NAME?</v>
      </c>
      <c r="AB153" t="e">
        <f ca="1"/>
        <v>#NAME?</v>
      </c>
      <c r="AC153" t="e">
        <f ca="1"/>
        <v>#NAME?</v>
      </c>
      <c r="AD153" t="e">
        <f ca="1"/>
        <v>#NAME?</v>
      </c>
      <c r="AE153" t="e">
        <f ca="1"/>
        <v>#NAME?</v>
      </c>
      <c r="AF153" s="138" t="e">
        <f ca="1"/>
        <v>#NAME?</v>
      </c>
      <c r="AG153" s="139" t="e">
        <f ca="1"/>
        <v>#NAME?</v>
      </c>
      <c r="AH153" s="140" t="e">
        <f t="shared" ca="1" si="28"/>
        <v>#NAME?</v>
      </c>
      <c r="AI153" t="e">
        <f t="shared" ca="1" si="29"/>
        <v>#NAME?</v>
      </c>
      <c r="AJ153" t="e">
        <f t="shared" ca="1" si="30"/>
        <v>#NAME?</v>
      </c>
      <c r="AK153" s="138" t="e">
        <f t="shared" ca="1" si="31"/>
        <v>#NAME?</v>
      </c>
      <c r="AL153" s="140" t="e">
        <f t="shared" ca="1" si="32"/>
        <v>#NAME?</v>
      </c>
      <c r="AM153" s="138">
        <f t="shared" ca="1" si="33"/>
        <v>0</v>
      </c>
      <c r="AN153" s="140" t="e">
        <f t="shared" ca="1" si="34"/>
        <v>#NAME?</v>
      </c>
      <c r="AO153">
        <f t="shared" ca="1" si="35"/>
        <v>0</v>
      </c>
      <c r="BR153" t="e">
        <f ca="1"/>
        <v>#NAME?</v>
      </c>
      <c r="BS153" t="e">
        <f ca="1"/>
        <v>#NAME?</v>
      </c>
      <c r="BT153" t="e">
        <f ca="1"/>
        <v>#NAME?</v>
      </c>
      <c r="BU153" t="e">
        <f t="shared" ca="1" si="39"/>
        <v>#NAME?</v>
      </c>
      <c r="BV153" t="e">
        <f t="shared" ca="1" si="40"/>
        <v>#NAME?</v>
      </c>
      <c r="BW153" t="e">
        <f t="shared" ca="1" si="36"/>
        <v>#NAME?</v>
      </c>
      <c r="BX153" t="e">
        <f t="shared" ca="1" si="37"/>
        <v>#NAME?</v>
      </c>
      <c r="BY153" t="e">
        <f t="shared" ca="1" si="38"/>
        <v>#NAME?</v>
      </c>
    </row>
    <row r="154" spans="1:77" x14ac:dyDescent="0.35">
      <c r="S154" t="e">
        <f ca="1"/>
        <v>#NAME?</v>
      </c>
      <c r="T154" t="e">
        <f ca="1"/>
        <v>#NAME?</v>
      </c>
      <c r="U154" t="e">
        <f ca="1"/>
        <v>#NAME?</v>
      </c>
      <c r="V154" t="e">
        <f ca="1"/>
        <v>#NAME?</v>
      </c>
      <c r="W154" t="e">
        <f ca="1"/>
        <v>#NAME?</v>
      </c>
      <c r="X154" t="e">
        <f ca="1"/>
        <v>#NAME?</v>
      </c>
      <c r="Y154" t="e">
        <f ca="1"/>
        <v>#NAME?</v>
      </c>
      <c r="Z154" t="e">
        <f ca="1"/>
        <v>#NAME?</v>
      </c>
      <c r="AA154" t="e">
        <f ca="1"/>
        <v>#NAME?</v>
      </c>
      <c r="AB154" t="e">
        <f ca="1"/>
        <v>#NAME?</v>
      </c>
      <c r="AC154" t="e">
        <f ca="1"/>
        <v>#NAME?</v>
      </c>
      <c r="AD154" t="e">
        <f ca="1"/>
        <v>#NAME?</v>
      </c>
      <c r="AE154" t="e">
        <f ca="1"/>
        <v>#NAME?</v>
      </c>
      <c r="AF154" s="138" t="e">
        <f ca="1"/>
        <v>#NAME?</v>
      </c>
      <c r="AG154" s="139" t="e">
        <f ca="1"/>
        <v>#NAME?</v>
      </c>
      <c r="AH154" s="140" t="e">
        <f t="shared" ca="1" si="28"/>
        <v>#NAME?</v>
      </c>
      <c r="AI154" t="e">
        <f t="shared" ca="1" si="29"/>
        <v>#NAME?</v>
      </c>
      <c r="AJ154" t="e">
        <f t="shared" ca="1" si="30"/>
        <v>#NAME?</v>
      </c>
      <c r="AK154" s="138" t="e">
        <f t="shared" ca="1" si="31"/>
        <v>#NAME?</v>
      </c>
      <c r="AL154" s="140" t="e">
        <f t="shared" ca="1" si="32"/>
        <v>#NAME?</v>
      </c>
      <c r="AM154" s="138">
        <f t="shared" ca="1" si="33"/>
        <v>0</v>
      </c>
      <c r="AN154" s="140" t="e">
        <f t="shared" ca="1" si="34"/>
        <v>#NAME?</v>
      </c>
      <c r="AO154">
        <f t="shared" ca="1" si="35"/>
        <v>0</v>
      </c>
      <c r="BR154" t="e">
        <f ca="1"/>
        <v>#NAME?</v>
      </c>
      <c r="BS154" t="e">
        <f ca="1"/>
        <v>#NAME?</v>
      </c>
      <c r="BT154" t="e">
        <f ca="1"/>
        <v>#NAME?</v>
      </c>
      <c r="BU154" t="e">
        <f t="shared" ca="1" si="39"/>
        <v>#NAME?</v>
      </c>
      <c r="BV154" t="e">
        <f t="shared" ca="1" si="40"/>
        <v>#NAME?</v>
      </c>
      <c r="BW154" t="e">
        <f t="shared" ca="1" si="36"/>
        <v>#NAME?</v>
      </c>
      <c r="BX154" t="e">
        <f t="shared" ca="1" si="37"/>
        <v>#NAME?</v>
      </c>
      <c r="BY154" t="e">
        <f t="shared" ca="1" si="38"/>
        <v>#NAME?</v>
      </c>
    </row>
    <row r="155" spans="1:77" x14ac:dyDescent="0.35">
      <c r="S155" t="e">
        <f ca="1"/>
        <v>#NAME?</v>
      </c>
      <c r="T155" t="e">
        <f ca="1"/>
        <v>#NAME?</v>
      </c>
      <c r="U155" t="e">
        <f ca="1"/>
        <v>#NAME?</v>
      </c>
      <c r="V155" t="e">
        <f ca="1"/>
        <v>#NAME?</v>
      </c>
      <c r="W155" t="e">
        <f ca="1"/>
        <v>#NAME?</v>
      </c>
      <c r="X155" t="e">
        <f ca="1"/>
        <v>#NAME?</v>
      </c>
      <c r="Y155" t="e">
        <f ca="1"/>
        <v>#NAME?</v>
      </c>
      <c r="Z155" t="e">
        <f ca="1"/>
        <v>#NAME?</v>
      </c>
      <c r="AA155" t="e">
        <f ca="1"/>
        <v>#NAME?</v>
      </c>
      <c r="AB155" t="e">
        <f ca="1"/>
        <v>#NAME?</v>
      </c>
      <c r="AC155" t="e">
        <f ca="1"/>
        <v>#NAME?</v>
      </c>
      <c r="AD155" t="e">
        <f ca="1"/>
        <v>#NAME?</v>
      </c>
      <c r="AE155" t="e">
        <f ca="1"/>
        <v>#NAME?</v>
      </c>
      <c r="AF155" s="138" t="e">
        <f ca="1"/>
        <v>#NAME?</v>
      </c>
      <c r="AG155" s="139" t="e">
        <f ca="1"/>
        <v>#NAME?</v>
      </c>
      <c r="AH155" s="140" t="e">
        <f t="shared" ca="1" si="28"/>
        <v>#NAME?</v>
      </c>
      <c r="AI155" t="e">
        <f t="shared" ca="1" si="29"/>
        <v>#NAME?</v>
      </c>
      <c r="AJ155" t="e">
        <f t="shared" ca="1" si="30"/>
        <v>#NAME?</v>
      </c>
      <c r="AK155" s="138" t="e">
        <f t="shared" ca="1" si="31"/>
        <v>#NAME?</v>
      </c>
      <c r="AL155" s="140" t="e">
        <f t="shared" ca="1" si="32"/>
        <v>#NAME?</v>
      </c>
      <c r="AM155" s="138">
        <f t="shared" ca="1" si="33"/>
        <v>0</v>
      </c>
      <c r="AN155" s="140" t="e">
        <f t="shared" ca="1" si="34"/>
        <v>#NAME?</v>
      </c>
      <c r="AO155">
        <f t="shared" ca="1" si="35"/>
        <v>0</v>
      </c>
      <c r="BR155" t="e">
        <f ca="1"/>
        <v>#NAME?</v>
      </c>
      <c r="BS155" t="e">
        <f ca="1"/>
        <v>#NAME?</v>
      </c>
      <c r="BT155" t="e">
        <f ca="1"/>
        <v>#NAME?</v>
      </c>
      <c r="BU155" t="e">
        <f t="shared" ca="1" si="39"/>
        <v>#NAME?</v>
      </c>
      <c r="BV155" t="e">
        <f t="shared" ca="1" si="40"/>
        <v>#NAME?</v>
      </c>
      <c r="BW155" t="e">
        <f t="shared" ca="1" si="36"/>
        <v>#NAME?</v>
      </c>
      <c r="BX155" t="e">
        <f t="shared" ca="1" si="37"/>
        <v>#NAME?</v>
      </c>
      <c r="BY155" t="e">
        <f t="shared" ca="1" si="38"/>
        <v>#NAME?</v>
      </c>
    </row>
    <row r="156" spans="1:77" x14ac:dyDescent="0.35">
      <c r="S156" t="e">
        <f ca="1"/>
        <v>#NAME?</v>
      </c>
      <c r="T156" t="e">
        <f ca="1"/>
        <v>#NAME?</v>
      </c>
      <c r="U156" t="e">
        <f ca="1"/>
        <v>#NAME?</v>
      </c>
      <c r="V156" t="e">
        <f ca="1"/>
        <v>#NAME?</v>
      </c>
      <c r="W156" t="e">
        <f ca="1"/>
        <v>#NAME?</v>
      </c>
      <c r="X156" t="e">
        <f ca="1"/>
        <v>#NAME?</v>
      </c>
      <c r="Y156" t="e">
        <f ca="1"/>
        <v>#NAME?</v>
      </c>
      <c r="Z156" t="e">
        <f ca="1"/>
        <v>#NAME?</v>
      </c>
      <c r="AA156" t="e">
        <f ca="1"/>
        <v>#NAME?</v>
      </c>
      <c r="AB156" t="e">
        <f ca="1"/>
        <v>#NAME?</v>
      </c>
      <c r="AC156" t="e">
        <f ca="1"/>
        <v>#NAME?</v>
      </c>
      <c r="AD156" t="e">
        <f ca="1"/>
        <v>#NAME?</v>
      </c>
      <c r="AE156" t="e">
        <f ca="1"/>
        <v>#NAME?</v>
      </c>
      <c r="AF156" s="138" t="e">
        <f ca="1"/>
        <v>#NAME?</v>
      </c>
      <c r="AG156" s="139" t="e">
        <f ca="1"/>
        <v>#NAME?</v>
      </c>
      <c r="AH156" s="140" t="e">
        <f t="shared" ca="1" si="28"/>
        <v>#NAME?</v>
      </c>
      <c r="AI156" t="e">
        <f t="shared" ca="1" si="29"/>
        <v>#NAME?</v>
      </c>
      <c r="AJ156" t="e">
        <f t="shared" ca="1" si="30"/>
        <v>#NAME?</v>
      </c>
      <c r="AK156" s="138" t="e">
        <f t="shared" ca="1" si="31"/>
        <v>#NAME?</v>
      </c>
      <c r="AL156" s="140" t="e">
        <f t="shared" ca="1" si="32"/>
        <v>#NAME?</v>
      </c>
      <c r="AM156" s="138">
        <f t="shared" ca="1" si="33"/>
        <v>0</v>
      </c>
      <c r="AN156" s="140" t="e">
        <f t="shared" ca="1" si="34"/>
        <v>#NAME?</v>
      </c>
      <c r="AO156">
        <f t="shared" ca="1" si="35"/>
        <v>0</v>
      </c>
      <c r="BR156" t="e">
        <f ca="1"/>
        <v>#NAME?</v>
      </c>
      <c r="BS156" t="e">
        <f ca="1"/>
        <v>#NAME?</v>
      </c>
      <c r="BT156" t="e">
        <f ca="1"/>
        <v>#NAME?</v>
      </c>
      <c r="BU156" t="e">
        <f t="shared" ca="1" si="39"/>
        <v>#NAME?</v>
      </c>
      <c r="BV156" t="e">
        <f t="shared" ca="1" si="40"/>
        <v>#NAME?</v>
      </c>
      <c r="BW156" t="e">
        <f t="shared" ca="1" si="36"/>
        <v>#NAME?</v>
      </c>
      <c r="BX156" t="e">
        <f t="shared" ca="1" si="37"/>
        <v>#NAME?</v>
      </c>
      <c r="BY156" t="e">
        <f t="shared" ca="1" si="38"/>
        <v>#NAME?</v>
      </c>
    </row>
    <row r="157" spans="1:77" x14ac:dyDescent="0.35">
      <c r="S157" t="e">
        <f ca="1"/>
        <v>#NAME?</v>
      </c>
      <c r="T157" t="e">
        <f ca="1"/>
        <v>#NAME?</v>
      </c>
      <c r="U157" t="e">
        <f ca="1"/>
        <v>#NAME?</v>
      </c>
      <c r="V157" t="e">
        <f ca="1"/>
        <v>#NAME?</v>
      </c>
      <c r="W157" t="e">
        <f ca="1"/>
        <v>#NAME?</v>
      </c>
      <c r="X157" t="e">
        <f ca="1"/>
        <v>#NAME?</v>
      </c>
      <c r="Y157" t="e">
        <f ca="1"/>
        <v>#NAME?</v>
      </c>
      <c r="Z157" t="e">
        <f ca="1"/>
        <v>#NAME?</v>
      </c>
      <c r="AA157" t="e">
        <f ca="1"/>
        <v>#NAME?</v>
      </c>
      <c r="AB157" t="e">
        <f ca="1"/>
        <v>#NAME?</v>
      </c>
      <c r="AC157" t="e">
        <f ca="1"/>
        <v>#NAME?</v>
      </c>
      <c r="AD157" t="e">
        <f ca="1"/>
        <v>#NAME?</v>
      </c>
      <c r="AE157" t="e">
        <f ca="1"/>
        <v>#NAME?</v>
      </c>
      <c r="AF157" s="138" t="e">
        <f ca="1"/>
        <v>#NAME?</v>
      </c>
      <c r="AG157" s="139" t="e">
        <f ca="1"/>
        <v>#NAME?</v>
      </c>
      <c r="AH157" s="140" t="e">
        <f t="shared" ca="1" si="28"/>
        <v>#NAME?</v>
      </c>
      <c r="AI157" t="e">
        <f t="shared" ca="1" si="29"/>
        <v>#NAME?</v>
      </c>
      <c r="AJ157" t="e">
        <f t="shared" ca="1" si="30"/>
        <v>#NAME?</v>
      </c>
      <c r="AK157" s="138" t="e">
        <f t="shared" ca="1" si="31"/>
        <v>#NAME?</v>
      </c>
      <c r="AL157" s="140" t="e">
        <f t="shared" ca="1" si="32"/>
        <v>#NAME?</v>
      </c>
      <c r="AM157" s="138">
        <f t="shared" ca="1" si="33"/>
        <v>0</v>
      </c>
      <c r="AN157" s="140" t="e">
        <f t="shared" ca="1" si="34"/>
        <v>#NAME?</v>
      </c>
      <c r="AO157">
        <f t="shared" ca="1" si="35"/>
        <v>0</v>
      </c>
      <c r="BR157" t="e">
        <f ca="1"/>
        <v>#NAME?</v>
      </c>
      <c r="BS157" t="e">
        <f ca="1"/>
        <v>#NAME?</v>
      </c>
      <c r="BT157" t="e">
        <f ca="1"/>
        <v>#NAME?</v>
      </c>
      <c r="BU157" t="e">
        <f t="shared" ca="1" si="39"/>
        <v>#NAME?</v>
      </c>
      <c r="BV157" t="e">
        <f t="shared" ca="1" si="40"/>
        <v>#NAME?</v>
      </c>
      <c r="BW157" t="e">
        <f t="shared" ca="1" si="36"/>
        <v>#NAME?</v>
      </c>
      <c r="BX157" t="e">
        <f t="shared" ca="1" si="37"/>
        <v>#NAME?</v>
      </c>
      <c r="BY157" t="e">
        <f t="shared" ca="1" si="38"/>
        <v>#NAME?</v>
      </c>
    </row>
    <row r="158" spans="1:77" x14ac:dyDescent="0.35">
      <c r="S158" t="e">
        <f ca="1"/>
        <v>#NAME?</v>
      </c>
      <c r="T158" t="e">
        <f ca="1"/>
        <v>#NAME?</v>
      </c>
      <c r="U158" t="e">
        <f ca="1"/>
        <v>#NAME?</v>
      </c>
      <c r="V158" t="e">
        <f ca="1"/>
        <v>#NAME?</v>
      </c>
      <c r="W158" t="e">
        <f ca="1"/>
        <v>#NAME?</v>
      </c>
      <c r="X158" t="e">
        <f ca="1"/>
        <v>#NAME?</v>
      </c>
      <c r="Y158" t="e">
        <f ca="1"/>
        <v>#NAME?</v>
      </c>
      <c r="Z158" t="e">
        <f ca="1"/>
        <v>#NAME?</v>
      </c>
      <c r="AA158" t="e">
        <f ca="1"/>
        <v>#NAME?</v>
      </c>
      <c r="AB158" t="e">
        <f ca="1"/>
        <v>#NAME?</v>
      </c>
      <c r="AC158" t="e">
        <f ca="1"/>
        <v>#NAME?</v>
      </c>
      <c r="AD158" t="e">
        <f ca="1"/>
        <v>#NAME?</v>
      </c>
      <c r="AE158" t="e">
        <f ca="1"/>
        <v>#NAME?</v>
      </c>
      <c r="AF158" s="138" t="e">
        <f ca="1"/>
        <v>#NAME?</v>
      </c>
      <c r="AG158" s="139" t="e">
        <f ca="1"/>
        <v>#NAME?</v>
      </c>
      <c r="AH158" s="140" t="e">
        <f t="shared" ca="1" si="28"/>
        <v>#NAME?</v>
      </c>
      <c r="AI158" t="e">
        <f t="shared" ca="1" si="29"/>
        <v>#NAME?</v>
      </c>
      <c r="AJ158" t="e">
        <f t="shared" ca="1" si="30"/>
        <v>#NAME?</v>
      </c>
      <c r="AK158" s="138" t="e">
        <f t="shared" ca="1" si="31"/>
        <v>#NAME?</v>
      </c>
      <c r="AL158" s="140" t="e">
        <f t="shared" ca="1" si="32"/>
        <v>#NAME?</v>
      </c>
      <c r="AM158" s="138">
        <f t="shared" ca="1" si="33"/>
        <v>0</v>
      </c>
      <c r="AN158" s="140" t="e">
        <f t="shared" ca="1" si="34"/>
        <v>#NAME?</v>
      </c>
      <c r="AO158">
        <f t="shared" ca="1" si="35"/>
        <v>0</v>
      </c>
      <c r="BR158" t="e">
        <f ca="1"/>
        <v>#NAME?</v>
      </c>
      <c r="BS158" t="e">
        <f ca="1"/>
        <v>#NAME?</v>
      </c>
      <c r="BT158" t="e">
        <f ca="1"/>
        <v>#NAME?</v>
      </c>
      <c r="BU158" t="e">
        <f t="shared" ca="1" si="39"/>
        <v>#NAME?</v>
      </c>
      <c r="BV158" t="e">
        <f t="shared" ca="1" si="40"/>
        <v>#NAME?</v>
      </c>
      <c r="BW158" t="e">
        <f t="shared" ca="1" si="36"/>
        <v>#NAME?</v>
      </c>
      <c r="BX158" t="e">
        <f t="shared" ca="1" si="37"/>
        <v>#NAME?</v>
      </c>
      <c r="BY158" t="e">
        <f t="shared" ca="1" si="38"/>
        <v>#NAME?</v>
      </c>
    </row>
    <row r="159" spans="1:77" x14ac:dyDescent="0.35">
      <c r="S159" t="e">
        <f ca="1"/>
        <v>#NAME?</v>
      </c>
      <c r="T159" t="e">
        <f ca="1"/>
        <v>#NAME?</v>
      </c>
      <c r="U159" t="e">
        <f ca="1"/>
        <v>#NAME?</v>
      </c>
      <c r="V159" t="e">
        <f ca="1"/>
        <v>#NAME?</v>
      </c>
      <c r="W159" t="e">
        <f ca="1"/>
        <v>#NAME?</v>
      </c>
      <c r="X159" t="e">
        <f ca="1"/>
        <v>#NAME?</v>
      </c>
      <c r="Y159" t="e">
        <f ca="1"/>
        <v>#NAME?</v>
      </c>
      <c r="Z159" t="e">
        <f ca="1"/>
        <v>#NAME?</v>
      </c>
      <c r="AA159" t="e">
        <f ca="1"/>
        <v>#NAME?</v>
      </c>
      <c r="AB159" t="e">
        <f ca="1"/>
        <v>#NAME?</v>
      </c>
      <c r="AC159" t="e">
        <f ca="1"/>
        <v>#NAME?</v>
      </c>
      <c r="AD159" t="e">
        <f ca="1"/>
        <v>#NAME?</v>
      </c>
      <c r="AE159" t="e">
        <f ca="1"/>
        <v>#NAME?</v>
      </c>
      <c r="AF159" s="141" t="e">
        <f ca="1"/>
        <v>#NAME?</v>
      </c>
      <c r="AG159" s="142" t="e">
        <f ca="1"/>
        <v>#NAME?</v>
      </c>
      <c r="AH159" s="140" t="e">
        <f t="shared" ca="1" si="28"/>
        <v>#NAME?</v>
      </c>
      <c r="AI159" t="e">
        <f t="shared" ca="1" si="29"/>
        <v>#NAME?</v>
      </c>
      <c r="AJ159" t="e">
        <f t="shared" ca="1" si="30"/>
        <v>#NAME?</v>
      </c>
      <c r="AK159" s="138" t="e">
        <f t="shared" ca="1" si="31"/>
        <v>#NAME?</v>
      </c>
      <c r="AL159" s="140" t="e">
        <f t="shared" ca="1" si="32"/>
        <v>#NAME?</v>
      </c>
      <c r="AM159" s="138">
        <f t="shared" ca="1" si="33"/>
        <v>0</v>
      </c>
      <c r="AN159" s="140" t="e">
        <f t="shared" ca="1" si="34"/>
        <v>#NAME?</v>
      </c>
      <c r="AO159">
        <f t="shared" ca="1" si="35"/>
        <v>0</v>
      </c>
      <c r="BR159" t="e">
        <f ca="1"/>
        <v>#NAME?</v>
      </c>
      <c r="BS159" t="e">
        <f ca="1"/>
        <v>#NAME?</v>
      </c>
      <c r="BT159" t="e">
        <f ca="1"/>
        <v>#NAME?</v>
      </c>
      <c r="BU159" t="e">
        <f t="shared" ca="1" si="39"/>
        <v>#NAME?</v>
      </c>
      <c r="BV159" t="e">
        <f t="shared" ca="1" si="40"/>
        <v>#NAME?</v>
      </c>
      <c r="BW159" t="e">
        <f t="shared" ca="1" si="36"/>
        <v>#NAME?</v>
      </c>
      <c r="BX159" t="e">
        <f t="shared" ca="1" si="37"/>
        <v>#NAME?</v>
      </c>
      <c r="BY159" t="e">
        <f t="shared" ca="1" si="38"/>
        <v>#NAME?</v>
      </c>
    </row>
    <row r="160" spans="1:77" x14ac:dyDescent="0.35">
      <c r="S160" s="134"/>
      <c r="T160" s="134"/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  <c r="AE160" s="134"/>
      <c r="AF160" s="134" t="e">
        <f ca="1">SUM(AF10:AF159)</f>
        <v>#NAME?</v>
      </c>
      <c r="AG160" s="134" t="e">
        <f t="shared" ref="AG160:AH160" ca="1" si="41">SUM(AG10:AG159)</f>
        <v>#NAME?</v>
      </c>
      <c r="AH160" s="146" t="e">
        <f t="shared" ca="1" si="41"/>
        <v>#NAME?</v>
      </c>
      <c r="AI160" s="146"/>
      <c r="AJ160" s="146"/>
      <c r="AK160" s="146" t="e">
        <f ca="1">SUM(AK10:AK159)</f>
        <v>#NAME?</v>
      </c>
      <c r="AL160" s="146" t="e">
        <f t="shared" ref="AL160:AM160" ca="1" si="42">SUM(AL10:AL159)</f>
        <v>#NAME?</v>
      </c>
      <c r="AM160" s="146">
        <f t="shared" ca="1" si="42"/>
        <v>0</v>
      </c>
      <c r="AN160" s="146" t="e">
        <f ca="1">SUMPRODUCT(AN10:AN159,AH10:AH159)/AH160</f>
        <v>#NAME?</v>
      </c>
      <c r="AO160" s="146">
        <f ca="1">SUM(AO10:AO159)</f>
        <v>0</v>
      </c>
      <c r="BR160" s="152" t="e">
        <f ca="1"/>
        <v>#NAME?</v>
      </c>
      <c r="BS160" s="152" t="e">
        <f ca="1"/>
        <v>#NAME?</v>
      </c>
      <c r="BT160" s="152" t="e">
        <f ca="1"/>
        <v>#NAME?</v>
      </c>
      <c r="BU160" s="152" t="e">
        <f t="shared" ca="1" si="39"/>
        <v>#NAME?</v>
      </c>
      <c r="BV160" s="152" t="e">
        <f t="shared" ca="1" si="40"/>
        <v>#NAME?</v>
      </c>
      <c r="BW160" s="152" t="e">
        <f t="shared" ca="1" si="36"/>
        <v>#NAME?</v>
      </c>
      <c r="BX160" s="152" t="e">
        <f t="shared" ca="1" si="37"/>
        <v>#NAME?</v>
      </c>
      <c r="BY160" s="152" t="e">
        <f t="shared" ca="1" si="38"/>
        <v>#NAME?</v>
      </c>
    </row>
    <row r="161" spans="19:77" ht="15" thickBot="1" x14ac:dyDescent="0.4">
      <c r="BY161" t="e">
        <f ca="1">SUM(BY10:BY160)</f>
        <v>#NAME?</v>
      </c>
    </row>
    <row r="162" spans="19:77" ht="15" thickTop="1" x14ac:dyDescent="0.35">
      <c r="S162" s="151"/>
      <c r="T162" s="151" t="s">
        <v>186</v>
      </c>
      <c r="U162" s="151" t="s">
        <v>187</v>
      </c>
      <c r="V162" s="151" t="s">
        <v>188</v>
      </c>
      <c r="W162" s="151" t="s">
        <v>178</v>
      </c>
      <c r="X162" s="151" t="s">
        <v>189</v>
      </c>
      <c r="Y162" s="151" t="s">
        <v>190</v>
      </c>
      <c r="Z162" s="151" t="s">
        <v>191</v>
      </c>
    </row>
    <row r="163" spans="19:77" x14ac:dyDescent="0.35">
      <c r="S163" t="s">
        <v>157</v>
      </c>
      <c r="T163" t="e">
        <f t="array" aca="1" ref="T163:T176" ca="1">AQ11:AQ24</f>
        <v>#NAME?</v>
      </c>
      <c r="U163" t="e">
        <f t="array" aca="1" ref="U163:U176" ca="1">SQRT([2]!DIAG(AV10:BI23))</f>
        <v>#NAME?</v>
      </c>
      <c r="V163" t="e">
        <f ca="1">(T163/U163)^2</f>
        <v>#NAME?</v>
      </c>
      <c r="W163" t="e">
        <f ca="1">_xlfn.CHISQ.DIST.RT(V163,1)</f>
        <v>#NAME?</v>
      </c>
      <c r="X163" t="e">
        <f ca="1">EXP(T163)</f>
        <v>#NAME?</v>
      </c>
    </row>
    <row r="164" spans="19:77" x14ac:dyDescent="0.35">
      <c r="S164" t="str">
        <f t="array" ref="S164:S176">TRANSPOSE(S9:AE9)</f>
        <v>No. Staff</v>
      </c>
      <c r="T164" t="e">
        <f ca="1"/>
        <v>#NAME?</v>
      </c>
      <c r="U164" t="e">
        <f ca="1"/>
        <v>#NAME?</v>
      </c>
      <c r="V164" t="e">
        <f t="shared" ref="V164:V176" ca="1" si="43">(T164/U164)^2</f>
        <v>#NAME?</v>
      </c>
      <c r="W164" t="e">
        <f t="shared" ref="W164:W176" ca="1" si="44">_xlfn.CHISQ.DIST.RT(V164,1)</f>
        <v>#NAME?</v>
      </c>
      <c r="X164" t="e">
        <f t="shared" ref="X164:X176" ca="1" si="45">EXP(T164)</f>
        <v>#NAME?</v>
      </c>
      <c r="Y164" t="e">
        <f ca="1">EXP(T164-U164*_xlfn.NORM.S.INV(1-$AT$15/2))</f>
        <v>#NAME?</v>
      </c>
      <c r="Z164" t="e">
        <f ca="1">EXP(T164+U164*_xlfn.NORM.S.INV(1-$AT$15/2))</f>
        <v>#NAME?</v>
      </c>
    </row>
    <row r="165" spans="19:77" x14ac:dyDescent="0.35">
      <c r="S165" t="str">
        <v>Age (Yrs)</v>
      </c>
      <c r="T165" t="e">
        <f ca="1"/>
        <v>#NAME?</v>
      </c>
      <c r="U165" t="e">
        <f ca="1"/>
        <v>#NAME?</v>
      </c>
      <c r="V165" t="e">
        <f t="shared" ca="1" si="43"/>
        <v>#NAME?</v>
      </c>
      <c r="W165" t="e">
        <f t="shared" ca="1" si="44"/>
        <v>#NAME?</v>
      </c>
      <c r="X165" t="e">
        <f t="shared" ca="1" si="45"/>
        <v>#NAME?</v>
      </c>
      <c r="Y165" t="e">
        <f t="shared" ref="Y165:Y176" ca="1" si="46">EXP(T165-U165*_xlfn.NORM.S.INV(1-$AT$15/2))</f>
        <v>#NAME?</v>
      </c>
      <c r="Z165" t="e">
        <f t="shared" ref="Z165:Z176" ca="1" si="47">EXP(T165+U165*_xlfn.NORM.S.INV(1-$AT$15/2))</f>
        <v>#NAME?</v>
      </c>
    </row>
    <row r="166" spans="19:77" x14ac:dyDescent="0.35">
      <c r="S166" t="str">
        <v>GrossProfit $m</v>
      </c>
      <c r="T166" t="e">
        <f ca="1"/>
        <v>#NAME?</v>
      </c>
      <c r="U166" t="e">
        <f ca="1"/>
        <v>#NAME?</v>
      </c>
      <c r="V166" t="e">
        <f t="shared" ca="1" si="43"/>
        <v>#NAME?</v>
      </c>
      <c r="W166" t="e">
        <f t="shared" ca="1" si="44"/>
        <v>#NAME?</v>
      </c>
      <c r="X166" t="e">
        <f t="shared" ca="1" si="45"/>
        <v>#NAME?</v>
      </c>
      <c r="Y166" t="e">
        <f t="shared" ca="1" si="46"/>
        <v>#NAME?</v>
      </c>
      <c r="Z166" t="e">
        <f t="shared" ca="1" si="47"/>
        <v>#NAME?</v>
      </c>
    </row>
    <row r="167" spans="19:77" x14ac:dyDescent="0.35">
      <c r="S167" t="str">
        <v>Competitors</v>
      </c>
      <c r="T167" t="e">
        <f ca="1"/>
        <v>#NAME?</v>
      </c>
      <c r="U167" t="e">
        <f ca="1"/>
        <v>#NAME?</v>
      </c>
      <c r="V167" t="e">
        <f t="shared" ca="1" si="43"/>
        <v>#NAME?</v>
      </c>
      <c r="W167" t="e">
        <f t="shared" ca="1" si="44"/>
        <v>#NAME?</v>
      </c>
      <c r="X167" t="e">
        <f t="shared" ca="1" si="45"/>
        <v>#NAME?</v>
      </c>
      <c r="Y167" t="e">
        <f t="shared" ca="1" si="46"/>
        <v>#NAME?</v>
      </c>
      <c r="Z167" t="e">
        <f t="shared" ca="1" si="47"/>
        <v>#NAME?</v>
      </c>
    </row>
    <row r="168" spans="19:77" x14ac:dyDescent="0.35">
      <c r="S168" t="str">
        <v>OnlineChannel</v>
      </c>
      <c r="T168" t="e">
        <f ca="1"/>
        <v>#NAME?</v>
      </c>
      <c r="U168" t="e">
        <f ca="1"/>
        <v>#NAME?</v>
      </c>
      <c r="V168" t="e">
        <f t="shared" ca="1" si="43"/>
        <v>#NAME?</v>
      </c>
      <c r="W168" t="e">
        <f t="shared" ca="1" si="44"/>
        <v>#NAME?</v>
      </c>
      <c r="X168" t="e">
        <f t="shared" ca="1" si="45"/>
        <v>#NAME?</v>
      </c>
      <c r="Y168" t="e">
        <f t="shared" ca="1" si="46"/>
        <v>#NAME?</v>
      </c>
      <c r="Z168" t="e">
        <f t="shared" ca="1" si="47"/>
        <v>#NAME?</v>
      </c>
    </row>
    <row r="169" spans="19:77" x14ac:dyDescent="0.35">
      <c r="S169" t="str">
        <v>Mng-Gender</v>
      </c>
      <c r="T169" t="e">
        <f ca="1"/>
        <v>#NAME?</v>
      </c>
      <c r="U169" t="e">
        <f ca="1"/>
        <v>#NAME?</v>
      </c>
      <c r="V169" t="e">
        <f t="shared" ca="1" si="43"/>
        <v>#NAME?</v>
      </c>
      <c r="W169" t="e">
        <f t="shared" ca="1" si="44"/>
        <v>#NAME?</v>
      </c>
      <c r="X169" t="e">
        <f t="shared" ca="1" si="45"/>
        <v>#NAME?</v>
      </c>
      <c r="Y169" t="e">
        <f t="shared" ca="1" si="46"/>
        <v>#NAME?</v>
      </c>
      <c r="Z169" t="e">
        <f t="shared" ca="1" si="47"/>
        <v>#NAME?</v>
      </c>
    </row>
    <row r="170" spans="19:77" x14ac:dyDescent="0.35">
      <c r="S170" t="str">
        <v>Mng-Age</v>
      </c>
      <c r="T170" t="e">
        <f ca="1"/>
        <v>#NAME?</v>
      </c>
      <c r="U170" t="e">
        <f ca="1"/>
        <v>#NAME?</v>
      </c>
      <c r="V170" t="e">
        <f t="shared" ca="1" si="43"/>
        <v>#NAME?</v>
      </c>
      <c r="W170" t="e">
        <f t="shared" ca="1" si="44"/>
        <v>#NAME?</v>
      </c>
      <c r="X170" t="e">
        <f t="shared" ca="1" si="45"/>
        <v>#NAME?</v>
      </c>
      <c r="Y170" t="e">
        <f t="shared" ca="1" si="46"/>
        <v>#NAME?</v>
      </c>
      <c r="Z170" t="e">
        <f t="shared" ca="1" si="47"/>
        <v>#NAME?</v>
      </c>
    </row>
    <row r="171" spans="19:77" x14ac:dyDescent="0.35">
      <c r="S171" t="str">
        <v>Mng-Exp</v>
      </c>
      <c r="T171" t="e">
        <f ca="1"/>
        <v>#NAME?</v>
      </c>
      <c r="U171" t="e">
        <f ca="1"/>
        <v>#NAME?</v>
      </c>
      <c r="V171" t="e">
        <f t="shared" ca="1" si="43"/>
        <v>#NAME?</v>
      </c>
      <c r="W171" t="e">
        <f t="shared" ca="1" si="44"/>
        <v>#NAME?</v>
      </c>
      <c r="X171" t="e">
        <f t="shared" ca="1" si="45"/>
        <v>#NAME?</v>
      </c>
      <c r="Y171" t="e">
        <f t="shared" ca="1" si="46"/>
        <v>#NAME?</v>
      </c>
      <c r="Z171" t="e">
        <f t="shared" ca="1" si="47"/>
        <v>#NAME?</v>
      </c>
    </row>
    <row r="172" spans="19:77" x14ac:dyDescent="0.35">
      <c r="S172" t="str">
        <v>Mng-Train</v>
      </c>
      <c r="T172" t="e">
        <f ca="1"/>
        <v>#NAME?</v>
      </c>
      <c r="U172" t="e">
        <f ca="1"/>
        <v>#NAME?</v>
      </c>
      <c r="V172" t="e">
        <f t="shared" ca="1" si="43"/>
        <v>#NAME?</v>
      </c>
      <c r="W172" t="e">
        <f t="shared" ca="1" si="44"/>
        <v>#NAME?</v>
      </c>
      <c r="X172" t="e">
        <f t="shared" ca="1" si="45"/>
        <v>#NAME?</v>
      </c>
      <c r="Y172" t="e">
        <f t="shared" ca="1" si="46"/>
        <v>#NAME?</v>
      </c>
      <c r="Z172" t="e">
        <f t="shared" ca="1" si="47"/>
        <v>#NAME?</v>
      </c>
    </row>
    <row r="173" spans="19:77" x14ac:dyDescent="0.35">
      <c r="S173" t="str">
        <v>Union%</v>
      </c>
      <c r="T173" t="e">
        <f ca="1"/>
        <v>#NAME?</v>
      </c>
      <c r="U173" t="e">
        <f ca="1"/>
        <v>#NAME?</v>
      </c>
      <c r="V173" t="e">
        <f t="shared" ca="1" si="43"/>
        <v>#NAME?</v>
      </c>
      <c r="W173" t="e">
        <f t="shared" ca="1" si="44"/>
        <v>#NAME?</v>
      </c>
      <c r="X173" t="e">
        <f t="shared" ca="1" si="45"/>
        <v>#NAME?</v>
      </c>
      <c r="Y173" t="e">
        <f t="shared" ca="1" si="46"/>
        <v>#NAME?</v>
      </c>
      <c r="Z173" t="e">
        <f t="shared" ca="1" si="47"/>
        <v>#NAME?</v>
      </c>
    </row>
    <row r="174" spans="19:77" x14ac:dyDescent="0.35">
      <c r="S174" t="str">
        <v>CarSpaces</v>
      </c>
      <c r="T174" t="e">
        <f ca="1"/>
        <v>#NAME?</v>
      </c>
      <c r="U174" t="e">
        <f ca="1"/>
        <v>#NAME?</v>
      </c>
      <c r="V174" t="e">
        <f t="shared" ca="1" si="43"/>
        <v>#NAME?</v>
      </c>
      <c r="W174" t="e">
        <f t="shared" ca="1" si="44"/>
        <v>#NAME?</v>
      </c>
      <c r="X174" t="e">
        <f t="shared" ca="1" si="45"/>
        <v>#NAME?</v>
      </c>
      <c r="Y174" t="e">
        <f t="shared" ca="1" si="46"/>
        <v>#NAME?</v>
      </c>
      <c r="Z174" t="e">
        <f t="shared" ca="1" si="47"/>
        <v>#NAME?</v>
      </c>
    </row>
    <row r="175" spans="19:77" x14ac:dyDescent="0.35">
      <c r="S175" t="str">
        <v>Basket:2016</v>
      </c>
      <c r="T175" t="e">
        <f ca="1"/>
        <v>#NAME?</v>
      </c>
      <c r="U175" t="e">
        <f ca="1"/>
        <v>#NAME?</v>
      </c>
      <c r="V175" t="e">
        <f t="shared" ca="1" si="43"/>
        <v>#NAME?</v>
      </c>
      <c r="W175" t="e">
        <f t="shared" ca="1" si="44"/>
        <v>#NAME?</v>
      </c>
      <c r="X175" t="e">
        <f t="shared" ca="1" si="45"/>
        <v>#NAME?</v>
      </c>
      <c r="Y175" t="e">
        <f t="shared" ca="1" si="46"/>
        <v>#NAME?</v>
      </c>
      <c r="Z175" t="e">
        <f t="shared" ca="1" si="47"/>
        <v>#NAME?</v>
      </c>
    </row>
    <row r="176" spans="19:77" x14ac:dyDescent="0.35">
      <c r="S176" s="152" t="str">
        <v>Basket:2017</v>
      </c>
      <c r="T176" s="152" t="e">
        <f ca="1"/>
        <v>#NAME?</v>
      </c>
      <c r="U176" s="152" t="e">
        <f ca="1"/>
        <v>#NAME?</v>
      </c>
      <c r="V176" s="152" t="e">
        <f t="shared" ca="1" si="43"/>
        <v>#NAME?</v>
      </c>
      <c r="W176" s="152" t="e">
        <f t="shared" ca="1" si="44"/>
        <v>#NAME?</v>
      </c>
      <c r="X176" s="152" t="e">
        <f t="shared" ca="1" si="45"/>
        <v>#NAME?</v>
      </c>
      <c r="Y176" s="152" t="e">
        <f t="shared" ca="1" si="46"/>
        <v>#NAME?</v>
      </c>
      <c r="Z176" s="152" t="e">
        <f t="shared" ca="1" si="47"/>
        <v>#NAME?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977B8-00C2-479E-89D3-AA454485B5A9}">
  <dimension ref="A1:BV172"/>
  <sheetViews>
    <sheetView workbookViewId="0">
      <selection sqref="A1:M151"/>
    </sheetView>
  </sheetViews>
  <sheetFormatPr defaultRowHeight="14.5" x14ac:dyDescent="0.35"/>
  <sheetData>
    <row r="1" spans="1:74" ht="15.5" x14ac:dyDescent="0.35">
      <c r="A1" s="27" t="s">
        <v>47</v>
      </c>
      <c r="B1" s="26" t="s">
        <v>48</v>
      </c>
      <c r="C1" s="26" t="s">
        <v>49</v>
      </c>
      <c r="D1" s="26" t="s">
        <v>51</v>
      </c>
      <c r="E1" s="30" t="s">
        <v>60</v>
      </c>
      <c r="F1" s="28" t="s">
        <v>54</v>
      </c>
      <c r="G1" s="26" t="s">
        <v>55</v>
      </c>
      <c r="H1" s="26" t="s">
        <v>56</v>
      </c>
      <c r="I1" s="26" t="s">
        <v>57</v>
      </c>
      <c r="J1" s="29" t="s">
        <v>58</v>
      </c>
      <c r="K1" s="29" t="s">
        <v>59</v>
      </c>
      <c r="L1" s="29" t="s">
        <v>40</v>
      </c>
      <c r="M1" s="28" t="s">
        <v>53</v>
      </c>
    </row>
    <row r="2" spans="1:74" ht="15.5" x14ac:dyDescent="0.35">
      <c r="A2" s="31">
        <v>60</v>
      </c>
      <c r="B2" s="14">
        <v>10</v>
      </c>
      <c r="C2" s="20">
        <v>0.71199999999999997</v>
      </c>
      <c r="D2" s="14">
        <v>3</v>
      </c>
      <c r="E2">
        <v>1</v>
      </c>
      <c r="F2" s="32">
        <v>0</v>
      </c>
      <c r="G2" s="14">
        <v>33</v>
      </c>
      <c r="H2" s="14">
        <v>12</v>
      </c>
      <c r="I2" s="14">
        <v>2</v>
      </c>
      <c r="J2" s="21">
        <v>38</v>
      </c>
      <c r="K2" s="17">
        <v>46</v>
      </c>
      <c r="L2" s="33">
        <v>178</v>
      </c>
      <c r="M2" s="14">
        <v>1</v>
      </c>
    </row>
    <row r="3" spans="1:74" ht="15.5" x14ac:dyDescent="0.35">
      <c r="A3" s="31">
        <v>69</v>
      </c>
      <c r="B3" s="14">
        <v>8</v>
      </c>
      <c r="C3" s="20">
        <v>9.0999999999999998E-2</v>
      </c>
      <c r="D3" s="14">
        <v>3</v>
      </c>
      <c r="E3">
        <v>1</v>
      </c>
      <c r="F3" s="32">
        <v>0</v>
      </c>
      <c r="G3" s="14">
        <v>33</v>
      </c>
      <c r="H3" s="14">
        <v>16</v>
      </c>
      <c r="I3" s="14">
        <v>1</v>
      </c>
      <c r="J3" s="21">
        <v>36</v>
      </c>
      <c r="K3" s="17">
        <v>73</v>
      </c>
      <c r="L3" s="33">
        <v>178</v>
      </c>
      <c r="M3" s="14">
        <v>1</v>
      </c>
    </row>
    <row r="4" spans="1:74" ht="15.5" x14ac:dyDescent="0.35">
      <c r="A4" s="31">
        <v>79</v>
      </c>
      <c r="B4" s="14">
        <v>7</v>
      </c>
      <c r="C4" s="20">
        <v>1.72</v>
      </c>
      <c r="D4" s="14">
        <v>1</v>
      </c>
      <c r="E4">
        <v>1</v>
      </c>
      <c r="F4" s="32">
        <v>1</v>
      </c>
      <c r="G4" s="14">
        <v>40</v>
      </c>
      <c r="H4" s="14">
        <v>13</v>
      </c>
      <c r="I4" s="14">
        <v>2</v>
      </c>
      <c r="J4" s="21">
        <v>39</v>
      </c>
      <c r="K4" s="17">
        <v>64</v>
      </c>
      <c r="L4" s="33">
        <v>188</v>
      </c>
      <c r="M4" s="14">
        <v>1</v>
      </c>
      <c r="R4" t="s">
        <v>164</v>
      </c>
      <c r="BJ4" t="s">
        <v>193</v>
      </c>
      <c r="BO4" t="s">
        <v>198</v>
      </c>
    </row>
    <row r="5" spans="1:74" ht="16" thickBot="1" x14ac:dyDescent="0.4">
      <c r="A5" s="31">
        <v>66</v>
      </c>
      <c r="B5" s="14">
        <v>7</v>
      </c>
      <c r="C5" s="20">
        <v>1.3720000000000001</v>
      </c>
      <c r="D5" s="14">
        <v>1</v>
      </c>
      <c r="E5">
        <v>0</v>
      </c>
      <c r="F5" s="32">
        <v>1</v>
      </c>
      <c r="G5" s="14">
        <v>29</v>
      </c>
      <c r="H5" s="14">
        <v>10</v>
      </c>
      <c r="I5" s="14">
        <v>2</v>
      </c>
      <c r="J5" s="21">
        <v>38</v>
      </c>
      <c r="K5" s="17">
        <v>66</v>
      </c>
      <c r="L5" s="33">
        <v>180</v>
      </c>
      <c r="M5" s="14">
        <v>1</v>
      </c>
    </row>
    <row r="6" spans="1:74" ht="16" thickTop="1" x14ac:dyDescent="0.35">
      <c r="A6" s="31">
        <v>51</v>
      </c>
      <c r="B6" s="14">
        <v>15</v>
      </c>
      <c r="C6" s="20">
        <v>0.93500000000000005</v>
      </c>
      <c r="D6" s="14">
        <v>4</v>
      </c>
      <c r="E6">
        <v>0</v>
      </c>
      <c r="F6" s="32">
        <v>0</v>
      </c>
      <c r="G6" s="14">
        <v>36</v>
      </c>
      <c r="H6" s="14">
        <v>4</v>
      </c>
      <c r="I6" s="14">
        <v>3</v>
      </c>
      <c r="J6" s="21">
        <v>40</v>
      </c>
      <c r="K6" s="17">
        <v>29</v>
      </c>
      <c r="L6" s="33">
        <v>171</v>
      </c>
      <c r="M6" s="14">
        <v>1</v>
      </c>
      <c r="R6" s="145" t="str">
        <f>A1</f>
        <v>No. Staff</v>
      </c>
      <c r="S6" s="145" t="str">
        <f t="shared" ref="S6:AC6" si="0">B1</f>
        <v>Age (Yrs)</v>
      </c>
      <c r="T6" s="145" t="str">
        <f t="shared" si="0"/>
        <v>GrossProfit $m</v>
      </c>
      <c r="U6" s="145" t="str">
        <f t="shared" si="0"/>
        <v>Competitors</v>
      </c>
      <c r="V6" s="145" t="str">
        <f t="shared" si="0"/>
        <v>OnlineChannel</v>
      </c>
      <c r="W6" s="145" t="str">
        <f t="shared" si="0"/>
        <v>Mng-Gender</v>
      </c>
      <c r="X6" s="145" t="str">
        <f t="shared" si="0"/>
        <v>Mng-Age</v>
      </c>
      <c r="Y6" s="145" t="str">
        <f t="shared" si="0"/>
        <v>Mng-Exp</v>
      </c>
      <c r="Z6" s="145" t="str">
        <f t="shared" si="0"/>
        <v>Mng-Train</v>
      </c>
      <c r="AA6" s="145" t="str">
        <f t="shared" si="0"/>
        <v>Union%</v>
      </c>
      <c r="AB6" s="145" t="str">
        <f t="shared" si="0"/>
        <v>CarSpaces</v>
      </c>
      <c r="AC6" s="145" t="str">
        <f t="shared" si="0"/>
        <v>Basket:2017</v>
      </c>
      <c r="AD6" s="145" t="s">
        <v>165</v>
      </c>
      <c r="AE6" s="145" t="s">
        <v>166</v>
      </c>
      <c r="AF6" s="145" t="s">
        <v>148</v>
      </c>
      <c r="AG6" s="145" t="s">
        <v>167</v>
      </c>
      <c r="AH6" s="145" t="s">
        <v>168</v>
      </c>
      <c r="AI6" s="145" t="s">
        <v>169</v>
      </c>
      <c r="AJ6" s="145" t="s">
        <v>170</v>
      </c>
      <c r="AK6" s="145" t="s">
        <v>171</v>
      </c>
      <c r="AL6" s="145" t="s">
        <v>172</v>
      </c>
      <c r="AM6" s="145" t="s">
        <v>173</v>
      </c>
      <c r="AO6" t="s">
        <v>174</v>
      </c>
      <c r="AQ6" t="s">
        <v>175</v>
      </c>
      <c r="AR6" s="147" t="e">
        <f ca="1">AD157*LN(AD157/AF157)+AE157*LN(AE157/AF157)</f>
        <v>#NAME?</v>
      </c>
      <c r="AT6" t="s">
        <v>185</v>
      </c>
      <c r="BH6" t="s">
        <v>192</v>
      </c>
      <c r="BK6" s="153" t="s">
        <v>194</v>
      </c>
      <c r="BL6" s="153" t="s">
        <v>195</v>
      </c>
      <c r="BO6" s="151" t="s">
        <v>168</v>
      </c>
      <c r="BP6" s="151" t="s">
        <v>166</v>
      </c>
      <c r="BQ6" s="151" t="s">
        <v>165</v>
      </c>
      <c r="BR6" s="151" t="s">
        <v>199</v>
      </c>
      <c r="BS6" s="151" t="s">
        <v>200</v>
      </c>
      <c r="BT6" s="151" t="s">
        <v>201</v>
      </c>
      <c r="BU6" s="151" t="s">
        <v>202</v>
      </c>
      <c r="BV6" s="151" t="s">
        <v>203</v>
      </c>
    </row>
    <row r="7" spans="1:74" ht="15.5" x14ac:dyDescent="0.35">
      <c r="A7" s="31">
        <v>62</v>
      </c>
      <c r="B7" s="14">
        <v>6</v>
      </c>
      <c r="C7" s="20">
        <v>2.0190000000000001</v>
      </c>
      <c r="D7" s="14">
        <v>0</v>
      </c>
      <c r="E7">
        <v>1</v>
      </c>
      <c r="F7" s="32">
        <v>1</v>
      </c>
      <c r="G7" s="14">
        <v>32</v>
      </c>
      <c r="H7" s="14">
        <v>15</v>
      </c>
      <c r="I7" s="14">
        <v>4</v>
      </c>
      <c r="J7" s="21">
        <v>37</v>
      </c>
      <c r="K7" s="17">
        <v>40</v>
      </c>
      <c r="L7" s="33">
        <v>192</v>
      </c>
      <c r="M7" s="14">
        <v>1</v>
      </c>
      <c r="R7" t="e">
        <f t="array" aca="1" ref="R7:AE156" ca="1">[2]!LogitSummary(A2:M151)</f>
        <v>#NAME?</v>
      </c>
      <c r="S7" t="e">
        <f ca="1"/>
        <v>#NAME?</v>
      </c>
      <c r="T7" t="e">
        <f ca="1"/>
        <v>#NAME?</v>
      </c>
      <c r="U7" t="e">
        <f ca="1"/>
        <v>#NAME?</v>
      </c>
      <c r="V7" t="e">
        <f ca="1"/>
        <v>#NAME?</v>
      </c>
      <c r="W7" t="e">
        <f ca="1"/>
        <v>#NAME?</v>
      </c>
      <c r="X7" t="e">
        <f ca="1"/>
        <v>#NAME?</v>
      </c>
      <c r="Y7" t="e">
        <f ca="1"/>
        <v>#NAME?</v>
      </c>
      <c r="Z7" t="e">
        <f ca="1"/>
        <v>#NAME?</v>
      </c>
      <c r="AA7" t="e">
        <f ca="1"/>
        <v>#NAME?</v>
      </c>
      <c r="AB7" t="e">
        <f ca="1"/>
        <v>#NAME?</v>
      </c>
      <c r="AC7" t="e">
        <f ca="1"/>
        <v>#NAME?</v>
      </c>
      <c r="AD7" s="138" t="e">
        <f ca="1"/>
        <v>#NAME?</v>
      </c>
      <c r="AE7" s="139" t="e">
        <f ca="1"/>
        <v>#NAME?</v>
      </c>
      <c r="AF7" s="140" t="e">
        <f ca="1">AD7+AE7</f>
        <v>#NAME?</v>
      </c>
      <c r="AG7" t="e">
        <f ca="1">IF(AF7=0,"",AD7/AF7)</f>
        <v>#NAME?</v>
      </c>
      <c r="AH7" t="e">
        <f ca="1">1/(1+EXP(-$AO$8-MMULT(R7:AC7,$AO$9:$AO$20)))</f>
        <v>#NAME?</v>
      </c>
      <c r="AI7" s="135" t="e">
        <f ca="1">AF7*AH7</f>
        <v>#NAME?</v>
      </c>
      <c r="AJ7" s="137" t="e">
        <f ca="1">AF7-AI7</f>
        <v>#NAME?</v>
      </c>
      <c r="AK7" s="135">
        <f ca="1">IFERROR(AF7*(AG7*LN(AH7)+(1-AG7)*LN(1-AH7)),0)</f>
        <v>0</v>
      </c>
      <c r="AL7" s="137" t="e">
        <f ca="1">100*IF(AH7&gt;=$BK$13,AD7/AF7,AE7/AF7)</f>
        <v>#NAME?</v>
      </c>
      <c r="AM7">
        <f ca="1">IFERROR((AD7-AI7)^2/AI7+(AE7-AJ7)^2/AJ7,0)</f>
        <v>0</v>
      </c>
      <c r="AQ7" t="s">
        <v>176</v>
      </c>
      <c r="AR7" s="149">
        <f ca="1">AK157</f>
        <v>0</v>
      </c>
      <c r="AT7" s="135" t="e">
        <f t="array" aca="1" ref="AT7:BF19" ca="1">MINVERSE(MMULT(TRANSPOSE([2]!DESIGN(R7:AC156)),AH7:AH156*(1-AH7:AH156)*AF7:AF156*[2]!DESIGN(R7:AC156)))</f>
        <v>#NAME?</v>
      </c>
      <c r="AU7" s="136" t="e">
        <f ca="1"/>
        <v>#NAME?</v>
      </c>
      <c r="AV7" s="136" t="e">
        <f ca="1"/>
        <v>#NAME?</v>
      </c>
      <c r="AW7" s="136" t="e">
        <f ca="1"/>
        <v>#NAME?</v>
      </c>
      <c r="AX7" s="136" t="e">
        <f ca="1"/>
        <v>#NAME?</v>
      </c>
      <c r="AY7" s="136" t="e">
        <f ca="1"/>
        <v>#NAME?</v>
      </c>
      <c r="AZ7" s="136" t="e">
        <f ca="1"/>
        <v>#NAME?</v>
      </c>
      <c r="BA7" s="136" t="e">
        <f ca="1"/>
        <v>#NAME?</v>
      </c>
      <c r="BB7" s="136" t="e">
        <f ca="1"/>
        <v>#NAME?</v>
      </c>
      <c r="BC7" s="136" t="e">
        <f ca="1"/>
        <v>#NAME?</v>
      </c>
      <c r="BD7" s="136" t="e">
        <f ca="1"/>
        <v>#NAME?</v>
      </c>
      <c r="BE7" s="136" t="e">
        <f ca="1"/>
        <v>#NAME?</v>
      </c>
      <c r="BF7" s="137" t="e">
        <f ca="1"/>
        <v>#NAME?</v>
      </c>
      <c r="BH7" s="147" t="e">
        <f t="array" aca="1" ref="BH7:BH19" ca="1">MMULT(AT7:BF19,MMULT(TRANSPOSE([2]!DESIGN(R7:AC156)),AF7:AF156*(AG7:AG156-AH7:AH156)))</f>
        <v>#NAME?</v>
      </c>
      <c r="BJ7" t="s">
        <v>169</v>
      </c>
      <c r="BK7" s="135">
        <f ca="1">SUMIF(AH7:AH156,"&gt;="&amp;BK13,AD7:AD156)</f>
        <v>0</v>
      </c>
      <c r="BL7" s="137">
        <f ca="1">SUMIF(AH7:AH156,"&gt;="&amp;BK13,AE7:AE156)</f>
        <v>0</v>
      </c>
      <c r="BM7">
        <f ca="1">BK7+BL7</f>
        <v>0</v>
      </c>
      <c r="BR7">
        <v>0</v>
      </c>
      <c r="BS7">
        <v>0</v>
      </c>
      <c r="BT7" t="e">
        <f ca="1">1-BR7/BR$157</f>
        <v>#NAME?</v>
      </c>
      <c r="BU7" t="e">
        <f ca="1">1-BS7/BS$157</f>
        <v>#NAME?</v>
      </c>
      <c r="BV7" t="e">
        <f ca="1">(BT7-BT8)*BU7</f>
        <v>#NAME?</v>
      </c>
    </row>
    <row r="8" spans="1:74" ht="15.5" x14ac:dyDescent="0.35">
      <c r="A8" s="31">
        <v>61</v>
      </c>
      <c r="B8" s="14">
        <v>7</v>
      </c>
      <c r="C8" s="20">
        <v>0.66200000000000003</v>
      </c>
      <c r="D8" s="14">
        <v>2</v>
      </c>
      <c r="E8">
        <v>0</v>
      </c>
      <c r="F8" s="32">
        <v>1</v>
      </c>
      <c r="G8" s="14">
        <v>52</v>
      </c>
      <c r="H8" s="14">
        <v>15</v>
      </c>
      <c r="I8" s="14">
        <v>3</v>
      </c>
      <c r="J8" s="21">
        <v>37</v>
      </c>
      <c r="K8" s="17">
        <v>69</v>
      </c>
      <c r="L8" s="33">
        <v>191</v>
      </c>
      <c r="M8" s="14">
        <v>1</v>
      </c>
      <c r="R8" t="e">
        <f ca="1"/>
        <v>#NAME?</v>
      </c>
      <c r="S8" t="e">
        <f ca="1"/>
        <v>#NAME?</v>
      </c>
      <c r="T8" t="e">
        <f ca="1"/>
        <v>#NAME?</v>
      </c>
      <c r="U8" t="e">
        <f ca="1"/>
        <v>#NAME?</v>
      </c>
      <c r="V8" t="e">
        <f ca="1"/>
        <v>#NAME?</v>
      </c>
      <c r="W8" t="e">
        <f ca="1"/>
        <v>#NAME?</v>
      </c>
      <c r="X8" t="e">
        <f ca="1"/>
        <v>#NAME?</v>
      </c>
      <c r="Y8" t="e">
        <f ca="1"/>
        <v>#NAME?</v>
      </c>
      <c r="Z8" t="e">
        <f ca="1"/>
        <v>#NAME?</v>
      </c>
      <c r="AA8" t="e">
        <f ca="1"/>
        <v>#NAME?</v>
      </c>
      <c r="AB8" t="e">
        <f ca="1"/>
        <v>#NAME?</v>
      </c>
      <c r="AC8" t="e">
        <f ca="1"/>
        <v>#NAME?</v>
      </c>
      <c r="AD8" s="138" t="e">
        <f ca="1"/>
        <v>#NAME?</v>
      </c>
      <c r="AE8" s="139" t="e">
        <f ca="1"/>
        <v>#NAME?</v>
      </c>
      <c r="AF8" s="140" t="e">
        <f t="shared" ref="AF8:AF71" ca="1" si="1">AD8+AE8</f>
        <v>#NAME?</v>
      </c>
      <c r="AG8" t="e">
        <f t="shared" ref="AG8:AG71" ca="1" si="2">IF(AF8=0,"",AD8/AF8)</f>
        <v>#NAME?</v>
      </c>
      <c r="AH8" t="e">
        <f t="shared" ref="AH8:AH71" ca="1" si="3">1/(1+EXP(-$AO$8-MMULT(R8:AC8,$AO$9:$AO$20)))</f>
        <v>#NAME?</v>
      </c>
      <c r="AI8" s="138" t="e">
        <f t="shared" ref="AI8:AI71" ca="1" si="4">AF8*AH8</f>
        <v>#NAME?</v>
      </c>
      <c r="AJ8" s="140" t="e">
        <f t="shared" ref="AJ8:AJ71" ca="1" si="5">AF8-AI8</f>
        <v>#NAME?</v>
      </c>
      <c r="AK8" s="138">
        <f t="shared" ref="AK8:AK71" ca="1" si="6">IFERROR(AF8*(AG8*LN(AH8)+(1-AG8)*LN(1-AH8)),0)</f>
        <v>0</v>
      </c>
      <c r="AL8" s="140" t="e">
        <f t="shared" ref="AL8:AL71" ca="1" si="7">100*IF(AH8&gt;=$BK$13,AD8/AF8,AE8/AF8)</f>
        <v>#NAME?</v>
      </c>
      <c r="AM8">
        <f t="shared" ref="AM8:AM71" ca="1" si="8">IFERROR((AD8-AI8)^2/AI8+(AE8-AJ8)^2/AJ8,0)</f>
        <v>0</v>
      </c>
      <c r="AO8" s="147" t="e">
        <f t="array" aca="1" ref="AO8:AO20" ca="1">[2]!LogitCoeff(R7:AE156,,,,,20)</f>
        <v>#NAME?</v>
      </c>
      <c r="AT8" s="138" t="e">
        <f ca="1"/>
        <v>#NAME?</v>
      </c>
      <c r="AU8" s="139" t="e">
        <f ca="1"/>
        <v>#NAME?</v>
      </c>
      <c r="AV8" s="139" t="e">
        <f ca="1"/>
        <v>#NAME?</v>
      </c>
      <c r="AW8" s="139" t="e">
        <f ca="1"/>
        <v>#NAME?</v>
      </c>
      <c r="AX8" s="139" t="e">
        <f ca="1"/>
        <v>#NAME?</v>
      </c>
      <c r="AY8" s="139" t="e">
        <f ca="1"/>
        <v>#NAME?</v>
      </c>
      <c r="AZ8" s="139" t="e">
        <f ca="1"/>
        <v>#NAME?</v>
      </c>
      <c r="BA8" s="139" t="e">
        <f ca="1"/>
        <v>#NAME?</v>
      </c>
      <c r="BB8" s="139" t="e">
        <f ca="1"/>
        <v>#NAME?</v>
      </c>
      <c r="BC8" s="139" t="e">
        <f ca="1"/>
        <v>#NAME?</v>
      </c>
      <c r="BD8" s="139" t="e">
        <f ca="1"/>
        <v>#NAME?</v>
      </c>
      <c r="BE8" s="139" t="e">
        <f ca="1"/>
        <v>#NAME?</v>
      </c>
      <c r="BF8" s="140" t="e">
        <f ca="1"/>
        <v>#NAME?</v>
      </c>
      <c r="BH8" s="148" t="e">
        <f ca="1"/>
        <v>#NAME?</v>
      </c>
      <c r="BJ8" t="s">
        <v>170</v>
      </c>
      <c r="BK8" s="141" t="e">
        <f ca="1">BK9-BK7</f>
        <v>#NAME?</v>
      </c>
      <c r="BL8" s="143" t="e">
        <f ca="1">BL9-BL7</f>
        <v>#NAME?</v>
      </c>
      <c r="BM8" t="e">
        <f t="shared" ref="BM8:BM9" ca="1" si="9">BK8+BL8</f>
        <v>#NAME?</v>
      </c>
      <c r="BO8" t="e">
        <f t="array" aca="1" ref="BO8:BQ157" ca="1">[2]!SelectCols(AD7:AH156,"5,2,1",1)</f>
        <v>#NAME?</v>
      </c>
      <c r="BP8" t="e">
        <f ca="1"/>
        <v>#NAME?</v>
      </c>
      <c r="BQ8" t="e">
        <f ca="1"/>
        <v>#NAME?</v>
      </c>
      <c r="BR8" t="e">
        <f ca="1">BR7+BP8</f>
        <v>#NAME?</v>
      </c>
      <c r="BS8" t="e">
        <f ca="1">BS7+BQ8</f>
        <v>#NAME?</v>
      </c>
      <c r="BT8" t="e">
        <f t="shared" ref="BT8:BT71" ca="1" si="10">1-BR8/BR$157</f>
        <v>#NAME?</v>
      </c>
      <c r="BU8" t="e">
        <f t="shared" ref="BU8:BU71" ca="1" si="11">1-BS8/BS$157</f>
        <v>#NAME?</v>
      </c>
      <c r="BV8" t="e">
        <f t="shared" ref="BV8:BV71" ca="1" si="12">(BT8-BT9)*BU8</f>
        <v>#NAME?</v>
      </c>
    </row>
    <row r="9" spans="1:74" ht="15.5" x14ac:dyDescent="0.35">
      <c r="A9" s="31">
        <v>59</v>
      </c>
      <c r="B9" s="14">
        <v>6</v>
      </c>
      <c r="C9" s="20">
        <v>0.7</v>
      </c>
      <c r="D9" s="14">
        <v>2</v>
      </c>
      <c r="E9">
        <v>0</v>
      </c>
      <c r="F9" s="32">
        <v>0</v>
      </c>
      <c r="G9" s="14">
        <v>41</v>
      </c>
      <c r="H9" s="14">
        <v>4</v>
      </c>
      <c r="I9" s="14">
        <v>3</v>
      </c>
      <c r="J9" s="21">
        <v>36</v>
      </c>
      <c r="K9" s="17">
        <v>45</v>
      </c>
      <c r="L9" s="33">
        <v>182</v>
      </c>
      <c r="M9" s="14">
        <v>1</v>
      </c>
      <c r="R9" t="e">
        <f ca="1"/>
        <v>#NAME?</v>
      </c>
      <c r="S9" t="e">
        <f ca="1"/>
        <v>#NAME?</v>
      </c>
      <c r="T9" t="e">
        <f ca="1"/>
        <v>#NAME?</v>
      </c>
      <c r="U9" t="e">
        <f ca="1"/>
        <v>#NAME?</v>
      </c>
      <c r="V9" t="e">
        <f ca="1"/>
        <v>#NAME?</v>
      </c>
      <c r="W9" t="e">
        <f ca="1"/>
        <v>#NAME?</v>
      </c>
      <c r="X9" t="e">
        <f ca="1"/>
        <v>#NAME?</v>
      </c>
      <c r="Y9" t="e">
        <f ca="1"/>
        <v>#NAME?</v>
      </c>
      <c r="Z9" t="e">
        <f ca="1"/>
        <v>#NAME?</v>
      </c>
      <c r="AA9" t="e">
        <f ca="1"/>
        <v>#NAME?</v>
      </c>
      <c r="AB9" t="e">
        <f ca="1"/>
        <v>#NAME?</v>
      </c>
      <c r="AC9" t="e">
        <f ca="1"/>
        <v>#NAME?</v>
      </c>
      <c r="AD9" s="138" t="e">
        <f ca="1"/>
        <v>#NAME?</v>
      </c>
      <c r="AE9" s="139" t="e">
        <f ca="1"/>
        <v>#NAME?</v>
      </c>
      <c r="AF9" s="140" t="e">
        <f t="shared" ca="1" si="1"/>
        <v>#NAME?</v>
      </c>
      <c r="AG9" t="e">
        <f t="shared" ca="1" si="2"/>
        <v>#NAME?</v>
      </c>
      <c r="AH9" t="e">
        <f t="shared" ca="1" si="3"/>
        <v>#NAME?</v>
      </c>
      <c r="AI9" s="138" t="e">
        <f t="shared" ca="1" si="4"/>
        <v>#NAME?</v>
      </c>
      <c r="AJ9" s="140" t="e">
        <f t="shared" ca="1" si="5"/>
        <v>#NAME?</v>
      </c>
      <c r="AK9" s="138">
        <f t="shared" ca="1" si="6"/>
        <v>0</v>
      </c>
      <c r="AL9" s="140" t="e">
        <f t="shared" ca="1" si="7"/>
        <v>#NAME?</v>
      </c>
      <c r="AM9">
        <f t="shared" ca="1" si="8"/>
        <v>0</v>
      </c>
      <c r="AO9" s="148" t="e">
        <f ca="1"/>
        <v>#NAME?</v>
      </c>
      <c r="AQ9" t="s">
        <v>177</v>
      </c>
      <c r="AR9" s="147" t="e">
        <f ca="1">2*(AR7-AR6)</f>
        <v>#NAME?</v>
      </c>
      <c r="AT9" s="138" t="e">
        <f ca="1"/>
        <v>#NAME?</v>
      </c>
      <c r="AU9" s="139" t="e">
        <f ca="1"/>
        <v>#NAME?</v>
      </c>
      <c r="AV9" s="139" t="e">
        <f ca="1"/>
        <v>#NAME?</v>
      </c>
      <c r="AW9" s="139" t="e">
        <f ca="1"/>
        <v>#NAME?</v>
      </c>
      <c r="AX9" s="139" t="e">
        <f ca="1"/>
        <v>#NAME?</v>
      </c>
      <c r="AY9" s="139" t="e">
        <f ca="1"/>
        <v>#NAME?</v>
      </c>
      <c r="AZ9" s="139" t="e">
        <f ca="1"/>
        <v>#NAME?</v>
      </c>
      <c r="BA9" s="139" t="e">
        <f ca="1"/>
        <v>#NAME?</v>
      </c>
      <c r="BB9" s="139" t="e">
        <f ca="1"/>
        <v>#NAME?</v>
      </c>
      <c r="BC9" s="139" t="e">
        <f ca="1"/>
        <v>#NAME?</v>
      </c>
      <c r="BD9" s="139" t="e">
        <f ca="1"/>
        <v>#NAME?</v>
      </c>
      <c r="BE9" s="139" t="e">
        <f ca="1"/>
        <v>#NAME?</v>
      </c>
      <c r="BF9" s="140" t="e">
        <f ca="1"/>
        <v>#NAME?</v>
      </c>
      <c r="BH9" s="148" t="e">
        <f ca="1"/>
        <v>#NAME?</v>
      </c>
      <c r="BK9" t="e">
        <f ca="1">AD157</f>
        <v>#NAME?</v>
      </c>
      <c r="BL9" t="e">
        <f ca="1">AE157</f>
        <v>#NAME?</v>
      </c>
      <c r="BM9" t="e">
        <f t="shared" ca="1" si="9"/>
        <v>#NAME?</v>
      </c>
      <c r="BO9" t="e">
        <f ca="1"/>
        <v>#NAME?</v>
      </c>
      <c r="BP9" t="e">
        <f ca="1"/>
        <v>#NAME?</v>
      </c>
      <c r="BQ9" t="e">
        <f ca="1"/>
        <v>#NAME?</v>
      </c>
      <c r="BR9" t="e">
        <f t="shared" ref="BR9:BR72" ca="1" si="13">BR8+BP9</f>
        <v>#NAME?</v>
      </c>
      <c r="BS9" t="e">
        <f t="shared" ref="BS9:BS72" ca="1" si="14">BS8+BQ9</f>
        <v>#NAME?</v>
      </c>
      <c r="BT9" t="e">
        <f t="shared" ca="1" si="10"/>
        <v>#NAME?</v>
      </c>
      <c r="BU9" t="e">
        <f t="shared" ca="1" si="11"/>
        <v>#NAME?</v>
      </c>
      <c r="BV9" t="e">
        <f t="shared" ca="1" si="12"/>
        <v>#NAME?</v>
      </c>
    </row>
    <row r="10" spans="1:74" ht="15.5" x14ac:dyDescent="0.35">
      <c r="A10" s="31">
        <v>65</v>
      </c>
      <c r="B10" s="14">
        <v>8</v>
      </c>
      <c r="C10" s="20">
        <v>0.93700000000000006</v>
      </c>
      <c r="D10" s="14">
        <v>4</v>
      </c>
      <c r="E10">
        <v>1</v>
      </c>
      <c r="F10" s="32">
        <v>1</v>
      </c>
      <c r="G10" s="14">
        <v>31</v>
      </c>
      <c r="H10" s="14">
        <v>12</v>
      </c>
      <c r="I10" s="14">
        <v>5</v>
      </c>
      <c r="J10" s="21">
        <v>40</v>
      </c>
      <c r="K10" s="17">
        <v>42</v>
      </c>
      <c r="L10" s="33">
        <v>192</v>
      </c>
      <c r="M10" s="14">
        <v>0</v>
      </c>
      <c r="R10" t="e">
        <f ca="1"/>
        <v>#NAME?</v>
      </c>
      <c r="S10" t="e">
        <f ca="1"/>
        <v>#NAME?</v>
      </c>
      <c r="T10" t="e">
        <f ca="1"/>
        <v>#NAME?</v>
      </c>
      <c r="U10" t="e">
        <f ca="1"/>
        <v>#NAME?</v>
      </c>
      <c r="V10" t="e">
        <f ca="1"/>
        <v>#NAME?</v>
      </c>
      <c r="W10" t="e">
        <f ca="1"/>
        <v>#NAME?</v>
      </c>
      <c r="X10" t="e">
        <f ca="1"/>
        <v>#NAME?</v>
      </c>
      <c r="Y10" t="e">
        <f ca="1"/>
        <v>#NAME?</v>
      </c>
      <c r="Z10" t="e">
        <f ca="1"/>
        <v>#NAME?</v>
      </c>
      <c r="AA10" t="e">
        <f ca="1"/>
        <v>#NAME?</v>
      </c>
      <c r="AB10" t="e">
        <f ca="1"/>
        <v>#NAME?</v>
      </c>
      <c r="AC10" t="e">
        <f ca="1"/>
        <v>#NAME?</v>
      </c>
      <c r="AD10" s="138" t="e">
        <f ca="1"/>
        <v>#NAME?</v>
      </c>
      <c r="AE10" s="139" t="e">
        <f ca="1"/>
        <v>#NAME?</v>
      </c>
      <c r="AF10" s="140" t="e">
        <f t="shared" ca="1" si="1"/>
        <v>#NAME?</v>
      </c>
      <c r="AG10" t="e">
        <f t="shared" ca="1" si="2"/>
        <v>#NAME?</v>
      </c>
      <c r="AH10" t="e">
        <f t="shared" ca="1" si="3"/>
        <v>#NAME?</v>
      </c>
      <c r="AI10" s="138" t="e">
        <f t="shared" ca="1" si="4"/>
        <v>#NAME?</v>
      </c>
      <c r="AJ10" s="140" t="e">
        <f t="shared" ca="1" si="5"/>
        <v>#NAME?</v>
      </c>
      <c r="AK10" s="138">
        <f t="shared" ca="1" si="6"/>
        <v>0</v>
      </c>
      <c r="AL10" s="140" t="e">
        <f t="shared" ca="1" si="7"/>
        <v>#NAME?</v>
      </c>
      <c r="AM10">
        <f t="shared" ca="1" si="8"/>
        <v>0</v>
      </c>
      <c r="AO10" s="148" t="e">
        <f ca="1"/>
        <v>#NAME?</v>
      </c>
      <c r="AQ10" t="s">
        <v>138</v>
      </c>
      <c r="AR10" s="148">
        <f ca="1">COUNT(R7:AC7)</f>
        <v>0</v>
      </c>
      <c r="AT10" s="138" t="e">
        <f ca="1"/>
        <v>#NAME?</v>
      </c>
      <c r="AU10" s="139" t="e">
        <f ca="1"/>
        <v>#NAME?</v>
      </c>
      <c r="AV10" s="139" t="e">
        <f ca="1"/>
        <v>#NAME?</v>
      </c>
      <c r="AW10" s="139" t="e">
        <f ca="1"/>
        <v>#NAME?</v>
      </c>
      <c r="AX10" s="139" t="e">
        <f ca="1"/>
        <v>#NAME?</v>
      </c>
      <c r="AY10" s="139" t="e">
        <f ca="1"/>
        <v>#NAME?</v>
      </c>
      <c r="AZ10" s="139" t="e">
        <f ca="1"/>
        <v>#NAME?</v>
      </c>
      <c r="BA10" s="139" t="e">
        <f ca="1"/>
        <v>#NAME?</v>
      </c>
      <c r="BB10" s="139" t="e">
        <f ca="1"/>
        <v>#NAME?</v>
      </c>
      <c r="BC10" s="139" t="e">
        <f ca="1"/>
        <v>#NAME?</v>
      </c>
      <c r="BD10" s="139" t="e">
        <f ca="1"/>
        <v>#NAME?</v>
      </c>
      <c r="BE10" s="139" t="e">
        <f ca="1"/>
        <v>#NAME?</v>
      </c>
      <c r="BF10" s="140" t="e">
        <f ca="1"/>
        <v>#NAME?</v>
      </c>
      <c r="BH10" s="148" t="e">
        <f ca="1"/>
        <v>#NAME?</v>
      </c>
      <c r="BO10" t="e">
        <f ca="1"/>
        <v>#NAME?</v>
      </c>
      <c r="BP10" t="e">
        <f ca="1"/>
        <v>#NAME?</v>
      </c>
      <c r="BQ10" t="e">
        <f ca="1"/>
        <v>#NAME?</v>
      </c>
      <c r="BR10" t="e">
        <f t="shared" ca="1" si="13"/>
        <v>#NAME?</v>
      </c>
      <c r="BS10" t="e">
        <f t="shared" ca="1" si="14"/>
        <v>#NAME?</v>
      </c>
      <c r="BT10" t="e">
        <f t="shared" ca="1" si="10"/>
        <v>#NAME?</v>
      </c>
      <c r="BU10" t="e">
        <f t="shared" ca="1" si="11"/>
        <v>#NAME?</v>
      </c>
      <c r="BV10" t="e">
        <f t="shared" ca="1" si="12"/>
        <v>#NAME?</v>
      </c>
    </row>
    <row r="11" spans="1:74" ht="15.5" x14ac:dyDescent="0.35">
      <c r="A11" s="31">
        <v>55</v>
      </c>
      <c r="B11" s="14">
        <v>16</v>
      </c>
      <c r="C11" s="20">
        <v>6.5000000000000002E-2</v>
      </c>
      <c r="D11" s="14">
        <v>3</v>
      </c>
      <c r="E11">
        <v>1</v>
      </c>
      <c r="F11" s="32">
        <v>0</v>
      </c>
      <c r="G11" s="14">
        <v>42</v>
      </c>
      <c r="H11" s="14">
        <v>13</v>
      </c>
      <c r="I11" s="14">
        <v>2</v>
      </c>
      <c r="J11" s="21">
        <v>34</v>
      </c>
      <c r="K11" s="17">
        <v>34</v>
      </c>
      <c r="L11" s="33">
        <v>165</v>
      </c>
      <c r="M11" s="14">
        <v>0</v>
      </c>
      <c r="R11" t="e">
        <f ca="1"/>
        <v>#NAME?</v>
      </c>
      <c r="S11" t="e">
        <f ca="1"/>
        <v>#NAME?</v>
      </c>
      <c r="T11" t="e">
        <f ca="1"/>
        <v>#NAME?</v>
      </c>
      <c r="U11" t="e">
        <f ca="1"/>
        <v>#NAME?</v>
      </c>
      <c r="V11" t="e">
        <f ca="1"/>
        <v>#NAME?</v>
      </c>
      <c r="W11" t="e">
        <f ca="1"/>
        <v>#NAME?</v>
      </c>
      <c r="X11" t="e">
        <f ca="1"/>
        <v>#NAME?</v>
      </c>
      <c r="Y11" t="e">
        <f ca="1"/>
        <v>#NAME?</v>
      </c>
      <c r="Z11" t="e">
        <f ca="1"/>
        <v>#NAME?</v>
      </c>
      <c r="AA11" t="e">
        <f ca="1"/>
        <v>#NAME?</v>
      </c>
      <c r="AB11" t="e">
        <f ca="1"/>
        <v>#NAME?</v>
      </c>
      <c r="AC11" t="e">
        <f ca="1"/>
        <v>#NAME?</v>
      </c>
      <c r="AD11" s="138" t="e">
        <f ca="1"/>
        <v>#NAME?</v>
      </c>
      <c r="AE11" s="139" t="e">
        <f ca="1"/>
        <v>#NAME?</v>
      </c>
      <c r="AF11" s="140" t="e">
        <f t="shared" ca="1" si="1"/>
        <v>#NAME?</v>
      </c>
      <c r="AG11" t="e">
        <f t="shared" ca="1" si="2"/>
        <v>#NAME?</v>
      </c>
      <c r="AH11" t="e">
        <f t="shared" ca="1" si="3"/>
        <v>#NAME?</v>
      </c>
      <c r="AI11" s="138" t="e">
        <f t="shared" ca="1" si="4"/>
        <v>#NAME?</v>
      </c>
      <c r="AJ11" s="140" t="e">
        <f t="shared" ca="1" si="5"/>
        <v>#NAME?</v>
      </c>
      <c r="AK11" s="138">
        <f t="shared" ca="1" si="6"/>
        <v>0</v>
      </c>
      <c r="AL11" s="140" t="e">
        <f t="shared" ca="1" si="7"/>
        <v>#NAME?</v>
      </c>
      <c r="AM11">
        <f t="shared" ca="1" si="8"/>
        <v>0</v>
      </c>
      <c r="AO11" s="148" t="e">
        <f ca="1"/>
        <v>#NAME?</v>
      </c>
      <c r="AQ11" t="s">
        <v>178</v>
      </c>
      <c r="AR11" s="148" t="e">
        <f ca="1">_xlfn.CHISQ.DIST.RT(AR9,AR10)</f>
        <v>#NAME?</v>
      </c>
      <c r="AT11" s="138" t="e">
        <f ca="1"/>
        <v>#NAME?</v>
      </c>
      <c r="AU11" s="139" t="e">
        <f ca="1"/>
        <v>#NAME?</v>
      </c>
      <c r="AV11" s="139" t="e">
        <f ca="1"/>
        <v>#NAME?</v>
      </c>
      <c r="AW11" s="139" t="e">
        <f ca="1"/>
        <v>#NAME?</v>
      </c>
      <c r="AX11" s="139" t="e">
        <f ca="1"/>
        <v>#NAME?</v>
      </c>
      <c r="AY11" s="139" t="e">
        <f ca="1"/>
        <v>#NAME?</v>
      </c>
      <c r="AZ11" s="139" t="e">
        <f ca="1"/>
        <v>#NAME?</v>
      </c>
      <c r="BA11" s="139" t="e">
        <f ca="1"/>
        <v>#NAME?</v>
      </c>
      <c r="BB11" s="139" t="e">
        <f ca="1"/>
        <v>#NAME?</v>
      </c>
      <c r="BC11" s="139" t="e">
        <f ca="1"/>
        <v>#NAME?</v>
      </c>
      <c r="BD11" s="139" t="e">
        <f ca="1"/>
        <v>#NAME?</v>
      </c>
      <c r="BE11" s="139" t="e">
        <f ca="1"/>
        <v>#NAME?</v>
      </c>
      <c r="BF11" s="140" t="e">
        <f ca="1"/>
        <v>#NAME?</v>
      </c>
      <c r="BH11" s="148" t="e">
        <f ca="1"/>
        <v>#NAME?</v>
      </c>
      <c r="BJ11" t="s">
        <v>196</v>
      </c>
      <c r="BK11" s="154" t="e">
        <f ca="1">BK7/BK9</f>
        <v>#NAME?</v>
      </c>
      <c r="BL11" s="155" t="e">
        <f ca="1">BL8/BL9</f>
        <v>#NAME?</v>
      </c>
      <c r="BM11" t="e">
        <f ca="1">(BK7+BL8)/BM9</f>
        <v>#NAME?</v>
      </c>
      <c r="BO11" t="e">
        <f ca="1"/>
        <v>#NAME?</v>
      </c>
      <c r="BP11" t="e">
        <f ca="1"/>
        <v>#NAME?</v>
      </c>
      <c r="BQ11" t="e">
        <f ca="1"/>
        <v>#NAME?</v>
      </c>
      <c r="BR11" t="e">
        <f t="shared" ca="1" si="13"/>
        <v>#NAME?</v>
      </c>
      <c r="BS11" t="e">
        <f t="shared" ca="1" si="14"/>
        <v>#NAME?</v>
      </c>
      <c r="BT11" t="e">
        <f t="shared" ca="1" si="10"/>
        <v>#NAME?</v>
      </c>
      <c r="BU11" t="e">
        <f t="shared" ca="1" si="11"/>
        <v>#NAME?</v>
      </c>
      <c r="BV11" t="e">
        <f t="shared" ca="1" si="12"/>
        <v>#NAME?</v>
      </c>
    </row>
    <row r="12" spans="1:74" ht="15.5" x14ac:dyDescent="0.35">
      <c r="A12" s="31">
        <v>65</v>
      </c>
      <c r="B12" s="14">
        <v>10</v>
      </c>
      <c r="C12" s="20">
        <v>2.1440000000000001</v>
      </c>
      <c r="D12" s="14">
        <v>2</v>
      </c>
      <c r="E12">
        <v>1</v>
      </c>
      <c r="F12" s="32">
        <v>0</v>
      </c>
      <c r="G12" s="14">
        <v>32</v>
      </c>
      <c r="H12" s="14">
        <v>8</v>
      </c>
      <c r="I12" s="14">
        <v>2</v>
      </c>
      <c r="J12" s="21">
        <v>40</v>
      </c>
      <c r="K12" s="17">
        <v>51</v>
      </c>
      <c r="L12" s="33">
        <v>180</v>
      </c>
      <c r="M12" s="14">
        <v>1</v>
      </c>
      <c r="R12" t="e">
        <f ca="1"/>
        <v>#NAME?</v>
      </c>
      <c r="S12" t="e">
        <f ca="1"/>
        <v>#NAME?</v>
      </c>
      <c r="T12" t="e">
        <f ca="1"/>
        <v>#NAME?</v>
      </c>
      <c r="U12" t="e">
        <f ca="1"/>
        <v>#NAME?</v>
      </c>
      <c r="V12" t="e">
        <f ca="1"/>
        <v>#NAME?</v>
      </c>
      <c r="W12" t="e">
        <f ca="1"/>
        <v>#NAME?</v>
      </c>
      <c r="X12" t="e">
        <f ca="1"/>
        <v>#NAME?</v>
      </c>
      <c r="Y12" t="e">
        <f ca="1"/>
        <v>#NAME?</v>
      </c>
      <c r="Z12" t="e">
        <f ca="1"/>
        <v>#NAME?</v>
      </c>
      <c r="AA12" t="e">
        <f ca="1"/>
        <v>#NAME?</v>
      </c>
      <c r="AB12" t="e">
        <f ca="1"/>
        <v>#NAME?</v>
      </c>
      <c r="AC12" t="e">
        <f ca="1"/>
        <v>#NAME?</v>
      </c>
      <c r="AD12" s="138" t="e">
        <f ca="1"/>
        <v>#NAME?</v>
      </c>
      <c r="AE12" s="139" t="e">
        <f ca="1"/>
        <v>#NAME?</v>
      </c>
      <c r="AF12" s="140" t="e">
        <f t="shared" ca="1" si="1"/>
        <v>#NAME?</v>
      </c>
      <c r="AG12" t="e">
        <f t="shared" ca="1" si="2"/>
        <v>#NAME?</v>
      </c>
      <c r="AH12" t="e">
        <f t="shared" ca="1" si="3"/>
        <v>#NAME?</v>
      </c>
      <c r="AI12" s="138" t="e">
        <f t="shared" ca="1" si="4"/>
        <v>#NAME?</v>
      </c>
      <c r="AJ12" s="140" t="e">
        <f t="shared" ca="1" si="5"/>
        <v>#NAME?</v>
      </c>
      <c r="AK12" s="138">
        <f t="shared" ca="1" si="6"/>
        <v>0</v>
      </c>
      <c r="AL12" s="140" t="e">
        <f t="shared" ca="1" si="7"/>
        <v>#NAME?</v>
      </c>
      <c r="AM12">
        <f t="shared" ca="1" si="8"/>
        <v>0</v>
      </c>
      <c r="AO12" s="148" t="e">
        <f ca="1"/>
        <v>#NAME?</v>
      </c>
      <c r="AQ12" t="s">
        <v>179</v>
      </c>
      <c r="AR12" s="148">
        <v>0.05</v>
      </c>
      <c r="AT12" s="138" t="e">
        <f ca="1"/>
        <v>#NAME?</v>
      </c>
      <c r="AU12" s="139" t="e">
        <f ca="1"/>
        <v>#NAME?</v>
      </c>
      <c r="AV12" s="139" t="e">
        <f ca="1"/>
        <v>#NAME?</v>
      </c>
      <c r="AW12" s="139" t="e">
        <f ca="1"/>
        <v>#NAME?</v>
      </c>
      <c r="AX12" s="139" t="e">
        <f ca="1"/>
        <v>#NAME?</v>
      </c>
      <c r="AY12" s="139" t="e">
        <f ca="1"/>
        <v>#NAME?</v>
      </c>
      <c r="AZ12" s="139" t="e">
        <f ca="1"/>
        <v>#NAME?</v>
      </c>
      <c r="BA12" s="139" t="e">
        <f ca="1"/>
        <v>#NAME?</v>
      </c>
      <c r="BB12" s="139" t="e">
        <f ca="1"/>
        <v>#NAME?</v>
      </c>
      <c r="BC12" s="139" t="e">
        <f ca="1"/>
        <v>#NAME?</v>
      </c>
      <c r="BD12" s="139" t="e">
        <f ca="1"/>
        <v>#NAME?</v>
      </c>
      <c r="BE12" s="139" t="e">
        <f ca="1"/>
        <v>#NAME?</v>
      </c>
      <c r="BF12" s="140" t="e">
        <f ca="1"/>
        <v>#NAME?</v>
      </c>
      <c r="BH12" s="148" t="e">
        <f ca="1"/>
        <v>#NAME?</v>
      </c>
      <c r="BO12" t="e">
        <f ca="1"/>
        <v>#NAME?</v>
      </c>
      <c r="BP12" t="e">
        <f ca="1"/>
        <v>#NAME?</v>
      </c>
      <c r="BQ12" t="e">
        <f ca="1"/>
        <v>#NAME?</v>
      </c>
      <c r="BR12" t="e">
        <f t="shared" ca="1" si="13"/>
        <v>#NAME?</v>
      </c>
      <c r="BS12" t="e">
        <f t="shared" ca="1" si="14"/>
        <v>#NAME?</v>
      </c>
      <c r="BT12" t="e">
        <f t="shared" ca="1" si="10"/>
        <v>#NAME?</v>
      </c>
      <c r="BU12" t="e">
        <f t="shared" ca="1" si="11"/>
        <v>#NAME?</v>
      </c>
      <c r="BV12" t="e">
        <f t="shared" ca="1" si="12"/>
        <v>#NAME?</v>
      </c>
    </row>
    <row r="13" spans="1:74" ht="15.5" x14ac:dyDescent="0.35">
      <c r="A13" s="31">
        <v>74</v>
      </c>
      <c r="B13" s="14">
        <v>7</v>
      </c>
      <c r="C13" s="20">
        <v>0.248</v>
      </c>
      <c r="D13" s="14">
        <v>1</v>
      </c>
      <c r="E13">
        <v>1</v>
      </c>
      <c r="F13" s="32">
        <v>1</v>
      </c>
      <c r="G13" s="14">
        <v>39</v>
      </c>
      <c r="H13" s="14">
        <v>21</v>
      </c>
      <c r="I13" s="14">
        <v>5</v>
      </c>
      <c r="J13" s="21">
        <v>40</v>
      </c>
      <c r="K13" s="17">
        <v>86</v>
      </c>
      <c r="L13" s="33">
        <v>187</v>
      </c>
      <c r="M13" s="14">
        <v>1</v>
      </c>
      <c r="R13" t="e">
        <f ca="1"/>
        <v>#NAME?</v>
      </c>
      <c r="S13" t="e">
        <f ca="1"/>
        <v>#NAME?</v>
      </c>
      <c r="T13" t="e">
        <f ca="1"/>
        <v>#NAME?</v>
      </c>
      <c r="U13" t="e">
        <f ca="1"/>
        <v>#NAME?</v>
      </c>
      <c r="V13" t="e">
        <f ca="1"/>
        <v>#NAME?</v>
      </c>
      <c r="W13" t="e">
        <f ca="1"/>
        <v>#NAME?</v>
      </c>
      <c r="X13" t="e">
        <f ca="1"/>
        <v>#NAME?</v>
      </c>
      <c r="Y13" t="e">
        <f ca="1"/>
        <v>#NAME?</v>
      </c>
      <c r="Z13" t="e">
        <f ca="1"/>
        <v>#NAME?</v>
      </c>
      <c r="AA13" t="e">
        <f ca="1"/>
        <v>#NAME?</v>
      </c>
      <c r="AB13" t="e">
        <f ca="1"/>
        <v>#NAME?</v>
      </c>
      <c r="AC13" t="e">
        <f ca="1"/>
        <v>#NAME?</v>
      </c>
      <c r="AD13" s="138" t="e">
        <f ca="1"/>
        <v>#NAME?</v>
      </c>
      <c r="AE13" s="139" t="e">
        <f ca="1"/>
        <v>#NAME?</v>
      </c>
      <c r="AF13" s="140" t="e">
        <f t="shared" ca="1" si="1"/>
        <v>#NAME?</v>
      </c>
      <c r="AG13" t="e">
        <f t="shared" ca="1" si="2"/>
        <v>#NAME?</v>
      </c>
      <c r="AH13" t="e">
        <f t="shared" ca="1" si="3"/>
        <v>#NAME?</v>
      </c>
      <c r="AI13" s="138" t="e">
        <f t="shared" ca="1" si="4"/>
        <v>#NAME?</v>
      </c>
      <c r="AJ13" s="140" t="e">
        <f t="shared" ca="1" si="5"/>
        <v>#NAME?</v>
      </c>
      <c r="AK13" s="138">
        <f t="shared" ca="1" si="6"/>
        <v>0</v>
      </c>
      <c r="AL13" s="140" t="e">
        <f t="shared" ca="1" si="7"/>
        <v>#NAME?</v>
      </c>
      <c r="AM13">
        <f t="shared" ca="1" si="8"/>
        <v>0</v>
      </c>
      <c r="AO13" s="148" t="e">
        <f ca="1"/>
        <v>#NAME?</v>
      </c>
      <c r="AQ13" t="s">
        <v>180</v>
      </c>
      <c r="AR13" s="150" t="e">
        <f ca="1">IF(AR11&lt;AR12,"yes","no")</f>
        <v>#NAME?</v>
      </c>
      <c r="AT13" s="138" t="e">
        <f ca="1"/>
        <v>#NAME?</v>
      </c>
      <c r="AU13" s="139" t="e">
        <f ca="1"/>
        <v>#NAME?</v>
      </c>
      <c r="AV13" s="139" t="e">
        <f ca="1"/>
        <v>#NAME?</v>
      </c>
      <c r="AW13" s="139" t="e">
        <f ca="1"/>
        <v>#NAME?</v>
      </c>
      <c r="AX13" s="139" t="e">
        <f ca="1"/>
        <v>#NAME?</v>
      </c>
      <c r="AY13" s="139" t="e">
        <f ca="1"/>
        <v>#NAME?</v>
      </c>
      <c r="AZ13" s="139" t="e">
        <f ca="1"/>
        <v>#NAME?</v>
      </c>
      <c r="BA13" s="139" t="e">
        <f ca="1"/>
        <v>#NAME?</v>
      </c>
      <c r="BB13" s="139" t="e">
        <f ca="1"/>
        <v>#NAME?</v>
      </c>
      <c r="BC13" s="139" t="e">
        <f ca="1"/>
        <v>#NAME?</v>
      </c>
      <c r="BD13" s="139" t="e">
        <f ca="1"/>
        <v>#NAME?</v>
      </c>
      <c r="BE13" s="139" t="e">
        <f ca="1"/>
        <v>#NAME?</v>
      </c>
      <c r="BF13" s="140" t="e">
        <f ca="1"/>
        <v>#NAME?</v>
      </c>
      <c r="BH13" s="148" t="e">
        <f ca="1"/>
        <v>#NAME?</v>
      </c>
      <c r="BJ13" t="s">
        <v>197</v>
      </c>
      <c r="BK13" s="156">
        <v>0.5</v>
      </c>
      <c r="BO13" t="e">
        <f ca="1"/>
        <v>#NAME?</v>
      </c>
      <c r="BP13" t="e">
        <f ca="1"/>
        <v>#NAME?</v>
      </c>
      <c r="BQ13" t="e">
        <f ca="1"/>
        <v>#NAME?</v>
      </c>
      <c r="BR13" t="e">
        <f t="shared" ca="1" si="13"/>
        <v>#NAME?</v>
      </c>
      <c r="BS13" t="e">
        <f t="shared" ca="1" si="14"/>
        <v>#NAME?</v>
      </c>
      <c r="BT13" t="e">
        <f t="shared" ca="1" si="10"/>
        <v>#NAME?</v>
      </c>
      <c r="BU13" t="e">
        <f t="shared" ca="1" si="11"/>
        <v>#NAME?</v>
      </c>
      <c r="BV13" t="e">
        <f t="shared" ca="1" si="12"/>
        <v>#NAME?</v>
      </c>
    </row>
    <row r="14" spans="1:74" ht="15.5" x14ac:dyDescent="0.35">
      <c r="A14" s="31">
        <v>43</v>
      </c>
      <c r="B14" s="14">
        <v>23</v>
      </c>
      <c r="C14" s="20">
        <v>1.607</v>
      </c>
      <c r="D14" s="14">
        <v>1</v>
      </c>
      <c r="E14">
        <v>0</v>
      </c>
      <c r="F14" s="32">
        <v>0</v>
      </c>
      <c r="G14" s="14">
        <v>45</v>
      </c>
      <c r="H14" s="14">
        <v>8</v>
      </c>
      <c r="I14" s="14">
        <v>3</v>
      </c>
      <c r="J14" s="21">
        <v>44</v>
      </c>
      <c r="K14" s="17">
        <v>19</v>
      </c>
      <c r="L14" s="33">
        <v>170</v>
      </c>
      <c r="M14" s="14">
        <v>0</v>
      </c>
      <c r="R14" t="e">
        <f ca="1"/>
        <v>#NAME?</v>
      </c>
      <c r="S14" t="e">
        <f ca="1"/>
        <v>#NAME?</v>
      </c>
      <c r="T14" t="e">
        <f ca="1"/>
        <v>#NAME?</v>
      </c>
      <c r="U14" t="e">
        <f ca="1"/>
        <v>#NAME?</v>
      </c>
      <c r="V14" t="e">
        <f ca="1"/>
        <v>#NAME?</v>
      </c>
      <c r="W14" t="e">
        <f ca="1"/>
        <v>#NAME?</v>
      </c>
      <c r="X14" t="e">
        <f ca="1"/>
        <v>#NAME?</v>
      </c>
      <c r="Y14" t="e">
        <f ca="1"/>
        <v>#NAME?</v>
      </c>
      <c r="Z14" t="e">
        <f ca="1"/>
        <v>#NAME?</v>
      </c>
      <c r="AA14" t="e">
        <f ca="1"/>
        <v>#NAME?</v>
      </c>
      <c r="AB14" t="e">
        <f ca="1"/>
        <v>#NAME?</v>
      </c>
      <c r="AC14" t="e">
        <f ca="1"/>
        <v>#NAME?</v>
      </c>
      <c r="AD14" s="138" t="e">
        <f ca="1"/>
        <v>#NAME?</v>
      </c>
      <c r="AE14" s="139" t="e">
        <f ca="1"/>
        <v>#NAME?</v>
      </c>
      <c r="AF14" s="140" t="e">
        <f t="shared" ca="1" si="1"/>
        <v>#NAME?</v>
      </c>
      <c r="AG14" t="e">
        <f t="shared" ca="1" si="2"/>
        <v>#NAME?</v>
      </c>
      <c r="AH14" t="e">
        <f t="shared" ca="1" si="3"/>
        <v>#NAME?</v>
      </c>
      <c r="AI14" s="138" t="e">
        <f t="shared" ca="1" si="4"/>
        <v>#NAME?</v>
      </c>
      <c r="AJ14" s="140" t="e">
        <f t="shared" ca="1" si="5"/>
        <v>#NAME?</v>
      </c>
      <c r="AK14" s="138">
        <f t="shared" ca="1" si="6"/>
        <v>0</v>
      </c>
      <c r="AL14" s="140" t="e">
        <f t="shared" ca="1" si="7"/>
        <v>#NAME?</v>
      </c>
      <c r="AM14">
        <f t="shared" ca="1" si="8"/>
        <v>0</v>
      </c>
      <c r="AO14" s="148" t="e">
        <f ca="1"/>
        <v>#NAME?</v>
      </c>
      <c r="AT14" s="138" t="e">
        <f ca="1"/>
        <v>#NAME?</v>
      </c>
      <c r="AU14" s="139" t="e">
        <f ca="1"/>
        <v>#NAME?</v>
      </c>
      <c r="AV14" s="139" t="e">
        <f ca="1"/>
        <v>#NAME?</v>
      </c>
      <c r="AW14" s="139" t="e">
        <f ca="1"/>
        <v>#NAME?</v>
      </c>
      <c r="AX14" s="139" t="e">
        <f ca="1"/>
        <v>#NAME?</v>
      </c>
      <c r="AY14" s="139" t="e">
        <f ca="1"/>
        <v>#NAME?</v>
      </c>
      <c r="AZ14" s="139" t="e">
        <f ca="1"/>
        <v>#NAME?</v>
      </c>
      <c r="BA14" s="139" t="e">
        <f ca="1"/>
        <v>#NAME?</v>
      </c>
      <c r="BB14" s="139" t="e">
        <f ca="1"/>
        <v>#NAME?</v>
      </c>
      <c r="BC14" s="139" t="e">
        <f ca="1"/>
        <v>#NAME?</v>
      </c>
      <c r="BD14" s="139" t="e">
        <f ca="1"/>
        <v>#NAME?</v>
      </c>
      <c r="BE14" s="139" t="e">
        <f ca="1"/>
        <v>#NAME?</v>
      </c>
      <c r="BF14" s="140" t="e">
        <f ca="1"/>
        <v>#NAME?</v>
      </c>
      <c r="BH14" s="148" t="e">
        <f ca="1"/>
        <v>#NAME?</v>
      </c>
      <c r="BO14" t="e">
        <f ca="1"/>
        <v>#NAME?</v>
      </c>
      <c r="BP14" t="e">
        <f ca="1"/>
        <v>#NAME?</v>
      </c>
      <c r="BQ14" t="e">
        <f ca="1"/>
        <v>#NAME?</v>
      </c>
      <c r="BR14" t="e">
        <f t="shared" ca="1" si="13"/>
        <v>#NAME?</v>
      </c>
      <c r="BS14" t="e">
        <f t="shared" ca="1" si="14"/>
        <v>#NAME?</v>
      </c>
      <c r="BT14" t="e">
        <f t="shared" ca="1" si="10"/>
        <v>#NAME?</v>
      </c>
      <c r="BU14" t="e">
        <f t="shared" ca="1" si="11"/>
        <v>#NAME?</v>
      </c>
      <c r="BV14" t="e">
        <f t="shared" ca="1" si="12"/>
        <v>#NAME?</v>
      </c>
    </row>
    <row r="15" spans="1:74" ht="15.5" x14ac:dyDescent="0.35">
      <c r="A15" s="31">
        <v>78</v>
      </c>
      <c r="B15" s="14">
        <v>3</v>
      </c>
      <c r="C15" s="20">
        <v>1.6240000000000001</v>
      </c>
      <c r="D15" s="14">
        <v>5</v>
      </c>
      <c r="E15">
        <v>0</v>
      </c>
      <c r="F15" s="32">
        <v>0</v>
      </c>
      <c r="G15" s="14">
        <v>39</v>
      </c>
      <c r="H15" s="14">
        <v>11</v>
      </c>
      <c r="I15" s="14">
        <v>4</v>
      </c>
      <c r="J15" s="21">
        <v>36</v>
      </c>
      <c r="K15" s="17">
        <v>59</v>
      </c>
      <c r="L15" s="33">
        <v>175</v>
      </c>
      <c r="M15" s="14">
        <v>1</v>
      </c>
      <c r="R15" t="e">
        <f ca="1"/>
        <v>#NAME?</v>
      </c>
      <c r="S15" t="e">
        <f ca="1"/>
        <v>#NAME?</v>
      </c>
      <c r="T15" t="e">
        <f ca="1"/>
        <v>#NAME?</v>
      </c>
      <c r="U15" t="e">
        <f ca="1"/>
        <v>#NAME?</v>
      </c>
      <c r="V15" t="e">
        <f ca="1"/>
        <v>#NAME?</v>
      </c>
      <c r="W15" t="e">
        <f ca="1"/>
        <v>#NAME?</v>
      </c>
      <c r="X15" t="e">
        <f ca="1"/>
        <v>#NAME?</v>
      </c>
      <c r="Y15" t="e">
        <f ca="1"/>
        <v>#NAME?</v>
      </c>
      <c r="Z15" t="e">
        <f ca="1"/>
        <v>#NAME?</v>
      </c>
      <c r="AA15" t="e">
        <f ca="1"/>
        <v>#NAME?</v>
      </c>
      <c r="AB15" t="e">
        <f ca="1"/>
        <v>#NAME?</v>
      </c>
      <c r="AC15" t="e">
        <f ca="1"/>
        <v>#NAME?</v>
      </c>
      <c r="AD15" s="138" t="e">
        <f ca="1"/>
        <v>#NAME?</v>
      </c>
      <c r="AE15" s="139" t="e">
        <f ca="1"/>
        <v>#NAME?</v>
      </c>
      <c r="AF15" s="140" t="e">
        <f t="shared" ca="1" si="1"/>
        <v>#NAME?</v>
      </c>
      <c r="AG15" t="e">
        <f t="shared" ca="1" si="2"/>
        <v>#NAME?</v>
      </c>
      <c r="AH15" t="e">
        <f t="shared" ca="1" si="3"/>
        <v>#NAME?</v>
      </c>
      <c r="AI15" s="138" t="e">
        <f t="shared" ca="1" si="4"/>
        <v>#NAME?</v>
      </c>
      <c r="AJ15" s="140" t="e">
        <f t="shared" ca="1" si="5"/>
        <v>#NAME?</v>
      </c>
      <c r="AK15" s="138">
        <f t="shared" ca="1" si="6"/>
        <v>0</v>
      </c>
      <c r="AL15" s="140" t="e">
        <f t="shared" ca="1" si="7"/>
        <v>#NAME?</v>
      </c>
      <c r="AM15">
        <f t="shared" ca="1" si="8"/>
        <v>0</v>
      </c>
      <c r="AO15" s="148" t="e">
        <f ca="1"/>
        <v>#NAME?</v>
      </c>
      <c r="AQ15" t="s">
        <v>181</v>
      </c>
      <c r="AR15" s="147" t="e">
        <f ca="1">1-AR7/AR6</f>
        <v>#NAME?</v>
      </c>
      <c r="AT15" s="138" t="e">
        <f ca="1"/>
        <v>#NAME?</v>
      </c>
      <c r="AU15" s="139" t="e">
        <f ca="1"/>
        <v>#NAME?</v>
      </c>
      <c r="AV15" s="139" t="e">
        <f ca="1"/>
        <v>#NAME?</v>
      </c>
      <c r="AW15" s="139" t="e">
        <f ca="1"/>
        <v>#NAME?</v>
      </c>
      <c r="AX15" s="139" t="e">
        <f ca="1"/>
        <v>#NAME?</v>
      </c>
      <c r="AY15" s="139" t="e">
        <f ca="1"/>
        <v>#NAME?</v>
      </c>
      <c r="AZ15" s="139" t="e">
        <f ca="1"/>
        <v>#NAME?</v>
      </c>
      <c r="BA15" s="139" t="e">
        <f ca="1"/>
        <v>#NAME?</v>
      </c>
      <c r="BB15" s="139" t="e">
        <f ca="1"/>
        <v>#NAME?</v>
      </c>
      <c r="BC15" s="139" t="e">
        <f ca="1"/>
        <v>#NAME?</v>
      </c>
      <c r="BD15" s="139" t="e">
        <f ca="1"/>
        <v>#NAME?</v>
      </c>
      <c r="BE15" s="139" t="e">
        <f ca="1"/>
        <v>#NAME?</v>
      </c>
      <c r="BF15" s="140" t="e">
        <f ca="1"/>
        <v>#NAME?</v>
      </c>
      <c r="BH15" s="148" t="e">
        <f ca="1"/>
        <v>#NAME?</v>
      </c>
      <c r="BO15" t="e">
        <f ca="1"/>
        <v>#NAME?</v>
      </c>
      <c r="BP15" t="e">
        <f ca="1"/>
        <v>#NAME?</v>
      </c>
      <c r="BQ15" t="e">
        <f ca="1"/>
        <v>#NAME?</v>
      </c>
      <c r="BR15" t="e">
        <f t="shared" ca="1" si="13"/>
        <v>#NAME?</v>
      </c>
      <c r="BS15" t="e">
        <f t="shared" ca="1" si="14"/>
        <v>#NAME?</v>
      </c>
      <c r="BT15" t="e">
        <f t="shared" ca="1" si="10"/>
        <v>#NAME?</v>
      </c>
      <c r="BU15" t="e">
        <f t="shared" ca="1" si="11"/>
        <v>#NAME?</v>
      </c>
      <c r="BV15" t="e">
        <f t="shared" ca="1" si="12"/>
        <v>#NAME?</v>
      </c>
    </row>
    <row r="16" spans="1:74" ht="15.5" x14ac:dyDescent="0.35">
      <c r="A16" s="31">
        <v>67</v>
      </c>
      <c r="B16" s="14">
        <v>9</v>
      </c>
      <c r="C16" s="20">
        <v>0.05</v>
      </c>
      <c r="D16" s="14">
        <v>4</v>
      </c>
      <c r="E16">
        <v>1</v>
      </c>
      <c r="F16" s="32">
        <v>1</v>
      </c>
      <c r="G16" s="14">
        <v>31</v>
      </c>
      <c r="H16" s="14">
        <v>13</v>
      </c>
      <c r="I16" s="14">
        <v>1</v>
      </c>
      <c r="J16" s="21">
        <v>38</v>
      </c>
      <c r="K16" s="17">
        <v>70</v>
      </c>
      <c r="L16" s="33">
        <v>181</v>
      </c>
      <c r="M16" s="14">
        <v>0</v>
      </c>
      <c r="R16" t="e">
        <f ca="1"/>
        <v>#NAME?</v>
      </c>
      <c r="S16" t="e">
        <f ca="1"/>
        <v>#NAME?</v>
      </c>
      <c r="T16" t="e">
        <f ca="1"/>
        <v>#NAME?</v>
      </c>
      <c r="U16" t="e">
        <f ca="1"/>
        <v>#NAME?</v>
      </c>
      <c r="V16" t="e">
        <f ca="1"/>
        <v>#NAME?</v>
      </c>
      <c r="W16" t="e">
        <f ca="1"/>
        <v>#NAME?</v>
      </c>
      <c r="X16" t="e">
        <f ca="1"/>
        <v>#NAME?</v>
      </c>
      <c r="Y16" t="e">
        <f ca="1"/>
        <v>#NAME?</v>
      </c>
      <c r="Z16" t="e">
        <f ca="1"/>
        <v>#NAME?</v>
      </c>
      <c r="AA16" t="e">
        <f ca="1"/>
        <v>#NAME?</v>
      </c>
      <c r="AB16" t="e">
        <f ca="1"/>
        <v>#NAME?</v>
      </c>
      <c r="AC16" t="e">
        <f ca="1"/>
        <v>#NAME?</v>
      </c>
      <c r="AD16" s="138" t="e">
        <f ca="1"/>
        <v>#NAME?</v>
      </c>
      <c r="AE16" s="139" t="e">
        <f ca="1"/>
        <v>#NAME?</v>
      </c>
      <c r="AF16" s="140" t="e">
        <f t="shared" ca="1" si="1"/>
        <v>#NAME?</v>
      </c>
      <c r="AG16" t="e">
        <f t="shared" ca="1" si="2"/>
        <v>#NAME?</v>
      </c>
      <c r="AH16" t="e">
        <f t="shared" ca="1" si="3"/>
        <v>#NAME?</v>
      </c>
      <c r="AI16" s="138" t="e">
        <f t="shared" ca="1" si="4"/>
        <v>#NAME?</v>
      </c>
      <c r="AJ16" s="140" t="e">
        <f t="shared" ca="1" si="5"/>
        <v>#NAME?</v>
      </c>
      <c r="AK16" s="138">
        <f t="shared" ca="1" si="6"/>
        <v>0</v>
      </c>
      <c r="AL16" s="140" t="e">
        <f t="shared" ca="1" si="7"/>
        <v>#NAME?</v>
      </c>
      <c r="AM16">
        <f t="shared" ca="1" si="8"/>
        <v>0</v>
      </c>
      <c r="AO16" s="148" t="e">
        <f ca="1"/>
        <v>#NAME?</v>
      </c>
      <c r="AQ16" t="s">
        <v>182</v>
      </c>
      <c r="AR16" s="148" t="e">
        <f ca="1">1-EXP((-2/AF157)*(AR7-AR6))</f>
        <v>#NAME?</v>
      </c>
      <c r="AT16" s="138" t="e">
        <f ca="1"/>
        <v>#NAME?</v>
      </c>
      <c r="AU16" s="139" t="e">
        <f ca="1"/>
        <v>#NAME?</v>
      </c>
      <c r="AV16" s="139" t="e">
        <f ca="1"/>
        <v>#NAME?</v>
      </c>
      <c r="AW16" s="139" t="e">
        <f ca="1"/>
        <v>#NAME?</v>
      </c>
      <c r="AX16" s="139" t="e">
        <f ca="1"/>
        <v>#NAME?</v>
      </c>
      <c r="AY16" s="139" t="e">
        <f ca="1"/>
        <v>#NAME?</v>
      </c>
      <c r="AZ16" s="139" t="e">
        <f ca="1"/>
        <v>#NAME?</v>
      </c>
      <c r="BA16" s="139" t="e">
        <f ca="1"/>
        <v>#NAME?</v>
      </c>
      <c r="BB16" s="139" t="e">
        <f ca="1"/>
        <v>#NAME?</v>
      </c>
      <c r="BC16" s="139" t="e">
        <f ca="1"/>
        <v>#NAME?</v>
      </c>
      <c r="BD16" s="139" t="e">
        <f ca="1"/>
        <v>#NAME?</v>
      </c>
      <c r="BE16" s="139" t="e">
        <f ca="1"/>
        <v>#NAME?</v>
      </c>
      <c r="BF16" s="140" t="e">
        <f ca="1"/>
        <v>#NAME?</v>
      </c>
      <c r="BH16" s="148" t="e">
        <f ca="1"/>
        <v>#NAME?</v>
      </c>
      <c r="BO16" t="e">
        <f ca="1"/>
        <v>#NAME?</v>
      </c>
      <c r="BP16" t="e">
        <f ca="1"/>
        <v>#NAME?</v>
      </c>
      <c r="BQ16" t="e">
        <f ca="1"/>
        <v>#NAME?</v>
      </c>
      <c r="BR16" t="e">
        <f t="shared" ca="1" si="13"/>
        <v>#NAME?</v>
      </c>
      <c r="BS16" t="e">
        <f t="shared" ca="1" si="14"/>
        <v>#NAME?</v>
      </c>
      <c r="BT16" t="e">
        <f t="shared" ca="1" si="10"/>
        <v>#NAME?</v>
      </c>
      <c r="BU16" t="e">
        <f t="shared" ca="1" si="11"/>
        <v>#NAME?</v>
      </c>
      <c r="BV16" t="e">
        <f t="shared" ca="1" si="12"/>
        <v>#NAME?</v>
      </c>
    </row>
    <row r="17" spans="1:74" ht="15.5" x14ac:dyDescent="0.35">
      <c r="A17" s="31">
        <v>62</v>
      </c>
      <c r="B17" s="14">
        <v>16</v>
      </c>
      <c r="C17" s="20">
        <v>0.58799999999999997</v>
      </c>
      <c r="D17" s="14">
        <v>4</v>
      </c>
      <c r="E17">
        <v>1</v>
      </c>
      <c r="F17" s="32">
        <v>1</v>
      </c>
      <c r="G17" s="14">
        <v>41</v>
      </c>
      <c r="H17" s="14">
        <v>10</v>
      </c>
      <c r="I17" s="14">
        <v>3</v>
      </c>
      <c r="J17" s="21">
        <v>41</v>
      </c>
      <c r="K17" s="17">
        <v>44</v>
      </c>
      <c r="L17" s="33">
        <v>167</v>
      </c>
      <c r="M17" s="14">
        <v>1</v>
      </c>
      <c r="R17" t="e">
        <f ca="1"/>
        <v>#NAME?</v>
      </c>
      <c r="S17" t="e">
        <f ca="1"/>
        <v>#NAME?</v>
      </c>
      <c r="T17" t="e">
        <f ca="1"/>
        <v>#NAME?</v>
      </c>
      <c r="U17" t="e">
        <f ca="1"/>
        <v>#NAME?</v>
      </c>
      <c r="V17" t="e">
        <f ca="1"/>
        <v>#NAME?</v>
      </c>
      <c r="W17" t="e">
        <f ca="1"/>
        <v>#NAME?</v>
      </c>
      <c r="X17" t="e">
        <f ca="1"/>
        <v>#NAME?</v>
      </c>
      <c r="Y17" t="e">
        <f ca="1"/>
        <v>#NAME?</v>
      </c>
      <c r="Z17" t="e">
        <f ca="1"/>
        <v>#NAME?</v>
      </c>
      <c r="AA17" t="e">
        <f ca="1"/>
        <v>#NAME?</v>
      </c>
      <c r="AB17" t="e">
        <f ca="1"/>
        <v>#NAME?</v>
      </c>
      <c r="AC17" t="e">
        <f ca="1"/>
        <v>#NAME?</v>
      </c>
      <c r="AD17" s="138" t="e">
        <f ca="1"/>
        <v>#NAME?</v>
      </c>
      <c r="AE17" s="139" t="e">
        <f ca="1"/>
        <v>#NAME?</v>
      </c>
      <c r="AF17" s="140" t="e">
        <f t="shared" ca="1" si="1"/>
        <v>#NAME?</v>
      </c>
      <c r="AG17" t="e">
        <f t="shared" ca="1" si="2"/>
        <v>#NAME?</v>
      </c>
      <c r="AH17" t="e">
        <f t="shared" ca="1" si="3"/>
        <v>#NAME?</v>
      </c>
      <c r="AI17" s="138" t="e">
        <f t="shared" ca="1" si="4"/>
        <v>#NAME?</v>
      </c>
      <c r="AJ17" s="140" t="e">
        <f t="shared" ca="1" si="5"/>
        <v>#NAME?</v>
      </c>
      <c r="AK17" s="138">
        <f t="shared" ca="1" si="6"/>
        <v>0</v>
      </c>
      <c r="AL17" s="140" t="e">
        <f t="shared" ca="1" si="7"/>
        <v>#NAME?</v>
      </c>
      <c r="AM17">
        <f t="shared" ca="1" si="8"/>
        <v>0</v>
      </c>
      <c r="AO17" s="148" t="e">
        <f ca="1"/>
        <v>#NAME?</v>
      </c>
      <c r="AQ17" t="s">
        <v>183</v>
      </c>
      <c r="AR17" s="149" t="e">
        <f ca="1">AR16/(1-EXP(2*AR6/AF157))</f>
        <v>#NAME?</v>
      </c>
      <c r="AT17" s="138" t="e">
        <f ca="1"/>
        <v>#NAME?</v>
      </c>
      <c r="AU17" s="139" t="e">
        <f ca="1"/>
        <v>#NAME?</v>
      </c>
      <c r="AV17" s="139" t="e">
        <f ca="1"/>
        <v>#NAME?</v>
      </c>
      <c r="AW17" s="139" t="e">
        <f ca="1"/>
        <v>#NAME?</v>
      </c>
      <c r="AX17" s="139" t="e">
        <f ca="1"/>
        <v>#NAME?</v>
      </c>
      <c r="AY17" s="139" t="e">
        <f ca="1"/>
        <v>#NAME?</v>
      </c>
      <c r="AZ17" s="139" t="e">
        <f ca="1"/>
        <v>#NAME?</v>
      </c>
      <c r="BA17" s="139" t="e">
        <f ca="1"/>
        <v>#NAME?</v>
      </c>
      <c r="BB17" s="139" t="e">
        <f ca="1"/>
        <v>#NAME?</v>
      </c>
      <c r="BC17" s="139" t="e">
        <f ca="1"/>
        <v>#NAME?</v>
      </c>
      <c r="BD17" s="139" t="e">
        <f ca="1"/>
        <v>#NAME?</v>
      </c>
      <c r="BE17" s="139" t="e">
        <f ca="1"/>
        <v>#NAME?</v>
      </c>
      <c r="BF17" s="140" t="e">
        <f ca="1"/>
        <v>#NAME?</v>
      </c>
      <c r="BH17" s="148" t="e">
        <f ca="1"/>
        <v>#NAME?</v>
      </c>
      <c r="BO17" t="e">
        <f ca="1"/>
        <v>#NAME?</v>
      </c>
      <c r="BP17" t="e">
        <f ca="1"/>
        <v>#NAME?</v>
      </c>
      <c r="BQ17" t="e">
        <f ca="1"/>
        <v>#NAME?</v>
      </c>
      <c r="BR17" t="e">
        <f t="shared" ca="1" si="13"/>
        <v>#NAME?</v>
      </c>
      <c r="BS17" t="e">
        <f t="shared" ca="1" si="14"/>
        <v>#NAME?</v>
      </c>
      <c r="BT17" t="e">
        <f t="shared" ca="1" si="10"/>
        <v>#NAME?</v>
      </c>
      <c r="BU17" t="e">
        <f t="shared" ca="1" si="11"/>
        <v>#NAME?</v>
      </c>
      <c r="BV17" t="e">
        <f t="shared" ca="1" si="12"/>
        <v>#NAME?</v>
      </c>
    </row>
    <row r="18" spans="1:74" ht="15.5" x14ac:dyDescent="0.35">
      <c r="A18" s="31">
        <v>99</v>
      </c>
      <c r="B18" s="14">
        <v>9</v>
      </c>
      <c r="C18" s="20">
        <v>1.76</v>
      </c>
      <c r="D18" s="14">
        <v>4</v>
      </c>
      <c r="E18">
        <v>1</v>
      </c>
      <c r="F18" s="32">
        <v>1</v>
      </c>
      <c r="G18" s="14">
        <v>38</v>
      </c>
      <c r="H18" s="14">
        <v>12</v>
      </c>
      <c r="I18" s="14">
        <v>2</v>
      </c>
      <c r="J18" s="21">
        <v>38</v>
      </c>
      <c r="K18" s="17">
        <v>68</v>
      </c>
      <c r="L18" s="33">
        <v>170</v>
      </c>
      <c r="M18" s="14">
        <v>0</v>
      </c>
      <c r="R18" t="e">
        <f ca="1"/>
        <v>#NAME?</v>
      </c>
      <c r="S18" t="e">
        <f ca="1"/>
        <v>#NAME?</v>
      </c>
      <c r="T18" t="e">
        <f ca="1"/>
        <v>#NAME?</v>
      </c>
      <c r="U18" t="e">
        <f ca="1"/>
        <v>#NAME?</v>
      </c>
      <c r="V18" t="e">
        <f ca="1"/>
        <v>#NAME?</v>
      </c>
      <c r="W18" t="e">
        <f ca="1"/>
        <v>#NAME?</v>
      </c>
      <c r="X18" t="e">
        <f ca="1"/>
        <v>#NAME?</v>
      </c>
      <c r="Y18" t="e">
        <f ca="1"/>
        <v>#NAME?</v>
      </c>
      <c r="Z18" t="e">
        <f ca="1"/>
        <v>#NAME?</v>
      </c>
      <c r="AA18" t="e">
        <f ca="1"/>
        <v>#NAME?</v>
      </c>
      <c r="AB18" t="e">
        <f ca="1"/>
        <v>#NAME?</v>
      </c>
      <c r="AC18" t="e">
        <f ca="1"/>
        <v>#NAME?</v>
      </c>
      <c r="AD18" s="138" t="e">
        <f ca="1"/>
        <v>#NAME?</v>
      </c>
      <c r="AE18" s="139" t="e">
        <f ca="1"/>
        <v>#NAME?</v>
      </c>
      <c r="AF18" s="140" t="e">
        <f t="shared" ca="1" si="1"/>
        <v>#NAME?</v>
      </c>
      <c r="AG18" t="e">
        <f t="shared" ca="1" si="2"/>
        <v>#NAME?</v>
      </c>
      <c r="AH18" t="e">
        <f t="shared" ca="1" si="3"/>
        <v>#NAME?</v>
      </c>
      <c r="AI18" s="138" t="e">
        <f t="shared" ca="1" si="4"/>
        <v>#NAME?</v>
      </c>
      <c r="AJ18" s="140" t="e">
        <f t="shared" ca="1" si="5"/>
        <v>#NAME?</v>
      </c>
      <c r="AK18" s="138">
        <f t="shared" ca="1" si="6"/>
        <v>0</v>
      </c>
      <c r="AL18" s="140" t="e">
        <f t="shared" ca="1" si="7"/>
        <v>#NAME?</v>
      </c>
      <c r="AM18">
        <f t="shared" ca="1" si="8"/>
        <v>0</v>
      </c>
      <c r="AO18" s="148" t="e">
        <f ca="1"/>
        <v>#NAME?</v>
      </c>
      <c r="AT18" s="138" t="e">
        <f ca="1"/>
        <v>#NAME?</v>
      </c>
      <c r="AU18" s="139" t="e">
        <f ca="1"/>
        <v>#NAME?</v>
      </c>
      <c r="AV18" s="139" t="e">
        <f ca="1"/>
        <v>#NAME?</v>
      </c>
      <c r="AW18" s="139" t="e">
        <f ca="1"/>
        <v>#NAME?</v>
      </c>
      <c r="AX18" s="139" t="e">
        <f ca="1"/>
        <v>#NAME?</v>
      </c>
      <c r="AY18" s="139" t="e">
        <f ca="1"/>
        <v>#NAME?</v>
      </c>
      <c r="AZ18" s="139" t="e">
        <f ca="1"/>
        <v>#NAME?</v>
      </c>
      <c r="BA18" s="139" t="e">
        <f ca="1"/>
        <v>#NAME?</v>
      </c>
      <c r="BB18" s="139" t="e">
        <f ca="1"/>
        <v>#NAME?</v>
      </c>
      <c r="BC18" s="139" t="e">
        <f ca="1"/>
        <v>#NAME?</v>
      </c>
      <c r="BD18" s="139" t="e">
        <f ca="1"/>
        <v>#NAME?</v>
      </c>
      <c r="BE18" s="139" t="e">
        <f ca="1"/>
        <v>#NAME?</v>
      </c>
      <c r="BF18" s="140" t="e">
        <f ca="1"/>
        <v>#NAME?</v>
      </c>
      <c r="BH18" s="148" t="e">
        <f ca="1"/>
        <v>#NAME?</v>
      </c>
      <c r="BO18" t="e">
        <f ca="1"/>
        <v>#NAME?</v>
      </c>
      <c r="BP18" t="e">
        <f ca="1"/>
        <v>#NAME?</v>
      </c>
      <c r="BQ18" t="e">
        <f ca="1"/>
        <v>#NAME?</v>
      </c>
      <c r="BR18" t="e">
        <f t="shared" ca="1" si="13"/>
        <v>#NAME?</v>
      </c>
      <c r="BS18" t="e">
        <f t="shared" ca="1" si="14"/>
        <v>#NAME?</v>
      </c>
      <c r="BT18" t="e">
        <f t="shared" ca="1" si="10"/>
        <v>#NAME?</v>
      </c>
      <c r="BU18" t="e">
        <f t="shared" ca="1" si="11"/>
        <v>#NAME?</v>
      </c>
      <c r="BV18" t="e">
        <f t="shared" ca="1" si="12"/>
        <v>#NAME?</v>
      </c>
    </row>
    <row r="19" spans="1:74" ht="15.5" x14ac:dyDescent="0.35">
      <c r="A19" s="31">
        <v>67</v>
      </c>
      <c r="B19" s="14">
        <v>8</v>
      </c>
      <c r="C19" s="20">
        <v>4.4999999999999998E-2</v>
      </c>
      <c r="D19" s="14">
        <v>0</v>
      </c>
      <c r="E19">
        <v>1</v>
      </c>
      <c r="F19" s="32">
        <v>1</v>
      </c>
      <c r="G19" s="14">
        <v>29</v>
      </c>
      <c r="H19" s="14">
        <v>13</v>
      </c>
      <c r="I19" s="14">
        <v>1</v>
      </c>
      <c r="J19" s="21">
        <v>41</v>
      </c>
      <c r="K19" s="17">
        <v>45</v>
      </c>
      <c r="L19" s="33">
        <v>192</v>
      </c>
      <c r="M19" s="14">
        <v>1</v>
      </c>
      <c r="R19" t="e">
        <f ca="1"/>
        <v>#NAME?</v>
      </c>
      <c r="S19" t="e">
        <f ca="1"/>
        <v>#NAME?</v>
      </c>
      <c r="T19" t="e">
        <f ca="1"/>
        <v>#NAME?</v>
      </c>
      <c r="U19" t="e">
        <f ca="1"/>
        <v>#NAME?</v>
      </c>
      <c r="V19" t="e">
        <f ca="1"/>
        <v>#NAME?</v>
      </c>
      <c r="W19" t="e">
        <f ca="1"/>
        <v>#NAME?</v>
      </c>
      <c r="X19" t="e">
        <f ca="1"/>
        <v>#NAME?</v>
      </c>
      <c r="Y19" t="e">
        <f ca="1"/>
        <v>#NAME?</v>
      </c>
      <c r="Z19" t="e">
        <f ca="1"/>
        <v>#NAME?</v>
      </c>
      <c r="AA19" t="e">
        <f ca="1"/>
        <v>#NAME?</v>
      </c>
      <c r="AB19" t="e">
        <f ca="1"/>
        <v>#NAME?</v>
      </c>
      <c r="AC19" t="e">
        <f ca="1"/>
        <v>#NAME?</v>
      </c>
      <c r="AD19" s="138" t="e">
        <f ca="1"/>
        <v>#NAME?</v>
      </c>
      <c r="AE19" s="139" t="e">
        <f ca="1"/>
        <v>#NAME?</v>
      </c>
      <c r="AF19" s="140" t="e">
        <f t="shared" ca="1" si="1"/>
        <v>#NAME?</v>
      </c>
      <c r="AG19" t="e">
        <f t="shared" ca="1" si="2"/>
        <v>#NAME?</v>
      </c>
      <c r="AH19" t="e">
        <f t="shared" ca="1" si="3"/>
        <v>#NAME?</v>
      </c>
      <c r="AI19" s="138" t="e">
        <f t="shared" ca="1" si="4"/>
        <v>#NAME?</v>
      </c>
      <c r="AJ19" s="140" t="e">
        <f t="shared" ca="1" si="5"/>
        <v>#NAME?</v>
      </c>
      <c r="AK19" s="138">
        <f t="shared" ca="1" si="6"/>
        <v>0</v>
      </c>
      <c r="AL19" s="140" t="e">
        <f t="shared" ca="1" si="7"/>
        <v>#NAME?</v>
      </c>
      <c r="AM19">
        <f t="shared" ca="1" si="8"/>
        <v>0</v>
      </c>
      <c r="AO19" s="148" t="e">
        <f ca="1"/>
        <v>#NAME?</v>
      </c>
      <c r="AQ19" t="s">
        <v>184</v>
      </c>
      <c r="AR19" s="147">
        <f ca="1">AM157</f>
        <v>0</v>
      </c>
      <c r="AT19" s="141" t="e">
        <f ca="1"/>
        <v>#NAME?</v>
      </c>
      <c r="AU19" s="142" t="e">
        <f ca="1"/>
        <v>#NAME?</v>
      </c>
      <c r="AV19" s="142" t="e">
        <f ca="1"/>
        <v>#NAME?</v>
      </c>
      <c r="AW19" s="142" t="e">
        <f ca="1"/>
        <v>#NAME?</v>
      </c>
      <c r="AX19" s="142" t="e">
        <f ca="1"/>
        <v>#NAME?</v>
      </c>
      <c r="AY19" s="142" t="e">
        <f ca="1"/>
        <v>#NAME?</v>
      </c>
      <c r="AZ19" s="142" t="e">
        <f ca="1"/>
        <v>#NAME?</v>
      </c>
      <c r="BA19" s="142" t="e">
        <f ca="1"/>
        <v>#NAME?</v>
      </c>
      <c r="BB19" s="142" t="e">
        <f ca="1"/>
        <v>#NAME?</v>
      </c>
      <c r="BC19" s="142" t="e">
        <f ca="1"/>
        <v>#NAME?</v>
      </c>
      <c r="BD19" s="142" t="e">
        <f ca="1"/>
        <v>#NAME?</v>
      </c>
      <c r="BE19" s="142" t="e">
        <f ca="1"/>
        <v>#NAME?</v>
      </c>
      <c r="BF19" s="143" t="e">
        <f ca="1"/>
        <v>#NAME?</v>
      </c>
      <c r="BH19" s="149" t="e">
        <f ca="1"/>
        <v>#NAME?</v>
      </c>
      <c r="BO19" t="e">
        <f ca="1"/>
        <v>#NAME?</v>
      </c>
      <c r="BP19" t="e">
        <f ca="1"/>
        <v>#NAME?</v>
      </c>
      <c r="BQ19" t="e">
        <f ca="1"/>
        <v>#NAME?</v>
      </c>
      <c r="BR19" t="e">
        <f t="shared" ca="1" si="13"/>
        <v>#NAME?</v>
      </c>
      <c r="BS19" t="e">
        <f t="shared" ca="1" si="14"/>
        <v>#NAME?</v>
      </c>
      <c r="BT19" t="e">
        <f t="shared" ca="1" si="10"/>
        <v>#NAME?</v>
      </c>
      <c r="BU19" t="e">
        <f t="shared" ca="1" si="11"/>
        <v>#NAME?</v>
      </c>
      <c r="BV19" t="e">
        <f t="shared" ca="1" si="12"/>
        <v>#NAME?</v>
      </c>
    </row>
    <row r="20" spans="1:74" ht="15.5" x14ac:dyDescent="0.35">
      <c r="A20" s="31">
        <v>51</v>
      </c>
      <c r="B20" s="14">
        <v>12</v>
      </c>
      <c r="C20" s="20">
        <v>1</v>
      </c>
      <c r="D20" s="14">
        <v>3</v>
      </c>
      <c r="E20">
        <v>0</v>
      </c>
      <c r="F20" s="32">
        <v>0</v>
      </c>
      <c r="G20" s="14">
        <v>34</v>
      </c>
      <c r="H20" s="14">
        <v>6</v>
      </c>
      <c r="I20" s="14">
        <v>2</v>
      </c>
      <c r="J20" s="21">
        <v>40</v>
      </c>
      <c r="K20" s="17">
        <v>25</v>
      </c>
      <c r="L20" s="33">
        <v>184</v>
      </c>
      <c r="M20" s="14">
        <v>1</v>
      </c>
      <c r="R20" t="e">
        <f ca="1"/>
        <v>#NAME?</v>
      </c>
      <c r="S20" t="e">
        <f ca="1"/>
        <v>#NAME?</v>
      </c>
      <c r="T20" t="e">
        <f ca="1"/>
        <v>#NAME?</v>
      </c>
      <c r="U20" t="e">
        <f ca="1"/>
        <v>#NAME?</v>
      </c>
      <c r="V20" t="e">
        <f ca="1"/>
        <v>#NAME?</v>
      </c>
      <c r="W20" t="e">
        <f ca="1"/>
        <v>#NAME?</v>
      </c>
      <c r="X20" t="e">
        <f ca="1"/>
        <v>#NAME?</v>
      </c>
      <c r="Y20" t="e">
        <f ca="1"/>
        <v>#NAME?</v>
      </c>
      <c r="Z20" t="e">
        <f ca="1"/>
        <v>#NAME?</v>
      </c>
      <c r="AA20" t="e">
        <f ca="1"/>
        <v>#NAME?</v>
      </c>
      <c r="AB20" t="e">
        <f ca="1"/>
        <v>#NAME?</v>
      </c>
      <c r="AC20" t="e">
        <f ca="1"/>
        <v>#NAME?</v>
      </c>
      <c r="AD20" s="138" t="e">
        <f ca="1"/>
        <v>#NAME?</v>
      </c>
      <c r="AE20" s="139" t="e">
        <f ca="1"/>
        <v>#NAME?</v>
      </c>
      <c r="AF20" s="140" t="e">
        <f t="shared" ca="1" si="1"/>
        <v>#NAME?</v>
      </c>
      <c r="AG20" t="e">
        <f t="shared" ca="1" si="2"/>
        <v>#NAME?</v>
      </c>
      <c r="AH20" t="e">
        <f t="shared" ca="1" si="3"/>
        <v>#NAME?</v>
      </c>
      <c r="AI20" s="138" t="e">
        <f t="shared" ca="1" si="4"/>
        <v>#NAME?</v>
      </c>
      <c r="AJ20" s="140" t="e">
        <f t="shared" ca="1" si="5"/>
        <v>#NAME?</v>
      </c>
      <c r="AK20" s="138">
        <f t="shared" ca="1" si="6"/>
        <v>0</v>
      </c>
      <c r="AL20" s="140" t="e">
        <f t="shared" ca="1" si="7"/>
        <v>#NAME?</v>
      </c>
      <c r="AM20">
        <f t="shared" ca="1" si="8"/>
        <v>0</v>
      </c>
      <c r="AO20" s="149" t="e">
        <f ca="1"/>
        <v>#NAME?</v>
      </c>
      <c r="AQ20" t="s">
        <v>138</v>
      </c>
      <c r="AR20" s="148">
        <f ca="1">COUNT(AF7:AF156)-2</f>
        <v>-2</v>
      </c>
      <c r="BO20" t="e">
        <f ca="1"/>
        <v>#NAME?</v>
      </c>
      <c r="BP20" t="e">
        <f ca="1"/>
        <v>#NAME?</v>
      </c>
      <c r="BQ20" t="e">
        <f ca="1"/>
        <v>#NAME?</v>
      </c>
      <c r="BR20" t="e">
        <f t="shared" ca="1" si="13"/>
        <v>#NAME?</v>
      </c>
      <c r="BS20" t="e">
        <f t="shared" ca="1" si="14"/>
        <v>#NAME?</v>
      </c>
      <c r="BT20" t="e">
        <f t="shared" ca="1" si="10"/>
        <v>#NAME?</v>
      </c>
      <c r="BU20" t="e">
        <f t="shared" ca="1" si="11"/>
        <v>#NAME?</v>
      </c>
      <c r="BV20" t="e">
        <f t="shared" ca="1" si="12"/>
        <v>#NAME?</v>
      </c>
    </row>
    <row r="21" spans="1:74" ht="15.5" x14ac:dyDescent="0.35">
      <c r="A21" s="31">
        <v>71</v>
      </c>
      <c r="B21" s="14">
        <v>13</v>
      </c>
      <c r="C21" s="20">
        <v>0.121</v>
      </c>
      <c r="D21" s="14">
        <v>0</v>
      </c>
      <c r="E21">
        <v>1</v>
      </c>
      <c r="F21" s="32">
        <v>1</v>
      </c>
      <c r="G21" s="14">
        <v>34</v>
      </c>
      <c r="H21" s="14">
        <v>8</v>
      </c>
      <c r="I21" s="14">
        <v>2</v>
      </c>
      <c r="J21" s="21">
        <v>47</v>
      </c>
      <c r="K21" s="17">
        <v>51</v>
      </c>
      <c r="L21" s="33">
        <v>193</v>
      </c>
      <c r="M21" s="14">
        <v>0</v>
      </c>
      <c r="R21" t="e">
        <f ca="1"/>
        <v>#NAME?</v>
      </c>
      <c r="S21" t="e">
        <f ca="1"/>
        <v>#NAME?</v>
      </c>
      <c r="T21" t="e">
        <f ca="1"/>
        <v>#NAME?</v>
      </c>
      <c r="U21" t="e">
        <f ca="1"/>
        <v>#NAME?</v>
      </c>
      <c r="V21" t="e">
        <f ca="1"/>
        <v>#NAME?</v>
      </c>
      <c r="W21" t="e">
        <f ca="1"/>
        <v>#NAME?</v>
      </c>
      <c r="X21" t="e">
        <f ca="1"/>
        <v>#NAME?</v>
      </c>
      <c r="Y21" t="e">
        <f ca="1"/>
        <v>#NAME?</v>
      </c>
      <c r="Z21" t="e">
        <f ca="1"/>
        <v>#NAME?</v>
      </c>
      <c r="AA21" t="e">
        <f ca="1"/>
        <v>#NAME?</v>
      </c>
      <c r="AB21" t="e">
        <f ca="1"/>
        <v>#NAME?</v>
      </c>
      <c r="AC21" t="e">
        <f ca="1"/>
        <v>#NAME?</v>
      </c>
      <c r="AD21" s="138" t="e">
        <f ca="1"/>
        <v>#NAME?</v>
      </c>
      <c r="AE21" s="139" t="e">
        <f ca="1"/>
        <v>#NAME?</v>
      </c>
      <c r="AF21" s="140" t="e">
        <f t="shared" ca="1" si="1"/>
        <v>#NAME?</v>
      </c>
      <c r="AG21" t="e">
        <f t="shared" ca="1" si="2"/>
        <v>#NAME?</v>
      </c>
      <c r="AH21" t="e">
        <f t="shared" ca="1" si="3"/>
        <v>#NAME?</v>
      </c>
      <c r="AI21" s="138" t="e">
        <f t="shared" ca="1" si="4"/>
        <v>#NAME?</v>
      </c>
      <c r="AJ21" s="140" t="e">
        <f t="shared" ca="1" si="5"/>
        <v>#NAME?</v>
      </c>
      <c r="AK21" s="138">
        <f t="shared" ca="1" si="6"/>
        <v>0</v>
      </c>
      <c r="AL21" s="140" t="e">
        <f t="shared" ca="1" si="7"/>
        <v>#NAME?</v>
      </c>
      <c r="AM21">
        <f t="shared" ca="1" si="8"/>
        <v>0</v>
      </c>
      <c r="AQ21" t="s">
        <v>178</v>
      </c>
      <c r="AR21" s="148" t="e">
        <f ca="1">_xlfn.CHISQ.DIST.RT(AR19,AR20)</f>
        <v>#NUM!</v>
      </c>
      <c r="BO21" t="e">
        <f ca="1"/>
        <v>#NAME?</v>
      </c>
      <c r="BP21" t="e">
        <f ca="1"/>
        <v>#NAME?</v>
      </c>
      <c r="BQ21" t="e">
        <f ca="1"/>
        <v>#NAME?</v>
      </c>
      <c r="BR21" t="e">
        <f t="shared" ca="1" si="13"/>
        <v>#NAME?</v>
      </c>
      <c r="BS21" t="e">
        <f t="shared" ca="1" si="14"/>
        <v>#NAME?</v>
      </c>
      <c r="BT21" t="e">
        <f t="shared" ca="1" si="10"/>
        <v>#NAME?</v>
      </c>
      <c r="BU21" t="e">
        <f t="shared" ca="1" si="11"/>
        <v>#NAME?</v>
      </c>
      <c r="BV21" t="e">
        <f t="shared" ca="1" si="12"/>
        <v>#NAME?</v>
      </c>
    </row>
    <row r="22" spans="1:74" ht="15.5" x14ac:dyDescent="0.35">
      <c r="A22" s="31">
        <v>65</v>
      </c>
      <c r="B22" s="14">
        <v>3</v>
      </c>
      <c r="C22" s="20">
        <v>0.159</v>
      </c>
      <c r="D22" s="14">
        <v>2</v>
      </c>
      <c r="E22">
        <v>1</v>
      </c>
      <c r="F22" s="32">
        <v>1</v>
      </c>
      <c r="G22" s="14">
        <v>47</v>
      </c>
      <c r="H22" s="14">
        <v>14</v>
      </c>
      <c r="I22" s="14">
        <v>3</v>
      </c>
      <c r="J22" s="21">
        <v>27</v>
      </c>
      <c r="K22" s="17">
        <v>59</v>
      </c>
      <c r="L22" s="33">
        <v>174</v>
      </c>
      <c r="M22" s="14">
        <v>0</v>
      </c>
      <c r="R22" t="e">
        <f ca="1"/>
        <v>#NAME?</v>
      </c>
      <c r="S22" t="e">
        <f ca="1"/>
        <v>#NAME?</v>
      </c>
      <c r="T22" t="e">
        <f ca="1"/>
        <v>#NAME?</v>
      </c>
      <c r="U22" t="e">
        <f ca="1"/>
        <v>#NAME?</v>
      </c>
      <c r="V22" t="e">
        <f ca="1"/>
        <v>#NAME?</v>
      </c>
      <c r="W22" t="e">
        <f ca="1"/>
        <v>#NAME?</v>
      </c>
      <c r="X22" t="e">
        <f ca="1"/>
        <v>#NAME?</v>
      </c>
      <c r="Y22" t="e">
        <f ca="1"/>
        <v>#NAME?</v>
      </c>
      <c r="Z22" t="e">
        <f ca="1"/>
        <v>#NAME?</v>
      </c>
      <c r="AA22" t="e">
        <f ca="1"/>
        <v>#NAME?</v>
      </c>
      <c r="AB22" t="e">
        <f ca="1"/>
        <v>#NAME?</v>
      </c>
      <c r="AC22" t="e">
        <f ca="1"/>
        <v>#NAME?</v>
      </c>
      <c r="AD22" s="138" t="e">
        <f ca="1"/>
        <v>#NAME?</v>
      </c>
      <c r="AE22" s="139" t="e">
        <f ca="1"/>
        <v>#NAME?</v>
      </c>
      <c r="AF22" s="140" t="e">
        <f t="shared" ca="1" si="1"/>
        <v>#NAME?</v>
      </c>
      <c r="AG22" t="e">
        <f t="shared" ca="1" si="2"/>
        <v>#NAME?</v>
      </c>
      <c r="AH22" t="e">
        <f t="shared" ca="1" si="3"/>
        <v>#NAME?</v>
      </c>
      <c r="AI22" s="138" t="e">
        <f t="shared" ca="1" si="4"/>
        <v>#NAME?</v>
      </c>
      <c r="AJ22" s="140" t="e">
        <f t="shared" ca="1" si="5"/>
        <v>#NAME?</v>
      </c>
      <c r="AK22" s="138">
        <f t="shared" ca="1" si="6"/>
        <v>0</v>
      </c>
      <c r="AL22" s="140" t="e">
        <f t="shared" ca="1" si="7"/>
        <v>#NAME?</v>
      </c>
      <c r="AM22">
        <f t="shared" ca="1" si="8"/>
        <v>0</v>
      </c>
      <c r="AQ22" t="s">
        <v>179</v>
      </c>
      <c r="AR22" s="148">
        <f>AR12</f>
        <v>0.05</v>
      </c>
      <c r="BO22" t="e">
        <f ca="1"/>
        <v>#NAME?</v>
      </c>
      <c r="BP22" t="e">
        <f ca="1"/>
        <v>#NAME?</v>
      </c>
      <c r="BQ22" t="e">
        <f ca="1"/>
        <v>#NAME?</v>
      </c>
      <c r="BR22" t="e">
        <f t="shared" ca="1" si="13"/>
        <v>#NAME?</v>
      </c>
      <c r="BS22" t="e">
        <f t="shared" ca="1" si="14"/>
        <v>#NAME?</v>
      </c>
      <c r="BT22" t="e">
        <f t="shared" ca="1" si="10"/>
        <v>#NAME?</v>
      </c>
      <c r="BU22" t="e">
        <f t="shared" ca="1" si="11"/>
        <v>#NAME?</v>
      </c>
      <c r="BV22" t="e">
        <f t="shared" ca="1" si="12"/>
        <v>#NAME?</v>
      </c>
    </row>
    <row r="23" spans="1:74" ht="15.5" x14ac:dyDescent="0.35">
      <c r="A23" s="31">
        <v>86</v>
      </c>
      <c r="B23" s="14">
        <v>8</v>
      </c>
      <c r="C23" s="20">
        <v>2.2839999999999998</v>
      </c>
      <c r="D23" s="14">
        <v>0</v>
      </c>
      <c r="E23">
        <v>1</v>
      </c>
      <c r="F23" s="32">
        <v>1</v>
      </c>
      <c r="G23" s="14">
        <v>38</v>
      </c>
      <c r="H23" s="14">
        <v>10</v>
      </c>
      <c r="I23" s="14">
        <v>2</v>
      </c>
      <c r="J23" s="21">
        <v>32</v>
      </c>
      <c r="K23" s="17">
        <v>78</v>
      </c>
      <c r="L23" s="33">
        <v>192</v>
      </c>
      <c r="M23" s="14">
        <v>1</v>
      </c>
      <c r="R23" t="e">
        <f ca="1"/>
        <v>#NAME?</v>
      </c>
      <c r="S23" t="e">
        <f ca="1"/>
        <v>#NAME?</v>
      </c>
      <c r="T23" t="e">
        <f ca="1"/>
        <v>#NAME?</v>
      </c>
      <c r="U23" t="e">
        <f ca="1"/>
        <v>#NAME?</v>
      </c>
      <c r="V23" t="e">
        <f ca="1"/>
        <v>#NAME?</v>
      </c>
      <c r="W23" t="e">
        <f ca="1"/>
        <v>#NAME?</v>
      </c>
      <c r="X23" t="e">
        <f ca="1"/>
        <v>#NAME?</v>
      </c>
      <c r="Y23" t="e">
        <f ca="1"/>
        <v>#NAME?</v>
      </c>
      <c r="Z23" t="e">
        <f ca="1"/>
        <v>#NAME?</v>
      </c>
      <c r="AA23" t="e">
        <f ca="1"/>
        <v>#NAME?</v>
      </c>
      <c r="AB23" t="e">
        <f ca="1"/>
        <v>#NAME?</v>
      </c>
      <c r="AC23" t="e">
        <f ca="1"/>
        <v>#NAME?</v>
      </c>
      <c r="AD23" s="138" t="e">
        <f ca="1"/>
        <v>#NAME?</v>
      </c>
      <c r="AE23" s="139" t="e">
        <f ca="1"/>
        <v>#NAME?</v>
      </c>
      <c r="AF23" s="140" t="e">
        <f t="shared" ca="1" si="1"/>
        <v>#NAME?</v>
      </c>
      <c r="AG23" t="e">
        <f t="shared" ca="1" si="2"/>
        <v>#NAME?</v>
      </c>
      <c r="AH23" t="e">
        <f t="shared" ca="1" si="3"/>
        <v>#NAME?</v>
      </c>
      <c r="AI23" s="138" t="e">
        <f t="shared" ca="1" si="4"/>
        <v>#NAME?</v>
      </c>
      <c r="AJ23" s="140" t="e">
        <f t="shared" ca="1" si="5"/>
        <v>#NAME?</v>
      </c>
      <c r="AK23" s="138">
        <f t="shared" ca="1" si="6"/>
        <v>0</v>
      </c>
      <c r="AL23" s="140" t="e">
        <f t="shared" ca="1" si="7"/>
        <v>#NAME?</v>
      </c>
      <c r="AM23">
        <f t="shared" ca="1" si="8"/>
        <v>0</v>
      </c>
      <c r="AQ23" t="s">
        <v>180</v>
      </c>
      <c r="AR23" s="150" t="e">
        <f ca="1">IF(AR21&lt;AR22,"yes","no")</f>
        <v>#NUM!</v>
      </c>
      <c r="BO23" t="e">
        <f ca="1"/>
        <v>#NAME?</v>
      </c>
      <c r="BP23" t="e">
        <f ca="1"/>
        <v>#NAME?</v>
      </c>
      <c r="BQ23" t="e">
        <f ca="1"/>
        <v>#NAME?</v>
      </c>
      <c r="BR23" t="e">
        <f t="shared" ca="1" si="13"/>
        <v>#NAME?</v>
      </c>
      <c r="BS23" t="e">
        <f t="shared" ca="1" si="14"/>
        <v>#NAME?</v>
      </c>
      <c r="BT23" t="e">
        <f t="shared" ca="1" si="10"/>
        <v>#NAME?</v>
      </c>
      <c r="BU23" t="e">
        <f t="shared" ca="1" si="11"/>
        <v>#NAME?</v>
      </c>
      <c r="BV23" t="e">
        <f t="shared" ca="1" si="12"/>
        <v>#NAME?</v>
      </c>
    </row>
    <row r="24" spans="1:74" ht="15.5" x14ac:dyDescent="0.35">
      <c r="A24" s="31">
        <v>51</v>
      </c>
      <c r="B24" s="14">
        <v>8</v>
      </c>
      <c r="C24" s="20">
        <v>0.79900000000000004</v>
      </c>
      <c r="D24" s="14">
        <v>6</v>
      </c>
      <c r="E24">
        <v>0</v>
      </c>
      <c r="F24" s="32">
        <v>1</v>
      </c>
      <c r="G24" s="14">
        <v>34</v>
      </c>
      <c r="H24" s="14">
        <v>12</v>
      </c>
      <c r="I24" s="14">
        <v>2</v>
      </c>
      <c r="J24" s="21">
        <v>40</v>
      </c>
      <c r="K24" s="17">
        <v>22</v>
      </c>
      <c r="L24" s="33">
        <v>189</v>
      </c>
      <c r="M24" s="14">
        <v>1</v>
      </c>
      <c r="R24" t="e">
        <f ca="1"/>
        <v>#NAME?</v>
      </c>
      <c r="S24" t="e">
        <f ca="1"/>
        <v>#NAME?</v>
      </c>
      <c r="T24" t="e">
        <f ca="1"/>
        <v>#NAME?</v>
      </c>
      <c r="U24" t="e">
        <f ca="1"/>
        <v>#NAME?</v>
      </c>
      <c r="V24" t="e">
        <f ca="1"/>
        <v>#NAME?</v>
      </c>
      <c r="W24" t="e">
        <f ca="1"/>
        <v>#NAME?</v>
      </c>
      <c r="X24" t="e">
        <f ca="1"/>
        <v>#NAME?</v>
      </c>
      <c r="Y24" t="e">
        <f ca="1"/>
        <v>#NAME?</v>
      </c>
      <c r="Z24" t="e">
        <f ca="1"/>
        <v>#NAME?</v>
      </c>
      <c r="AA24" t="e">
        <f ca="1"/>
        <v>#NAME?</v>
      </c>
      <c r="AB24" t="e">
        <f ca="1"/>
        <v>#NAME?</v>
      </c>
      <c r="AC24" t="e">
        <f ca="1"/>
        <v>#NAME?</v>
      </c>
      <c r="AD24" s="138" t="e">
        <f ca="1"/>
        <v>#NAME?</v>
      </c>
      <c r="AE24" s="139" t="e">
        <f ca="1"/>
        <v>#NAME?</v>
      </c>
      <c r="AF24" s="140" t="e">
        <f t="shared" ca="1" si="1"/>
        <v>#NAME?</v>
      </c>
      <c r="AG24" t="e">
        <f t="shared" ca="1" si="2"/>
        <v>#NAME?</v>
      </c>
      <c r="AH24" t="e">
        <f t="shared" ca="1" si="3"/>
        <v>#NAME?</v>
      </c>
      <c r="AI24" s="138" t="e">
        <f t="shared" ca="1" si="4"/>
        <v>#NAME?</v>
      </c>
      <c r="AJ24" s="140" t="e">
        <f t="shared" ca="1" si="5"/>
        <v>#NAME?</v>
      </c>
      <c r="AK24" s="138">
        <f t="shared" ca="1" si="6"/>
        <v>0</v>
      </c>
      <c r="AL24" s="140" t="e">
        <f t="shared" ca="1" si="7"/>
        <v>#NAME?</v>
      </c>
      <c r="AM24">
        <f t="shared" ca="1" si="8"/>
        <v>0</v>
      </c>
      <c r="BO24" t="e">
        <f ca="1"/>
        <v>#NAME?</v>
      </c>
      <c r="BP24" t="e">
        <f ca="1"/>
        <v>#NAME?</v>
      </c>
      <c r="BQ24" t="e">
        <f ca="1"/>
        <v>#NAME?</v>
      </c>
      <c r="BR24" t="e">
        <f t="shared" ca="1" si="13"/>
        <v>#NAME?</v>
      </c>
      <c r="BS24" t="e">
        <f t="shared" ca="1" si="14"/>
        <v>#NAME?</v>
      </c>
      <c r="BT24" t="e">
        <f t="shared" ca="1" si="10"/>
        <v>#NAME?</v>
      </c>
      <c r="BU24" t="e">
        <f t="shared" ca="1" si="11"/>
        <v>#NAME?</v>
      </c>
      <c r="BV24" t="e">
        <f t="shared" ca="1" si="12"/>
        <v>#NAME?</v>
      </c>
    </row>
    <row r="25" spans="1:74" ht="15.5" x14ac:dyDescent="0.35">
      <c r="A25" s="31">
        <v>56</v>
      </c>
      <c r="B25" s="14">
        <v>7</v>
      </c>
      <c r="C25" s="20">
        <v>0.91100000000000003</v>
      </c>
      <c r="D25" s="14">
        <v>2</v>
      </c>
      <c r="E25">
        <v>1</v>
      </c>
      <c r="F25" s="32">
        <v>0</v>
      </c>
      <c r="G25" s="14">
        <v>30</v>
      </c>
      <c r="H25" s="14">
        <v>13</v>
      </c>
      <c r="I25" s="14">
        <v>1</v>
      </c>
      <c r="J25" s="21">
        <v>38</v>
      </c>
      <c r="K25" s="17">
        <v>34</v>
      </c>
      <c r="L25" s="33">
        <v>185</v>
      </c>
      <c r="M25" s="14">
        <v>1</v>
      </c>
      <c r="R25" t="e">
        <f ca="1"/>
        <v>#NAME?</v>
      </c>
      <c r="S25" t="e">
        <f ca="1"/>
        <v>#NAME?</v>
      </c>
      <c r="T25" t="e">
        <f ca="1"/>
        <v>#NAME?</v>
      </c>
      <c r="U25" t="e">
        <f ca="1"/>
        <v>#NAME?</v>
      </c>
      <c r="V25" t="e">
        <f ca="1"/>
        <v>#NAME?</v>
      </c>
      <c r="W25" t="e">
        <f ca="1"/>
        <v>#NAME?</v>
      </c>
      <c r="X25" t="e">
        <f ca="1"/>
        <v>#NAME?</v>
      </c>
      <c r="Y25" t="e">
        <f ca="1"/>
        <v>#NAME?</v>
      </c>
      <c r="Z25" t="e">
        <f ca="1"/>
        <v>#NAME?</v>
      </c>
      <c r="AA25" t="e">
        <f ca="1"/>
        <v>#NAME?</v>
      </c>
      <c r="AB25" t="e">
        <f ca="1"/>
        <v>#NAME?</v>
      </c>
      <c r="AC25" t="e">
        <f ca="1"/>
        <v>#NAME?</v>
      </c>
      <c r="AD25" s="138" t="e">
        <f ca="1"/>
        <v>#NAME?</v>
      </c>
      <c r="AE25" s="139" t="e">
        <f ca="1"/>
        <v>#NAME?</v>
      </c>
      <c r="AF25" s="140" t="e">
        <f t="shared" ca="1" si="1"/>
        <v>#NAME?</v>
      </c>
      <c r="AG25" t="e">
        <f t="shared" ca="1" si="2"/>
        <v>#NAME?</v>
      </c>
      <c r="AH25" t="e">
        <f t="shared" ca="1" si="3"/>
        <v>#NAME?</v>
      </c>
      <c r="AI25" s="138" t="e">
        <f t="shared" ca="1" si="4"/>
        <v>#NAME?</v>
      </c>
      <c r="AJ25" s="140" t="e">
        <f t="shared" ca="1" si="5"/>
        <v>#NAME?</v>
      </c>
      <c r="AK25" s="138">
        <f t="shared" ca="1" si="6"/>
        <v>0</v>
      </c>
      <c r="AL25" s="140" t="e">
        <f t="shared" ca="1" si="7"/>
        <v>#NAME?</v>
      </c>
      <c r="AM25">
        <f t="shared" ca="1" si="8"/>
        <v>0</v>
      </c>
      <c r="BO25" t="e">
        <f ca="1"/>
        <v>#NAME?</v>
      </c>
      <c r="BP25" t="e">
        <f ca="1"/>
        <v>#NAME?</v>
      </c>
      <c r="BQ25" t="e">
        <f ca="1"/>
        <v>#NAME?</v>
      </c>
      <c r="BR25" t="e">
        <f t="shared" ca="1" si="13"/>
        <v>#NAME?</v>
      </c>
      <c r="BS25" t="e">
        <f t="shared" ca="1" si="14"/>
        <v>#NAME?</v>
      </c>
      <c r="BT25" t="e">
        <f t="shared" ca="1" si="10"/>
        <v>#NAME?</v>
      </c>
      <c r="BU25" t="e">
        <f t="shared" ca="1" si="11"/>
        <v>#NAME?</v>
      </c>
      <c r="BV25" t="e">
        <f t="shared" ca="1" si="12"/>
        <v>#NAME?</v>
      </c>
    </row>
    <row r="26" spans="1:74" ht="15.5" x14ac:dyDescent="0.35">
      <c r="A26" s="31">
        <v>60</v>
      </c>
      <c r="B26" s="14">
        <v>3</v>
      </c>
      <c r="C26" s="20">
        <v>0.81299999999999994</v>
      </c>
      <c r="D26" s="14">
        <v>3</v>
      </c>
      <c r="E26">
        <v>0</v>
      </c>
      <c r="F26" s="32">
        <v>0</v>
      </c>
      <c r="G26" s="14">
        <v>44</v>
      </c>
      <c r="H26" s="14">
        <v>8</v>
      </c>
      <c r="I26" s="14">
        <v>3</v>
      </c>
      <c r="J26" s="21">
        <v>33</v>
      </c>
      <c r="K26" s="17">
        <v>45</v>
      </c>
      <c r="L26" s="33">
        <v>177</v>
      </c>
      <c r="M26" s="14">
        <v>1</v>
      </c>
      <c r="R26" t="e">
        <f ca="1"/>
        <v>#NAME?</v>
      </c>
      <c r="S26" t="e">
        <f ca="1"/>
        <v>#NAME?</v>
      </c>
      <c r="T26" t="e">
        <f ca="1"/>
        <v>#NAME?</v>
      </c>
      <c r="U26" t="e">
        <f ca="1"/>
        <v>#NAME?</v>
      </c>
      <c r="V26" t="e">
        <f ca="1"/>
        <v>#NAME?</v>
      </c>
      <c r="W26" t="e">
        <f ca="1"/>
        <v>#NAME?</v>
      </c>
      <c r="X26" t="e">
        <f ca="1"/>
        <v>#NAME?</v>
      </c>
      <c r="Y26" t="e">
        <f ca="1"/>
        <v>#NAME?</v>
      </c>
      <c r="Z26" t="e">
        <f ca="1"/>
        <v>#NAME?</v>
      </c>
      <c r="AA26" t="e">
        <f ca="1"/>
        <v>#NAME?</v>
      </c>
      <c r="AB26" t="e">
        <f ca="1"/>
        <v>#NAME?</v>
      </c>
      <c r="AC26" t="e">
        <f ca="1"/>
        <v>#NAME?</v>
      </c>
      <c r="AD26" s="138" t="e">
        <f ca="1"/>
        <v>#NAME?</v>
      </c>
      <c r="AE26" s="139" t="e">
        <f ca="1"/>
        <v>#NAME?</v>
      </c>
      <c r="AF26" s="140" t="e">
        <f t="shared" ca="1" si="1"/>
        <v>#NAME?</v>
      </c>
      <c r="AG26" t="e">
        <f t="shared" ca="1" si="2"/>
        <v>#NAME?</v>
      </c>
      <c r="AH26" t="e">
        <f t="shared" ca="1" si="3"/>
        <v>#NAME?</v>
      </c>
      <c r="AI26" s="138" t="e">
        <f t="shared" ca="1" si="4"/>
        <v>#NAME?</v>
      </c>
      <c r="AJ26" s="140" t="e">
        <f t="shared" ca="1" si="5"/>
        <v>#NAME?</v>
      </c>
      <c r="AK26" s="138">
        <f t="shared" ca="1" si="6"/>
        <v>0</v>
      </c>
      <c r="AL26" s="140" t="e">
        <f t="shared" ca="1" si="7"/>
        <v>#NAME?</v>
      </c>
      <c r="AM26">
        <f t="shared" ca="1" si="8"/>
        <v>0</v>
      </c>
      <c r="BO26" t="e">
        <f ca="1"/>
        <v>#NAME?</v>
      </c>
      <c r="BP26" t="e">
        <f ca="1"/>
        <v>#NAME?</v>
      </c>
      <c r="BQ26" t="e">
        <f ca="1"/>
        <v>#NAME?</v>
      </c>
      <c r="BR26" t="e">
        <f t="shared" ca="1" si="13"/>
        <v>#NAME?</v>
      </c>
      <c r="BS26" t="e">
        <f t="shared" ca="1" si="14"/>
        <v>#NAME?</v>
      </c>
      <c r="BT26" t="e">
        <f t="shared" ca="1" si="10"/>
        <v>#NAME?</v>
      </c>
      <c r="BU26" t="e">
        <f t="shared" ca="1" si="11"/>
        <v>#NAME?</v>
      </c>
      <c r="BV26" t="e">
        <f t="shared" ca="1" si="12"/>
        <v>#NAME?</v>
      </c>
    </row>
    <row r="27" spans="1:74" ht="15.5" x14ac:dyDescent="0.35">
      <c r="A27" s="31">
        <v>40</v>
      </c>
      <c r="B27" s="14">
        <v>14</v>
      </c>
      <c r="C27" s="20">
        <v>0.97599999999999998</v>
      </c>
      <c r="D27" s="14">
        <v>2</v>
      </c>
      <c r="E27">
        <v>0</v>
      </c>
      <c r="F27" s="32">
        <v>0</v>
      </c>
      <c r="G27" s="14">
        <v>37</v>
      </c>
      <c r="H27" s="14">
        <v>5</v>
      </c>
      <c r="I27" s="14">
        <v>3</v>
      </c>
      <c r="J27" s="21">
        <v>40</v>
      </c>
      <c r="K27" s="17">
        <v>9</v>
      </c>
      <c r="L27" s="33">
        <v>168</v>
      </c>
      <c r="M27" s="14">
        <v>0</v>
      </c>
      <c r="R27" t="e">
        <f ca="1"/>
        <v>#NAME?</v>
      </c>
      <c r="S27" t="e">
        <f ca="1"/>
        <v>#NAME?</v>
      </c>
      <c r="T27" t="e">
        <f ca="1"/>
        <v>#NAME?</v>
      </c>
      <c r="U27" t="e">
        <f ca="1"/>
        <v>#NAME?</v>
      </c>
      <c r="V27" t="e">
        <f ca="1"/>
        <v>#NAME?</v>
      </c>
      <c r="W27" t="e">
        <f ca="1"/>
        <v>#NAME?</v>
      </c>
      <c r="X27" t="e">
        <f ca="1"/>
        <v>#NAME?</v>
      </c>
      <c r="Y27" t="e">
        <f ca="1"/>
        <v>#NAME?</v>
      </c>
      <c r="Z27" t="e">
        <f ca="1"/>
        <v>#NAME?</v>
      </c>
      <c r="AA27" t="e">
        <f ca="1"/>
        <v>#NAME?</v>
      </c>
      <c r="AB27" t="e">
        <f ca="1"/>
        <v>#NAME?</v>
      </c>
      <c r="AC27" t="e">
        <f ca="1"/>
        <v>#NAME?</v>
      </c>
      <c r="AD27" s="138" t="e">
        <f ca="1"/>
        <v>#NAME?</v>
      </c>
      <c r="AE27" s="139" t="e">
        <f ca="1"/>
        <v>#NAME?</v>
      </c>
      <c r="AF27" s="140" t="e">
        <f t="shared" ca="1" si="1"/>
        <v>#NAME?</v>
      </c>
      <c r="AG27" t="e">
        <f t="shared" ca="1" si="2"/>
        <v>#NAME?</v>
      </c>
      <c r="AH27" t="e">
        <f t="shared" ca="1" si="3"/>
        <v>#NAME?</v>
      </c>
      <c r="AI27" s="138" t="e">
        <f t="shared" ca="1" si="4"/>
        <v>#NAME?</v>
      </c>
      <c r="AJ27" s="140" t="e">
        <f t="shared" ca="1" si="5"/>
        <v>#NAME?</v>
      </c>
      <c r="AK27" s="138">
        <f t="shared" ca="1" si="6"/>
        <v>0</v>
      </c>
      <c r="AL27" s="140" t="e">
        <f t="shared" ca="1" si="7"/>
        <v>#NAME?</v>
      </c>
      <c r="AM27">
        <f t="shared" ca="1" si="8"/>
        <v>0</v>
      </c>
      <c r="BO27" t="e">
        <f ca="1"/>
        <v>#NAME?</v>
      </c>
      <c r="BP27" t="e">
        <f ca="1"/>
        <v>#NAME?</v>
      </c>
      <c r="BQ27" t="e">
        <f ca="1"/>
        <v>#NAME?</v>
      </c>
      <c r="BR27" t="e">
        <f t="shared" ca="1" si="13"/>
        <v>#NAME?</v>
      </c>
      <c r="BS27" t="e">
        <f t="shared" ca="1" si="14"/>
        <v>#NAME?</v>
      </c>
      <c r="BT27" t="e">
        <f t="shared" ca="1" si="10"/>
        <v>#NAME?</v>
      </c>
      <c r="BU27" t="e">
        <f t="shared" ca="1" si="11"/>
        <v>#NAME?</v>
      </c>
      <c r="BV27" t="e">
        <f t="shared" ca="1" si="12"/>
        <v>#NAME?</v>
      </c>
    </row>
    <row r="28" spans="1:74" ht="15.5" x14ac:dyDescent="0.35">
      <c r="A28" s="31">
        <v>85</v>
      </c>
      <c r="B28" s="14">
        <v>12</v>
      </c>
      <c r="C28" s="20">
        <v>1.86</v>
      </c>
      <c r="D28" s="14">
        <v>2</v>
      </c>
      <c r="E28">
        <v>1</v>
      </c>
      <c r="F28" s="32">
        <v>1</v>
      </c>
      <c r="G28" s="14">
        <v>37</v>
      </c>
      <c r="H28" s="14">
        <v>13</v>
      </c>
      <c r="I28" s="14">
        <v>2</v>
      </c>
      <c r="J28" s="21">
        <v>42</v>
      </c>
      <c r="K28" s="17">
        <v>62</v>
      </c>
      <c r="L28" s="33">
        <v>172</v>
      </c>
      <c r="M28" s="14">
        <v>1</v>
      </c>
      <c r="R28" t="e">
        <f ca="1"/>
        <v>#NAME?</v>
      </c>
      <c r="S28" t="e">
        <f ca="1"/>
        <v>#NAME?</v>
      </c>
      <c r="T28" t="e">
        <f ca="1"/>
        <v>#NAME?</v>
      </c>
      <c r="U28" t="e">
        <f ca="1"/>
        <v>#NAME?</v>
      </c>
      <c r="V28" t="e">
        <f ca="1"/>
        <v>#NAME?</v>
      </c>
      <c r="W28" t="e">
        <f ca="1"/>
        <v>#NAME?</v>
      </c>
      <c r="X28" t="e">
        <f ca="1"/>
        <v>#NAME?</v>
      </c>
      <c r="Y28" t="e">
        <f ca="1"/>
        <v>#NAME?</v>
      </c>
      <c r="Z28" t="e">
        <f ca="1"/>
        <v>#NAME?</v>
      </c>
      <c r="AA28" t="e">
        <f ca="1"/>
        <v>#NAME?</v>
      </c>
      <c r="AB28" t="e">
        <f ca="1"/>
        <v>#NAME?</v>
      </c>
      <c r="AC28" t="e">
        <f ca="1"/>
        <v>#NAME?</v>
      </c>
      <c r="AD28" s="138" t="e">
        <f ca="1"/>
        <v>#NAME?</v>
      </c>
      <c r="AE28" s="139" t="e">
        <f ca="1"/>
        <v>#NAME?</v>
      </c>
      <c r="AF28" s="140" t="e">
        <f t="shared" ca="1" si="1"/>
        <v>#NAME?</v>
      </c>
      <c r="AG28" t="e">
        <f t="shared" ca="1" si="2"/>
        <v>#NAME?</v>
      </c>
      <c r="AH28" t="e">
        <f t="shared" ca="1" si="3"/>
        <v>#NAME?</v>
      </c>
      <c r="AI28" s="138" t="e">
        <f t="shared" ca="1" si="4"/>
        <v>#NAME?</v>
      </c>
      <c r="AJ28" s="140" t="e">
        <f t="shared" ca="1" si="5"/>
        <v>#NAME?</v>
      </c>
      <c r="AK28" s="138">
        <f t="shared" ca="1" si="6"/>
        <v>0</v>
      </c>
      <c r="AL28" s="140" t="e">
        <f t="shared" ca="1" si="7"/>
        <v>#NAME?</v>
      </c>
      <c r="AM28">
        <f t="shared" ca="1" si="8"/>
        <v>0</v>
      </c>
      <c r="BO28" t="e">
        <f ca="1"/>
        <v>#NAME?</v>
      </c>
      <c r="BP28" t="e">
        <f ca="1"/>
        <v>#NAME?</v>
      </c>
      <c r="BQ28" t="e">
        <f ca="1"/>
        <v>#NAME?</v>
      </c>
      <c r="BR28" t="e">
        <f t="shared" ca="1" si="13"/>
        <v>#NAME?</v>
      </c>
      <c r="BS28" t="e">
        <f t="shared" ca="1" si="14"/>
        <v>#NAME?</v>
      </c>
      <c r="BT28" t="e">
        <f t="shared" ca="1" si="10"/>
        <v>#NAME?</v>
      </c>
      <c r="BU28" t="e">
        <f t="shared" ca="1" si="11"/>
        <v>#NAME?</v>
      </c>
      <c r="BV28" t="e">
        <f t="shared" ca="1" si="12"/>
        <v>#NAME?</v>
      </c>
    </row>
    <row r="29" spans="1:74" ht="15.5" x14ac:dyDescent="0.35">
      <c r="A29" s="31">
        <v>35</v>
      </c>
      <c r="B29" s="14">
        <v>6</v>
      </c>
      <c r="C29" s="20">
        <v>4.7E-2</v>
      </c>
      <c r="D29" s="14">
        <v>4</v>
      </c>
      <c r="E29">
        <v>0</v>
      </c>
      <c r="F29" s="32">
        <v>0</v>
      </c>
      <c r="G29" s="14">
        <v>27</v>
      </c>
      <c r="H29" s="14">
        <v>5</v>
      </c>
      <c r="I29" s="14">
        <v>6</v>
      </c>
      <c r="J29" s="21">
        <v>37</v>
      </c>
      <c r="K29" s="17">
        <v>16</v>
      </c>
      <c r="L29" s="33">
        <v>186</v>
      </c>
      <c r="M29" s="14">
        <v>1</v>
      </c>
      <c r="R29" t="e">
        <f ca="1"/>
        <v>#NAME?</v>
      </c>
      <c r="S29" t="e">
        <f ca="1"/>
        <v>#NAME?</v>
      </c>
      <c r="T29" t="e">
        <f ca="1"/>
        <v>#NAME?</v>
      </c>
      <c r="U29" t="e">
        <f ca="1"/>
        <v>#NAME?</v>
      </c>
      <c r="V29" t="e">
        <f ca="1"/>
        <v>#NAME?</v>
      </c>
      <c r="W29" t="e">
        <f ca="1"/>
        <v>#NAME?</v>
      </c>
      <c r="X29" t="e">
        <f ca="1"/>
        <v>#NAME?</v>
      </c>
      <c r="Y29" t="e">
        <f ca="1"/>
        <v>#NAME?</v>
      </c>
      <c r="Z29" t="e">
        <f ca="1"/>
        <v>#NAME?</v>
      </c>
      <c r="AA29" t="e">
        <f ca="1"/>
        <v>#NAME?</v>
      </c>
      <c r="AB29" t="e">
        <f ca="1"/>
        <v>#NAME?</v>
      </c>
      <c r="AC29" t="e">
        <f ca="1"/>
        <v>#NAME?</v>
      </c>
      <c r="AD29" s="138" t="e">
        <f ca="1"/>
        <v>#NAME?</v>
      </c>
      <c r="AE29" s="139" t="e">
        <f ca="1"/>
        <v>#NAME?</v>
      </c>
      <c r="AF29" s="140" t="e">
        <f t="shared" ca="1" si="1"/>
        <v>#NAME?</v>
      </c>
      <c r="AG29" t="e">
        <f t="shared" ca="1" si="2"/>
        <v>#NAME?</v>
      </c>
      <c r="AH29" t="e">
        <f t="shared" ca="1" si="3"/>
        <v>#NAME?</v>
      </c>
      <c r="AI29" s="138" t="e">
        <f t="shared" ca="1" si="4"/>
        <v>#NAME?</v>
      </c>
      <c r="AJ29" s="140" t="e">
        <f t="shared" ca="1" si="5"/>
        <v>#NAME?</v>
      </c>
      <c r="AK29" s="138">
        <f t="shared" ca="1" si="6"/>
        <v>0</v>
      </c>
      <c r="AL29" s="140" t="e">
        <f t="shared" ca="1" si="7"/>
        <v>#NAME?</v>
      </c>
      <c r="AM29">
        <f t="shared" ca="1" si="8"/>
        <v>0</v>
      </c>
      <c r="BO29" t="e">
        <f ca="1"/>
        <v>#NAME?</v>
      </c>
      <c r="BP29" t="e">
        <f ca="1"/>
        <v>#NAME?</v>
      </c>
      <c r="BQ29" t="e">
        <f ca="1"/>
        <v>#NAME?</v>
      </c>
      <c r="BR29" t="e">
        <f t="shared" ca="1" si="13"/>
        <v>#NAME?</v>
      </c>
      <c r="BS29" t="e">
        <f t="shared" ca="1" si="14"/>
        <v>#NAME?</v>
      </c>
      <c r="BT29" t="e">
        <f t="shared" ca="1" si="10"/>
        <v>#NAME?</v>
      </c>
      <c r="BU29" t="e">
        <f t="shared" ca="1" si="11"/>
        <v>#NAME?</v>
      </c>
      <c r="BV29" t="e">
        <f t="shared" ca="1" si="12"/>
        <v>#NAME?</v>
      </c>
    </row>
    <row r="30" spans="1:74" ht="15.5" x14ac:dyDescent="0.35">
      <c r="A30" s="31">
        <v>51</v>
      </c>
      <c r="B30" s="14">
        <v>6</v>
      </c>
      <c r="C30" s="20">
        <v>0.498</v>
      </c>
      <c r="D30" s="14">
        <v>4</v>
      </c>
      <c r="E30">
        <v>0</v>
      </c>
      <c r="F30" s="32">
        <v>0</v>
      </c>
      <c r="G30" s="14">
        <v>30</v>
      </c>
      <c r="H30" s="14">
        <v>5</v>
      </c>
      <c r="I30" s="14">
        <v>2</v>
      </c>
      <c r="J30" s="21">
        <v>36</v>
      </c>
      <c r="K30" s="17">
        <v>20</v>
      </c>
      <c r="L30" s="33">
        <v>187</v>
      </c>
      <c r="M30" s="14">
        <v>1</v>
      </c>
      <c r="R30" t="e">
        <f ca="1"/>
        <v>#NAME?</v>
      </c>
      <c r="S30" t="e">
        <f ca="1"/>
        <v>#NAME?</v>
      </c>
      <c r="T30" t="e">
        <f ca="1"/>
        <v>#NAME?</v>
      </c>
      <c r="U30" t="e">
        <f ca="1"/>
        <v>#NAME?</v>
      </c>
      <c r="V30" t="e">
        <f ca="1"/>
        <v>#NAME?</v>
      </c>
      <c r="W30" t="e">
        <f ca="1"/>
        <v>#NAME?</v>
      </c>
      <c r="X30" t="e">
        <f ca="1"/>
        <v>#NAME?</v>
      </c>
      <c r="Y30" t="e">
        <f ca="1"/>
        <v>#NAME?</v>
      </c>
      <c r="Z30" t="e">
        <f ca="1"/>
        <v>#NAME?</v>
      </c>
      <c r="AA30" t="e">
        <f ca="1"/>
        <v>#NAME?</v>
      </c>
      <c r="AB30" t="e">
        <f ca="1"/>
        <v>#NAME?</v>
      </c>
      <c r="AC30" t="e">
        <f ca="1"/>
        <v>#NAME?</v>
      </c>
      <c r="AD30" s="138" t="e">
        <f ca="1"/>
        <v>#NAME?</v>
      </c>
      <c r="AE30" s="139" t="e">
        <f ca="1"/>
        <v>#NAME?</v>
      </c>
      <c r="AF30" s="140" t="e">
        <f t="shared" ca="1" si="1"/>
        <v>#NAME?</v>
      </c>
      <c r="AG30" t="e">
        <f t="shared" ca="1" si="2"/>
        <v>#NAME?</v>
      </c>
      <c r="AH30" t="e">
        <f t="shared" ca="1" si="3"/>
        <v>#NAME?</v>
      </c>
      <c r="AI30" s="138" t="e">
        <f t="shared" ca="1" si="4"/>
        <v>#NAME?</v>
      </c>
      <c r="AJ30" s="140" t="e">
        <f t="shared" ca="1" si="5"/>
        <v>#NAME?</v>
      </c>
      <c r="AK30" s="138">
        <f t="shared" ca="1" si="6"/>
        <v>0</v>
      </c>
      <c r="AL30" s="140" t="e">
        <f t="shared" ca="1" si="7"/>
        <v>#NAME?</v>
      </c>
      <c r="AM30">
        <f t="shared" ca="1" si="8"/>
        <v>0</v>
      </c>
      <c r="BO30" t="e">
        <f ca="1"/>
        <v>#NAME?</v>
      </c>
      <c r="BP30" t="e">
        <f ca="1"/>
        <v>#NAME?</v>
      </c>
      <c r="BQ30" t="e">
        <f ca="1"/>
        <v>#NAME?</v>
      </c>
      <c r="BR30" t="e">
        <f t="shared" ca="1" si="13"/>
        <v>#NAME?</v>
      </c>
      <c r="BS30" t="e">
        <f t="shared" ca="1" si="14"/>
        <v>#NAME?</v>
      </c>
      <c r="BT30" t="e">
        <f t="shared" ca="1" si="10"/>
        <v>#NAME?</v>
      </c>
      <c r="BU30" t="e">
        <f t="shared" ca="1" si="11"/>
        <v>#NAME?</v>
      </c>
      <c r="BV30" t="e">
        <f t="shared" ca="1" si="12"/>
        <v>#NAME?</v>
      </c>
    </row>
    <row r="31" spans="1:74" ht="15.5" x14ac:dyDescent="0.35">
      <c r="A31" s="31">
        <v>102</v>
      </c>
      <c r="B31" s="14">
        <v>12</v>
      </c>
      <c r="C31" s="20">
        <v>8.4000000000000005E-2</v>
      </c>
      <c r="D31" s="14">
        <v>2</v>
      </c>
      <c r="E31">
        <v>1</v>
      </c>
      <c r="F31" s="32">
        <v>1</v>
      </c>
      <c r="G31" s="14">
        <v>38</v>
      </c>
      <c r="H31" s="14">
        <v>11</v>
      </c>
      <c r="I31" s="14">
        <v>2</v>
      </c>
      <c r="J31" s="21">
        <v>32</v>
      </c>
      <c r="K31" s="17">
        <v>114</v>
      </c>
      <c r="L31" s="33">
        <v>177</v>
      </c>
      <c r="M31" s="14">
        <v>1</v>
      </c>
      <c r="R31" t="e">
        <f ca="1"/>
        <v>#NAME?</v>
      </c>
      <c r="S31" t="e">
        <f ca="1"/>
        <v>#NAME?</v>
      </c>
      <c r="T31" t="e">
        <f ca="1"/>
        <v>#NAME?</v>
      </c>
      <c r="U31" t="e">
        <f ca="1"/>
        <v>#NAME?</v>
      </c>
      <c r="V31" t="e">
        <f ca="1"/>
        <v>#NAME?</v>
      </c>
      <c r="W31" t="e">
        <f ca="1"/>
        <v>#NAME?</v>
      </c>
      <c r="X31" t="e">
        <f ca="1"/>
        <v>#NAME?</v>
      </c>
      <c r="Y31" t="e">
        <f ca="1"/>
        <v>#NAME?</v>
      </c>
      <c r="Z31" t="e">
        <f ca="1"/>
        <v>#NAME?</v>
      </c>
      <c r="AA31" t="e">
        <f ca="1"/>
        <v>#NAME?</v>
      </c>
      <c r="AB31" t="e">
        <f ca="1"/>
        <v>#NAME?</v>
      </c>
      <c r="AC31" t="e">
        <f ca="1"/>
        <v>#NAME?</v>
      </c>
      <c r="AD31" s="138" t="e">
        <f ca="1"/>
        <v>#NAME?</v>
      </c>
      <c r="AE31" s="139" t="e">
        <f ca="1"/>
        <v>#NAME?</v>
      </c>
      <c r="AF31" s="140" t="e">
        <f t="shared" ca="1" si="1"/>
        <v>#NAME?</v>
      </c>
      <c r="AG31" t="e">
        <f t="shared" ca="1" si="2"/>
        <v>#NAME?</v>
      </c>
      <c r="AH31" t="e">
        <f t="shared" ca="1" si="3"/>
        <v>#NAME?</v>
      </c>
      <c r="AI31" s="138" t="e">
        <f t="shared" ca="1" si="4"/>
        <v>#NAME?</v>
      </c>
      <c r="AJ31" s="140" t="e">
        <f t="shared" ca="1" si="5"/>
        <v>#NAME?</v>
      </c>
      <c r="AK31" s="138">
        <f t="shared" ca="1" si="6"/>
        <v>0</v>
      </c>
      <c r="AL31" s="140" t="e">
        <f t="shared" ca="1" si="7"/>
        <v>#NAME?</v>
      </c>
      <c r="AM31">
        <f t="shared" ca="1" si="8"/>
        <v>0</v>
      </c>
      <c r="BO31" t="e">
        <f ca="1"/>
        <v>#NAME?</v>
      </c>
      <c r="BP31" t="e">
        <f ca="1"/>
        <v>#NAME?</v>
      </c>
      <c r="BQ31" t="e">
        <f ca="1"/>
        <v>#NAME?</v>
      </c>
      <c r="BR31" t="e">
        <f t="shared" ca="1" si="13"/>
        <v>#NAME?</v>
      </c>
      <c r="BS31" t="e">
        <f t="shared" ca="1" si="14"/>
        <v>#NAME?</v>
      </c>
      <c r="BT31" t="e">
        <f t="shared" ca="1" si="10"/>
        <v>#NAME?</v>
      </c>
      <c r="BU31" t="e">
        <f t="shared" ca="1" si="11"/>
        <v>#NAME?</v>
      </c>
      <c r="BV31" t="e">
        <f t="shared" ca="1" si="12"/>
        <v>#NAME?</v>
      </c>
    </row>
    <row r="32" spans="1:74" ht="15.5" x14ac:dyDescent="0.35">
      <c r="A32" s="31">
        <v>70</v>
      </c>
      <c r="B32" s="14">
        <v>14</v>
      </c>
      <c r="C32" s="20">
        <v>4.8000000000000001E-2</v>
      </c>
      <c r="D32" s="14">
        <v>4</v>
      </c>
      <c r="E32">
        <v>0</v>
      </c>
      <c r="F32" s="32">
        <v>1</v>
      </c>
      <c r="G32" s="14">
        <v>35</v>
      </c>
      <c r="H32" s="14">
        <v>11</v>
      </c>
      <c r="I32" s="14">
        <v>3</v>
      </c>
      <c r="J32" s="21">
        <v>42</v>
      </c>
      <c r="K32" s="17">
        <v>56</v>
      </c>
      <c r="L32" s="33">
        <v>172</v>
      </c>
      <c r="M32" s="14">
        <v>1</v>
      </c>
      <c r="R32" t="e">
        <f ca="1"/>
        <v>#NAME?</v>
      </c>
      <c r="S32" t="e">
        <f ca="1"/>
        <v>#NAME?</v>
      </c>
      <c r="T32" t="e">
        <f ca="1"/>
        <v>#NAME?</v>
      </c>
      <c r="U32" t="e">
        <f ca="1"/>
        <v>#NAME?</v>
      </c>
      <c r="V32" t="e">
        <f ca="1"/>
        <v>#NAME?</v>
      </c>
      <c r="W32" t="e">
        <f ca="1"/>
        <v>#NAME?</v>
      </c>
      <c r="X32" t="e">
        <f ca="1"/>
        <v>#NAME?</v>
      </c>
      <c r="Y32" t="e">
        <f ca="1"/>
        <v>#NAME?</v>
      </c>
      <c r="Z32" t="e">
        <f ca="1"/>
        <v>#NAME?</v>
      </c>
      <c r="AA32" t="e">
        <f ca="1"/>
        <v>#NAME?</v>
      </c>
      <c r="AB32" t="e">
        <f ca="1"/>
        <v>#NAME?</v>
      </c>
      <c r="AC32" t="e">
        <f ca="1"/>
        <v>#NAME?</v>
      </c>
      <c r="AD32" s="138" t="e">
        <f ca="1"/>
        <v>#NAME?</v>
      </c>
      <c r="AE32" s="139" t="e">
        <f ca="1"/>
        <v>#NAME?</v>
      </c>
      <c r="AF32" s="140" t="e">
        <f t="shared" ca="1" si="1"/>
        <v>#NAME?</v>
      </c>
      <c r="AG32" t="e">
        <f t="shared" ca="1" si="2"/>
        <v>#NAME?</v>
      </c>
      <c r="AH32" t="e">
        <f t="shared" ca="1" si="3"/>
        <v>#NAME?</v>
      </c>
      <c r="AI32" s="138" t="e">
        <f t="shared" ca="1" si="4"/>
        <v>#NAME?</v>
      </c>
      <c r="AJ32" s="140" t="e">
        <f t="shared" ca="1" si="5"/>
        <v>#NAME?</v>
      </c>
      <c r="AK32" s="138">
        <f t="shared" ca="1" si="6"/>
        <v>0</v>
      </c>
      <c r="AL32" s="140" t="e">
        <f t="shared" ca="1" si="7"/>
        <v>#NAME?</v>
      </c>
      <c r="AM32">
        <f t="shared" ca="1" si="8"/>
        <v>0</v>
      </c>
      <c r="BO32" t="e">
        <f ca="1"/>
        <v>#NAME?</v>
      </c>
      <c r="BP32" t="e">
        <f ca="1"/>
        <v>#NAME?</v>
      </c>
      <c r="BQ32" t="e">
        <f ca="1"/>
        <v>#NAME?</v>
      </c>
      <c r="BR32" t="e">
        <f t="shared" ca="1" si="13"/>
        <v>#NAME?</v>
      </c>
      <c r="BS32" t="e">
        <f t="shared" ca="1" si="14"/>
        <v>#NAME?</v>
      </c>
      <c r="BT32" t="e">
        <f t="shared" ca="1" si="10"/>
        <v>#NAME?</v>
      </c>
      <c r="BU32" t="e">
        <f t="shared" ca="1" si="11"/>
        <v>#NAME?</v>
      </c>
      <c r="BV32" t="e">
        <f t="shared" ca="1" si="12"/>
        <v>#NAME?</v>
      </c>
    </row>
    <row r="33" spans="1:74" ht="15.5" x14ac:dyDescent="0.35">
      <c r="A33" s="31">
        <v>61</v>
      </c>
      <c r="B33" s="14">
        <v>7</v>
      </c>
      <c r="C33" s="20">
        <v>0.96</v>
      </c>
      <c r="D33" s="14">
        <v>2</v>
      </c>
      <c r="E33">
        <v>1</v>
      </c>
      <c r="F33" s="32">
        <v>1</v>
      </c>
      <c r="G33" s="14">
        <v>30</v>
      </c>
      <c r="H33" s="14">
        <v>10</v>
      </c>
      <c r="I33" s="14">
        <v>5</v>
      </c>
      <c r="J33" s="21">
        <v>39</v>
      </c>
      <c r="K33" s="17">
        <v>43</v>
      </c>
      <c r="L33" s="33">
        <v>173</v>
      </c>
      <c r="M33" s="14">
        <v>1</v>
      </c>
      <c r="R33" t="e">
        <f ca="1"/>
        <v>#NAME?</v>
      </c>
      <c r="S33" t="e">
        <f ca="1"/>
        <v>#NAME?</v>
      </c>
      <c r="T33" t="e">
        <f ca="1"/>
        <v>#NAME?</v>
      </c>
      <c r="U33" t="e">
        <f ca="1"/>
        <v>#NAME?</v>
      </c>
      <c r="V33" t="e">
        <f ca="1"/>
        <v>#NAME?</v>
      </c>
      <c r="W33" t="e">
        <f ca="1"/>
        <v>#NAME?</v>
      </c>
      <c r="X33" t="e">
        <f ca="1"/>
        <v>#NAME?</v>
      </c>
      <c r="Y33" t="e">
        <f ca="1"/>
        <v>#NAME?</v>
      </c>
      <c r="Z33" t="e">
        <f ca="1"/>
        <v>#NAME?</v>
      </c>
      <c r="AA33" t="e">
        <f ca="1"/>
        <v>#NAME?</v>
      </c>
      <c r="AB33" t="e">
        <f ca="1"/>
        <v>#NAME?</v>
      </c>
      <c r="AC33" t="e">
        <f ca="1"/>
        <v>#NAME?</v>
      </c>
      <c r="AD33" s="138" t="e">
        <f ca="1"/>
        <v>#NAME?</v>
      </c>
      <c r="AE33" s="139" t="e">
        <f ca="1"/>
        <v>#NAME?</v>
      </c>
      <c r="AF33" s="140" t="e">
        <f t="shared" ca="1" si="1"/>
        <v>#NAME?</v>
      </c>
      <c r="AG33" t="e">
        <f t="shared" ca="1" si="2"/>
        <v>#NAME?</v>
      </c>
      <c r="AH33" t="e">
        <f t="shared" ca="1" si="3"/>
        <v>#NAME?</v>
      </c>
      <c r="AI33" s="138" t="e">
        <f t="shared" ca="1" si="4"/>
        <v>#NAME?</v>
      </c>
      <c r="AJ33" s="140" t="e">
        <f t="shared" ca="1" si="5"/>
        <v>#NAME?</v>
      </c>
      <c r="AK33" s="138">
        <f t="shared" ca="1" si="6"/>
        <v>0</v>
      </c>
      <c r="AL33" s="140" t="e">
        <f t="shared" ca="1" si="7"/>
        <v>#NAME?</v>
      </c>
      <c r="AM33">
        <f t="shared" ca="1" si="8"/>
        <v>0</v>
      </c>
      <c r="BO33" t="e">
        <f ca="1"/>
        <v>#NAME?</v>
      </c>
      <c r="BP33" t="e">
        <f ca="1"/>
        <v>#NAME?</v>
      </c>
      <c r="BQ33" t="e">
        <f ca="1"/>
        <v>#NAME?</v>
      </c>
      <c r="BR33" t="e">
        <f t="shared" ca="1" si="13"/>
        <v>#NAME?</v>
      </c>
      <c r="BS33" t="e">
        <f t="shared" ca="1" si="14"/>
        <v>#NAME?</v>
      </c>
      <c r="BT33" t="e">
        <f t="shared" ca="1" si="10"/>
        <v>#NAME?</v>
      </c>
      <c r="BU33" t="e">
        <f t="shared" ca="1" si="11"/>
        <v>#NAME?</v>
      </c>
      <c r="BV33" t="e">
        <f t="shared" ca="1" si="12"/>
        <v>#NAME?</v>
      </c>
    </row>
    <row r="34" spans="1:74" ht="15.5" x14ac:dyDescent="0.35">
      <c r="A34" s="31">
        <v>44</v>
      </c>
      <c r="B34" s="14">
        <v>3</v>
      </c>
      <c r="C34" s="20">
        <v>1.18</v>
      </c>
      <c r="D34" s="14">
        <v>2</v>
      </c>
      <c r="E34">
        <v>0</v>
      </c>
      <c r="F34" s="32">
        <v>0</v>
      </c>
      <c r="G34" s="14">
        <v>34</v>
      </c>
      <c r="H34" s="14">
        <v>6</v>
      </c>
      <c r="I34" s="14">
        <v>2</v>
      </c>
      <c r="J34" s="21">
        <v>47</v>
      </c>
      <c r="K34" s="17">
        <v>20</v>
      </c>
      <c r="L34" s="33">
        <v>183</v>
      </c>
      <c r="M34" s="14">
        <v>0</v>
      </c>
      <c r="R34" t="e">
        <f ca="1"/>
        <v>#NAME?</v>
      </c>
      <c r="S34" t="e">
        <f ca="1"/>
        <v>#NAME?</v>
      </c>
      <c r="T34" t="e">
        <f ca="1"/>
        <v>#NAME?</v>
      </c>
      <c r="U34" t="e">
        <f ca="1"/>
        <v>#NAME?</v>
      </c>
      <c r="V34" t="e">
        <f ca="1"/>
        <v>#NAME?</v>
      </c>
      <c r="W34" t="e">
        <f ca="1"/>
        <v>#NAME?</v>
      </c>
      <c r="X34" t="e">
        <f ca="1"/>
        <v>#NAME?</v>
      </c>
      <c r="Y34" t="e">
        <f ca="1"/>
        <v>#NAME?</v>
      </c>
      <c r="Z34" t="e">
        <f ca="1"/>
        <v>#NAME?</v>
      </c>
      <c r="AA34" t="e">
        <f ca="1"/>
        <v>#NAME?</v>
      </c>
      <c r="AB34" t="e">
        <f ca="1"/>
        <v>#NAME?</v>
      </c>
      <c r="AC34" t="e">
        <f ca="1"/>
        <v>#NAME?</v>
      </c>
      <c r="AD34" s="138" t="e">
        <f ca="1"/>
        <v>#NAME?</v>
      </c>
      <c r="AE34" s="139" t="e">
        <f ca="1"/>
        <v>#NAME?</v>
      </c>
      <c r="AF34" s="140" t="e">
        <f t="shared" ca="1" si="1"/>
        <v>#NAME?</v>
      </c>
      <c r="AG34" t="e">
        <f t="shared" ca="1" si="2"/>
        <v>#NAME?</v>
      </c>
      <c r="AH34" t="e">
        <f t="shared" ca="1" si="3"/>
        <v>#NAME?</v>
      </c>
      <c r="AI34" s="138" t="e">
        <f t="shared" ca="1" si="4"/>
        <v>#NAME?</v>
      </c>
      <c r="AJ34" s="140" t="e">
        <f t="shared" ca="1" si="5"/>
        <v>#NAME?</v>
      </c>
      <c r="AK34" s="138">
        <f t="shared" ca="1" si="6"/>
        <v>0</v>
      </c>
      <c r="AL34" s="140" t="e">
        <f t="shared" ca="1" si="7"/>
        <v>#NAME?</v>
      </c>
      <c r="AM34">
        <f t="shared" ca="1" si="8"/>
        <v>0</v>
      </c>
      <c r="BO34" t="e">
        <f ca="1"/>
        <v>#NAME?</v>
      </c>
      <c r="BP34" t="e">
        <f ca="1"/>
        <v>#NAME?</v>
      </c>
      <c r="BQ34" t="e">
        <f ca="1"/>
        <v>#NAME?</v>
      </c>
      <c r="BR34" t="e">
        <f t="shared" ca="1" si="13"/>
        <v>#NAME?</v>
      </c>
      <c r="BS34" t="e">
        <f t="shared" ca="1" si="14"/>
        <v>#NAME?</v>
      </c>
      <c r="BT34" t="e">
        <f t="shared" ca="1" si="10"/>
        <v>#NAME?</v>
      </c>
      <c r="BU34" t="e">
        <f t="shared" ca="1" si="11"/>
        <v>#NAME?</v>
      </c>
      <c r="BV34" t="e">
        <f t="shared" ca="1" si="12"/>
        <v>#NAME?</v>
      </c>
    </row>
    <row r="35" spans="1:74" ht="15.5" x14ac:dyDescent="0.35">
      <c r="A35" s="31">
        <v>98</v>
      </c>
      <c r="B35" s="14">
        <v>3</v>
      </c>
      <c r="C35" s="20">
        <v>0.97399999999999998</v>
      </c>
      <c r="D35" s="14">
        <v>1</v>
      </c>
      <c r="E35">
        <v>0</v>
      </c>
      <c r="F35" s="32">
        <v>1</v>
      </c>
      <c r="G35" s="14">
        <v>37</v>
      </c>
      <c r="H35" s="14">
        <v>6</v>
      </c>
      <c r="I35" s="14">
        <v>3</v>
      </c>
      <c r="J35" s="21">
        <v>32</v>
      </c>
      <c r="K35" s="17">
        <v>106</v>
      </c>
      <c r="L35" s="33">
        <v>194</v>
      </c>
      <c r="M35" s="14">
        <v>1</v>
      </c>
      <c r="R35" t="e">
        <f ca="1"/>
        <v>#NAME?</v>
      </c>
      <c r="S35" t="e">
        <f ca="1"/>
        <v>#NAME?</v>
      </c>
      <c r="T35" t="e">
        <f ca="1"/>
        <v>#NAME?</v>
      </c>
      <c r="U35" t="e">
        <f ca="1"/>
        <v>#NAME?</v>
      </c>
      <c r="V35" t="e">
        <f ca="1"/>
        <v>#NAME?</v>
      </c>
      <c r="W35" t="e">
        <f ca="1"/>
        <v>#NAME?</v>
      </c>
      <c r="X35" t="e">
        <f ca="1"/>
        <v>#NAME?</v>
      </c>
      <c r="Y35" t="e">
        <f ca="1"/>
        <v>#NAME?</v>
      </c>
      <c r="Z35" t="e">
        <f ca="1"/>
        <v>#NAME?</v>
      </c>
      <c r="AA35" t="e">
        <f ca="1"/>
        <v>#NAME?</v>
      </c>
      <c r="AB35" t="e">
        <f ca="1"/>
        <v>#NAME?</v>
      </c>
      <c r="AC35" t="e">
        <f ca="1"/>
        <v>#NAME?</v>
      </c>
      <c r="AD35" s="138" t="e">
        <f ca="1"/>
        <v>#NAME?</v>
      </c>
      <c r="AE35" s="139" t="e">
        <f ca="1"/>
        <v>#NAME?</v>
      </c>
      <c r="AF35" s="140" t="e">
        <f t="shared" ca="1" si="1"/>
        <v>#NAME?</v>
      </c>
      <c r="AG35" t="e">
        <f t="shared" ca="1" si="2"/>
        <v>#NAME?</v>
      </c>
      <c r="AH35" t="e">
        <f t="shared" ca="1" si="3"/>
        <v>#NAME?</v>
      </c>
      <c r="AI35" s="138" t="e">
        <f t="shared" ca="1" si="4"/>
        <v>#NAME?</v>
      </c>
      <c r="AJ35" s="140" t="e">
        <f t="shared" ca="1" si="5"/>
        <v>#NAME?</v>
      </c>
      <c r="AK35" s="138">
        <f t="shared" ca="1" si="6"/>
        <v>0</v>
      </c>
      <c r="AL35" s="140" t="e">
        <f t="shared" ca="1" si="7"/>
        <v>#NAME?</v>
      </c>
      <c r="AM35">
        <f t="shared" ca="1" si="8"/>
        <v>0</v>
      </c>
      <c r="BO35" t="e">
        <f ca="1"/>
        <v>#NAME?</v>
      </c>
      <c r="BP35" t="e">
        <f ca="1"/>
        <v>#NAME?</v>
      </c>
      <c r="BQ35" t="e">
        <f ca="1"/>
        <v>#NAME?</v>
      </c>
      <c r="BR35" t="e">
        <f t="shared" ca="1" si="13"/>
        <v>#NAME?</v>
      </c>
      <c r="BS35" t="e">
        <f t="shared" ca="1" si="14"/>
        <v>#NAME?</v>
      </c>
      <c r="BT35" t="e">
        <f t="shared" ca="1" si="10"/>
        <v>#NAME?</v>
      </c>
      <c r="BU35" t="e">
        <f t="shared" ca="1" si="11"/>
        <v>#NAME?</v>
      </c>
      <c r="BV35" t="e">
        <f t="shared" ca="1" si="12"/>
        <v>#NAME?</v>
      </c>
    </row>
    <row r="36" spans="1:74" ht="15.5" x14ac:dyDescent="0.35">
      <c r="A36" s="31">
        <v>53</v>
      </c>
      <c r="B36" s="14">
        <v>4</v>
      </c>
      <c r="C36" s="20">
        <v>1.3149999999999999</v>
      </c>
      <c r="D36" s="14">
        <v>1</v>
      </c>
      <c r="E36">
        <v>0</v>
      </c>
      <c r="F36" s="32">
        <v>1</v>
      </c>
      <c r="G36" s="14">
        <v>35</v>
      </c>
      <c r="H36" s="14">
        <v>9</v>
      </c>
      <c r="I36" s="14">
        <v>2</v>
      </c>
      <c r="J36" s="21">
        <v>47</v>
      </c>
      <c r="K36" s="17">
        <v>25</v>
      </c>
      <c r="L36" s="33">
        <v>189</v>
      </c>
      <c r="M36" s="14">
        <v>1</v>
      </c>
      <c r="R36" t="e">
        <f ca="1"/>
        <v>#NAME?</v>
      </c>
      <c r="S36" t="e">
        <f ca="1"/>
        <v>#NAME?</v>
      </c>
      <c r="T36" t="e">
        <f ca="1"/>
        <v>#NAME?</v>
      </c>
      <c r="U36" t="e">
        <f ca="1"/>
        <v>#NAME?</v>
      </c>
      <c r="V36" t="e">
        <f ca="1"/>
        <v>#NAME?</v>
      </c>
      <c r="W36" t="e">
        <f ca="1"/>
        <v>#NAME?</v>
      </c>
      <c r="X36" t="e">
        <f ca="1"/>
        <v>#NAME?</v>
      </c>
      <c r="Y36" t="e">
        <f ca="1"/>
        <v>#NAME?</v>
      </c>
      <c r="Z36" t="e">
        <f ca="1"/>
        <v>#NAME?</v>
      </c>
      <c r="AA36" t="e">
        <f ca="1"/>
        <v>#NAME?</v>
      </c>
      <c r="AB36" t="e">
        <f ca="1"/>
        <v>#NAME?</v>
      </c>
      <c r="AC36" t="e">
        <f ca="1"/>
        <v>#NAME?</v>
      </c>
      <c r="AD36" s="138" t="e">
        <f ca="1"/>
        <v>#NAME?</v>
      </c>
      <c r="AE36" s="139" t="e">
        <f ca="1"/>
        <v>#NAME?</v>
      </c>
      <c r="AF36" s="140" t="e">
        <f t="shared" ca="1" si="1"/>
        <v>#NAME?</v>
      </c>
      <c r="AG36" t="e">
        <f t="shared" ca="1" si="2"/>
        <v>#NAME?</v>
      </c>
      <c r="AH36" t="e">
        <f t="shared" ca="1" si="3"/>
        <v>#NAME?</v>
      </c>
      <c r="AI36" s="138" t="e">
        <f t="shared" ca="1" si="4"/>
        <v>#NAME?</v>
      </c>
      <c r="AJ36" s="140" t="e">
        <f t="shared" ca="1" si="5"/>
        <v>#NAME?</v>
      </c>
      <c r="AK36" s="138">
        <f t="shared" ca="1" si="6"/>
        <v>0</v>
      </c>
      <c r="AL36" s="140" t="e">
        <f t="shared" ca="1" si="7"/>
        <v>#NAME?</v>
      </c>
      <c r="AM36">
        <f t="shared" ca="1" si="8"/>
        <v>0</v>
      </c>
      <c r="BO36" t="e">
        <f ca="1"/>
        <v>#NAME?</v>
      </c>
      <c r="BP36" t="e">
        <f ca="1"/>
        <v>#NAME?</v>
      </c>
      <c r="BQ36" t="e">
        <f ca="1"/>
        <v>#NAME?</v>
      </c>
      <c r="BR36" t="e">
        <f t="shared" ca="1" si="13"/>
        <v>#NAME?</v>
      </c>
      <c r="BS36" t="e">
        <f t="shared" ca="1" si="14"/>
        <v>#NAME?</v>
      </c>
      <c r="BT36" t="e">
        <f t="shared" ca="1" si="10"/>
        <v>#NAME?</v>
      </c>
      <c r="BU36" t="e">
        <f t="shared" ca="1" si="11"/>
        <v>#NAME?</v>
      </c>
      <c r="BV36" t="e">
        <f t="shared" ca="1" si="12"/>
        <v>#NAME?</v>
      </c>
    </row>
    <row r="37" spans="1:74" ht="15.5" x14ac:dyDescent="0.35">
      <c r="A37" s="31">
        <v>44</v>
      </c>
      <c r="B37" s="14">
        <v>12</v>
      </c>
      <c r="C37" s="20">
        <v>0.97399999999999998</v>
      </c>
      <c r="D37" s="14">
        <v>3</v>
      </c>
      <c r="E37">
        <v>1</v>
      </c>
      <c r="F37" s="32">
        <v>0</v>
      </c>
      <c r="G37" s="14">
        <v>33</v>
      </c>
      <c r="H37" s="14">
        <v>6</v>
      </c>
      <c r="I37" s="14">
        <v>2</v>
      </c>
      <c r="J37" s="21">
        <v>40</v>
      </c>
      <c r="K37" s="17">
        <v>22</v>
      </c>
      <c r="L37" s="33">
        <v>170</v>
      </c>
      <c r="M37" s="14">
        <v>0</v>
      </c>
      <c r="R37" t="e">
        <f ca="1"/>
        <v>#NAME?</v>
      </c>
      <c r="S37" t="e">
        <f ca="1"/>
        <v>#NAME?</v>
      </c>
      <c r="T37" t="e">
        <f ca="1"/>
        <v>#NAME?</v>
      </c>
      <c r="U37" t="e">
        <f ca="1"/>
        <v>#NAME?</v>
      </c>
      <c r="V37" t="e">
        <f ca="1"/>
        <v>#NAME?</v>
      </c>
      <c r="W37" t="e">
        <f ca="1"/>
        <v>#NAME?</v>
      </c>
      <c r="X37" t="e">
        <f ca="1"/>
        <v>#NAME?</v>
      </c>
      <c r="Y37" t="e">
        <f ca="1"/>
        <v>#NAME?</v>
      </c>
      <c r="Z37" t="e">
        <f ca="1"/>
        <v>#NAME?</v>
      </c>
      <c r="AA37" t="e">
        <f ca="1"/>
        <v>#NAME?</v>
      </c>
      <c r="AB37" t="e">
        <f ca="1"/>
        <v>#NAME?</v>
      </c>
      <c r="AC37" t="e">
        <f ca="1"/>
        <v>#NAME?</v>
      </c>
      <c r="AD37" s="138" t="e">
        <f ca="1"/>
        <v>#NAME?</v>
      </c>
      <c r="AE37" s="139" t="e">
        <f ca="1"/>
        <v>#NAME?</v>
      </c>
      <c r="AF37" s="140" t="e">
        <f t="shared" ca="1" si="1"/>
        <v>#NAME?</v>
      </c>
      <c r="AG37" t="e">
        <f t="shared" ca="1" si="2"/>
        <v>#NAME?</v>
      </c>
      <c r="AH37" t="e">
        <f t="shared" ca="1" si="3"/>
        <v>#NAME?</v>
      </c>
      <c r="AI37" s="138" t="e">
        <f t="shared" ca="1" si="4"/>
        <v>#NAME?</v>
      </c>
      <c r="AJ37" s="140" t="e">
        <f t="shared" ca="1" si="5"/>
        <v>#NAME?</v>
      </c>
      <c r="AK37" s="138">
        <f t="shared" ca="1" si="6"/>
        <v>0</v>
      </c>
      <c r="AL37" s="140" t="e">
        <f t="shared" ca="1" si="7"/>
        <v>#NAME?</v>
      </c>
      <c r="AM37">
        <f t="shared" ca="1" si="8"/>
        <v>0</v>
      </c>
      <c r="BO37" t="e">
        <f ca="1"/>
        <v>#NAME?</v>
      </c>
      <c r="BP37" t="e">
        <f ca="1"/>
        <v>#NAME?</v>
      </c>
      <c r="BQ37" t="e">
        <f ca="1"/>
        <v>#NAME?</v>
      </c>
      <c r="BR37" t="e">
        <f t="shared" ca="1" si="13"/>
        <v>#NAME?</v>
      </c>
      <c r="BS37" t="e">
        <f t="shared" ca="1" si="14"/>
        <v>#NAME?</v>
      </c>
      <c r="BT37" t="e">
        <f t="shared" ca="1" si="10"/>
        <v>#NAME?</v>
      </c>
      <c r="BU37" t="e">
        <f t="shared" ca="1" si="11"/>
        <v>#NAME?</v>
      </c>
      <c r="BV37" t="e">
        <f t="shared" ca="1" si="12"/>
        <v>#NAME?</v>
      </c>
    </row>
    <row r="38" spans="1:74" ht="15.5" x14ac:dyDescent="0.35">
      <c r="A38" s="31">
        <v>58</v>
      </c>
      <c r="B38" s="14">
        <v>15</v>
      </c>
      <c r="C38" s="20">
        <v>0.16700000000000001</v>
      </c>
      <c r="D38" s="14">
        <v>1</v>
      </c>
      <c r="E38">
        <v>0</v>
      </c>
      <c r="F38" s="32">
        <v>0</v>
      </c>
      <c r="G38" s="14">
        <v>39</v>
      </c>
      <c r="H38" s="14">
        <v>10</v>
      </c>
      <c r="I38" s="14">
        <v>2</v>
      </c>
      <c r="J38" s="21">
        <v>47</v>
      </c>
      <c r="K38" s="17">
        <v>35</v>
      </c>
      <c r="L38" s="33">
        <v>188</v>
      </c>
      <c r="M38" s="14">
        <v>0</v>
      </c>
      <c r="R38" t="e">
        <f ca="1"/>
        <v>#NAME?</v>
      </c>
      <c r="S38" t="e">
        <f ca="1"/>
        <v>#NAME?</v>
      </c>
      <c r="T38" t="e">
        <f ca="1"/>
        <v>#NAME?</v>
      </c>
      <c r="U38" t="e">
        <f ca="1"/>
        <v>#NAME?</v>
      </c>
      <c r="V38" t="e">
        <f ca="1"/>
        <v>#NAME?</v>
      </c>
      <c r="W38" t="e">
        <f ca="1"/>
        <v>#NAME?</v>
      </c>
      <c r="X38" t="e">
        <f ca="1"/>
        <v>#NAME?</v>
      </c>
      <c r="Y38" t="e">
        <f ca="1"/>
        <v>#NAME?</v>
      </c>
      <c r="Z38" t="e">
        <f ca="1"/>
        <v>#NAME?</v>
      </c>
      <c r="AA38" t="e">
        <f ca="1"/>
        <v>#NAME?</v>
      </c>
      <c r="AB38" t="e">
        <f ca="1"/>
        <v>#NAME?</v>
      </c>
      <c r="AC38" t="e">
        <f ca="1"/>
        <v>#NAME?</v>
      </c>
      <c r="AD38" s="138" t="e">
        <f ca="1"/>
        <v>#NAME?</v>
      </c>
      <c r="AE38" s="139" t="e">
        <f ca="1"/>
        <v>#NAME?</v>
      </c>
      <c r="AF38" s="140" t="e">
        <f t="shared" ca="1" si="1"/>
        <v>#NAME?</v>
      </c>
      <c r="AG38" t="e">
        <f t="shared" ca="1" si="2"/>
        <v>#NAME?</v>
      </c>
      <c r="AH38" t="e">
        <f t="shared" ca="1" si="3"/>
        <v>#NAME?</v>
      </c>
      <c r="AI38" s="138" t="e">
        <f t="shared" ca="1" si="4"/>
        <v>#NAME?</v>
      </c>
      <c r="AJ38" s="140" t="e">
        <f t="shared" ca="1" si="5"/>
        <v>#NAME?</v>
      </c>
      <c r="AK38" s="138">
        <f t="shared" ca="1" si="6"/>
        <v>0</v>
      </c>
      <c r="AL38" s="140" t="e">
        <f t="shared" ca="1" si="7"/>
        <v>#NAME?</v>
      </c>
      <c r="AM38">
        <f t="shared" ca="1" si="8"/>
        <v>0</v>
      </c>
      <c r="BO38" t="e">
        <f ca="1"/>
        <v>#NAME?</v>
      </c>
      <c r="BP38" t="e">
        <f ca="1"/>
        <v>#NAME?</v>
      </c>
      <c r="BQ38" t="e">
        <f ca="1"/>
        <v>#NAME?</v>
      </c>
      <c r="BR38" t="e">
        <f t="shared" ca="1" si="13"/>
        <v>#NAME?</v>
      </c>
      <c r="BS38" t="e">
        <f t="shared" ca="1" si="14"/>
        <v>#NAME?</v>
      </c>
      <c r="BT38" t="e">
        <f t="shared" ca="1" si="10"/>
        <v>#NAME?</v>
      </c>
      <c r="BU38" t="e">
        <f t="shared" ca="1" si="11"/>
        <v>#NAME?</v>
      </c>
      <c r="BV38" t="e">
        <f t="shared" ca="1" si="12"/>
        <v>#NAME?</v>
      </c>
    </row>
    <row r="39" spans="1:74" ht="15.5" x14ac:dyDescent="0.35">
      <c r="A39" s="31">
        <v>60</v>
      </c>
      <c r="B39" s="14">
        <v>5</v>
      </c>
      <c r="C39" s="20">
        <v>0.93700000000000006</v>
      </c>
      <c r="D39" s="14">
        <v>3</v>
      </c>
      <c r="E39">
        <v>0</v>
      </c>
      <c r="F39" s="32">
        <v>0</v>
      </c>
      <c r="G39" s="14">
        <v>59</v>
      </c>
      <c r="H39" s="14">
        <v>15</v>
      </c>
      <c r="I39" s="14">
        <v>4</v>
      </c>
      <c r="J39" s="21">
        <v>37</v>
      </c>
      <c r="K39" s="17">
        <v>39</v>
      </c>
      <c r="L39" s="33">
        <v>171</v>
      </c>
      <c r="M39" s="14">
        <v>1</v>
      </c>
      <c r="R39" t="e">
        <f ca="1"/>
        <v>#NAME?</v>
      </c>
      <c r="S39" t="e">
        <f ca="1"/>
        <v>#NAME?</v>
      </c>
      <c r="T39" t="e">
        <f ca="1"/>
        <v>#NAME?</v>
      </c>
      <c r="U39" t="e">
        <f ca="1"/>
        <v>#NAME?</v>
      </c>
      <c r="V39" t="e">
        <f ca="1"/>
        <v>#NAME?</v>
      </c>
      <c r="W39" t="e">
        <f ca="1"/>
        <v>#NAME?</v>
      </c>
      <c r="X39" t="e">
        <f ca="1"/>
        <v>#NAME?</v>
      </c>
      <c r="Y39" t="e">
        <f ca="1"/>
        <v>#NAME?</v>
      </c>
      <c r="Z39" t="e">
        <f ca="1"/>
        <v>#NAME?</v>
      </c>
      <c r="AA39" t="e">
        <f ca="1"/>
        <v>#NAME?</v>
      </c>
      <c r="AB39" t="e">
        <f ca="1"/>
        <v>#NAME?</v>
      </c>
      <c r="AC39" t="e">
        <f ca="1"/>
        <v>#NAME?</v>
      </c>
      <c r="AD39" s="138" t="e">
        <f ca="1"/>
        <v>#NAME?</v>
      </c>
      <c r="AE39" s="139" t="e">
        <f ca="1"/>
        <v>#NAME?</v>
      </c>
      <c r="AF39" s="140" t="e">
        <f t="shared" ca="1" si="1"/>
        <v>#NAME?</v>
      </c>
      <c r="AG39" t="e">
        <f t="shared" ca="1" si="2"/>
        <v>#NAME?</v>
      </c>
      <c r="AH39" t="e">
        <f t="shared" ca="1" si="3"/>
        <v>#NAME?</v>
      </c>
      <c r="AI39" s="138" t="e">
        <f t="shared" ca="1" si="4"/>
        <v>#NAME?</v>
      </c>
      <c r="AJ39" s="140" t="e">
        <f t="shared" ca="1" si="5"/>
        <v>#NAME?</v>
      </c>
      <c r="AK39" s="138">
        <f t="shared" ca="1" si="6"/>
        <v>0</v>
      </c>
      <c r="AL39" s="140" t="e">
        <f t="shared" ca="1" si="7"/>
        <v>#NAME?</v>
      </c>
      <c r="AM39">
        <f t="shared" ca="1" si="8"/>
        <v>0</v>
      </c>
      <c r="BO39" t="e">
        <f ca="1"/>
        <v>#NAME?</v>
      </c>
      <c r="BP39" t="e">
        <f ca="1"/>
        <v>#NAME?</v>
      </c>
      <c r="BQ39" t="e">
        <f ca="1"/>
        <v>#NAME?</v>
      </c>
      <c r="BR39" t="e">
        <f t="shared" ca="1" si="13"/>
        <v>#NAME?</v>
      </c>
      <c r="BS39" t="e">
        <f t="shared" ca="1" si="14"/>
        <v>#NAME?</v>
      </c>
      <c r="BT39" t="e">
        <f t="shared" ca="1" si="10"/>
        <v>#NAME?</v>
      </c>
      <c r="BU39" t="e">
        <f t="shared" ca="1" si="11"/>
        <v>#NAME?</v>
      </c>
      <c r="BV39" t="e">
        <f t="shared" ca="1" si="12"/>
        <v>#NAME?</v>
      </c>
    </row>
    <row r="40" spans="1:74" ht="15.5" x14ac:dyDescent="0.35">
      <c r="A40" s="31">
        <v>54</v>
      </c>
      <c r="B40" s="14">
        <v>9</v>
      </c>
      <c r="C40" s="20">
        <v>4.5999999999999999E-2</v>
      </c>
      <c r="D40" s="14">
        <v>0</v>
      </c>
      <c r="E40">
        <v>0</v>
      </c>
      <c r="F40" s="32">
        <v>1</v>
      </c>
      <c r="G40" s="14">
        <v>30</v>
      </c>
      <c r="H40" s="14">
        <v>13</v>
      </c>
      <c r="I40" s="14">
        <v>5</v>
      </c>
      <c r="J40" s="21">
        <v>39</v>
      </c>
      <c r="K40" s="17">
        <v>26</v>
      </c>
      <c r="L40" s="33">
        <v>204</v>
      </c>
      <c r="M40" s="14">
        <v>1</v>
      </c>
      <c r="R40" t="e">
        <f ca="1"/>
        <v>#NAME?</v>
      </c>
      <c r="S40" t="e">
        <f ca="1"/>
        <v>#NAME?</v>
      </c>
      <c r="T40" t="e">
        <f ca="1"/>
        <v>#NAME?</v>
      </c>
      <c r="U40" t="e">
        <f ca="1"/>
        <v>#NAME?</v>
      </c>
      <c r="V40" t="e">
        <f ca="1"/>
        <v>#NAME?</v>
      </c>
      <c r="W40" t="e">
        <f ca="1"/>
        <v>#NAME?</v>
      </c>
      <c r="X40" t="e">
        <f ca="1"/>
        <v>#NAME?</v>
      </c>
      <c r="Y40" t="e">
        <f ca="1"/>
        <v>#NAME?</v>
      </c>
      <c r="Z40" t="e">
        <f ca="1"/>
        <v>#NAME?</v>
      </c>
      <c r="AA40" t="e">
        <f ca="1"/>
        <v>#NAME?</v>
      </c>
      <c r="AB40" t="e">
        <f ca="1"/>
        <v>#NAME?</v>
      </c>
      <c r="AC40" t="e">
        <f ca="1"/>
        <v>#NAME?</v>
      </c>
      <c r="AD40" s="138" t="e">
        <f ca="1"/>
        <v>#NAME?</v>
      </c>
      <c r="AE40" s="139" t="e">
        <f ca="1"/>
        <v>#NAME?</v>
      </c>
      <c r="AF40" s="140" t="e">
        <f t="shared" ca="1" si="1"/>
        <v>#NAME?</v>
      </c>
      <c r="AG40" t="e">
        <f t="shared" ca="1" si="2"/>
        <v>#NAME?</v>
      </c>
      <c r="AH40" t="e">
        <f t="shared" ca="1" si="3"/>
        <v>#NAME?</v>
      </c>
      <c r="AI40" s="138" t="e">
        <f t="shared" ca="1" si="4"/>
        <v>#NAME?</v>
      </c>
      <c r="AJ40" s="140" t="e">
        <f t="shared" ca="1" si="5"/>
        <v>#NAME?</v>
      </c>
      <c r="AK40" s="138">
        <f t="shared" ca="1" si="6"/>
        <v>0</v>
      </c>
      <c r="AL40" s="140" t="e">
        <f t="shared" ca="1" si="7"/>
        <v>#NAME?</v>
      </c>
      <c r="AM40">
        <f t="shared" ca="1" si="8"/>
        <v>0</v>
      </c>
      <c r="BO40" t="e">
        <f ca="1"/>
        <v>#NAME?</v>
      </c>
      <c r="BP40" t="e">
        <f ca="1"/>
        <v>#NAME?</v>
      </c>
      <c r="BQ40" t="e">
        <f ca="1"/>
        <v>#NAME?</v>
      </c>
      <c r="BR40" t="e">
        <f t="shared" ca="1" si="13"/>
        <v>#NAME?</v>
      </c>
      <c r="BS40" t="e">
        <f t="shared" ca="1" si="14"/>
        <v>#NAME?</v>
      </c>
      <c r="BT40" t="e">
        <f t="shared" ca="1" si="10"/>
        <v>#NAME?</v>
      </c>
      <c r="BU40" t="e">
        <f t="shared" ca="1" si="11"/>
        <v>#NAME?</v>
      </c>
      <c r="BV40" t="e">
        <f t="shared" ca="1" si="12"/>
        <v>#NAME?</v>
      </c>
    </row>
    <row r="41" spans="1:74" ht="15.5" x14ac:dyDescent="0.35">
      <c r="A41" s="31">
        <v>48</v>
      </c>
      <c r="B41" s="12">
        <v>2</v>
      </c>
      <c r="C41" s="25">
        <v>1.7999999999999999E-2</v>
      </c>
      <c r="D41" s="12">
        <v>2</v>
      </c>
      <c r="E41">
        <v>0</v>
      </c>
      <c r="F41" s="32">
        <v>0</v>
      </c>
      <c r="G41" s="14">
        <v>28</v>
      </c>
      <c r="H41" s="14">
        <v>1</v>
      </c>
      <c r="I41" s="14">
        <v>6</v>
      </c>
      <c r="J41" s="21">
        <v>30</v>
      </c>
      <c r="K41" s="17">
        <v>24</v>
      </c>
      <c r="L41" s="33">
        <v>160</v>
      </c>
      <c r="M41" s="14">
        <v>0</v>
      </c>
      <c r="R41" t="e">
        <f ca="1"/>
        <v>#NAME?</v>
      </c>
      <c r="S41" t="e">
        <f ca="1"/>
        <v>#NAME?</v>
      </c>
      <c r="T41" t="e">
        <f ca="1"/>
        <v>#NAME?</v>
      </c>
      <c r="U41" t="e">
        <f ca="1"/>
        <v>#NAME?</v>
      </c>
      <c r="V41" t="e">
        <f ca="1"/>
        <v>#NAME?</v>
      </c>
      <c r="W41" t="e">
        <f ca="1"/>
        <v>#NAME?</v>
      </c>
      <c r="X41" t="e">
        <f ca="1"/>
        <v>#NAME?</v>
      </c>
      <c r="Y41" t="e">
        <f ca="1"/>
        <v>#NAME?</v>
      </c>
      <c r="Z41" t="e">
        <f ca="1"/>
        <v>#NAME?</v>
      </c>
      <c r="AA41" t="e">
        <f ca="1"/>
        <v>#NAME?</v>
      </c>
      <c r="AB41" t="e">
        <f ca="1"/>
        <v>#NAME?</v>
      </c>
      <c r="AC41" t="e">
        <f ca="1"/>
        <v>#NAME?</v>
      </c>
      <c r="AD41" s="138" t="e">
        <f ca="1"/>
        <v>#NAME?</v>
      </c>
      <c r="AE41" s="139" t="e">
        <f ca="1"/>
        <v>#NAME?</v>
      </c>
      <c r="AF41" s="140" t="e">
        <f t="shared" ca="1" si="1"/>
        <v>#NAME?</v>
      </c>
      <c r="AG41" t="e">
        <f t="shared" ca="1" si="2"/>
        <v>#NAME?</v>
      </c>
      <c r="AH41" t="e">
        <f t="shared" ca="1" si="3"/>
        <v>#NAME?</v>
      </c>
      <c r="AI41" s="138" t="e">
        <f t="shared" ca="1" si="4"/>
        <v>#NAME?</v>
      </c>
      <c r="AJ41" s="140" t="e">
        <f t="shared" ca="1" si="5"/>
        <v>#NAME?</v>
      </c>
      <c r="AK41" s="138">
        <f t="shared" ca="1" si="6"/>
        <v>0</v>
      </c>
      <c r="AL41" s="140" t="e">
        <f t="shared" ca="1" si="7"/>
        <v>#NAME?</v>
      </c>
      <c r="AM41">
        <f t="shared" ca="1" si="8"/>
        <v>0</v>
      </c>
      <c r="BO41" t="e">
        <f ca="1"/>
        <v>#NAME?</v>
      </c>
      <c r="BP41" t="e">
        <f ca="1"/>
        <v>#NAME?</v>
      </c>
      <c r="BQ41" t="e">
        <f ca="1"/>
        <v>#NAME?</v>
      </c>
      <c r="BR41" t="e">
        <f t="shared" ca="1" si="13"/>
        <v>#NAME?</v>
      </c>
      <c r="BS41" t="e">
        <f t="shared" ca="1" si="14"/>
        <v>#NAME?</v>
      </c>
      <c r="BT41" t="e">
        <f t="shared" ca="1" si="10"/>
        <v>#NAME?</v>
      </c>
      <c r="BU41" t="e">
        <f t="shared" ca="1" si="11"/>
        <v>#NAME?</v>
      </c>
      <c r="BV41" t="e">
        <f t="shared" ca="1" si="12"/>
        <v>#NAME?</v>
      </c>
    </row>
    <row r="42" spans="1:74" ht="15.5" x14ac:dyDescent="0.35">
      <c r="A42" s="31">
        <v>53</v>
      </c>
      <c r="B42" s="14">
        <v>13</v>
      </c>
      <c r="C42" s="20">
        <v>0.84</v>
      </c>
      <c r="D42" s="14">
        <v>3</v>
      </c>
      <c r="E42">
        <v>1</v>
      </c>
      <c r="F42" s="32">
        <v>0</v>
      </c>
      <c r="G42" s="14">
        <v>36</v>
      </c>
      <c r="H42" s="14">
        <v>9</v>
      </c>
      <c r="I42" s="14">
        <v>2</v>
      </c>
      <c r="J42" s="21">
        <v>41</v>
      </c>
      <c r="K42" s="17">
        <v>30</v>
      </c>
      <c r="L42" s="33">
        <v>176</v>
      </c>
      <c r="M42" s="14">
        <v>1</v>
      </c>
      <c r="R42" t="e">
        <f ca="1"/>
        <v>#NAME?</v>
      </c>
      <c r="S42" t="e">
        <f ca="1"/>
        <v>#NAME?</v>
      </c>
      <c r="T42" t="e">
        <f ca="1"/>
        <v>#NAME?</v>
      </c>
      <c r="U42" t="e">
        <f ca="1"/>
        <v>#NAME?</v>
      </c>
      <c r="V42" t="e">
        <f ca="1"/>
        <v>#NAME?</v>
      </c>
      <c r="W42" t="e">
        <f ca="1"/>
        <v>#NAME?</v>
      </c>
      <c r="X42" t="e">
        <f ca="1"/>
        <v>#NAME?</v>
      </c>
      <c r="Y42" t="e">
        <f ca="1"/>
        <v>#NAME?</v>
      </c>
      <c r="Z42" t="e">
        <f ca="1"/>
        <v>#NAME?</v>
      </c>
      <c r="AA42" t="e">
        <f ca="1"/>
        <v>#NAME?</v>
      </c>
      <c r="AB42" t="e">
        <f ca="1"/>
        <v>#NAME?</v>
      </c>
      <c r="AC42" t="e">
        <f ca="1"/>
        <v>#NAME?</v>
      </c>
      <c r="AD42" s="138" t="e">
        <f ca="1"/>
        <v>#NAME?</v>
      </c>
      <c r="AE42" s="139" t="e">
        <f ca="1"/>
        <v>#NAME?</v>
      </c>
      <c r="AF42" s="140" t="e">
        <f t="shared" ca="1" si="1"/>
        <v>#NAME?</v>
      </c>
      <c r="AG42" t="e">
        <f t="shared" ca="1" si="2"/>
        <v>#NAME?</v>
      </c>
      <c r="AH42" t="e">
        <f t="shared" ca="1" si="3"/>
        <v>#NAME?</v>
      </c>
      <c r="AI42" s="138" t="e">
        <f t="shared" ca="1" si="4"/>
        <v>#NAME?</v>
      </c>
      <c r="AJ42" s="140" t="e">
        <f t="shared" ca="1" si="5"/>
        <v>#NAME?</v>
      </c>
      <c r="AK42" s="138">
        <f t="shared" ca="1" si="6"/>
        <v>0</v>
      </c>
      <c r="AL42" s="140" t="e">
        <f t="shared" ca="1" si="7"/>
        <v>#NAME?</v>
      </c>
      <c r="AM42">
        <f t="shared" ca="1" si="8"/>
        <v>0</v>
      </c>
      <c r="BO42" t="e">
        <f ca="1"/>
        <v>#NAME?</v>
      </c>
      <c r="BP42" t="e">
        <f ca="1"/>
        <v>#NAME?</v>
      </c>
      <c r="BQ42" t="e">
        <f ca="1"/>
        <v>#NAME?</v>
      </c>
      <c r="BR42" t="e">
        <f t="shared" ca="1" si="13"/>
        <v>#NAME?</v>
      </c>
      <c r="BS42" t="e">
        <f t="shared" ca="1" si="14"/>
        <v>#NAME?</v>
      </c>
      <c r="BT42" t="e">
        <f t="shared" ca="1" si="10"/>
        <v>#NAME?</v>
      </c>
      <c r="BU42" t="e">
        <f t="shared" ca="1" si="11"/>
        <v>#NAME?</v>
      </c>
      <c r="BV42" t="e">
        <f t="shared" ca="1" si="12"/>
        <v>#NAME?</v>
      </c>
    </row>
    <row r="43" spans="1:74" ht="15.5" x14ac:dyDescent="0.35">
      <c r="A43" s="31">
        <v>88</v>
      </c>
      <c r="B43" s="14">
        <v>18</v>
      </c>
      <c r="C43" s="20">
        <v>1</v>
      </c>
      <c r="D43" s="14">
        <v>2</v>
      </c>
      <c r="E43">
        <v>0</v>
      </c>
      <c r="F43" s="32">
        <v>0</v>
      </c>
      <c r="G43" s="14">
        <v>40</v>
      </c>
      <c r="H43" s="14">
        <v>8</v>
      </c>
      <c r="I43" s="14">
        <v>3</v>
      </c>
      <c r="J43" s="21">
        <v>43</v>
      </c>
      <c r="K43" s="17">
        <v>64</v>
      </c>
      <c r="L43" s="33">
        <v>177</v>
      </c>
      <c r="M43" s="14">
        <v>1</v>
      </c>
      <c r="R43" t="e">
        <f ca="1"/>
        <v>#NAME?</v>
      </c>
      <c r="S43" t="e">
        <f ca="1"/>
        <v>#NAME?</v>
      </c>
      <c r="T43" t="e">
        <f ca="1"/>
        <v>#NAME?</v>
      </c>
      <c r="U43" t="e">
        <f ca="1"/>
        <v>#NAME?</v>
      </c>
      <c r="V43" t="e">
        <f ca="1"/>
        <v>#NAME?</v>
      </c>
      <c r="W43" t="e">
        <f ca="1"/>
        <v>#NAME?</v>
      </c>
      <c r="X43" t="e">
        <f ca="1"/>
        <v>#NAME?</v>
      </c>
      <c r="Y43" t="e">
        <f ca="1"/>
        <v>#NAME?</v>
      </c>
      <c r="Z43" t="e">
        <f ca="1"/>
        <v>#NAME?</v>
      </c>
      <c r="AA43" t="e">
        <f ca="1"/>
        <v>#NAME?</v>
      </c>
      <c r="AB43" t="e">
        <f ca="1"/>
        <v>#NAME?</v>
      </c>
      <c r="AC43" t="e">
        <f ca="1"/>
        <v>#NAME?</v>
      </c>
      <c r="AD43" s="138" t="e">
        <f ca="1"/>
        <v>#NAME?</v>
      </c>
      <c r="AE43" s="139" t="e">
        <f ca="1"/>
        <v>#NAME?</v>
      </c>
      <c r="AF43" s="140" t="e">
        <f t="shared" ca="1" si="1"/>
        <v>#NAME?</v>
      </c>
      <c r="AG43" t="e">
        <f t="shared" ca="1" si="2"/>
        <v>#NAME?</v>
      </c>
      <c r="AH43" t="e">
        <f t="shared" ca="1" si="3"/>
        <v>#NAME?</v>
      </c>
      <c r="AI43" s="138" t="e">
        <f t="shared" ca="1" si="4"/>
        <v>#NAME?</v>
      </c>
      <c r="AJ43" s="140" t="e">
        <f t="shared" ca="1" si="5"/>
        <v>#NAME?</v>
      </c>
      <c r="AK43" s="138">
        <f t="shared" ca="1" si="6"/>
        <v>0</v>
      </c>
      <c r="AL43" s="140" t="e">
        <f t="shared" ca="1" si="7"/>
        <v>#NAME?</v>
      </c>
      <c r="AM43">
        <f t="shared" ca="1" si="8"/>
        <v>0</v>
      </c>
      <c r="BO43" t="e">
        <f ca="1"/>
        <v>#NAME?</v>
      </c>
      <c r="BP43" t="e">
        <f ca="1"/>
        <v>#NAME?</v>
      </c>
      <c r="BQ43" t="e">
        <f ca="1"/>
        <v>#NAME?</v>
      </c>
      <c r="BR43" t="e">
        <f t="shared" ca="1" si="13"/>
        <v>#NAME?</v>
      </c>
      <c r="BS43" t="e">
        <f t="shared" ca="1" si="14"/>
        <v>#NAME?</v>
      </c>
      <c r="BT43" t="e">
        <f t="shared" ca="1" si="10"/>
        <v>#NAME?</v>
      </c>
      <c r="BU43" t="e">
        <f t="shared" ca="1" si="11"/>
        <v>#NAME?</v>
      </c>
      <c r="BV43" t="e">
        <f t="shared" ca="1" si="12"/>
        <v>#NAME?</v>
      </c>
    </row>
    <row r="44" spans="1:74" ht="15.5" x14ac:dyDescent="0.35">
      <c r="A44" s="31">
        <v>59</v>
      </c>
      <c r="B44" s="14">
        <v>5</v>
      </c>
      <c r="C44" s="20">
        <v>1.159</v>
      </c>
      <c r="D44" s="14">
        <v>1</v>
      </c>
      <c r="E44">
        <v>0</v>
      </c>
      <c r="F44" s="32">
        <v>0</v>
      </c>
      <c r="G44" s="14">
        <v>43</v>
      </c>
      <c r="H44" s="14">
        <v>15</v>
      </c>
      <c r="I44" s="14">
        <v>5</v>
      </c>
      <c r="J44" s="21">
        <v>35</v>
      </c>
      <c r="K44" s="17">
        <v>45</v>
      </c>
      <c r="L44" s="33">
        <v>184</v>
      </c>
      <c r="M44" s="14">
        <v>1</v>
      </c>
      <c r="R44" t="e">
        <f ca="1"/>
        <v>#NAME?</v>
      </c>
      <c r="S44" t="e">
        <f ca="1"/>
        <v>#NAME?</v>
      </c>
      <c r="T44" t="e">
        <f ca="1"/>
        <v>#NAME?</v>
      </c>
      <c r="U44" t="e">
        <f ca="1"/>
        <v>#NAME?</v>
      </c>
      <c r="V44" t="e">
        <f ca="1"/>
        <v>#NAME?</v>
      </c>
      <c r="W44" t="e">
        <f ca="1"/>
        <v>#NAME?</v>
      </c>
      <c r="X44" t="e">
        <f ca="1"/>
        <v>#NAME?</v>
      </c>
      <c r="Y44" t="e">
        <f ca="1"/>
        <v>#NAME?</v>
      </c>
      <c r="Z44" t="e">
        <f ca="1"/>
        <v>#NAME?</v>
      </c>
      <c r="AA44" t="e">
        <f ca="1"/>
        <v>#NAME?</v>
      </c>
      <c r="AB44" t="e">
        <f ca="1"/>
        <v>#NAME?</v>
      </c>
      <c r="AC44" t="e">
        <f ca="1"/>
        <v>#NAME?</v>
      </c>
      <c r="AD44" s="138" t="e">
        <f ca="1"/>
        <v>#NAME?</v>
      </c>
      <c r="AE44" s="139" t="e">
        <f ca="1"/>
        <v>#NAME?</v>
      </c>
      <c r="AF44" s="140" t="e">
        <f t="shared" ca="1" si="1"/>
        <v>#NAME?</v>
      </c>
      <c r="AG44" t="e">
        <f t="shared" ca="1" si="2"/>
        <v>#NAME?</v>
      </c>
      <c r="AH44" t="e">
        <f t="shared" ca="1" si="3"/>
        <v>#NAME?</v>
      </c>
      <c r="AI44" s="138" t="e">
        <f t="shared" ca="1" si="4"/>
        <v>#NAME?</v>
      </c>
      <c r="AJ44" s="140" t="e">
        <f t="shared" ca="1" si="5"/>
        <v>#NAME?</v>
      </c>
      <c r="AK44" s="138">
        <f t="shared" ca="1" si="6"/>
        <v>0</v>
      </c>
      <c r="AL44" s="140" t="e">
        <f t="shared" ca="1" si="7"/>
        <v>#NAME?</v>
      </c>
      <c r="AM44">
        <f t="shared" ca="1" si="8"/>
        <v>0</v>
      </c>
      <c r="BO44" t="e">
        <f ca="1"/>
        <v>#NAME?</v>
      </c>
      <c r="BP44" t="e">
        <f ca="1"/>
        <v>#NAME?</v>
      </c>
      <c r="BQ44" t="e">
        <f ca="1"/>
        <v>#NAME?</v>
      </c>
      <c r="BR44" t="e">
        <f t="shared" ca="1" si="13"/>
        <v>#NAME?</v>
      </c>
      <c r="BS44" t="e">
        <f t="shared" ca="1" si="14"/>
        <v>#NAME?</v>
      </c>
      <c r="BT44" t="e">
        <f t="shared" ca="1" si="10"/>
        <v>#NAME?</v>
      </c>
      <c r="BU44" t="e">
        <f t="shared" ca="1" si="11"/>
        <v>#NAME?</v>
      </c>
      <c r="BV44" t="e">
        <f t="shared" ca="1" si="12"/>
        <v>#NAME?</v>
      </c>
    </row>
    <row r="45" spans="1:74" ht="15.5" x14ac:dyDescent="0.35">
      <c r="A45" s="31">
        <v>117</v>
      </c>
      <c r="B45" s="14">
        <v>2</v>
      </c>
      <c r="C45" s="20">
        <v>0.104</v>
      </c>
      <c r="D45" s="14">
        <v>2</v>
      </c>
      <c r="E45">
        <v>0</v>
      </c>
      <c r="F45" s="32">
        <v>1</v>
      </c>
      <c r="G45" s="14">
        <v>52</v>
      </c>
      <c r="H45" s="14">
        <v>15</v>
      </c>
      <c r="I45" s="14">
        <v>3</v>
      </c>
      <c r="J45" s="21">
        <v>30</v>
      </c>
      <c r="K45" s="17">
        <v>59</v>
      </c>
      <c r="L45" s="33">
        <v>169</v>
      </c>
      <c r="M45" s="14">
        <v>1</v>
      </c>
      <c r="R45" t="e">
        <f ca="1"/>
        <v>#NAME?</v>
      </c>
      <c r="S45" t="e">
        <f ca="1"/>
        <v>#NAME?</v>
      </c>
      <c r="T45" t="e">
        <f ca="1"/>
        <v>#NAME?</v>
      </c>
      <c r="U45" t="e">
        <f ca="1"/>
        <v>#NAME?</v>
      </c>
      <c r="V45" t="e">
        <f ca="1"/>
        <v>#NAME?</v>
      </c>
      <c r="W45" t="e">
        <f ca="1"/>
        <v>#NAME?</v>
      </c>
      <c r="X45" t="e">
        <f ca="1"/>
        <v>#NAME?</v>
      </c>
      <c r="Y45" t="e">
        <f ca="1"/>
        <v>#NAME?</v>
      </c>
      <c r="Z45" t="e">
        <f ca="1"/>
        <v>#NAME?</v>
      </c>
      <c r="AA45" t="e">
        <f ca="1"/>
        <v>#NAME?</v>
      </c>
      <c r="AB45" t="e">
        <f ca="1"/>
        <v>#NAME?</v>
      </c>
      <c r="AC45" t="e">
        <f ca="1"/>
        <v>#NAME?</v>
      </c>
      <c r="AD45" s="138" t="e">
        <f ca="1"/>
        <v>#NAME?</v>
      </c>
      <c r="AE45" s="139" t="e">
        <f ca="1"/>
        <v>#NAME?</v>
      </c>
      <c r="AF45" s="140" t="e">
        <f t="shared" ca="1" si="1"/>
        <v>#NAME?</v>
      </c>
      <c r="AG45" t="e">
        <f t="shared" ca="1" si="2"/>
        <v>#NAME?</v>
      </c>
      <c r="AH45" t="e">
        <f t="shared" ca="1" si="3"/>
        <v>#NAME?</v>
      </c>
      <c r="AI45" s="138" t="e">
        <f t="shared" ca="1" si="4"/>
        <v>#NAME?</v>
      </c>
      <c r="AJ45" s="140" t="e">
        <f t="shared" ca="1" si="5"/>
        <v>#NAME?</v>
      </c>
      <c r="AK45" s="138">
        <f t="shared" ca="1" si="6"/>
        <v>0</v>
      </c>
      <c r="AL45" s="140" t="e">
        <f t="shared" ca="1" si="7"/>
        <v>#NAME?</v>
      </c>
      <c r="AM45">
        <f t="shared" ca="1" si="8"/>
        <v>0</v>
      </c>
      <c r="BO45" t="e">
        <f ca="1"/>
        <v>#NAME?</v>
      </c>
      <c r="BP45" t="e">
        <f ca="1"/>
        <v>#NAME?</v>
      </c>
      <c r="BQ45" t="e">
        <f ca="1"/>
        <v>#NAME?</v>
      </c>
      <c r="BR45" t="e">
        <f t="shared" ca="1" si="13"/>
        <v>#NAME?</v>
      </c>
      <c r="BS45" t="e">
        <f t="shared" ca="1" si="14"/>
        <v>#NAME?</v>
      </c>
      <c r="BT45" t="e">
        <f t="shared" ca="1" si="10"/>
        <v>#NAME?</v>
      </c>
      <c r="BU45" t="e">
        <f t="shared" ca="1" si="11"/>
        <v>#NAME?</v>
      </c>
      <c r="BV45" t="e">
        <f t="shared" ca="1" si="12"/>
        <v>#NAME?</v>
      </c>
    </row>
    <row r="46" spans="1:74" ht="15.5" x14ac:dyDescent="0.35">
      <c r="A46" s="31">
        <v>83</v>
      </c>
      <c r="B46" s="14">
        <v>22</v>
      </c>
      <c r="C46" s="20">
        <v>0.93600000000000005</v>
      </c>
      <c r="D46" s="14">
        <v>2</v>
      </c>
      <c r="E46">
        <v>0</v>
      </c>
      <c r="F46" s="32">
        <v>0</v>
      </c>
      <c r="G46" s="14">
        <v>45</v>
      </c>
      <c r="H46" s="14">
        <v>9</v>
      </c>
      <c r="I46" s="14">
        <v>3</v>
      </c>
      <c r="J46" s="21">
        <v>50</v>
      </c>
      <c r="K46" s="17">
        <v>87</v>
      </c>
      <c r="L46" s="33">
        <v>178</v>
      </c>
      <c r="M46" s="14">
        <v>1</v>
      </c>
      <c r="R46" t="e">
        <f ca="1"/>
        <v>#NAME?</v>
      </c>
      <c r="S46" t="e">
        <f ca="1"/>
        <v>#NAME?</v>
      </c>
      <c r="T46" t="e">
        <f ca="1"/>
        <v>#NAME?</v>
      </c>
      <c r="U46" t="e">
        <f ca="1"/>
        <v>#NAME?</v>
      </c>
      <c r="V46" t="e">
        <f ca="1"/>
        <v>#NAME?</v>
      </c>
      <c r="W46" t="e">
        <f ca="1"/>
        <v>#NAME?</v>
      </c>
      <c r="X46" t="e">
        <f ca="1"/>
        <v>#NAME?</v>
      </c>
      <c r="Y46" t="e">
        <f ca="1"/>
        <v>#NAME?</v>
      </c>
      <c r="Z46" t="e">
        <f ca="1"/>
        <v>#NAME?</v>
      </c>
      <c r="AA46" t="e">
        <f ca="1"/>
        <v>#NAME?</v>
      </c>
      <c r="AB46" t="e">
        <f ca="1"/>
        <v>#NAME?</v>
      </c>
      <c r="AC46" t="e">
        <f ca="1"/>
        <v>#NAME?</v>
      </c>
      <c r="AD46" s="138" t="e">
        <f ca="1"/>
        <v>#NAME?</v>
      </c>
      <c r="AE46" s="139" t="e">
        <f ca="1"/>
        <v>#NAME?</v>
      </c>
      <c r="AF46" s="140" t="e">
        <f t="shared" ca="1" si="1"/>
        <v>#NAME?</v>
      </c>
      <c r="AG46" t="e">
        <f t="shared" ca="1" si="2"/>
        <v>#NAME?</v>
      </c>
      <c r="AH46" t="e">
        <f t="shared" ca="1" si="3"/>
        <v>#NAME?</v>
      </c>
      <c r="AI46" s="138" t="e">
        <f t="shared" ca="1" si="4"/>
        <v>#NAME?</v>
      </c>
      <c r="AJ46" s="140" t="e">
        <f t="shared" ca="1" si="5"/>
        <v>#NAME?</v>
      </c>
      <c r="AK46" s="138">
        <f t="shared" ca="1" si="6"/>
        <v>0</v>
      </c>
      <c r="AL46" s="140" t="e">
        <f t="shared" ca="1" si="7"/>
        <v>#NAME?</v>
      </c>
      <c r="AM46">
        <f t="shared" ca="1" si="8"/>
        <v>0</v>
      </c>
      <c r="BO46" t="e">
        <f ca="1"/>
        <v>#NAME?</v>
      </c>
      <c r="BP46" t="e">
        <f ca="1"/>
        <v>#NAME?</v>
      </c>
      <c r="BQ46" t="e">
        <f ca="1"/>
        <v>#NAME?</v>
      </c>
      <c r="BR46" t="e">
        <f t="shared" ca="1" si="13"/>
        <v>#NAME?</v>
      </c>
      <c r="BS46" t="e">
        <f t="shared" ca="1" si="14"/>
        <v>#NAME?</v>
      </c>
      <c r="BT46" t="e">
        <f t="shared" ca="1" si="10"/>
        <v>#NAME?</v>
      </c>
      <c r="BU46" t="e">
        <f t="shared" ca="1" si="11"/>
        <v>#NAME?</v>
      </c>
      <c r="BV46" t="e">
        <f t="shared" ca="1" si="12"/>
        <v>#NAME?</v>
      </c>
    </row>
    <row r="47" spans="1:74" ht="15.5" x14ac:dyDescent="0.35">
      <c r="A47" s="31">
        <v>91</v>
      </c>
      <c r="B47" s="14">
        <v>2</v>
      </c>
      <c r="C47" s="20">
        <v>1.968</v>
      </c>
      <c r="D47" s="14">
        <v>1</v>
      </c>
      <c r="E47">
        <v>0</v>
      </c>
      <c r="F47" s="32">
        <v>0</v>
      </c>
      <c r="G47" s="14">
        <v>33</v>
      </c>
      <c r="H47" s="14">
        <v>5</v>
      </c>
      <c r="I47" s="14">
        <v>2</v>
      </c>
      <c r="J47" s="21">
        <v>37</v>
      </c>
      <c r="K47" s="17">
        <v>98</v>
      </c>
      <c r="L47" s="33">
        <v>194</v>
      </c>
      <c r="M47" s="14">
        <v>1</v>
      </c>
      <c r="R47" t="e">
        <f ca="1"/>
        <v>#NAME?</v>
      </c>
      <c r="S47" t="e">
        <f ca="1"/>
        <v>#NAME?</v>
      </c>
      <c r="T47" t="e">
        <f ca="1"/>
        <v>#NAME?</v>
      </c>
      <c r="U47" t="e">
        <f ca="1"/>
        <v>#NAME?</v>
      </c>
      <c r="V47" t="e">
        <f ca="1"/>
        <v>#NAME?</v>
      </c>
      <c r="W47" t="e">
        <f ca="1"/>
        <v>#NAME?</v>
      </c>
      <c r="X47" t="e">
        <f ca="1"/>
        <v>#NAME?</v>
      </c>
      <c r="Y47" t="e">
        <f ca="1"/>
        <v>#NAME?</v>
      </c>
      <c r="Z47" t="e">
        <f ca="1"/>
        <v>#NAME?</v>
      </c>
      <c r="AA47" t="e">
        <f ca="1"/>
        <v>#NAME?</v>
      </c>
      <c r="AB47" t="e">
        <f ca="1"/>
        <v>#NAME?</v>
      </c>
      <c r="AC47" t="e">
        <f ca="1"/>
        <v>#NAME?</v>
      </c>
      <c r="AD47" s="138" t="e">
        <f ca="1"/>
        <v>#NAME?</v>
      </c>
      <c r="AE47" s="139" t="e">
        <f ca="1"/>
        <v>#NAME?</v>
      </c>
      <c r="AF47" s="140" t="e">
        <f t="shared" ca="1" si="1"/>
        <v>#NAME?</v>
      </c>
      <c r="AG47" t="e">
        <f t="shared" ca="1" si="2"/>
        <v>#NAME?</v>
      </c>
      <c r="AH47" t="e">
        <f t="shared" ca="1" si="3"/>
        <v>#NAME?</v>
      </c>
      <c r="AI47" s="138" t="e">
        <f t="shared" ca="1" si="4"/>
        <v>#NAME?</v>
      </c>
      <c r="AJ47" s="140" t="e">
        <f t="shared" ca="1" si="5"/>
        <v>#NAME?</v>
      </c>
      <c r="AK47" s="138">
        <f t="shared" ca="1" si="6"/>
        <v>0</v>
      </c>
      <c r="AL47" s="140" t="e">
        <f t="shared" ca="1" si="7"/>
        <v>#NAME?</v>
      </c>
      <c r="AM47">
        <f t="shared" ca="1" si="8"/>
        <v>0</v>
      </c>
      <c r="BO47" t="e">
        <f ca="1"/>
        <v>#NAME?</v>
      </c>
      <c r="BP47" t="e">
        <f ca="1"/>
        <v>#NAME?</v>
      </c>
      <c r="BQ47" t="e">
        <f ca="1"/>
        <v>#NAME?</v>
      </c>
      <c r="BR47" t="e">
        <f t="shared" ca="1" si="13"/>
        <v>#NAME?</v>
      </c>
      <c r="BS47" t="e">
        <f t="shared" ca="1" si="14"/>
        <v>#NAME?</v>
      </c>
      <c r="BT47" t="e">
        <f t="shared" ca="1" si="10"/>
        <v>#NAME?</v>
      </c>
      <c r="BU47" t="e">
        <f t="shared" ca="1" si="11"/>
        <v>#NAME?</v>
      </c>
      <c r="BV47" t="e">
        <f t="shared" ca="1" si="12"/>
        <v>#NAME?</v>
      </c>
    </row>
    <row r="48" spans="1:74" ht="15.5" x14ac:dyDescent="0.35">
      <c r="A48" s="31">
        <v>56</v>
      </c>
      <c r="B48" s="14">
        <v>4</v>
      </c>
      <c r="C48" s="20">
        <v>2.536</v>
      </c>
      <c r="D48" s="14">
        <v>1</v>
      </c>
      <c r="E48">
        <v>0</v>
      </c>
      <c r="F48" s="32">
        <v>1</v>
      </c>
      <c r="G48" s="14">
        <v>36</v>
      </c>
      <c r="H48" s="14">
        <v>8</v>
      </c>
      <c r="I48" s="14">
        <v>2</v>
      </c>
      <c r="J48" s="21">
        <v>50</v>
      </c>
      <c r="K48" s="17">
        <v>40</v>
      </c>
      <c r="L48" s="33">
        <v>179</v>
      </c>
      <c r="M48" s="14">
        <v>1</v>
      </c>
      <c r="R48" t="e">
        <f ca="1"/>
        <v>#NAME?</v>
      </c>
      <c r="S48" t="e">
        <f ca="1"/>
        <v>#NAME?</v>
      </c>
      <c r="T48" t="e">
        <f ca="1"/>
        <v>#NAME?</v>
      </c>
      <c r="U48" t="e">
        <f ca="1"/>
        <v>#NAME?</v>
      </c>
      <c r="V48" t="e">
        <f ca="1"/>
        <v>#NAME?</v>
      </c>
      <c r="W48" t="e">
        <f ca="1"/>
        <v>#NAME?</v>
      </c>
      <c r="X48" t="e">
        <f ca="1"/>
        <v>#NAME?</v>
      </c>
      <c r="Y48" t="e">
        <f ca="1"/>
        <v>#NAME?</v>
      </c>
      <c r="Z48" t="e">
        <f ca="1"/>
        <v>#NAME?</v>
      </c>
      <c r="AA48" t="e">
        <f ca="1"/>
        <v>#NAME?</v>
      </c>
      <c r="AB48" t="e">
        <f ca="1"/>
        <v>#NAME?</v>
      </c>
      <c r="AC48" t="e">
        <f ca="1"/>
        <v>#NAME?</v>
      </c>
      <c r="AD48" s="138" t="e">
        <f ca="1"/>
        <v>#NAME?</v>
      </c>
      <c r="AE48" s="139" t="e">
        <f ca="1"/>
        <v>#NAME?</v>
      </c>
      <c r="AF48" s="140" t="e">
        <f t="shared" ca="1" si="1"/>
        <v>#NAME?</v>
      </c>
      <c r="AG48" t="e">
        <f t="shared" ca="1" si="2"/>
        <v>#NAME?</v>
      </c>
      <c r="AH48" t="e">
        <f t="shared" ca="1" si="3"/>
        <v>#NAME?</v>
      </c>
      <c r="AI48" s="138" t="e">
        <f t="shared" ca="1" si="4"/>
        <v>#NAME?</v>
      </c>
      <c r="AJ48" s="140" t="e">
        <f t="shared" ca="1" si="5"/>
        <v>#NAME?</v>
      </c>
      <c r="AK48" s="138">
        <f t="shared" ca="1" si="6"/>
        <v>0</v>
      </c>
      <c r="AL48" s="140" t="e">
        <f t="shared" ca="1" si="7"/>
        <v>#NAME?</v>
      </c>
      <c r="AM48">
        <f t="shared" ca="1" si="8"/>
        <v>0</v>
      </c>
      <c r="BO48" t="e">
        <f ca="1"/>
        <v>#NAME?</v>
      </c>
      <c r="BP48" t="e">
        <f ca="1"/>
        <v>#NAME?</v>
      </c>
      <c r="BQ48" t="e">
        <f ca="1"/>
        <v>#NAME?</v>
      </c>
      <c r="BR48" t="e">
        <f t="shared" ca="1" si="13"/>
        <v>#NAME?</v>
      </c>
      <c r="BS48" t="e">
        <f t="shared" ca="1" si="14"/>
        <v>#NAME?</v>
      </c>
      <c r="BT48" t="e">
        <f t="shared" ca="1" si="10"/>
        <v>#NAME?</v>
      </c>
      <c r="BU48" t="e">
        <f t="shared" ca="1" si="11"/>
        <v>#NAME?</v>
      </c>
      <c r="BV48" t="e">
        <f t="shared" ca="1" si="12"/>
        <v>#NAME?</v>
      </c>
    </row>
    <row r="49" spans="1:74" ht="15.5" x14ac:dyDescent="0.35">
      <c r="A49" s="31">
        <v>51</v>
      </c>
      <c r="B49" s="14">
        <v>2</v>
      </c>
      <c r="C49" s="20">
        <v>0.41699999999999998</v>
      </c>
      <c r="D49" s="14">
        <v>3</v>
      </c>
      <c r="E49">
        <v>1</v>
      </c>
      <c r="F49" s="32">
        <v>0</v>
      </c>
      <c r="G49" s="14">
        <v>36</v>
      </c>
      <c r="H49" s="14">
        <v>8</v>
      </c>
      <c r="I49" s="14">
        <v>2</v>
      </c>
      <c r="J49" s="21">
        <v>33</v>
      </c>
      <c r="K49" s="17">
        <v>32</v>
      </c>
      <c r="L49" s="33">
        <v>167</v>
      </c>
      <c r="M49" s="14">
        <v>0</v>
      </c>
      <c r="R49" t="e">
        <f ca="1"/>
        <v>#NAME?</v>
      </c>
      <c r="S49" t="e">
        <f ca="1"/>
        <v>#NAME?</v>
      </c>
      <c r="T49" t="e">
        <f ca="1"/>
        <v>#NAME?</v>
      </c>
      <c r="U49" t="e">
        <f ca="1"/>
        <v>#NAME?</v>
      </c>
      <c r="V49" t="e">
        <f ca="1"/>
        <v>#NAME?</v>
      </c>
      <c r="W49" t="e">
        <f ca="1"/>
        <v>#NAME?</v>
      </c>
      <c r="X49" t="e">
        <f ca="1"/>
        <v>#NAME?</v>
      </c>
      <c r="Y49" t="e">
        <f ca="1"/>
        <v>#NAME?</v>
      </c>
      <c r="Z49" t="e">
        <f ca="1"/>
        <v>#NAME?</v>
      </c>
      <c r="AA49" t="e">
        <f ca="1"/>
        <v>#NAME?</v>
      </c>
      <c r="AB49" t="e">
        <f ca="1"/>
        <v>#NAME?</v>
      </c>
      <c r="AC49" t="e">
        <f ca="1"/>
        <v>#NAME?</v>
      </c>
      <c r="AD49" s="138" t="e">
        <f ca="1"/>
        <v>#NAME?</v>
      </c>
      <c r="AE49" s="139" t="e">
        <f ca="1"/>
        <v>#NAME?</v>
      </c>
      <c r="AF49" s="140" t="e">
        <f t="shared" ca="1" si="1"/>
        <v>#NAME?</v>
      </c>
      <c r="AG49" t="e">
        <f t="shared" ca="1" si="2"/>
        <v>#NAME?</v>
      </c>
      <c r="AH49" t="e">
        <f t="shared" ca="1" si="3"/>
        <v>#NAME?</v>
      </c>
      <c r="AI49" s="138" t="e">
        <f t="shared" ca="1" si="4"/>
        <v>#NAME?</v>
      </c>
      <c r="AJ49" s="140" t="e">
        <f t="shared" ca="1" si="5"/>
        <v>#NAME?</v>
      </c>
      <c r="AK49" s="138">
        <f t="shared" ca="1" si="6"/>
        <v>0</v>
      </c>
      <c r="AL49" s="140" t="e">
        <f t="shared" ca="1" si="7"/>
        <v>#NAME?</v>
      </c>
      <c r="AM49">
        <f t="shared" ca="1" si="8"/>
        <v>0</v>
      </c>
      <c r="BO49" t="e">
        <f ca="1"/>
        <v>#NAME?</v>
      </c>
      <c r="BP49" t="e">
        <f ca="1"/>
        <v>#NAME?</v>
      </c>
      <c r="BQ49" t="e">
        <f ca="1"/>
        <v>#NAME?</v>
      </c>
      <c r="BR49" t="e">
        <f t="shared" ca="1" si="13"/>
        <v>#NAME?</v>
      </c>
      <c r="BS49" t="e">
        <f t="shared" ca="1" si="14"/>
        <v>#NAME?</v>
      </c>
      <c r="BT49" t="e">
        <f t="shared" ca="1" si="10"/>
        <v>#NAME?</v>
      </c>
      <c r="BU49" t="e">
        <f t="shared" ca="1" si="11"/>
        <v>#NAME?</v>
      </c>
      <c r="BV49" t="e">
        <f t="shared" ca="1" si="12"/>
        <v>#NAME?</v>
      </c>
    </row>
    <row r="50" spans="1:74" ht="15.5" x14ac:dyDescent="0.35">
      <c r="A50" s="31">
        <v>56</v>
      </c>
      <c r="B50" s="14">
        <v>14</v>
      </c>
      <c r="C50" s="20">
        <v>3.9E-2</v>
      </c>
      <c r="D50" s="14">
        <v>1</v>
      </c>
      <c r="E50">
        <v>0</v>
      </c>
      <c r="F50" s="32">
        <v>1</v>
      </c>
      <c r="G50" s="14">
        <v>43</v>
      </c>
      <c r="H50" s="14">
        <v>6</v>
      </c>
      <c r="I50" s="14">
        <v>3</v>
      </c>
      <c r="J50" s="21">
        <v>41</v>
      </c>
      <c r="K50" s="17">
        <v>37</v>
      </c>
      <c r="L50" s="33">
        <v>172</v>
      </c>
      <c r="M50" s="14">
        <v>0</v>
      </c>
      <c r="R50" t="e">
        <f ca="1"/>
        <v>#NAME?</v>
      </c>
      <c r="S50" t="e">
        <f ca="1"/>
        <v>#NAME?</v>
      </c>
      <c r="T50" t="e">
        <f ca="1"/>
        <v>#NAME?</v>
      </c>
      <c r="U50" t="e">
        <f ca="1"/>
        <v>#NAME?</v>
      </c>
      <c r="V50" t="e">
        <f ca="1"/>
        <v>#NAME?</v>
      </c>
      <c r="W50" t="e">
        <f ca="1"/>
        <v>#NAME?</v>
      </c>
      <c r="X50" t="e">
        <f ca="1"/>
        <v>#NAME?</v>
      </c>
      <c r="Y50" t="e">
        <f ca="1"/>
        <v>#NAME?</v>
      </c>
      <c r="Z50" t="e">
        <f ca="1"/>
        <v>#NAME?</v>
      </c>
      <c r="AA50" t="e">
        <f ca="1"/>
        <v>#NAME?</v>
      </c>
      <c r="AB50" t="e">
        <f ca="1"/>
        <v>#NAME?</v>
      </c>
      <c r="AC50" t="e">
        <f ca="1"/>
        <v>#NAME?</v>
      </c>
      <c r="AD50" s="138" t="e">
        <f ca="1"/>
        <v>#NAME?</v>
      </c>
      <c r="AE50" s="139" t="e">
        <f ca="1"/>
        <v>#NAME?</v>
      </c>
      <c r="AF50" s="140" t="e">
        <f t="shared" ca="1" si="1"/>
        <v>#NAME?</v>
      </c>
      <c r="AG50" t="e">
        <f t="shared" ca="1" si="2"/>
        <v>#NAME?</v>
      </c>
      <c r="AH50" t="e">
        <f t="shared" ca="1" si="3"/>
        <v>#NAME?</v>
      </c>
      <c r="AI50" s="138" t="e">
        <f t="shared" ca="1" si="4"/>
        <v>#NAME?</v>
      </c>
      <c r="AJ50" s="140" t="e">
        <f t="shared" ca="1" si="5"/>
        <v>#NAME?</v>
      </c>
      <c r="AK50" s="138">
        <f t="shared" ca="1" si="6"/>
        <v>0</v>
      </c>
      <c r="AL50" s="140" t="e">
        <f t="shared" ca="1" si="7"/>
        <v>#NAME?</v>
      </c>
      <c r="AM50">
        <f t="shared" ca="1" si="8"/>
        <v>0</v>
      </c>
      <c r="BO50" t="e">
        <f ca="1"/>
        <v>#NAME?</v>
      </c>
      <c r="BP50" t="e">
        <f ca="1"/>
        <v>#NAME?</v>
      </c>
      <c r="BQ50" t="e">
        <f ca="1"/>
        <v>#NAME?</v>
      </c>
      <c r="BR50" t="e">
        <f t="shared" ca="1" si="13"/>
        <v>#NAME?</v>
      </c>
      <c r="BS50" t="e">
        <f t="shared" ca="1" si="14"/>
        <v>#NAME?</v>
      </c>
      <c r="BT50" t="e">
        <f t="shared" ca="1" si="10"/>
        <v>#NAME?</v>
      </c>
      <c r="BU50" t="e">
        <f t="shared" ca="1" si="11"/>
        <v>#NAME?</v>
      </c>
      <c r="BV50" t="e">
        <f t="shared" ca="1" si="12"/>
        <v>#NAME?</v>
      </c>
    </row>
    <row r="51" spans="1:74" ht="15.5" x14ac:dyDescent="0.35">
      <c r="A51" s="31">
        <v>51</v>
      </c>
      <c r="B51" s="14">
        <v>3</v>
      </c>
      <c r="C51" s="20">
        <v>1.155</v>
      </c>
      <c r="D51" s="14">
        <v>2</v>
      </c>
      <c r="E51">
        <v>0</v>
      </c>
      <c r="F51" s="32">
        <v>1</v>
      </c>
      <c r="G51" s="14">
        <v>35</v>
      </c>
      <c r="H51" s="14">
        <v>1</v>
      </c>
      <c r="I51" s="14">
        <v>3</v>
      </c>
      <c r="J51" s="21">
        <v>35</v>
      </c>
      <c r="K51" s="17">
        <v>26</v>
      </c>
      <c r="L51" s="33">
        <v>181</v>
      </c>
      <c r="M51" s="14">
        <v>0</v>
      </c>
      <c r="R51" t="e">
        <f ca="1"/>
        <v>#NAME?</v>
      </c>
      <c r="S51" t="e">
        <f ca="1"/>
        <v>#NAME?</v>
      </c>
      <c r="T51" t="e">
        <f ca="1"/>
        <v>#NAME?</v>
      </c>
      <c r="U51" t="e">
        <f ca="1"/>
        <v>#NAME?</v>
      </c>
      <c r="V51" t="e">
        <f ca="1"/>
        <v>#NAME?</v>
      </c>
      <c r="W51" t="e">
        <f ca="1"/>
        <v>#NAME?</v>
      </c>
      <c r="X51" t="e">
        <f ca="1"/>
        <v>#NAME?</v>
      </c>
      <c r="Y51" t="e">
        <f ca="1"/>
        <v>#NAME?</v>
      </c>
      <c r="Z51" t="e">
        <f ca="1"/>
        <v>#NAME?</v>
      </c>
      <c r="AA51" t="e">
        <f ca="1"/>
        <v>#NAME?</v>
      </c>
      <c r="AB51" t="e">
        <f ca="1"/>
        <v>#NAME?</v>
      </c>
      <c r="AC51" t="e">
        <f ca="1"/>
        <v>#NAME?</v>
      </c>
      <c r="AD51" s="138" t="e">
        <f ca="1"/>
        <v>#NAME?</v>
      </c>
      <c r="AE51" s="139" t="e">
        <f ca="1"/>
        <v>#NAME?</v>
      </c>
      <c r="AF51" s="140" t="e">
        <f t="shared" ca="1" si="1"/>
        <v>#NAME?</v>
      </c>
      <c r="AG51" t="e">
        <f t="shared" ca="1" si="2"/>
        <v>#NAME?</v>
      </c>
      <c r="AH51" t="e">
        <f t="shared" ca="1" si="3"/>
        <v>#NAME?</v>
      </c>
      <c r="AI51" s="138" t="e">
        <f t="shared" ca="1" si="4"/>
        <v>#NAME?</v>
      </c>
      <c r="AJ51" s="140" t="e">
        <f t="shared" ca="1" si="5"/>
        <v>#NAME?</v>
      </c>
      <c r="AK51" s="138">
        <f t="shared" ca="1" si="6"/>
        <v>0</v>
      </c>
      <c r="AL51" s="140" t="e">
        <f t="shared" ca="1" si="7"/>
        <v>#NAME?</v>
      </c>
      <c r="AM51">
        <f t="shared" ca="1" si="8"/>
        <v>0</v>
      </c>
      <c r="BO51" t="e">
        <f ca="1"/>
        <v>#NAME?</v>
      </c>
      <c r="BP51" t="e">
        <f ca="1"/>
        <v>#NAME?</v>
      </c>
      <c r="BQ51" t="e">
        <f ca="1"/>
        <v>#NAME?</v>
      </c>
      <c r="BR51" t="e">
        <f t="shared" ca="1" si="13"/>
        <v>#NAME?</v>
      </c>
      <c r="BS51" t="e">
        <f t="shared" ca="1" si="14"/>
        <v>#NAME?</v>
      </c>
      <c r="BT51" t="e">
        <f t="shared" ca="1" si="10"/>
        <v>#NAME?</v>
      </c>
      <c r="BU51" t="e">
        <f t="shared" ca="1" si="11"/>
        <v>#NAME?</v>
      </c>
      <c r="BV51" t="e">
        <f t="shared" ca="1" si="12"/>
        <v>#NAME?</v>
      </c>
    </row>
    <row r="52" spans="1:74" ht="15.5" x14ac:dyDescent="0.35">
      <c r="A52" s="31">
        <v>56</v>
      </c>
      <c r="B52" s="14">
        <v>9</v>
      </c>
      <c r="C52" s="20">
        <v>1.9990000000000001</v>
      </c>
      <c r="D52" s="14">
        <v>0</v>
      </c>
      <c r="E52">
        <v>0</v>
      </c>
      <c r="F52" s="32">
        <v>1</v>
      </c>
      <c r="G52" s="14">
        <v>49</v>
      </c>
      <c r="H52" s="14">
        <v>7</v>
      </c>
      <c r="I52" s="14">
        <v>4</v>
      </c>
      <c r="J52" s="21">
        <v>41</v>
      </c>
      <c r="K52" s="17">
        <v>33</v>
      </c>
      <c r="L52" s="33">
        <v>189</v>
      </c>
      <c r="M52" s="14">
        <v>0</v>
      </c>
      <c r="R52" t="e">
        <f ca="1"/>
        <v>#NAME?</v>
      </c>
      <c r="S52" t="e">
        <f ca="1"/>
        <v>#NAME?</v>
      </c>
      <c r="T52" t="e">
        <f ca="1"/>
        <v>#NAME?</v>
      </c>
      <c r="U52" t="e">
        <f ca="1"/>
        <v>#NAME?</v>
      </c>
      <c r="V52" t="e">
        <f ca="1"/>
        <v>#NAME?</v>
      </c>
      <c r="W52" t="e">
        <f ca="1"/>
        <v>#NAME?</v>
      </c>
      <c r="X52" t="e">
        <f ca="1"/>
        <v>#NAME?</v>
      </c>
      <c r="Y52" t="e">
        <f ca="1"/>
        <v>#NAME?</v>
      </c>
      <c r="Z52" t="e">
        <f ca="1"/>
        <v>#NAME?</v>
      </c>
      <c r="AA52" t="e">
        <f ca="1"/>
        <v>#NAME?</v>
      </c>
      <c r="AB52" t="e">
        <f ca="1"/>
        <v>#NAME?</v>
      </c>
      <c r="AC52" t="e">
        <f ca="1"/>
        <v>#NAME?</v>
      </c>
      <c r="AD52" s="138" t="e">
        <f ca="1"/>
        <v>#NAME?</v>
      </c>
      <c r="AE52" s="139" t="e">
        <f ca="1"/>
        <v>#NAME?</v>
      </c>
      <c r="AF52" s="140" t="e">
        <f t="shared" ca="1" si="1"/>
        <v>#NAME?</v>
      </c>
      <c r="AG52" t="e">
        <f t="shared" ca="1" si="2"/>
        <v>#NAME?</v>
      </c>
      <c r="AH52" t="e">
        <f t="shared" ca="1" si="3"/>
        <v>#NAME?</v>
      </c>
      <c r="AI52" s="138" t="e">
        <f t="shared" ca="1" si="4"/>
        <v>#NAME?</v>
      </c>
      <c r="AJ52" s="140" t="e">
        <f t="shared" ca="1" si="5"/>
        <v>#NAME?</v>
      </c>
      <c r="AK52" s="138">
        <f t="shared" ca="1" si="6"/>
        <v>0</v>
      </c>
      <c r="AL52" s="140" t="e">
        <f t="shared" ca="1" si="7"/>
        <v>#NAME?</v>
      </c>
      <c r="AM52">
        <f t="shared" ca="1" si="8"/>
        <v>0</v>
      </c>
      <c r="BO52" t="e">
        <f ca="1"/>
        <v>#NAME?</v>
      </c>
      <c r="BP52" t="e">
        <f ca="1"/>
        <v>#NAME?</v>
      </c>
      <c r="BQ52" t="e">
        <f ca="1"/>
        <v>#NAME?</v>
      </c>
      <c r="BR52" t="e">
        <f t="shared" ca="1" si="13"/>
        <v>#NAME?</v>
      </c>
      <c r="BS52" t="e">
        <f t="shared" ca="1" si="14"/>
        <v>#NAME?</v>
      </c>
      <c r="BT52" t="e">
        <f t="shared" ca="1" si="10"/>
        <v>#NAME?</v>
      </c>
      <c r="BU52" t="e">
        <f t="shared" ca="1" si="11"/>
        <v>#NAME?</v>
      </c>
      <c r="BV52" t="e">
        <f t="shared" ca="1" si="12"/>
        <v>#NAME?</v>
      </c>
    </row>
    <row r="53" spans="1:74" ht="15.5" x14ac:dyDescent="0.35">
      <c r="A53" s="31">
        <v>53</v>
      </c>
      <c r="B53" s="14">
        <v>2</v>
      </c>
      <c r="C53" s="20">
        <v>2.8719999999999999</v>
      </c>
      <c r="D53" s="14">
        <v>6</v>
      </c>
      <c r="E53">
        <v>0</v>
      </c>
      <c r="F53" s="32">
        <v>1</v>
      </c>
      <c r="G53" s="14">
        <v>35</v>
      </c>
      <c r="H53" s="14">
        <v>4</v>
      </c>
      <c r="I53" s="14">
        <v>3</v>
      </c>
      <c r="J53" s="21">
        <v>50</v>
      </c>
      <c r="K53" s="17">
        <v>34</v>
      </c>
      <c r="L53" s="33">
        <v>171</v>
      </c>
      <c r="M53" s="14">
        <v>1</v>
      </c>
      <c r="R53" t="e">
        <f ca="1"/>
        <v>#NAME?</v>
      </c>
      <c r="S53" t="e">
        <f ca="1"/>
        <v>#NAME?</v>
      </c>
      <c r="T53" t="e">
        <f ca="1"/>
        <v>#NAME?</v>
      </c>
      <c r="U53" t="e">
        <f ca="1"/>
        <v>#NAME?</v>
      </c>
      <c r="V53" t="e">
        <f ca="1"/>
        <v>#NAME?</v>
      </c>
      <c r="W53" t="e">
        <f ca="1"/>
        <v>#NAME?</v>
      </c>
      <c r="X53" t="e">
        <f ca="1"/>
        <v>#NAME?</v>
      </c>
      <c r="Y53" t="e">
        <f ca="1"/>
        <v>#NAME?</v>
      </c>
      <c r="Z53" t="e">
        <f ca="1"/>
        <v>#NAME?</v>
      </c>
      <c r="AA53" t="e">
        <f ca="1"/>
        <v>#NAME?</v>
      </c>
      <c r="AB53" t="e">
        <f ca="1"/>
        <v>#NAME?</v>
      </c>
      <c r="AC53" t="e">
        <f ca="1"/>
        <v>#NAME?</v>
      </c>
      <c r="AD53" s="138" t="e">
        <f ca="1"/>
        <v>#NAME?</v>
      </c>
      <c r="AE53" s="139" t="e">
        <f ca="1"/>
        <v>#NAME?</v>
      </c>
      <c r="AF53" s="140" t="e">
        <f t="shared" ca="1" si="1"/>
        <v>#NAME?</v>
      </c>
      <c r="AG53" t="e">
        <f t="shared" ca="1" si="2"/>
        <v>#NAME?</v>
      </c>
      <c r="AH53" t="e">
        <f t="shared" ca="1" si="3"/>
        <v>#NAME?</v>
      </c>
      <c r="AI53" s="138" t="e">
        <f t="shared" ca="1" si="4"/>
        <v>#NAME?</v>
      </c>
      <c r="AJ53" s="140" t="e">
        <f t="shared" ca="1" si="5"/>
        <v>#NAME?</v>
      </c>
      <c r="AK53" s="138">
        <f t="shared" ca="1" si="6"/>
        <v>0</v>
      </c>
      <c r="AL53" s="140" t="e">
        <f t="shared" ca="1" si="7"/>
        <v>#NAME?</v>
      </c>
      <c r="AM53">
        <f t="shared" ca="1" si="8"/>
        <v>0</v>
      </c>
      <c r="BO53" t="e">
        <f ca="1"/>
        <v>#NAME?</v>
      </c>
      <c r="BP53" t="e">
        <f ca="1"/>
        <v>#NAME?</v>
      </c>
      <c r="BQ53" t="e">
        <f ca="1"/>
        <v>#NAME?</v>
      </c>
      <c r="BR53" t="e">
        <f t="shared" ca="1" si="13"/>
        <v>#NAME?</v>
      </c>
      <c r="BS53" t="e">
        <f t="shared" ca="1" si="14"/>
        <v>#NAME?</v>
      </c>
      <c r="BT53" t="e">
        <f t="shared" ca="1" si="10"/>
        <v>#NAME?</v>
      </c>
      <c r="BU53" t="e">
        <f t="shared" ca="1" si="11"/>
        <v>#NAME?</v>
      </c>
      <c r="BV53" t="e">
        <f t="shared" ca="1" si="12"/>
        <v>#NAME?</v>
      </c>
    </row>
    <row r="54" spans="1:74" ht="15.5" x14ac:dyDescent="0.35">
      <c r="A54" s="31">
        <v>62</v>
      </c>
      <c r="B54" s="14">
        <v>21</v>
      </c>
      <c r="C54" s="20">
        <v>0.73399999999999999</v>
      </c>
      <c r="D54" s="14">
        <v>3</v>
      </c>
      <c r="E54">
        <v>0</v>
      </c>
      <c r="F54" s="32">
        <v>0</v>
      </c>
      <c r="G54" s="14">
        <v>44</v>
      </c>
      <c r="H54" s="14">
        <v>5</v>
      </c>
      <c r="I54" s="14">
        <v>3</v>
      </c>
      <c r="J54" s="21">
        <v>47</v>
      </c>
      <c r="K54" s="17">
        <v>43</v>
      </c>
      <c r="L54" s="33">
        <v>169</v>
      </c>
      <c r="M54" s="14">
        <v>1</v>
      </c>
      <c r="R54" t="e">
        <f ca="1"/>
        <v>#NAME?</v>
      </c>
      <c r="S54" t="e">
        <f ca="1"/>
        <v>#NAME?</v>
      </c>
      <c r="T54" t="e">
        <f ca="1"/>
        <v>#NAME?</v>
      </c>
      <c r="U54" t="e">
        <f ca="1"/>
        <v>#NAME?</v>
      </c>
      <c r="V54" t="e">
        <f ca="1"/>
        <v>#NAME?</v>
      </c>
      <c r="W54" t="e">
        <f ca="1"/>
        <v>#NAME?</v>
      </c>
      <c r="X54" t="e">
        <f ca="1"/>
        <v>#NAME?</v>
      </c>
      <c r="Y54" t="e">
        <f ca="1"/>
        <v>#NAME?</v>
      </c>
      <c r="Z54" t="e">
        <f ca="1"/>
        <v>#NAME?</v>
      </c>
      <c r="AA54" t="e">
        <f ca="1"/>
        <v>#NAME?</v>
      </c>
      <c r="AB54" t="e">
        <f ca="1"/>
        <v>#NAME?</v>
      </c>
      <c r="AC54" t="e">
        <f ca="1"/>
        <v>#NAME?</v>
      </c>
      <c r="AD54" s="138" t="e">
        <f ca="1"/>
        <v>#NAME?</v>
      </c>
      <c r="AE54" s="139" t="e">
        <f ca="1"/>
        <v>#NAME?</v>
      </c>
      <c r="AF54" s="140" t="e">
        <f t="shared" ca="1" si="1"/>
        <v>#NAME?</v>
      </c>
      <c r="AG54" t="e">
        <f t="shared" ca="1" si="2"/>
        <v>#NAME?</v>
      </c>
      <c r="AH54" t="e">
        <f t="shared" ca="1" si="3"/>
        <v>#NAME?</v>
      </c>
      <c r="AI54" s="138" t="e">
        <f t="shared" ca="1" si="4"/>
        <v>#NAME?</v>
      </c>
      <c r="AJ54" s="140" t="e">
        <f t="shared" ca="1" si="5"/>
        <v>#NAME?</v>
      </c>
      <c r="AK54" s="138">
        <f t="shared" ca="1" si="6"/>
        <v>0</v>
      </c>
      <c r="AL54" s="140" t="e">
        <f t="shared" ca="1" si="7"/>
        <v>#NAME?</v>
      </c>
      <c r="AM54">
        <f t="shared" ca="1" si="8"/>
        <v>0</v>
      </c>
      <c r="BO54" t="e">
        <f ca="1"/>
        <v>#NAME?</v>
      </c>
      <c r="BP54" t="e">
        <f ca="1"/>
        <v>#NAME?</v>
      </c>
      <c r="BQ54" t="e">
        <f ca="1"/>
        <v>#NAME?</v>
      </c>
      <c r="BR54" t="e">
        <f t="shared" ca="1" si="13"/>
        <v>#NAME?</v>
      </c>
      <c r="BS54" t="e">
        <f t="shared" ca="1" si="14"/>
        <v>#NAME?</v>
      </c>
      <c r="BT54" t="e">
        <f t="shared" ca="1" si="10"/>
        <v>#NAME?</v>
      </c>
      <c r="BU54" t="e">
        <f t="shared" ca="1" si="11"/>
        <v>#NAME?</v>
      </c>
      <c r="BV54" t="e">
        <f t="shared" ca="1" si="12"/>
        <v>#NAME?</v>
      </c>
    </row>
    <row r="55" spans="1:74" ht="15.5" x14ac:dyDescent="0.35">
      <c r="A55" s="31">
        <v>44</v>
      </c>
      <c r="B55" s="14">
        <v>4</v>
      </c>
      <c r="C55" s="20">
        <v>4.5900000000000003E-2</v>
      </c>
      <c r="D55" s="14">
        <v>6</v>
      </c>
      <c r="E55">
        <v>0</v>
      </c>
      <c r="F55" s="32">
        <v>0</v>
      </c>
      <c r="G55" s="14">
        <v>29</v>
      </c>
      <c r="H55" s="14">
        <v>2</v>
      </c>
      <c r="I55" s="14">
        <v>2</v>
      </c>
      <c r="J55" s="21">
        <v>36</v>
      </c>
      <c r="K55" s="17">
        <v>21</v>
      </c>
      <c r="L55" s="33">
        <v>168</v>
      </c>
      <c r="M55" s="14">
        <v>1</v>
      </c>
      <c r="R55" t="e">
        <f ca="1"/>
        <v>#NAME?</v>
      </c>
      <c r="S55" t="e">
        <f ca="1"/>
        <v>#NAME?</v>
      </c>
      <c r="T55" t="e">
        <f ca="1"/>
        <v>#NAME?</v>
      </c>
      <c r="U55" t="e">
        <f ca="1"/>
        <v>#NAME?</v>
      </c>
      <c r="V55" t="e">
        <f ca="1"/>
        <v>#NAME?</v>
      </c>
      <c r="W55" t="e">
        <f ca="1"/>
        <v>#NAME?</v>
      </c>
      <c r="X55" t="e">
        <f ca="1"/>
        <v>#NAME?</v>
      </c>
      <c r="Y55" t="e">
        <f ca="1"/>
        <v>#NAME?</v>
      </c>
      <c r="Z55" t="e">
        <f ca="1"/>
        <v>#NAME?</v>
      </c>
      <c r="AA55" t="e">
        <f ca="1"/>
        <v>#NAME?</v>
      </c>
      <c r="AB55" t="e">
        <f ca="1"/>
        <v>#NAME?</v>
      </c>
      <c r="AC55" t="e">
        <f ca="1"/>
        <v>#NAME?</v>
      </c>
      <c r="AD55" s="138" t="e">
        <f ca="1"/>
        <v>#NAME?</v>
      </c>
      <c r="AE55" s="139" t="e">
        <f ca="1"/>
        <v>#NAME?</v>
      </c>
      <c r="AF55" s="140" t="e">
        <f t="shared" ca="1" si="1"/>
        <v>#NAME?</v>
      </c>
      <c r="AG55" t="e">
        <f t="shared" ca="1" si="2"/>
        <v>#NAME?</v>
      </c>
      <c r="AH55" t="e">
        <f t="shared" ca="1" si="3"/>
        <v>#NAME?</v>
      </c>
      <c r="AI55" s="138" t="e">
        <f t="shared" ca="1" si="4"/>
        <v>#NAME?</v>
      </c>
      <c r="AJ55" s="140" t="e">
        <f t="shared" ca="1" si="5"/>
        <v>#NAME?</v>
      </c>
      <c r="AK55" s="138">
        <f t="shared" ca="1" si="6"/>
        <v>0</v>
      </c>
      <c r="AL55" s="140" t="e">
        <f t="shared" ca="1" si="7"/>
        <v>#NAME?</v>
      </c>
      <c r="AM55">
        <f t="shared" ca="1" si="8"/>
        <v>0</v>
      </c>
      <c r="BO55" t="e">
        <f ca="1"/>
        <v>#NAME?</v>
      </c>
      <c r="BP55" t="e">
        <f ca="1"/>
        <v>#NAME?</v>
      </c>
      <c r="BQ55" t="e">
        <f ca="1"/>
        <v>#NAME?</v>
      </c>
      <c r="BR55" t="e">
        <f t="shared" ca="1" si="13"/>
        <v>#NAME?</v>
      </c>
      <c r="BS55" t="e">
        <f t="shared" ca="1" si="14"/>
        <v>#NAME?</v>
      </c>
      <c r="BT55" t="e">
        <f t="shared" ca="1" si="10"/>
        <v>#NAME?</v>
      </c>
      <c r="BU55" t="e">
        <f t="shared" ca="1" si="11"/>
        <v>#NAME?</v>
      </c>
      <c r="BV55" t="e">
        <f t="shared" ca="1" si="12"/>
        <v>#NAME?</v>
      </c>
    </row>
    <row r="56" spans="1:74" ht="15.5" x14ac:dyDescent="0.35">
      <c r="A56" s="31">
        <v>41</v>
      </c>
      <c r="B56" s="14">
        <v>12</v>
      </c>
      <c r="C56" s="20">
        <v>0.879</v>
      </c>
      <c r="D56" s="14">
        <v>2</v>
      </c>
      <c r="E56">
        <v>0</v>
      </c>
      <c r="F56" s="32">
        <v>0</v>
      </c>
      <c r="G56" s="14">
        <v>39</v>
      </c>
      <c r="H56" s="14">
        <v>5</v>
      </c>
      <c r="I56" s="14">
        <v>3</v>
      </c>
      <c r="J56" s="21">
        <v>40</v>
      </c>
      <c r="K56" s="17">
        <v>14</v>
      </c>
      <c r="L56" s="33">
        <v>167</v>
      </c>
      <c r="M56" s="14">
        <v>0</v>
      </c>
      <c r="R56" t="e">
        <f ca="1"/>
        <v>#NAME?</v>
      </c>
      <c r="S56" t="e">
        <f ca="1"/>
        <v>#NAME?</v>
      </c>
      <c r="T56" t="e">
        <f ca="1"/>
        <v>#NAME?</v>
      </c>
      <c r="U56" t="e">
        <f ca="1"/>
        <v>#NAME?</v>
      </c>
      <c r="V56" t="e">
        <f ca="1"/>
        <v>#NAME?</v>
      </c>
      <c r="W56" t="e">
        <f ca="1"/>
        <v>#NAME?</v>
      </c>
      <c r="X56" t="e">
        <f ca="1"/>
        <v>#NAME?</v>
      </c>
      <c r="Y56" t="e">
        <f ca="1"/>
        <v>#NAME?</v>
      </c>
      <c r="Z56" t="e">
        <f ca="1"/>
        <v>#NAME?</v>
      </c>
      <c r="AA56" t="e">
        <f ca="1"/>
        <v>#NAME?</v>
      </c>
      <c r="AB56" t="e">
        <f ca="1"/>
        <v>#NAME?</v>
      </c>
      <c r="AC56" t="e">
        <f ca="1"/>
        <v>#NAME?</v>
      </c>
      <c r="AD56" s="138" t="e">
        <f ca="1"/>
        <v>#NAME?</v>
      </c>
      <c r="AE56" s="139" t="e">
        <f ca="1"/>
        <v>#NAME?</v>
      </c>
      <c r="AF56" s="140" t="e">
        <f t="shared" ca="1" si="1"/>
        <v>#NAME?</v>
      </c>
      <c r="AG56" t="e">
        <f t="shared" ca="1" si="2"/>
        <v>#NAME?</v>
      </c>
      <c r="AH56" t="e">
        <f t="shared" ca="1" si="3"/>
        <v>#NAME?</v>
      </c>
      <c r="AI56" s="138" t="e">
        <f t="shared" ca="1" si="4"/>
        <v>#NAME?</v>
      </c>
      <c r="AJ56" s="140" t="e">
        <f t="shared" ca="1" si="5"/>
        <v>#NAME?</v>
      </c>
      <c r="AK56" s="138">
        <f t="shared" ca="1" si="6"/>
        <v>0</v>
      </c>
      <c r="AL56" s="140" t="e">
        <f t="shared" ca="1" si="7"/>
        <v>#NAME?</v>
      </c>
      <c r="AM56">
        <f t="shared" ca="1" si="8"/>
        <v>0</v>
      </c>
      <c r="BO56" t="e">
        <f ca="1"/>
        <v>#NAME?</v>
      </c>
      <c r="BP56" t="e">
        <f ca="1"/>
        <v>#NAME?</v>
      </c>
      <c r="BQ56" t="e">
        <f ca="1"/>
        <v>#NAME?</v>
      </c>
      <c r="BR56" t="e">
        <f t="shared" ca="1" si="13"/>
        <v>#NAME?</v>
      </c>
      <c r="BS56" t="e">
        <f t="shared" ca="1" si="14"/>
        <v>#NAME?</v>
      </c>
      <c r="BT56" t="e">
        <f t="shared" ca="1" si="10"/>
        <v>#NAME?</v>
      </c>
      <c r="BU56" t="e">
        <f t="shared" ca="1" si="11"/>
        <v>#NAME?</v>
      </c>
      <c r="BV56" t="e">
        <f t="shared" ca="1" si="12"/>
        <v>#NAME?</v>
      </c>
    </row>
    <row r="57" spans="1:74" ht="15.5" x14ac:dyDescent="0.35">
      <c r="A57" s="31">
        <v>72</v>
      </c>
      <c r="B57" s="14">
        <v>4</v>
      </c>
      <c r="C57" s="20">
        <v>1.496</v>
      </c>
      <c r="D57" s="14">
        <v>2</v>
      </c>
      <c r="E57">
        <v>0</v>
      </c>
      <c r="F57" s="32">
        <v>1</v>
      </c>
      <c r="G57" s="14">
        <v>36</v>
      </c>
      <c r="H57" s="14">
        <v>6</v>
      </c>
      <c r="I57" s="14">
        <v>3</v>
      </c>
      <c r="J57" s="21">
        <v>34</v>
      </c>
      <c r="K57" s="17">
        <v>77</v>
      </c>
      <c r="L57" s="33">
        <v>184</v>
      </c>
      <c r="M57" s="14">
        <v>1</v>
      </c>
      <c r="R57" t="e">
        <f ca="1"/>
        <v>#NAME?</v>
      </c>
      <c r="S57" t="e">
        <f ca="1"/>
        <v>#NAME?</v>
      </c>
      <c r="T57" t="e">
        <f ca="1"/>
        <v>#NAME?</v>
      </c>
      <c r="U57" t="e">
        <f ca="1"/>
        <v>#NAME?</v>
      </c>
      <c r="V57" t="e">
        <f ca="1"/>
        <v>#NAME?</v>
      </c>
      <c r="W57" t="e">
        <f ca="1"/>
        <v>#NAME?</v>
      </c>
      <c r="X57" t="e">
        <f ca="1"/>
        <v>#NAME?</v>
      </c>
      <c r="Y57" t="e">
        <f ca="1"/>
        <v>#NAME?</v>
      </c>
      <c r="Z57" t="e">
        <f ca="1"/>
        <v>#NAME?</v>
      </c>
      <c r="AA57" t="e">
        <f ca="1"/>
        <v>#NAME?</v>
      </c>
      <c r="AB57" t="e">
        <f ca="1"/>
        <v>#NAME?</v>
      </c>
      <c r="AC57" t="e">
        <f ca="1"/>
        <v>#NAME?</v>
      </c>
      <c r="AD57" s="138" t="e">
        <f ca="1"/>
        <v>#NAME?</v>
      </c>
      <c r="AE57" s="139" t="e">
        <f ca="1"/>
        <v>#NAME?</v>
      </c>
      <c r="AF57" s="140" t="e">
        <f t="shared" ca="1" si="1"/>
        <v>#NAME?</v>
      </c>
      <c r="AG57" t="e">
        <f t="shared" ca="1" si="2"/>
        <v>#NAME?</v>
      </c>
      <c r="AH57" t="e">
        <f t="shared" ca="1" si="3"/>
        <v>#NAME?</v>
      </c>
      <c r="AI57" s="138" t="e">
        <f t="shared" ca="1" si="4"/>
        <v>#NAME?</v>
      </c>
      <c r="AJ57" s="140" t="e">
        <f t="shared" ca="1" si="5"/>
        <v>#NAME?</v>
      </c>
      <c r="AK57" s="138">
        <f t="shared" ca="1" si="6"/>
        <v>0</v>
      </c>
      <c r="AL57" s="140" t="e">
        <f t="shared" ca="1" si="7"/>
        <v>#NAME?</v>
      </c>
      <c r="AM57">
        <f t="shared" ca="1" si="8"/>
        <v>0</v>
      </c>
      <c r="BO57" t="e">
        <f ca="1"/>
        <v>#NAME?</v>
      </c>
      <c r="BP57" t="e">
        <f ca="1"/>
        <v>#NAME?</v>
      </c>
      <c r="BQ57" t="e">
        <f ca="1"/>
        <v>#NAME?</v>
      </c>
      <c r="BR57" t="e">
        <f t="shared" ca="1" si="13"/>
        <v>#NAME?</v>
      </c>
      <c r="BS57" t="e">
        <f t="shared" ca="1" si="14"/>
        <v>#NAME?</v>
      </c>
      <c r="BT57" t="e">
        <f t="shared" ca="1" si="10"/>
        <v>#NAME?</v>
      </c>
      <c r="BU57" t="e">
        <f t="shared" ca="1" si="11"/>
        <v>#NAME?</v>
      </c>
      <c r="BV57" t="e">
        <f t="shared" ca="1" si="12"/>
        <v>#NAME?</v>
      </c>
    </row>
    <row r="58" spans="1:74" ht="15.5" x14ac:dyDescent="0.35">
      <c r="A58" s="31">
        <v>55</v>
      </c>
      <c r="B58" s="14">
        <v>14</v>
      </c>
      <c r="C58" s="20">
        <v>0.65500000000000003</v>
      </c>
      <c r="D58" s="14">
        <v>3</v>
      </c>
      <c r="E58">
        <v>0</v>
      </c>
      <c r="F58" s="32">
        <v>0</v>
      </c>
      <c r="G58" s="14">
        <v>37</v>
      </c>
      <c r="H58" s="14">
        <v>9</v>
      </c>
      <c r="I58" s="14">
        <v>2</v>
      </c>
      <c r="J58" s="21">
        <v>40</v>
      </c>
      <c r="K58" s="17">
        <v>35</v>
      </c>
      <c r="L58" s="33">
        <v>168</v>
      </c>
      <c r="M58" s="14">
        <v>1</v>
      </c>
      <c r="R58" t="e">
        <f ca="1"/>
        <v>#NAME?</v>
      </c>
      <c r="S58" t="e">
        <f ca="1"/>
        <v>#NAME?</v>
      </c>
      <c r="T58" t="e">
        <f ca="1"/>
        <v>#NAME?</v>
      </c>
      <c r="U58" t="e">
        <f ca="1"/>
        <v>#NAME?</v>
      </c>
      <c r="V58" t="e">
        <f ca="1"/>
        <v>#NAME?</v>
      </c>
      <c r="W58" t="e">
        <f ca="1"/>
        <v>#NAME?</v>
      </c>
      <c r="X58" t="e">
        <f ca="1"/>
        <v>#NAME?</v>
      </c>
      <c r="Y58" t="e">
        <f ca="1"/>
        <v>#NAME?</v>
      </c>
      <c r="Z58" t="e">
        <f ca="1"/>
        <v>#NAME?</v>
      </c>
      <c r="AA58" t="e">
        <f ca="1"/>
        <v>#NAME?</v>
      </c>
      <c r="AB58" t="e">
        <f ca="1"/>
        <v>#NAME?</v>
      </c>
      <c r="AC58" t="e">
        <f ca="1"/>
        <v>#NAME?</v>
      </c>
      <c r="AD58" s="138" t="e">
        <f ca="1"/>
        <v>#NAME?</v>
      </c>
      <c r="AE58" s="139" t="e">
        <f ca="1"/>
        <v>#NAME?</v>
      </c>
      <c r="AF58" s="140" t="e">
        <f t="shared" ca="1" si="1"/>
        <v>#NAME?</v>
      </c>
      <c r="AG58" t="e">
        <f t="shared" ca="1" si="2"/>
        <v>#NAME?</v>
      </c>
      <c r="AH58" t="e">
        <f t="shared" ca="1" si="3"/>
        <v>#NAME?</v>
      </c>
      <c r="AI58" s="138" t="e">
        <f t="shared" ca="1" si="4"/>
        <v>#NAME?</v>
      </c>
      <c r="AJ58" s="140" t="e">
        <f t="shared" ca="1" si="5"/>
        <v>#NAME?</v>
      </c>
      <c r="AK58" s="138">
        <f t="shared" ca="1" si="6"/>
        <v>0</v>
      </c>
      <c r="AL58" s="140" t="e">
        <f t="shared" ca="1" si="7"/>
        <v>#NAME?</v>
      </c>
      <c r="AM58">
        <f t="shared" ca="1" si="8"/>
        <v>0</v>
      </c>
      <c r="BO58" t="e">
        <f ca="1"/>
        <v>#NAME?</v>
      </c>
      <c r="BP58" t="e">
        <f ca="1"/>
        <v>#NAME?</v>
      </c>
      <c r="BQ58" t="e">
        <f ca="1"/>
        <v>#NAME?</v>
      </c>
      <c r="BR58" t="e">
        <f t="shared" ca="1" si="13"/>
        <v>#NAME?</v>
      </c>
      <c r="BS58" t="e">
        <f t="shared" ca="1" si="14"/>
        <v>#NAME?</v>
      </c>
      <c r="BT58" t="e">
        <f t="shared" ca="1" si="10"/>
        <v>#NAME?</v>
      </c>
      <c r="BU58" t="e">
        <f t="shared" ca="1" si="11"/>
        <v>#NAME?</v>
      </c>
      <c r="BV58" t="e">
        <f t="shared" ca="1" si="12"/>
        <v>#NAME?</v>
      </c>
    </row>
    <row r="59" spans="1:74" ht="15.5" x14ac:dyDescent="0.35">
      <c r="A59" s="31">
        <v>48</v>
      </c>
      <c r="B59" s="14">
        <v>10</v>
      </c>
      <c r="C59" s="20">
        <v>1.6439999999999999</v>
      </c>
      <c r="D59" s="14">
        <v>3</v>
      </c>
      <c r="E59">
        <v>1</v>
      </c>
      <c r="F59" s="32">
        <v>1</v>
      </c>
      <c r="G59" s="14">
        <v>34</v>
      </c>
      <c r="H59" s="14">
        <v>19</v>
      </c>
      <c r="I59" s="14">
        <v>1</v>
      </c>
      <c r="J59" s="21">
        <v>39</v>
      </c>
      <c r="K59" s="17">
        <v>22</v>
      </c>
      <c r="L59" s="33">
        <v>180</v>
      </c>
      <c r="M59" s="14">
        <v>0</v>
      </c>
      <c r="R59" t="e">
        <f ca="1"/>
        <v>#NAME?</v>
      </c>
      <c r="S59" t="e">
        <f ca="1"/>
        <v>#NAME?</v>
      </c>
      <c r="T59" t="e">
        <f ca="1"/>
        <v>#NAME?</v>
      </c>
      <c r="U59" t="e">
        <f ca="1"/>
        <v>#NAME?</v>
      </c>
      <c r="V59" t="e">
        <f ca="1"/>
        <v>#NAME?</v>
      </c>
      <c r="W59" t="e">
        <f ca="1"/>
        <v>#NAME?</v>
      </c>
      <c r="X59" t="e">
        <f ca="1"/>
        <v>#NAME?</v>
      </c>
      <c r="Y59" t="e">
        <f ca="1"/>
        <v>#NAME?</v>
      </c>
      <c r="Z59" t="e">
        <f ca="1"/>
        <v>#NAME?</v>
      </c>
      <c r="AA59" t="e">
        <f ca="1"/>
        <v>#NAME?</v>
      </c>
      <c r="AB59" t="e">
        <f ca="1"/>
        <v>#NAME?</v>
      </c>
      <c r="AC59" t="e">
        <f ca="1"/>
        <v>#NAME?</v>
      </c>
      <c r="AD59" s="138" t="e">
        <f ca="1"/>
        <v>#NAME?</v>
      </c>
      <c r="AE59" s="139" t="e">
        <f ca="1"/>
        <v>#NAME?</v>
      </c>
      <c r="AF59" s="140" t="e">
        <f t="shared" ca="1" si="1"/>
        <v>#NAME?</v>
      </c>
      <c r="AG59" t="e">
        <f t="shared" ca="1" si="2"/>
        <v>#NAME?</v>
      </c>
      <c r="AH59" t="e">
        <f t="shared" ca="1" si="3"/>
        <v>#NAME?</v>
      </c>
      <c r="AI59" s="138" t="e">
        <f t="shared" ca="1" si="4"/>
        <v>#NAME?</v>
      </c>
      <c r="AJ59" s="140" t="e">
        <f t="shared" ca="1" si="5"/>
        <v>#NAME?</v>
      </c>
      <c r="AK59" s="138">
        <f t="shared" ca="1" si="6"/>
        <v>0</v>
      </c>
      <c r="AL59" s="140" t="e">
        <f t="shared" ca="1" si="7"/>
        <v>#NAME?</v>
      </c>
      <c r="AM59">
        <f t="shared" ca="1" si="8"/>
        <v>0</v>
      </c>
      <c r="BO59" t="e">
        <f ca="1"/>
        <v>#NAME?</v>
      </c>
      <c r="BP59" t="e">
        <f ca="1"/>
        <v>#NAME?</v>
      </c>
      <c r="BQ59" t="e">
        <f ca="1"/>
        <v>#NAME?</v>
      </c>
      <c r="BR59" t="e">
        <f t="shared" ca="1" si="13"/>
        <v>#NAME?</v>
      </c>
      <c r="BS59" t="e">
        <f t="shared" ca="1" si="14"/>
        <v>#NAME?</v>
      </c>
      <c r="BT59" t="e">
        <f t="shared" ca="1" si="10"/>
        <v>#NAME?</v>
      </c>
      <c r="BU59" t="e">
        <f t="shared" ca="1" si="11"/>
        <v>#NAME?</v>
      </c>
      <c r="BV59" t="e">
        <f t="shared" ca="1" si="12"/>
        <v>#NAME?</v>
      </c>
    </row>
    <row r="60" spans="1:74" ht="15.5" x14ac:dyDescent="0.35">
      <c r="A60" s="31">
        <v>76</v>
      </c>
      <c r="B60" s="14">
        <v>5</v>
      </c>
      <c r="C60" s="20">
        <v>0.81899999999999995</v>
      </c>
      <c r="D60" s="14">
        <v>4</v>
      </c>
      <c r="E60">
        <v>1</v>
      </c>
      <c r="F60" s="32">
        <v>1</v>
      </c>
      <c r="G60" s="14">
        <v>52</v>
      </c>
      <c r="H60" s="14">
        <v>18</v>
      </c>
      <c r="I60" s="14">
        <v>5</v>
      </c>
      <c r="J60" s="21">
        <v>34</v>
      </c>
      <c r="K60" s="17">
        <v>87</v>
      </c>
      <c r="L60" s="33">
        <v>186</v>
      </c>
      <c r="M60" s="14">
        <v>0</v>
      </c>
      <c r="R60" t="e">
        <f ca="1"/>
        <v>#NAME?</v>
      </c>
      <c r="S60" t="e">
        <f ca="1"/>
        <v>#NAME?</v>
      </c>
      <c r="T60" t="e">
        <f ca="1"/>
        <v>#NAME?</v>
      </c>
      <c r="U60" t="e">
        <f ca="1"/>
        <v>#NAME?</v>
      </c>
      <c r="V60" t="e">
        <f ca="1"/>
        <v>#NAME?</v>
      </c>
      <c r="W60" t="e">
        <f ca="1"/>
        <v>#NAME?</v>
      </c>
      <c r="X60" t="e">
        <f ca="1"/>
        <v>#NAME?</v>
      </c>
      <c r="Y60" t="e">
        <f ca="1"/>
        <v>#NAME?</v>
      </c>
      <c r="Z60" t="e">
        <f ca="1"/>
        <v>#NAME?</v>
      </c>
      <c r="AA60" t="e">
        <f ca="1"/>
        <v>#NAME?</v>
      </c>
      <c r="AB60" t="e">
        <f ca="1"/>
        <v>#NAME?</v>
      </c>
      <c r="AC60" t="e">
        <f ca="1"/>
        <v>#NAME?</v>
      </c>
      <c r="AD60" s="138" t="e">
        <f ca="1"/>
        <v>#NAME?</v>
      </c>
      <c r="AE60" s="139" t="e">
        <f ca="1"/>
        <v>#NAME?</v>
      </c>
      <c r="AF60" s="140" t="e">
        <f t="shared" ca="1" si="1"/>
        <v>#NAME?</v>
      </c>
      <c r="AG60" t="e">
        <f t="shared" ca="1" si="2"/>
        <v>#NAME?</v>
      </c>
      <c r="AH60" t="e">
        <f t="shared" ca="1" si="3"/>
        <v>#NAME?</v>
      </c>
      <c r="AI60" s="138" t="e">
        <f t="shared" ca="1" si="4"/>
        <v>#NAME?</v>
      </c>
      <c r="AJ60" s="140" t="e">
        <f t="shared" ca="1" si="5"/>
        <v>#NAME?</v>
      </c>
      <c r="AK60" s="138">
        <f t="shared" ca="1" si="6"/>
        <v>0</v>
      </c>
      <c r="AL60" s="140" t="e">
        <f t="shared" ca="1" si="7"/>
        <v>#NAME?</v>
      </c>
      <c r="AM60">
        <f t="shared" ca="1" si="8"/>
        <v>0</v>
      </c>
      <c r="BO60" t="e">
        <f ca="1"/>
        <v>#NAME?</v>
      </c>
      <c r="BP60" t="e">
        <f ca="1"/>
        <v>#NAME?</v>
      </c>
      <c r="BQ60" t="e">
        <f ca="1"/>
        <v>#NAME?</v>
      </c>
      <c r="BR60" t="e">
        <f t="shared" ca="1" si="13"/>
        <v>#NAME?</v>
      </c>
      <c r="BS60" t="e">
        <f t="shared" ca="1" si="14"/>
        <v>#NAME?</v>
      </c>
      <c r="BT60" t="e">
        <f t="shared" ca="1" si="10"/>
        <v>#NAME?</v>
      </c>
      <c r="BU60" t="e">
        <f t="shared" ca="1" si="11"/>
        <v>#NAME?</v>
      </c>
      <c r="BV60" t="e">
        <f t="shared" ca="1" si="12"/>
        <v>#NAME?</v>
      </c>
    </row>
    <row r="61" spans="1:74" ht="15.5" x14ac:dyDescent="0.35">
      <c r="A61" s="31">
        <v>58</v>
      </c>
      <c r="B61" s="14">
        <v>6</v>
      </c>
      <c r="C61" s="20">
        <v>1.623</v>
      </c>
      <c r="D61" s="14">
        <v>1</v>
      </c>
      <c r="E61">
        <v>1</v>
      </c>
      <c r="F61" s="32">
        <v>1</v>
      </c>
      <c r="G61" s="14">
        <v>45</v>
      </c>
      <c r="H61" s="14">
        <v>10</v>
      </c>
      <c r="I61" s="14">
        <v>3</v>
      </c>
      <c r="J61" s="21">
        <v>38</v>
      </c>
      <c r="K61" s="17">
        <v>45</v>
      </c>
      <c r="L61" s="33">
        <v>187</v>
      </c>
      <c r="M61" s="14">
        <v>0</v>
      </c>
      <c r="R61" t="e">
        <f ca="1"/>
        <v>#NAME?</v>
      </c>
      <c r="S61" t="e">
        <f ca="1"/>
        <v>#NAME?</v>
      </c>
      <c r="T61" t="e">
        <f ca="1"/>
        <v>#NAME?</v>
      </c>
      <c r="U61" t="e">
        <f ca="1"/>
        <v>#NAME?</v>
      </c>
      <c r="V61" t="e">
        <f ca="1"/>
        <v>#NAME?</v>
      </c>
      <c r="W61" t="e">
        <f ca="1"/>
        <v>#NAME?</v>
      </c>
      <c r="X61" t="e">
        <f ca="1"/>
        <v>#NAME?</v>
      </c>
      <c r="Y61" t="e">
        <f ca="1"/>
        <v>#NAME?</v>
      </c>
      <c r="Z61" t="e">
        <f ca="1"/>
        <v>#NAME?</v>
      </c>
      <c r="AA61" t="e">
        <f ca="1"/>
        <v>#NAME?</v>
      </c>
      <c r="AB61" t="e">
        <f ca="1"/>
        <v>#NAME?</v>
      </c>
      <c r="AC61" t="e">
        <f ca="1"/>
        <v>#NAME?</v>
      </c>
      <c r="AD61" s="138" t="e">
        <f ca="1"/>
        <v>#NAME?</v>
      </c>
      <c r="AE61" s="139" t="e">
        <f ca="1"/>
        <v>#NAME?</v>
      </c>
      <c r="AF61" s="140" t="e">
        <f t="shared" ca="1" si="1"/>
        <v>#NAME?</v>
      </c>
      <c r="AG61" t="e">
        <f t="shared" ca="1" si="2"/>
        <v>#NAME?</v>
      </c>
      <c r="AH61" t="e">
        <f t="shared" ca="1" si="3"/>
        <v>#NAME?</v>
      </c>
      <c r="AI61" s="138" t="e">
        <f t="shared" ca="1" si="4"/>
        <v>#NAME?</v>
      </c>
      <c r="AJ61" s="140" t="e">
        <f t="shared" ca="1" si="5"/>
        <v>#NAME?</v>
      </c>
      <c r="AK61" s="138">
        <f t="shared" ca="1" si="6"/>
        <v>0</v>
      </c>
      <c r="AL61" s="140" t="e">
        <f t="shared" ca="1" si="7"/>
        <v>#NAME?</v>
      </c>
      <c r="AM61">
        <f t="shared" ca="1" si="8"/>
        <v>0</v>
      </c>
      <c r="BO61" t="e">
        <f ca="1"/>
        <v>#NAME?</v>
      </c>
      <c r="BP61" t="e">
        <f ca="1"/>
        <v>#NAME?</v>
      </c>
      <c r="BQ61" t="e">
        <f ca="1"/>
        <v>#NAME?</v>
      </c>
      <c r="BR61" t="e">
        <f t="shared" ca="1" si="13"/>
        <v>#NAME?</v>
      </c>
      <c r="BS61" t="e">
        <f t="shared" ca="1" si="14"/>
        <v>#NAME?</v>
      </c>
      <c r="BT61" t="e">
        <f t="shared" ca="1" si="10"/>
        <v>#NAME?</v>
      </c>
      <c r="BU61" t="e">
        <f t="shared" ca="1" si="11"/>
        <v>#NAME?</v>
      </c>
      <c r="BV61" t="e">
        <f t="shared" ca="1" si="12"/>
        <v>#NAME?</v>
      </c>
    </row>
    <row r="62" spans="1:74" ht="15.5" x14ac:dyDescent="0.35">
      <c r="A62" s="31">
        <v>51</v>
      </c>
      <c r="B62" s="14">
        <v>6</v>
      </c>
      <c r="C62" s="20">
        <v>1.0840000000000001</v>
      </c>
      <c r="D62" s="14">
        <v>2</v>
      </c>
      <c r="E62">
        <v>0</v>
      </c>
      <c r="F62" s="32">
        <v>1</v>
      </c>
      <c r="G62" s="14">
        <v>53</v>
      </c>
      <c r="H62" s="14">
        <v>9</v>
      </c>
      <c r="I62" s="14">
        <v>4</v>
      </c>
      <c r="J62" s="21">
        <v>37</v>
      </c>
      <c r="K62" s="17">
        <v>33</v>
      </c>
      <c r="L62" s="33">
        <v>170</v>
      </c>
      <c r="M62" s="14">
        <v>0</v>
      </c>
      <c r="R62" t="e">
        <f ca="1"/>
        <v>#NAME?</v>
      </c>
      <c r="S62" t="e">
        <f ca="1"/>
        <v>#NAME?</v>
      </c>
      <c r="T62" t="e">
        <f ca="1"/>
        <v>#NAME?</v>
      </c>
      <c r="U62" t="e">
        <f ca="1"/>
        <v>#NAME?</v>
      </c>
      <c r="V62" t="e">
        <f ca="1"/>
        <v>#NAME?</v>
      </c>
      <c r="W62" t="e">
        <f ca="1"/>
        <v>#NAME?</v>
      </c>
      <c r="X62" t="e">
        <f ca="1"/>
        <v>#NAME?</v>
      </c>
      <c r="Y62" t="e">
        <f ca="1"/>
        <v>#NAME?</v>
      </c>
      <c r="Z62" t="e">
        <f ca="1"/>
        <v>#NAME?</v>
      </c>
      <c r="AA62" t="e">
        <f ca="1"/>
        <v>#NAME?</v>
      </c>
      <c r="AB62" t="e">
        <f ca="1"/>
        <v>#NAME?</v>
      </c>
      <c r="AC62" t="e">
        <f ca="1"/>
        <v>#NAME?</v>
      </c>
      <c r="AD62" s="138" t="e">
        <f ca="1"/>
        <v>#NAME?</v>
      </c>
      <c r="AE62" s="139" t="e">
        <f ca="1"/>
        <v>#NAME?</v>
      </c>
      <c r="AF62" s="140" t="e">
        <f t="shared" ca="1" si="1"/>
        <v>#NAME?</v>
      </c>
      <c r="AG62" t="e">
        <f t="shared" ca="1" si="2"/>
        <v>#NAME?</v>
      </c>
      <c r="AH62" t="e">
        <f t="shared" ca="1" si="3"/>
        <v>#NAME?</v>
      </c>
      <c r="AI62" s="138" t="e">
        <f t="shared" ca="1" si="4"/>
        <v>#NAME?</v>
      </c>
      <c r="AJ62" s="140" t="e">
        <f t="shared" ca="1" si="5"/>
        <v>#NAME?</v>
      </c>
      <c r="AK62" s="138">
        <f t="shared" ca="1" si="6"/>
        <v>0</v>
      </c>
      <c r="AL62" s="140" t="e">
        <f t="shared" ca="1" si="7"/>
        <v>#NAME?</v>
      </c>
      <c r="AM62">
        <f t="shared" ca="1" si="8"/>
        <v>0</v>
      </c>
      <c r="BO62" t="e">
        <f ca="1"/>
        <v>#NAME?</v>
      </c>
      <c r="BP62" t="e">
        <f ca="1"/>
        <v>#NAME?</v>
      </c>
      <c r="BQ62" t="e">
        <f ca="1"/>
        <v>#NAME?</v>
      </c>
      <c r="BR62" t="e">
        <f t="shared" ca="1" si="13"/>
        <v>#NAME?</v>
      </c>
      <c r="BS62" t="e">
        <f t="shared" ca="1" si="14"/>
        <v>#NAME?</v>
      </c>
      <c r="BT62" t="e">
        <f t="shared" ca="1" si="10"/>
        <v>#NAME?</v>
      </c>
      <c r="BU62" t="e">
        <f t="shared" ca="1" si="11"/>
        <v>#NAME?</v>
      </c>
      <c r="BV62" t="e">
        <f t="shared" ca="1" si="12"/>
        <v>#NAME?</v>
      </c>
    </row>
    <row r="63" spans="1:74" ht="15.5" x14ac:dyDescent="0.35">
      <c r="A63" s="31">
        <v>67</v>
      </c>
      <c r="B63" s="14">
        <v>13</v>
      </c>
      <c r="C63" s="20">
        <v>1.4610000000000001</v>
      </c>
      <c r="D63" s="14">
        <v>4</v>
      </c>
      <c r="E63">
        <v>0</v>
      </c>
      <c r="F63" s="32">
        <v>0</v>
      </c>
      <c r="G63" s="14">
        <v>44</v>
      </c>
      <c r="H63" s="14">
        <v>10</v>
      </c>
      <c r="I63" s="14">
        <v>3</v>
      </c>
      <c r="J63" s="21">
        <v>40</v>
      </c>
      <c r="K63" s="17">
        <v>44</v>
      </c>
      <c r="L63" s="33">
        <v>187</v>
      </c>
      <c r="M63" s="14">
        <v>0</v>
      </c>
      <c r="R63" t="e">
        <f ca="1"/>
        <v>#NAME?</v>
      </c>
      <c r="S63" t="e">
        <f ca="1"/>
        <v>#NAME?</v>
      </c>
      <c r="T63" t="e">
        <f ca="1"/>
        <v>#NAME?</v>
      </c>
      <c r="U63" t="e">
        <f ca="1"/>
        <v>#NAME?</v>
      </c>
      <c r="V63" t="e">
        <f ca="1"/>
        <v>#NAME?</v>
      </c>
      <c r="W63" t="e">
        <f ca="1"/>
        <v>#NAME?</v>
      </c>
      <c r="X63" t="e">
        <f ca="1"/>
        <v>#NAME?</v>
      </c>
      <c r="Y63" t="e">
        <f ca="1"/>
        <v>#NAME?</v>
      </c>
      <c r="Z63" t="e">
        <f ca="1"/>
        <v>#NAME?</v>
      </c>
      <c r="AA63" t="e">
        <f ca="1"/>
        <v>#NAME?</v>
      </c>
      <c r="AB63" t="e">
        <f ca="1"/>
        <v>#NAME?</v>
      </c>
      <c r="AC63" t="e">
        <f ca="1"/>
        <v>#NAME?</v>
      </c>
      <c r="AD63" s="138" t="e">
        <f ca="1"/>
        <v>#NAME?</v>
      </c>
      <c r="AE63" s="139" t="e">
        <f ca="1"/>
        <v>#NAME?</v>
      </c>
      <c r="AF63" s="140" t="e">
        <f t="shared" ca="1" si="1"/>
        <v>#NAME?</v>
      </c>
      <c r="AG63" t="e">
        <f t="shared" ca="1" si="2"/>
        <v>#NAME?</v>
      </c>
      <c r="AH63" t="e">
        <f t="shared" ca="1" si="3"/>
        <v>#NAME?</v>
      </c>
      <c r="AI63" s="138" t="e">
        <f t="shared" ca="1" si="4"/>
        <v>#NAME?</v>
      </c>
      <c r="AJ63" s="140" t="e">
        <f t="shared" ca="1" si="5"/>
        <v>#NAME?</v>
      </c>
      <c r="AK63" s="138">
        <f t="shared" ca="1" si="6"/>
        <v>0</v>
      </c>
      <c r="AL63" s="140" t="e">
        <f t="shared" ca="1" si="7"/>
        <v>#NAME?</v>
      </c>
      <c r="AM63">
        <f t="shared" ca="1" si="8"/>
        <v>0</v>
      </c>
      <c r="BO63" t="e">
        <f ca="1"/>
        <v>#NAME?</v>
      </c>
      <c r="BP63" t="e">
        <f ca="1"/>
        <v>#NAME?</v>
      </c>
      <c r="BQ63" t="e">
        <f ca="1"/>
        <v>#NAME?</v>
      </c>
      <c r="BR63" t="e">
        <f t="shared" ca="1" si="13"/>
        <v>#NAME?</v>
      </c>
      <c r="BS63" t="e">
        <f t="shared" ca="1" si="14"/>
        <v>#NAME?</v>
      </c>
      <c r="BT63" t="e">
        <f t="shared" ca="1" si="10"/>
        <v>#NAME?</v>
      </c>
      <c r="BU63" t="e">
        <f t="shared" ca="1" si="11"/>
        <v>#NAME?</v>
      </c>
      <c r="BV63" t="e">
        <f t="shared" ca="1" si="12"/>
        <v>#NAME?</v>
      </c>
    </row>
    <row r="64" spans="1:74" ht="15.5" x14ac:dyDescent="0.35">
      <c r="A64" s="31">
        <v>50</v>
      </c>
      <c r="B64" s="14">
        <v>3</v>
      </c>
      <c r="C64" s="20">
        <v>0.53200000000000003</v>
      </c>
      <c r="D64" s="14">
        <v>2</v>
      </c>
      <c r="E64">
        <v>0</v>
      </c>
      <c r="F64" s="32">
        <v>0</v>
      </c>
      <c r="G64" s="14">
        <v>46</v>
      </c>
      <c r="H64" s="14">
        <v>3</v>
      </c>
      <c r="I64" s="14">
        <v>4</v>
      </c>
      <c r="J64" s="21">
        <v>32</v>
      </c>
      <c r="K64" s="17">
        <v>26</v>
      </c>
      <c r="L64" s="33">
        <v>172</v>
      </c>
      <c r="M64" s="14">
        <v>0</v>
      </c>
      <c r="R64" t="e">
        <f ca="1"/>
        <v>#NAME?</v>
      </c>
      <c r="S64" t="e">
        <f ca="1"/>
        <v>#NAME?</v>
      </c>
      <c r="T64" t="e">
        <f ca="1"/>
        <v>#NAME?</v>
      </c>
      <c r="U64" t="e">
        <f ca="1"/>
        <v>#NAME?</v>
      </c>
      <c r="V64" t="e">
        <f ca="1"/>
        <v>#NAME?</v>
      </c>
      <c r="W64" t="e">
        <f ca="1"/>
        <v>#NAME?</v>
      </c>
      <c r="X64" t="e">
        <f ca="1"/>
        <v>#NAME?</v>
      </c>
      <c r="Y64" t="e">
        <f ca="1"/>
        <v>#NAME?</v>
      </c>
      <c r="Z64" t="e">
        <f ca="1"/>
        <v>#NAME?</v>
      </c>
      <c r="AA64" t="e">
        <f ca="1"/>
        <v>#NAME?</v>
      </c>
      <c r="AB64" t="e">
        <f ca="1"/>
        <v>#NAME?</v>
      </c>
      <c r="AC64" t="e">
        <f ca="1"/>
        <v>#NAME?</v>
      </c>
      <c r="AD64" s="138" t="e">
        <f ca="1"/>
        <v>#NAME?</v>
      </c>
      <c r="AE64" s="139" t="e">
        <f ca="1"/>
        <v>#NAME?</v>
      </c>
      <c r="AF64" s="140" t="e">
        <f t="shared" ca="1" si="1"/>
        <v>#NAME?</v>
      </c>
      <c r="AG64" t="e">
        <f t="shared" ca="1" si="2"/>
        <v>#NAME?</v>
      </c>
      <c r="AH64" t="e">
        <f t="shared" ca="1" si="3"/>
        <v>#NAME?</v>
      </c>
      <c r="AI64" s="138" t="e">
        <f t="shared" ca="1" si="4"/>
        <v>#NAME?</v>
      </c>
      <c r="AJ64" s="140" t="e">
        <f t="shared" ca="1" si="5"/>
        <v>#NAME?</v>
      </c>
      <c r="AK64" s="138">
        <f t="shared" ca="1" si="6"/>
        <v>0</v>
      </c>
      <c r="AL64" s="140" t="e">
        <f t="shared" ca="1" si="7"/>
        <v>#NAME?</v>
      </c>
      <c r="AM64">
        <f t="shared" ca="1" si="8"/>
        <v>0</v>
      </c>
      <c r="BO64" t="e">
        <f ca="1"/>
        <v>#NAME?</v>
      </c>
      <c r="BP64" t="e">
        <f ca="1"/>
        <v>#NAME?</v>
      </c>
      <c r="BQ64" t="e">
        <f ca="1"/>
        <v>#NAME?</v>
      </c>
      <c r="BR64" t="e">
        <f t="shared" ca="1" si="13"/>
        <v>#NAME?</v>
      </c>
      <c r="BS64" t="e">
        <f t="shared" ca="1" si="14"/>
        <v>#NAME?</v>
      </c>
      <c r="BT64" t="e">
        <f t="shared" ca="1" si="10"/>
        <v>#NAME?</v>
      </c>
      <c r="BU64" t="e">
        <f t="shared" ca="1" si="11"/>
        <v>#NAME?</v>
      </c>
      <c r="BV64" t="e">
        <f t="shared" ca="1" si="12"/>
        <v>#NAME?</v>
      </c>
    </row>
    <row r="65" spans="1:74" ht="15.5" x14ac:dyDescent="0.35">
      <c r="A65" s="31">
        <v>58</v>
      </c>
      <c r="B65" s="14">
        <v>2</v>
      </c>
      <c r="C65" s="20">
        <v>1.3360000000000001</v>
      </c>
      <c r="D65" s="14">
        <v>2</v>
      </c>
      <c r="E65">
        <v>1</v>
      </c>
      <c r="F65" s="32">
        <v>1</v>
      </c>
      <c r="G65" s="14">
        <v>38</v>
      </c>
      <c r="H65" s="14">
        <v>9</v>
      </c>
      <c r="I65" s="14">
        <v>2</v>
      </c>
      <c r="J65" s="21">
        <v>47</v>
      </c>
      <c r="K65" s="17">
        <v>41</v>
      </c>
      <c r="L65" s="33">
        <v>183</v>
      </c>
      <c r="M65" s="14">
        <v>0</v>
      </c>
      <c r="R65" t="e">
        <f ca="1"/>
        <v>#NAME?</v>
      </c>
      <c r="S65" t="e">
        <f ca="1"/>
        <v>#NAME?</v>
      </c>
      <c r="T65" t="e">
        <f ca="1"/>
        <v>#NAME?</v>
      </c>
      <c r="U65" t="e">
        <f ca="1"/>
        <v>#NAME?</v>
      </c>
      <c r="V65" t="e">
        <f ca="1"/>
        <v>#NAME?</v>
      </c>
      <c r="W65" t="e">
        <f ca="1"/>
        <v>#NAME?</v>
      </c>
      <c r="X65" t="e">
        <f ca="1"/>
        <v>#NAME?</v>
      </c>
      <c r="Y65" t="e">
        <f ca="1"/>
        <v>#NAME?</v>
      </c>
      <c r="Z65" t="e">
        <f ca="1"/>
        <v>#NAME?</v>
      </c>
      <c r="AA65" t="e">
        <f ca="1"/>
        <v>#NAME?</v>
      </c>
      <c r="AB65" t="e">
        <f ca="1"/>
        <v>#NAME?</v>
      </c>
      <c r="AC65" t="e">
        <f ca="1"/>
        <v>#NAME?</v>
      </c>
      <c r="AD65" s="138" t="e">
        <f ca="1"/>
        <v>#NAME?</v>
      </c>
      <c r="AE65" s="139" t="e">
        <f ca="1"/>
        <v>#NAME?</v>
      </c>
      <c r="AF65" s="140" t="e">
        <f t="shared" ca="1" si="1"/>
        <v>#NAME?</v>
      </c>
      <c r="AG65" t="e">
        <f t="shared" ca="1" si="2"/>
        <v>#NAME?</v>
      </c>
      <c r="AH65" t="e">
        <f t="shared" ca="1" si="3"/>
        <v>#NAME?</v>
      </c>
      <c r="AI65" s="138" t="e">
        <f t="shared" ca="1" si="4"/>
        <v>#NAME?</v>
      </c>
      <c r="AJ65" s="140" t="e">
        <f t="shared" ca="1" si="5"/>
        <v>#NAME?</v>
      </c>
      <c r="AK65" s="138">
        <f t="shared" ca="1" si="6"/>
        <v>0</v>
      </c>
      <c r="AL65" s="140" t="e">
        <f t="shared" ca="1" si="7"/>
        <v>#NAME?</v>
      </c>
      <c r="AM65">
        <f t="shared" ca="1" si="8"/>
        <v>0</v>
      </c>
      <c r="BO65" t="e">
        <f ca="1"/>
        <v>#NAME?</v>
      </c>
      <c r="BP65" t="e">
        <f ca="1"/>
        <v>#NAME?</v>
      </c>
      <c r="BQ65" t="e">
        <f ca="1"/>
        <v>#NAME?</v>
      </c>
      <c r="BR65" t="e">
        <f t="shared" ca="1" si="13"/>
        <v>#NAME?</v>
      </c>
      <c r="BS65" t="e">
        <f t="shared" ca="1" si="14"/>
        <v>#NAME?</v>
      </c>
      <c r="BT65" t="e">
        <f t="shared" ca="1" si="10"/>
        <v>#NAME?</v>
      </c>
      <c r="BU65" t="e">
        <f t="shared" ca="1" si="11"/>
        <v>#NAME?</v>
      </c>
      <c r="BV65" t="e">
        <f t="shared" ca="1" si="12"/>
        <v>#NAME?</v>
      </c>
    </row>
    <row r="66" spans="1:74" ht="15.5" x14ac:dyDescent="0.35">
      <c r="A66" s="31">
        <v>89</v>
      </c>
      <c r="B66" s="14">
        <v>8</v>
      </c>
      <c r="C66" s="20">
        <v>1.018</v>
      </c>
      <c r="D66" s="14">
        <v>0</v>
      </c>
      <c r="E66">
        <v>1</v>
      </c>
      <c r="F66" s="32">
        <v>1</v>
      </c>
      <c r="G66" s="14">
        <v>36</v>
      </c>
      <c r="H66" s="14">
        <v>12</v>
      </c>
      <c r="I66" s="14">
        <v>1</v>
      </c>
      <c r="J66" s="21">
        <v>40</v>
      </c>
      <c r="K66" s="17">
        <v>57</v>
      </c>
      <c r="L66" s="33">
        <v>195</v>
      </c>
      <c r="M66" s="14">
        <v>1</v>
      </c>
      <c r="R66" t="e">
        <f ca="1"/>
        <v>#NAME?</v>
      </c>
      <c r="S66" t="e">
        <f ca="1"/>
        <v>#NAME?</v>
      </c>
      <c r="T66" t="e">
        <f ca="1"/>
        <v>#NAME?</v>
      </c>
      <c r="U66" t="e">
        <f ca="1"/>
        <v>#NAME?</v>
      </c>
      <c r="V66" t="e">
        <f ca="1"/>
        <v>#NAME?</v>
      </c>
      <c r="W66" t="e">
        <f ca="1"/>
        <v>#NAME?</v>
      </c>
      <c r="X66" t="e">
        <f ca="1"/>
        <v>#NAME?</v>
      </c>
      <c r="Y66" t="e">
        <f ca="1"/>
        <v>#NAME?</v>
      </c>
      <c r="Z66" t="e">
        <f ca="1"/>
        <v>#NAME?</v>
      </c>
      <c r="AA66" t="e">
        <f ca="1"/>
        <v>#NAME?</v>
      </c>
      <c r="AB66" t="e">
        <f ca="1"/>
        <v>#NAME?</v>
      </c>
      <c r="AC66" t="e">
        <f ca="1"/>
        <v>#NAME?</v>
      </c>
      <c r="AD66" s="138" t="e">
        <f ca="1"/>
        <v>#NAME?</v>
      </c>
      <c r="AE66" s="139" t="e">
        <f ca="1"/>
        <v>#NAME?</v>
      </c>
      <c r="AF66" s="140" t="e">
        <f t="shared" ca="1" si="1"/>
        <v>#NAME?</v>
      </c>
      <c r="AG66" t="e">
        <f t="shared" ca="1" si="2"/>
        <v>#NAME?</v>
      </c>
      <c r="AH66" t="e">
        <f t="shared" ca="1" si="3"/>
        <v>#NAME?</v>
      </c>
      <c r="AI66" s="138" t="e">
        <f t="shared" ca="1" si="4"/>
        <v>#NAME?</v>
      </c>
      <c r="AJ66" s="140" t="e">
        <f t="shared" ca="1" si="5"/>
        <v>#NAME?</v>
      </c>
      <c r="AK66" s="138">
        <f t="shared" ca="1" si="6"/>
        <v>0</v>
      </c>
      <c r="AL66" s="140" t="e">
        <f t="shared" ca="1" si="7"/>
        <v>#NAME?</v>
      </c>
      <c r="AM66">
        <f t="shared" ca="1" si="8"/>
        <v>0</v>
      </c>
      <c r="BO66" t="e">
        <f ca="1"/>
        <v>#NAME?</v>
      </c>
      <c r="BP66" t="e">
        <f ca="1"/>
        <v>#NAME?</v>
      </c>
      <c r="BQ66" t="e">
        <f ca="1"/>
        <v>#NAME?</v>
      </c>
      <c r="BR66" t="e">
        <f t="shared" ca="1" si="13"/>
        <v>#NAME?</v>
      </c>
      <c r="BS66" t="e">
        <f t="shared" ca="1" si="14"/>
        <v>#NAME?</v>
      </c>
      <c r="BT66" t="e">
        <f t="shared" ca="1" si="10"/>
        <v>#NAME?</v>
      </c>
      <c r="BU66" t="e">
        <f t="shared" ca="1" si="11"/>
        <v>#NAME?</v>
      </c>
      <c r="BV66" t="e">
        <f t="shared" ca="1" si="12"/>
        <v>#NAME?</v>
      </c>
    </row>
    <row r="67" spans="1:74" ht="15.5" x14ac:dyDescent="0.35">
      <c r="A67" s="31">
        <v>76</v>
      </c>
      <c r="B67" s="14">
        <v>19</v>
      </c>
      <c r="C67" s="20">
        <v>4.2999999999999997E-2</v>
      </c>
      <c r="D67" s="14">
        <v>2</v>
      </c>
      <c r="E67">
        <v>0</v>
      </c>
      <c r="F67" s="32">
        <v>1</v>
      </c>
      <c r="G67" s="14">
        <v>42</v>
      </c>
      <c r="H67" s="14">
        <v>3</v>
      </c>
      <c r="I67" s="14">
        <v>3</v>
      </c>
      <c r="J67" s="21">
        <v>43</v>
      </c>
      <c r="K67" s="17">
        <v>59</v>
      </c>
      <c r="L67" s="33">
        <v>166</v>
      </c>
      <c r="M67" s="14">
        <v>1</v>
      </c>
      <c r="R67" t="e">
        <f ca="1"/>
        <v>#NAME?</v>
      </c>
      <c r="S67" t="e">
        <f ca="1"/>
        <v>#NAME?</v>
      </c>
      <c r="T67" t="e">
        <f ca="1"/>
        <v>#NAME?</v>
      </c>
      <c r="U67" t="e">
        <f ca="1"/>
        <v>#NAME?</v>
      </c>
      <c r="V67" t="e">
        <f ca="1"/>
        <v>#NAME?</v>
      </c>
      <c r="W67" t="e">
        <f ca="1"/>
        <v>#NAME?</v>
      </c>
      <c r="X67" t="e">
        <f ca="1"/>
        <v>#NAME?</v>
      </c>
      <c r="Y67" t="e">
        <f ca="1"/>
        <v>#NAME?</v>
      </c>
      <c r="Z67" t="e">
        <f ca="1"/>
        <v>#NAME?</v>
      </c>
      <c r="AA67" t="e">
        <f ca="1"/>
        <v>#NAME?</v>
      </c>
      <c r="AB67" t="e">
        <f ca="1"/>
        <v>#NAME?</v>
      </c>
      <c r="AC67" t="e">
        <f ca="1"/>
        <v>#NAME?</v>
      </c>
      <c r="AD67" s="138" t="e">
        <f ca="1"/>
        <v>#NAME?</v>
      </c>
      <c r="AE67" s="139" t="e">
        <f ca="1"/>
        <v>#NAME?</v>
      </c>
      <c r="AF67" s="140" t="e">
        <f t="shared" ca="1" si="1"/>
        <v>#NAME?</v>
      </c>
      <c r="AG67" t="e">
        <f t="shared" ca="1" si="2"/>
        <v>#NAME?</v>
      </c>
      <c r="AH67" t="e">
        <f t="shared" ca="1" si="3"/>
        <v>#NAME?</v>
      </c>
      <c r="AI67" s="138" t="e">
        <f t="shared" ca="1" si="4"/>
        <v>#NAME?</v>
      </c>
      <c r="AJ67" s="140" t="e">
        <f t="shared" ca="1" si="5"/>
        <v>#NAME?</v>
      </c>
      <c r="AK67" s="138">
        <f t="shared" ca="1" si="6"/>
        <v>0</v>
      </c>
      <c r="AL67" s="140" t="e">
        <f t="shared" ca="1" si="7"/>
        <v>#NAME?</v>
      </c>
      <c r="AM67">
        <f t="shared" ca="1" si="8"/>
        <v>0</v>
      </c>
      <c r="BO67" t="e">
        <f ca="1"/>
        <v>#NAME?</v>
      </c>
      <c r="BP67" t="e">
        <f ca="1"/>
        <v>#NAME?</v>
      </c>
      <c r="BQ67" t="e">
        <f ca="1"/>
        <v>#NAME?</v>
      </c>
      <c r="BR67" t="e">
        <f t="shared" ca="1" si="13"/>
        <v>#NAME?</v>
      </c>
      <c r="BS67" t="e">
        <f t="shared" ca="1" si="14"/>
        <v>#NAME?</v>
      </c>
      <c r="BT67" t="e">
        <f t="shared" ca="1" si="10"/>
        <v>#NAME?</v>
      </c>
      <c r="BU67" t="e">
        <f t="shared" ca="1" si="11"/>
        <v>#NAME?</v>
      </c>
      <c r="BV67" t="e">
        <f t="shared" ca="1" si="12"/>
        <v>#NAME?</v>
      </c>
    </row>
    <row r="68" spans="1:74" ht="15.5" x14ac:dyDescent="0.35">
      <c r="A68" s="31">
        <v>71</v>
      </c>
      <c r="B68" s="14">
        <v>5</v>
      </c>
      <c r="C68" s="20">
        <v>1.28</v>
      </c>
      <c r="D68" s="14">
        <v>2</v>
      </c>
      <c r="E68">
        <v>1</v>
      </c>
      <c r="F68" s="32">
        <v>1</v>
      </c>
      <c r="G68" s="14">
        <v>28</v>
      </c>
      <c r="H68" s="14">
        <v>9</v>
      </c>
      <c r="I68" s="14">
        <v>1</v>
      </c>
      <c r="J68" s="21">
        <v>37</v>
      </c>
      <c r="K68" s="17">
        <v>54</v>
      </c>
      <c r="L68" s="33">
        <v>186</v>
      </c>
      <c r="M68" s="14">
        <v>0</v>
      </c>
      <c r="R68" t="e">
        <f ca="1"/>
        <v>#NAME?</v>
      </c>
      <c r="S68" t="e">
        <f ca="1"/>
        <v>#NAME?</v>
      </c>
      <c r="T68" t="e">
        <f ca="1"/>
        <v>#NAME?</v>
      </c>
      <c r="U68" t="e">
        <f ca="1"/>
        <v>#NAME?</v>
      </c>
      <c r="V68" t="e">
        <f ca="1"/>
        <v>#NAME?</v>
      </c>
      <c r="W68" t="e">
        <f ca="1"/>
        <v>#NAME?</v>
      </c>
      <c r="X68" t="e">
        <f ca="1"/>
        <v>#NAME?</v>
      </c>
      <c r="Y68" t="e">
        <f ca="1"/>
        <v>#NAME?</v>
      </c>
      <c r="Z68" t="e">
        <f ca="1"/>
        <v>#NAME?</v>
      </c>
      <c r="AA68" t="e">
        <f ca="1"/>
        <v>#NAME?</v>
      </c>
      <c r="AB68" t="e">
        <f ca="1"/>
        <v>#NAME?</v>
      </c>
      <c r="AC68" t="e">
        <f ca="1"/>
        <v>#NAME?</v>
      </c>
      <c r="AD68" s="138" t="e">
        <f ca="1"/>
        <v>#NAME?</v>
      </c>
      <c r="AE68" s="139" t="e">
        <f ca="1"/>
        <v>#NAME?</v>
      </c>
      <c r="AF68" s="140" t="e">
        <f t="shared" ca="1" si="1"/>
        <v>#NAME?</v>
      </c>
      <c r="AG68" t="e">
        <f t="shared" ca="1" si="2"/>
        <v>#NAME?</v>
      </c>
      <c r="AH68" t="e">
        <f t="shared" ca="1" si="3"/>
        <v>#NAME?</v>
      </c>
      <c r="AI68" s="138" t="e">
        <f t="shared" ca="1" si="4"/>
        <v>#NAME?</v>
      </c>
      <c r="AJ68" s="140" t="e">
        <f t="shared" ca="1" si="5"/>
        <v>#NAME?</v>
      </c>
      <c r="AK68" s="138">
        <f t="shared" ca="1" si="6"/>
        <v>0</v>
      </c>
      <c r="AL68" s="140" t="e">
        <f t="shared" ca="1" si="7"/>
        <v>#NAME?</v>
      </c>
      <c r="AM68">
        <f t="shared" ca="1" si="8"/>
        <v>0</v>
      </c>
      <c r="BO68" t="e">
        <f ca="1"/>
        <v>#NAME?</v>
      </c>
      <c r="BP68" t="e">
        <f ca="1"/>
        <v>#NAME?</v>
      </c>
      <c r="BQ68" t="e">
        <f ca="1"/>
        <v>#NAME?</v>
      </c>
      <c r="BR68" t="e">
        <f t="shared" ca="1" si="13"/>
        <v>#NAME?</v>
      </c>
      <c r="BS68" t="e">
        <f t="shared" ca="1" si="14"/>
        <v>#NAME?</v>
      </c>
      <c r="BT68" t="e">
        <f t="shared" ca="1" si="10"/>
        <v>#NAME?</v>
      </c>
      <c r="BU68" t="e">
        <f t="shared" ca="1" si="11"/>
        <v>#NAME?</v>
      </c>
      <c r="BV68" t="e">
        <f t="shared" ca="1" si="12"/>
        <v>#NAME?</v>
      </c>
    </row>
    <row r="69" spans="1:74" ht="15.5" x14ac:dyDescent="0.35">
      <c r="A69" s="31">
        <v>63</v>
      </c>
      <c r="B69" s="14">
        <v>12</v>
      </c>
      <c r="C69" s="20">
        <v>0.61199999999999999</v>
      </c>
      <c r="D69" s="14">
        <v>3</v>
      </c>
      <c r="E69">
        <v>0</v>
      </c>
      <c r="F69" s="32">
        <v>0</v>
      </c>
      <c r="G69" s="14">
        <v>35</v>
      </c>
      <c r="H69" s="14">
        <v>10</v>
      </c>
      <c r="I69" s="14">
        <v>2</v>
      </c>
      <c r="J69" s="21">
        <v>39</v>
      </c>
      <c r="K69" s="17">
        <v>42</v>
      </c>
      <c r="L69" s="33">
        <v>185</v>
      </c>
      <c r="M69" s="14">
        <v>1</v>
      </c>
      <c r="R69" t="e">
        <f ca="1"/>
        <v>#NAME?</v>
      </c>
      <c r="S69" t="e">
        <f ca="1"/>
        <v>#NAME?</v>
      </c>
      <c r="T69" t="e">
        <f ca="1"/>
        <v>#NAME?</v>
      </c>
      <c r="U69" t="e">
        <f ca="1"/>
        <v>#NAME?</v>
      </c>
      <c r="V69" t="e">
        <f ca="1"/>
        <v>#NAME?</v>
      </c>
      <c r="W69" t="e">
        <f ca="1"/>
        <v>#NAME?</v>
      </c>
      <c r="X69" t="e">
        <f ca="1"/>
        <v>#NAME?</v>
      </c>
      <c r="Y69" t="e">
        <f ca="1"/>
        <v>#NAME?</v>
      </c>
      <c r="Z69" t="e">
        <f ca="1"/>
        <v>#NAME?</v>
      </c>
      <c r="AA69" t="e">
        <f ca="1"/>
        <v>#NAME?</v>
      </c>
      <c r="AB69" t="e">
        <f ca="1"/>
        <v>#NAME?</v>
      </c>
      <c r="AC69" t="e">
        <f ca="1"/>
        <v>#NAME?</v>
      </c>
      <c r="AD69" s="138" t="e">
        <f ca="1"/>
        <v>#NAME?</v>
      </c>
      <c r="AE69" s="139" t="e">
        <f ca="1"/>
        <v>#NAME?</v>
      </c>
      <c r="AF69" s="140" t="e">
        <f t="shared" ca="1" si="1"/>
        <v>#NAME?</v>
      </c>
      <c r="AG69" t="e">
        <f t="shared" ca="1" si="2"/>
        <v>#NAME?</v>
      </c>
      <c r="AH69" t="e">
        <f t="shared" ca="1" si="3"/>
        <v>#NAME?</v>
      </c>
      <c r="AI69" s="138" t="e">
        <f t="shared" ca="1" si="4"/>
        <v>#NAME?</v>
      </c>
      <c r="AJ69" s="140" t="e">
        <f t="shared" ca="1" si="5"/>
        <v>#NAME?</v>
      </c>
      <c r="AK69" s="138">
        <f t="shared" ca="1" si="6"/>
        <v>0</v>
      </c>
      <c r="AL69" s="140" t="e">
        <f t="shared" ca="1" si="7"/>
        <v>#NAME?</v>
      </c>
      <c r="AM69">
        <f t="shared" ca="1" si="8"/>
        <v>0</v>
      </c>
      <c r="BO69" t="e">
        <f ca="1"/>
        <v>#NAME?</v>
      </c>
      <c r="BP69" t="e">
        <f ca="1"/>
        <v>#NAME?</v>
      </c>
      <c r="BQ69" t="e">
        <f ca="1"/>
        <v>#NAME?</v>
      </c>
      <c r="BR69" t="e">
        <f t="shared" ca="1" si="13"/>
        <v>#NAME?</v>
      </c>
      <c r="BS69" t="e">
        <f t="shared" ca="1" si="14"/>
        <v>#NAME?</v>
      </c>
      <c r="BT69" t="e">
        <f t="shared" ca="1" si="10"/>
        <v>#NAME?</v>
      </c>
      <c r="BU69" t="e">
        <f t="shared" ca="1" si="11"/>
        <v>#NAME?</v>
      </c>
      <c r="BV69" t="e">
        <f t="shared" ca="1" si="12"/>
        <v>#NAME?</v>
      </c>
    </row>
    <row r="70" spans="1:74" ht="15.5" x14ac:dyDescent="0.35">
      <c r="A70" s="31">
        <v>55</v>
      </c>
      <c r="B70" s="14">
        <v>3</v>
      </c>
      <c r="C70" s="20">
        <v>0.73899999999999999</v>
      </c>
      <c r="D70" s="14">
        <v>3</v>
      </c>
      <c r="E70">
        <v>0</v>
      </c>
      <c r="F70" s="32">
        <v>1</v>
      </c>
      <c r="G70" s="14">
        <v>43</v>
      </c>
      <c r="H70" s="14">
        <v>11</v>
      </c>
      <c r="I70" s="14">
        <v>3</v>
      </c>
      <c r="J70" s="21">
        <v>28</v>
      </c>
      <c r="K70" s="17">
        <v>35</v>
      </c>
      <c r="L70" s="33">
        <v>175</v>
      </c>
      <c r="M70" s="14">
        <v>1</v>
      </c>
      <c r="R70" t="e">
        <f ca="1"/>
        <v>#NAME?</v>
      </c>
      <c r="S70" t="e">
        <f ca="1"/>
        <v>#NAME?</v>
      </c>
      <c r="T70" t="e">
        <f ca="1"/>
        <v>#NAME?</v>
      </c>
      <c r="U70" t="e">
        <f ca="1"/>
        <v>#NAME?</v>
      </c>
      <c r="V70" t="e">
        <f ca="1"/>
        <v>#NAME?</v>
      </c>
      <c r="W70" t="e">
        <f ca="1"/>
        <v>#NAME?</v>
      </c>
      <c r="X70" t="e">
        <f ca="1"/>
        <v>#NAME?</v>
      </c>
      <c r="Y70" t="e">
        <f ca="1"/>
        <v>#NAME?</v>
      </c>
      <c r="Z70" t="e">
        <f ca="1"/>
        <v>#NAME?</v>
      </c>
      <c r="AA70" t="e">
        <f ca="1"/>
        <v>#NAME?</v>
      </c>
      <c r="AB70" t="e">
        <f ca="1"/>
        <v>#NAME?</v>
      </c>
      <c r="AC70" t="e">
        <f ca="1"/>
        <v>#NAME?</v>
      </c>
      <c r="AD70" s="138" t="e">
        <f ca="1"/>
        <v>#NAME?</v>
      </c>
      <c r="AE70" s="139" t="e">
        <f ca="1"/>
        <v>#NAME?</v>
      </c>
      <c r="AF70" s="140" t="e">
        <f t="shared" ca="1" si="1"/>
        <v>#NAME?</v>
      </c>
      <c r="AG70" t="e">
        <f t="shared" ca="1" si="2"/>
        <v>#NAME?</v>
      </c>
      <c r="AH70" t="e">
        <f t="shared" ca="1" si="3"/>
        <v>#NAME?</v>
      </c>
      <c r="AI70" s="138" t="e">
        <f t="shared" ca="1" si="4"/>
        <v>#NAME?</v>
      </c>
      <c r="AJ70" s="140" t="e">
        <f t="shared" ca="1" si="5"/>
        <v>#NAME?</v>
      </c>
      <c r="AK70" s="138">
        <f t="shared" ca="1" si="6"/>
        <v>0</v>
      </c>
      <c r="AL70" s="140" t="e">
        <f t="shared" ca="1" si="7"/>
        <v>#NAME?</v>
      </c>
      <c r="AM70">
        <f t="shared" ca="1" si="8"/>
        <v>0</v>
      </c>
      <c r="BO70" t="e">
        <f ca="1"/>
        <v>#NAME?</v>
      </c>
      <c r="BP70" t="e">
        <f ca="1"/>
        <v>#NAME?</v>
      </c>
      <c r="BQ70" t="e">
        <f ca="1"/>
        <v>#NAME?</v>
      </c>
      <c r="BR70" t="e">
        <f t="shared" ca="1" si="13"/>
        <v>#NAME?</v>
      </c>
      <c r="BS70" t="e">
        <f t="shared" ca="1" si="14"/>
        <v>#NAME?</v>
      </c>
      <c r="BT70" t="e">
        <f t="shared" ca="1" si="10"/>
        <v>#NAME?</v>
      </c>
      <c r="BU70" t="e">
        <f t="shared" ca="1" si="11"/>
        <v>#NAME?</v>
      </c>
      <c r="BV70" t="e">
        <f t="shared" ca="1" si="12"/>
        <v>#NAME?</v>
      </c>
    </row>
    <row r="71" spans="1:74" ht="15.5" x14ac:dyDescent="0.35">
      <c r="A71" s="31">
        <v>56</v>
      </c>
      <c r="B71" s="14">
        <v>2</v>
      </c>
      <c r="C71" s="20">
        <v>1.1419999999999999</v>
      </c>
      <c r="D71" s="14">
        <v>2</v>
      </c>
      <c r="E71">
        <v>0</v>
      </c>
      <c r="F71" s="32">
        <v>1</v>
      </c>
      <c r="G71" s="14">
        <v>35</v>
      </c>
      <c r="H71" s="14">
        <v>8</v>
      </c>
      <c r="I71" s="14">
        <v>2</v>
      </c>
      <c r="J71" s="21">
        <v>30</v>
      </c>
      <c r="K71" s="17">
        <v>37</v>
      </c>
      <c r="L71" s="33">
        <v>170</v>
      </c>
      <c r="M71" s="14">
        <v>1</v>
      </c>
      <c r="R71" t="e">
        <f ca="1"/>
        <v>#NAME?</v>
      </c>
      <c r="S71" t="e">
        <f ca="1"/>
        <v>#NAME?</v>
      </c>
      <c r="T71" t="e">
        <f ca="1"/>
        <v>#NAME?</v>
      </c>
      <c r="U71" t="e">
        <f ca="1"/>
        <v>#NAME?</v>
      </c>
      <c r="V71" t="e">
        <f ca="1"/>
        <v>#NAME?</v>
      </c>
      <c r="W71" t="e">
        <f ca="1"/>
        <v>#NAME?</v>
      </c>
      <c r="X71" t="e">
        <f ca="1"/>
        <v>#NAME?</v>
      </c>
      <c r="Y71" t="e">
        <f ca="1"/>
        <v>#NAME?</v>
      </c>
      <c r="Z71" t="e">
        <f ca="1"/>
        <v>#NAME?</v>
      </c>
      <c r="AA71" t="e">
        <f ca="1"/>
        <v>#NAME?</v>
      </c>
      <c r="AB71" t="e">
        <f ca="1"/>
        <v>#NAME?</v>
      </c>
      <c r="AC71" t="e">
        <f ca="1"/>
        <v>#NAME?</v>
      </c>
      <c r="AD71" s="138" t="e">
        <f ca="1"/>
        <v>#NAME?</v>
      </c>
      <c r="AE71" s="139" t="e">
        <f ca="1"/>
        <v>#NAME?</v>
      </c>
      <c r="AF71" s="140" t="e">
        <f t="shared" ca="1" si="1"/>
        <v>#NAME?</v>
      </c>
      <c r="AG71" t="e">
        <f t="shared" ca="1" si="2"/>
        <v>#NAME?</v>
      </c>
      <c r="AH71" t="e">
        <f t="shared" ca="1" si="3"/>
        <v>#NAME?</v>
      </c>
      <c r="AI71" s="138" t="e">
        <f t="shared" ca="1" si="4"/>
        <v>#NAME?</v>
      </c>
      <c r="AJ71" s="140" t="e">
        <f t="shared" ca="1" si="5"/>
        <v>#NAME?</v>
      </c>
      <c r="AK71" s="138">
        <f t="shared" ca="1" si="6"/>
        <v>0</v>
      </c>
      <c r="AL71" s="140" t="e">
        <f t="shared" ca="1" si="7"/>
        <v>#NAME?</v>
      </c>
      <c r="AM71">
        <f t="shared" ca="1" si="8"/>
        <v>0</v>
      </c>
      <c r="BO71" t="e">
        <f ca="1"/>
        <v>#NAME?</v>
      </c>
      <c r="BP71" t="e">
        <f ca="1"/>
        <v>#NAME?</v>
      </c>
      <c r="BQ71" t="e">
        <f ca="1"/>
        <v>#NAME?</v>
      </c>
      <c r="BR71" t="e">
        <f t="shared" ca="1" si="13"/>
        <v>#NAME?</v>
      </c>
      <c r="BS71" t="e">
        <f t="shared" ca="1" si="14"/>
        <v>#NAME?</v>
      </c>
      <c r="BT71" t="e">
        <f t="shared" ca="1" si="10"/>
        <v>#NAME?</v>
      </c>
      <c r="BU71" t="e">
        <f t="shared" ca="1" si="11"/>
        <v>#NAME?</v>
      </c>
      <c r="BV71" t="e">
        <f t="shared" ca="1" si="12"/>
        <v>#NAME?</v>
      </c>
    </row>
    <row r="72" spans="1:74" ht="15.5" x14ac:dyDescent="0.35">
      <c r="A72" s="31">
        <v>57</v>
      </c>
      <c r="B72" s="14">
        <v>7</v>
      </c>
      <c r="C72" s="20">
        <v>1.476</v>
      </c>
      <c r="D72" s="14">
        <v>1</v>
      </c>
      <c r="E72">
        <v>1</v>
      </c>
      <c r="F72" s="32">
        <v>0</v>
      </c>
      <c r="G72" s="14">
        <v>28</v>
      </c>
      <c r="H72" s="14">
        <v>8</v>
      </c>
      <c r="I72" s="14">
        <v>2</v>
      </c>
      <c r="J72" s="21">
        <v>47</v>
      </c>
      <c r="K72" s="17">
        <v>41</v>
      </c>
      <c r="L72" s="33">
        <v>181</v>
      </c>
      <c r="M72" s="14">
        <v>1</v>
      </c>
      <c r="R72" t="e">
        <f ca="1"/>
        <v>#NAME?</v>
      </c>
      <c r="S72" t="e">
        <f ca="1"/>
        <v>#NAME?</v>
      </c>
      <c r="T72" t="e">
        <f ca="1"/>
        <v>#NAME?</v>
      </c>
      <c r="U72" t="e">
        <f ca="1"/>
        <v>#NAME?</v>
      </c>
      <c r="V72" t="e">
        <f ca="1"/>
        <v>#NAME?</v>
      </c>
      <c r="W72" t="e">
        <f ca="1"/>
        <v>#NAME?</v>
      </c>
      <c r="X72" t="e">
        <f ca="1"/>
        <v>#NAME?</v>
      </c>
      <c r="Y72" t="e">
        <f ca="1"/>
        <v>#NAME?</v>
      </c>
      <c r="Z72" t="e">
        <f ca="1"/>
        <v>#NAME?</v>
      </c>
      <c r="AA72" t="e">
        <f ca="1"/>
        <v>#NAME?</v>
      </c>
      <c r="AB72" t="e">
        <f ca="1"/>
        <v>#NAME?</v>
      </c>
      <c r="AC72" t="e">
        <f ca="1"/>
        <v>#NAME?</v>
      </c>
      <c r="AD72" s="138" t="e">
        <f ca="1"/>
        <v>#NAME?</v>
      </c>
      <c r="AE72" s="139" t="e">
        <f ca="1"/>
        <v>#NAME?</v>
      </c>
      <c r="AF72" s="140" t="e">
        <f t="shared" ref="AF72:AF135" ca="1" si="15">AD72+AE72</f>
        <v>#NAME?</v>
      </c>
      <c r="AG72" t="e">
        <f t="shared" ref="AG72:AG135" ca="1" si="16">IF(AF72=0,"",AD72/AF72)</f>
        <v>#NAME?</v>
      </c>
      <c r="AH72" t="e">
        <f t="shared" ref="AH72:AH135" ca="1" si="17">1/(1+EXP(-$AO$8-MMULT(R72:AC72,$AO$9:$AO$20)))</f>
        <v>#NAME?</v>
      </c>
      <c r="AI72" s="138" t="e">
        <f t="shared" ref="AI72:AI135" ca="1" si="18">AF72*AH72</f>
        <v>#NAME?</v>
      </c>
      <c r="AJ72" s="140" t="e">
        <f t="shared" ref="AJ72:AJ135" ca="1" si="19">AF72-AI72</f>
        <v>#NAME?</v>
      </c>
      <c r="AK72" s="138">
        <f t="shared" ref="AK72:AK135" ca="1" si="20">IFERROR(AF72*(AG72*LN(AH72)+(1-AG72)*LN(1-AH72)),0)</f>
        <v>0</v>
      </c>
      <c r="AL72" s="140" t="e">
        <f t="shared" ref="AL72:AL135" ca="1" si="21">100*IF(AH72&gt;=$BK$13,AD72/AF72,AE72/AF72)</f>
        <v>#NAME?</v>
      </c>
      <c r="AM72">
        <f t="shared" ref="AM72:AM135" ca="1" si="22">IFERROR((AD72-AI72)^2/AI72+(AE72-AJ72)^2/AJ72,0)</f>
        <v>0</v>
      </c>
      <c r="BO72" t="e">
        <f ca="1"/>
        <v>#NAME?</v>
      </c>
      <c r="BP72" t="e">
        <f ca="1"/>
        <v>#NAME?</v>
      </c>
      <c r="BQ72" t="e">
        <f ca="1"/>
        <v>#NAME?</v>
      </c>
      <c r="BR72" t="e">
        <f t="shared" ca="1" si="13"/>
        <v>#NAME?</v>
      </c>
      <c r="BS72" t="e">
        <f t="shared" ca="1" si="14"/>
        <v>#NAME?</v>
      </c>
      <c r="BT72" t="e">
        <f t="shared" ref="BT72:BT135" ca="1" si="23">1-BR72/BR$157</f>
        <v>#NAME?</v>
      </c>
      <c r="BU72" t="e">
        <f t="shared" ref="BU72:BU135" ca="1" si="24">1-BS72/BS$157</f>
        <v>#NAME?</v>
      </c>
      <c r="BV72" t="e">
        <f t="shared" ref="BV72:BV135" ca="1" si="25">(BT72-BT73)*BU72</f>
        <v>#NAME?</v>
      </c>
    </row>
    <row r="73" spans="1:74" ht="15.5" x14ac:dyDescent="0.35">
      <c r="A73" s="31">
        <v>79</v>
      </c>
      <c r="B73" s="14">
        <v>2</v>
      </c>
      <c r="C73" s="20">
        <v>0.54600000000000004</v>
      </c>
      <c r="D73" s="14">
        <v>4</v>
      </c>
      <c r="E73">
        <v>0</v>
      </c>
      <c r="F73" s="32">
        <v>0</v>
      </c>
      <c r="G73" s="14">
        <v>56</v>
      </c>
      <c r="H73" s="14">
        <v>3</v>
      </c>
      <c r="I73" s="14">
        <v>5</v>
      </c>
      <c r="J73" s="21">
        <v>33</v>
      </c>
      <c r="K73" s="17">
        <v>74</v>
      </c>
      <c r="L73" s="33">
        <v>170</v>
      </c>
      <c r="M73" s="14">
        <v>1</v>
      </c>
      <c r="R73" t="e">
        <f ca="1"/>
        <v>#NAME?</v>
      </c>
      <c r="S73" t="e">
        <f ca="1"/>
        <v>#NAME?</v>
      </c>
      <c r="T73" t="e">
        <f ca="1"/>
        <v>#NAME?</v>
      </c>
      <c r="U73" t="e">
        <f ca="1"/>
        <v>#NAME?</v>
      </c>
      <c r="V73" t="e">
        <f ca="1"/>
        <v>#NAME?</v>
      </c>
      <c r="W73" t="e">
        <f ca="1"/>
        <v>#NAME?</v>
      </c>
      <c r="X73" t="e">
        <f ca="1"/>
        <v>#NAME?</v>
      </c>
      <c r="Y73" t="e">
        <f ca="1"/>
        <v>#NAME?</v>
      </c>
      <c r="Z73" t="e">
        <f ca="1"/>
        <v>#NAME?</v>
      </c>
      <c r="AA73" t="e">
        <f ca="1"/>
        <v>#NAME?</v>
      </c>
      <c r="AB73" t="e">
        <f ca="1"/>
        <v>#NAME?</v>
      </c>
      <c r="AC73" t="e">
        <f ca="1"/>
        <v>#NAME?</v>
      </c>
      <c r="AD73" s="138" t="e">
        <f ca="1"/>
        <v>#NAME?</v>
      </c>
      <c r="AE73" s="139" t="e">
        <f ca="1"/>
        <v>#NAME?</v>
      </c>
      <c r="AF73" s="140" t="e">
        <f t="shared" ca="1" si="15"/>
        <v>#NAME?</v>
      </c>
      <c r="AG73" t="e">
        <f t="shared" ca="1" si="16"/>
        <v>#NAME?</v>
      </c>
      <c r="AH73" t="e">
        <f t="shared" ca="1" si="17"/>
        <v>#NAME?</v>
      </c>
      <c r="AI73" s="138" t="e">
        <f t="shared" ca="1" si="18"/>
        <v>#NAME?</v>
      </c>
      <c r="AJ73" s="140" t="e">
        <f t="shared" ca="1" si="19"/>
        <v>#NAME?</v>
      </c>
      <c r="AK73" s="138">
        <f t="shared" ca="1" si="20"/>
        <v>0</v>
      </c>
      <c r="AL73" s="140" t="e">
        <f t="shared" ca="1" si="21"/>
        <v>#NAME?</v>
      </c>
      <c r="AM73">
        <f t="shared" ca="1" si="22"/>
        <v>0</v>
      </c>
      <c r="BO73" t="e">
        <f ca="1"/>
        <v>#NAME?</v>
      </c>
      <c r="BP73" t="e">
        <f ca="1"/>
        <v>#NAME?</v>
      </c>
      <c r="BQ73" t="e">
        <f ca="1"/>
        <v>#NAME?</v>
      </c>
      <c r="BR73" t="e">
        <f t="shared" ref="BR73:BR136" ca="1" si="26">BR72+BP73</f>
        <v>#NAME?</v>
      </c>
      <c r="BS73" t="e">
        <f t="shared" ref="BS73:BS136" ca="1" si="27">BS72+BQ73</f>
        <v>#NAME?</v>
      </c>
      <c r="BT73" t="e">
        <f t="shared" ca="1" si="23"/>
        <v>#NAME?</v>
      </c>
      <c r="BU73" t="e">
        <f t="shared" ca="1" si="24"/>
        <v>#NAME?</v>
      </c>
      <c r="BV73" t="e">
        <f t="shared" ca="1" si="25"/>
        <v>#NAME?</v>
      </c>
    </row>
    <row r="74" spans="1:74" ht="15.5" x14ac:dyDescent="0.35">
      <c r="A74" s="31">
        <v>53</v>
      </c>
      <c r="B74" s="14">
        <v>19</v>
      </c>
      <c r="C74" s="20">
        <v>1.2949999999999999</v>
      </c>
      <c r="D74" s="14">
        <v>1</v>
      </c>
      <c r="E74">
        <v>1</v>
      </c>
      <c r="F74" s="32">
        <v>0</v>
      </c>
      <c r="G74" s="14">
        <v>40</v>
      </c>
      <c r="H74" s="14">
        <v>8</v>
      </c>
      <c r="I74" s="14">
        <v>3</v>
      </c>
      <c r="J74" s="21">
        <v>49</v>
      </c>
      <c r="K74" s="17">
        <v>31</v>
      </c>
      <c r="L74" s="33">
        <v>182</v>
      </c>
      <c r="M74" s="14">
        <v>1</v>
      </c>
      <c r="R74" t="e">
        <f ca="1"/>
        <v>#NAME?</v>
      </c>
      <c r="S74" t="e">
        <f ca="1"/>
        <v>#NAME?</v>
      </c>
      <c r="T74" t="e">
        <f ca="1"/>
        <v>#NAME?</v>
      </c>
      <c r="U74" t="e">
        <f ca="1"/>
        <v>#NAME?</v>
      </c>
      <c r="V74" t="e">
        <f ca="1"/>
        <v>#NAME?</v>
      </c>
      <c r="W74" t="e">
        <f ca="1"/>
        <v>#NAME?</v>
      </c>
      <c r="X74" t="e">
        <f ca="1"/>
        <v>#NAME?</v>
      </c>
      <c r="Y74" t="e">
        <f ca="1"/>
        <v>#NAME?</v>
      </c>
      <c r="Z74" t="e">
        <f ca="1"/>
        <v>#NAME?</v>
      </c>
      <c r="AA74" t="e">
        <f ca="1"/>
        <v>#NAME?</v>
      </c>
      <c r="AB74" t="e">
        <f ca="1"/>
        <v>#NAME?</v>
      </c>
      <c r="AC74" t="e">
        <f ca="1"/>
        <v>#NAME?</v>
      </c>
      <c r="AD74" s="138" t="e">
        <f ca="1"/>
        <v>#NAME?</v>
      </c>
      <c r="AE74" s="139" t="e">
        <f ca="1"/>
        <v>#NAME?</v>
      </c>
      <c r="AF74" s="140" t="e">
        <f t="shared" ca="1" si="15"/>
        <v>#NAME?</v>
      </c>
      <c r="AG74" t="e">
        <f t="shared" ca="1" si="16"/>
        <v>#NAME?</v>
      </c>
      <c r="AH74" t="e">
        <f t="shared" ca="1" si="17"/>
        <v>#NAME?</v>
      </c>
      <c r="AI74" s="138" t="e">
        <f t="shared" ca="1" si="18"/>
        <v>#NAME?</v>
      </c>
      <c r="AJ74" s="140" t="e">
        <f t="shared" ca="1" si="19"/>
        <v>#NAME?</v>
      </c>
      <c r="AK74" s="138">
        <f t="shared" ca="1" si="20"/>
        <v>0</v>
      </c>
      <c r="AL74" s="140" t="e">
        <f t="shared" ca="1" si="21"/>
        <v>#NAME?</v>
      </c>
      <c r="AM74">
        <f t="shared" ca="1" si="22"/>
        <v>0</v>
      </c>
      <c r="BO74" t="e">
        <f ca="1"/>
        <v>#NAME?</v>
      </c>
      <c r="BP74" t="e">
        <f ca="1"/>
        <v>#NAME?</v>
      </c>
      <c r="BQ74" t="e">
        <f ca="1"/>
        <v>#NAME?</v>
      </c>
      <c r="BR74" t="e">
        <f t="shared" ca="1" si="26"/>
        <v>#NAME?</v>
      </c>
      <c r="BS74" t="e">
        <f t="shared" ca="1" si="27"/>
        <v>#NAME?</v>
      </c>
      <c r="BT74" t="e">
        <f t="shared" ca="1" si="23"/>
        <v>#NAME?</v>
      </c>
      <c r="BU74" t="e">
        <f t="shared" ca="1" si="24"/>
        <v>#NAME?</v>
      </c>
      <c r="BV74" t="e">
        <f t="shared" ca="1" si="25"/>
        <v>#NAME?</v>
      </c>
    </row>
    <row r="75" spans="1:74" ht="15.5" x14ac:dyDescent="0.35">
      <c r="A75" s="31">
        <v>47</v>
      </c>
      <c r="B75" s="14">
        <v>10</v>
      </c>
      <c r="C75" s="20">
        <v>1.512</v>
      </c>
      <c r="D75" s="14">
        <v>0</v>
      </c>
      <c r="E75">
        <v>1</v>
      </c>
      <c r="F75" s="32">
        <v>1</v>
      </c>
      <c r="G75" s="14">
        <v>31</v>
      </c>
      <c r="H75" s="14">
        <v>7</v>
      </c>
      <c r="I75" s="14">
        <v>2</v>
      </c>
      <c r="J75" s="21">
        <v>41</v>
      </c>
      <c r="K75" s="17">
        <v>22</v>
      </c>
      <c r="L75" s="33">
        <v>180</v>
      </c>
      <c r="M75" s="14">
        <v>0</v>
      </c>
      <c r="R75" t="e">
        <f ca="1"/>
        <v>#NAME?</v>
      </c>
      <c r="S75" t="e">
        <f ca="1"/>
        <v>#NAME?</v>
      </c>
      <c r="T75" t="e">
        <f ca="1"/>
        <v>#NAME?</v>
      </c>
      <c r="U75" t="e">
        <f ca="1"/>
        <v>#NAME?</v>
      </c>
      <c r="V75" t="e">
        <f ca="1"/>
        <v>#NAME?</v>
      </c>
      <c r="W75" t="e">
        <f ca="1"/>
        <v>#NAME?</v>
      </c>
      <c r="X75" t="e">
        <f ca="1"/>
        <v>#NAME?</v>
      </c>
      <c r="Y75" t="e">
        <f ca="1"/>
        <v>#NAME?</v>
      </c>
      <c r="Z75" t="e">
        <f ca="1"/>
        <v>#NAME?</v>
      </c>
      <c r="AA75" t="e">
        <f ca="1"/>
        <v>#NAME?</v>
      </c>
      <c r="AB75" t="e">
        <f ca="1"/>
        <v>#NAME?</v>
      </c>
      <c r="AC75" t="e">
        <f ca="1"/>
        <v>#NAME?</v>
      </c>
      <c r="AD75" s="138" t="e">
        <f ca="1"/>
        <v>#NAME?</v>
      </c>
      <c r="AE75" s="139" t="e">
        <f ca="1"/>
        <v>#NAME?</v>
      </c>
      <c r="AF75" s="140" t="e">
        <f t="shared" ca="1" si="15"/>
        <v>#NAME?</v>
      </c>
      <c r="AG75" t="e">
        <f t="shared" ca="1" si="16"/>
        <v>#NAME?</v>
      </c>
      <c r="AH75" t="e">
        <f t="shared" ca="1" si="17"/>
        <v>#NAME?</v>
      </c>
      <c r="AI75" s="138" t="e">
        <f t="shared" ca="1" si="18"/>
        <v>#NAME?</v>
      </c>
      <c r="AJ75" s="140" t="e">
        <f t="shared" ca="1" si="19"/>
        <v>#NAME?</v>
      </c>
      <c r="AK75" s="138">
        <f t="shared" ca="1" si="20"/>
        <v>0</v>
      </c>
      <c r="AL75" s="140" t="e">
        <f t="shared" ca="1" si="21"/>
        <v>#NAME?</v>
      </c>
      <c r="AM75">
        <f t="shared" ca="1" si="22"/>
        <v>0</v>
      </c>
      <c r="BO75" t="e">
        <f ca="1"/>
        <v>#NAME?</v>
      </c>
      <c r="BP75" t="e">
        <f ca="1"/>
        <v>#NAME?</v>
      </c>
      <c r="BQ75" t="e">
        <f ca="1"/>
        <v>#NAME?</v>
      </c>
      <c r="BR75" t="e">
        <f t="shared" ca="1" si="26"/>
        <v>#NAME?</v>
      </c>
      <c r="BS75" t="e">
        <f t="shared" ca="1" si="27"/>
        <v>#NAME?</v>
      </c>
      <c r="BT75" t="e">
        <f t="shared" ca="1" si="23"/>
        <v>#NAME?</v>
      </c>
      <c r="BU75" t="e">
        <f t="shared" ca="1" si="24"/>
        <v>#NAME?</v>
      </c>
      <c r="BV75" t="e">
        <f t="shared" ca="1" si="25"/>
        <v>#NAME?</v>
      </c>
    </row>
    <row r="76" spans="1:74" ht="15.5" x14ac:dyDescent="0.35">
      <c r="A76" s="31">
        <v>39</v>
      </c>
      <c r="B76" s="14">
        <v>9</v>
      </c>
      <c r="C76" s="20">
        <v>0.10299999999999999</v>
      </c>
      <c r="D76" s="14">
        <v>5</v>
      </c>
      <c r="E76">
        <v>1</v>
      </c>
      <c r="F76" s="32">
        <v>0</v>
      </c>
      <c r="G76" s="14">
        <v>40</v>
      </c>
      <c r="H76" s="14">
        <v>20</v>
      </c>
      <c r="I76" s="14">
        <v>2</v>
      </c>
      <c r="J76" s="21">
        <v>47</v>
      </c>
      <c r="K76" s="17">
        <v>16</v>
      </c>
      <c r="L76" s="33">
        <v>176</v>
      </c>
      <c r="M76" s="14">
        <v>1</v>
      </c>
      <c r="R76" t="e">
        <f ca="1"/>
        <v>#NAME?</v>
      </c>
      <c r="S76" t="e">
        <f ca="1"/>
        <v>#NAME?</v>
      </c>
      <c r="T76" t="e">
        <f ca="1"/>
        <v>#NAME?</v>
      </c>
      <c r="U76" t="e">
        <f ca="1"/>
        <v>#NAME?</v>
      </c>
      <c r="V76" t="e">
        <f ca="1"/>
        <v>#NAME?</v>
      </c>
      <c r="W76" t="e">
        <f ca="1"/>
        <v>#NAME?</v>
      </c>
      <c r="X76" t="e">
        <f ca="1"/>
        <v>#NAME?</v>
      </c>
      <c r="Y76" t="e">
        <f ca="1"/>
        <v>#NAME?</v>
      </c>
      <c r="Z76" t="e">
        <f ca="1"/>
        <v>#NAME?</v>
      </c>
      <c r="AA76" t="e">
        <f ca="1"/>
        <v>#NAME?</v>
      </c>
      <c r="AB76" t="e">
        <f ca="1"/>
        <v>#NAME?</v>
      </c>
      <c r="AC76" t="e">
        <f ca="1"/>
        <v>#NAME?</v>
      </c>
      <c r="AD76" s="138" t="e">
        <f ca="1"/>
        <v>#NAME?</v>
      </c>
      <c r="AE76" s="139" t="e">
        <f ca="1"/>
        <v>#NAME?</v>
      </c>
      <c r="AF76" s="140" t="e">
        <f t="shared" ca="1" si="15"/>
        <v>#NAME?</v>
      </c>
      <c r="AG76" t="e">
        <f t="shared" ca="1" si="16"/>
        <v>#NAME?</v>
      </c>
      <c r="AH76" t="e">
        <f t="shared" ca="1" si="17"/>
        <v>#NAME?</v>
      </c>
      <c r="AI76" s="138" t="e">
        <f t="shared" ca="1" si="18"/>
        <v>#NAME?</v>
      </c>
      <c r="AJ76" s="140" t="e">
        <f t="shared" ca="1" si="19"/>
        <v>#NAME?</v>
      </c>
      <c r="AK76" s="138">
        <f t="shared" ca="1" si="20"/>
        <v>0</v>
      </c>
      <c r="AL76" s="140" t="e">
        <f t="shared" ca="1" si="21"/>
        <v>#NAME?</v>
      </c>
      <c r="AM76">
        <f t="shared" ca="1" si="22"/>
        <v>0</v>
      </c>
      <c r="BO76" t="e">
        <f ca="1"/>
        <v>#NAME?</v>
      </c>
      <c r="BP76" t="e">
        <f ca="1"/>
        <v>#NAME?</v>
      </c>
      <c r="BQ76" t="e">
        <f ca="1"/>
        <v>#NAME?</v>
      </c>
      <c r="BR76" t="e">
        <f t="shared" ca="1" si="26"/>
        <v>#NAME?</v>
      </c>
      <c r="BS76" t="e">
        <f t="shared" ca="1" si="27"/>
        <v>#NAME?</v>
      </c>
      <c r="BT76" t="e">
        <f t="shared" ca="1" si="23"/>
        <v>#NAME?</v>
      </c>
      <c r="BU76" t="e">
        <f t="shared" ca="1" si="24"/>
        <v>#NAME?</v>
      </c>
      <c r="BV76" t="e">
        <f t="shared" ca="1" si="25"/>
        <v>#NAME?</v>
      </c>
    </row>
    <row r="77" spans="1:74" ht="15.5" x14ac:dyDescent="0.35">
      <c r="A77" s="31">
        <v>75</v>
      </c>
      <c r="B77" s="14">
        <v>4</v>
      </c>
      <c r="C77" s="20">
        <v>0.185</v>
      </c>
      <c r="D77" s="14">
        <v>5</v>
      </c>
      <c r="E77">
        <v>1</v>
      </c>
      <c r="F77" s="32">
        <v>0</v>
      </c>
      <c r="G77" s="14">
        <v>29</v>
      </c>
      <c r="H77" s="14">
        <v>15</v>
      </c>
      <c r="I77" s="14">
        <v>1</v>
      </c>
      <c r="J77" s="21">
        <v>32</v>
      </c>
      <c r="K77" s="17">
        <v>97</v>
      </c>
      <c r="L77" s="33">
        <v>187</v>
      </c>
      <c r="M77" s="14">
        <v>0</v>
      </c>
      <c r="R77" t="e">
        <f ca="1"/>
        <v>#NAME?</v>
      </c>
      <c r="S77" t="e">
        <f ca="1"/>
        <v>#NAME?</v>
      </c>
      <c r="T77" t="e">
        <f ca="1"/>
        <v>#NAME?</v>
      </c>
      <c r="U77" t="e">
        <f ca="1"/>
        <v>#NAME?</v>
      </c>
      <c r="V77" t="e">
        <f ca="1"/>
        <v>#NAME?</v>
      </c>
      <c r="W77" t="e">
        <f ca="1"/>
        <v>#NAME?</v>
      </c>
      <c r="X77" t="e">
        <f ca="1"/>
        <v>#NAME?</v>
      </c>
      <c r="Y77" t="e">
        <f ca="1"/>
        <v>#NAME?</v>
      </c>
      <c r="Z77" t="e">
        <f ca="1"/>
        <v>#NAME?</v>
      </c>
      <c r="AA77" t="e">
        <f ca="1"/>
        <v>#NAME?</v>
      </c>
      <c r="AB77" t="e">
        <f ca="1"/>
        <v>#NAME?</v>
      </c>
      <c r="AC77" t="e">
        <f ca="1"/>
        <v>#NAME?</v>
      </c>
      <c r="AD77" s="138" t="e">
        <f ca="1"/>
        <v>#NAME?</v>
      </c>
      <c r="AE77" s="139" t="e">
        <f ca="1"/>
        <v>#NAME?</v>
      </c>
      <c r="AF77" s="140" t="e">
        <f t="shared" ca="1" si="15"/>
        <v>#NAME?</v>
      </c>
      <c r="AG77" t="e">
        <f t="shared" ca="1" si="16"/>
        <v>#NAME?</v>
      </c>
      <c r="AH77" t="e">
        <f t="shared" ca="1" si="17"/>
        <v>#NAME?</v>
      </c>
      <c r="AI77" s="138" t="e">
        <f t="shared" ca="1" si="18"/>
        <v>#NAME?</v>
      </c>
      <c r="AJ77" s="140" t="e">
        <f t="shared" ca="1" si="19"/>
        <v>#NAME?</v>
      </c>
      <c r="AK77" s="138">
        <f t="shared" ca="1" si="20"/>
        <v>0</v>
      </c>
      <c r="AL77" s="140" t="e">
        <f t="shared" ca="1" si="21"/>
        <v>#NAME?</v>
      </c>
      <c r="AM77">
        <f t="shared" ca="1" si="22"/>
        <v>0</v>
      </c>
      <c r="BO77" t="e">
        <f ca="1"/>
        <v>#NAME?</v>
      </c>
      <c r="BP77" t="e">
        <f ca="1"/>
        <v>#NAME?</v>
      </c>
      <c r="BQ77" t="e">
        <f ca="1"/>
        <v>#NAME?</v>
      </c>
      <c r="BR77" t="e">
        <f t="shared" ca="1" si="26"/>
        <v>#NAME?</v>
      </c>
      <c r="BS77" t="e">
        <f t="shared" ca="1" si="27"/>
        <v>#NAME?</v>
      </c>
      <c r="BT77" t="e">
        <f t="shared" ca="1" si="23"/>
        <v>#NAME?</v>
      </c>
      <c r="BU77" t="e">
        <f t="shared" ca="1" si="24"/>
        <v>#NAME?</v>
      </c>
      <c r="BV77" t="e">
        <f t="shared" ca="1" si="25"/>
        <v>#NAME?</v>
      </c>
    </row>
    <row r="78" spans="1:74" ht="15.5" x14ac:dyDescent="0.35">
      <c r="A78" s="31">
        <v>51</v>
      </c>
      <c r="B78" s="14">
        <v>5</v>
      </c>
      <c r="C78" s="20">
        <v>0.63600000000000001</v>
      </c>
      <c r="D78" s="14">
        <v>3</v>
      </c>
      <c r="E78">
        <v>1</v>
      </c>
      <c r="F78" s="32">
        <v>0</v>
      </c>
      <c r="G78" s="14">
        <v>32</v>
      </c>
      <c r="H78" s="14">
        <v>10</v>
      </c>
      <c r="I78" s="14">
        <v>2</v>
      </c>
      <c r="J78" s="21">
        <v>35</v>
      </c>
      <c r="K78" s="17">
        <v>26</v>
      </c>
      <c r="L78" s="33">
        <v>180</v>
      </c>
      <c r="M78" s="14">
        <v>1</v>
      </c>
      <c r="R78" t="e">
        <f ca="1"/>
        <v>#NAME?</v>
      </c>
      <c r="S78" t="e">
        <f ca="1"/>
        <v>#NAME?</v>
      </c>
      <c r="T78" t="e">
        <f ca="1"/>
        <v>#NAME?</v>
      </c>
      <c r="U78" t="e">
        <f ca="1"/>
        <v>#NAME?</v>
      </c>
      <c r="V78" t="e">
        <f ca="1"/>
        <v>#NAME?</v>
      </c>
      <c r="W78" t="e">
        <f ca="1"/>
        <v>#NAME?</v>
      </c>
      <c r="X78" t="e">
        <f ca="1"/>
        <v>#NAME?</v>
      </c>
      <c r="Y78" t="e">
        <f ca="1"/>
        <v>#NAME?</v>
      </c>
      <c r="Z78" t="e">
        <f ca="1"/>
        <v>#NAME?</v>
      </c>
      <c r="AA78" t="e">
        <f ca="1"/>
        <v>#NAME?</v>
      </c>
      <c r="AB78" t="e">
        <f ca="1"/>
        <v>#NAME?</v>
      </c>
      <c r="AC78" t="e">
        <f ca="1"/>
        <v>#NAME?</v>
      </c>
      <c r="AD78" s="138" t="e">
        <f ca="1"/>
        <v>#NAME?</v>
      </c>
      <c r="AE78" s="139" t="e">
        <f ca="1"/>
        <v>#NAME?</v>
      </c>
      <c r="AF78" s="140" t="e">
        <f t="shared" ca="1" si="15"/>
        <v>#NAME?</v>
      </c>
      <c r="AG78" t="e">
        <f t="shared" ca="1" si="16"/>
        <v>#NAME?</v>
      </c>
      <c r="AH78" t="e">
        <f t="shared" ca="1" si="17"/>
        <v>#NAME?</v>
      </c>
      <c r="AI78" s="138" t="e">
        <f t="shared" ca="1" si="18"/>
        <v>#NAME?</v>
      </c>
      <c r="AJ78" s="140" t="e">
        <f t="shared" ca="1" si="19"/>
        <v>#NAME?</v>
      </c>
      <c r="AK78" s="138">
        <f t="shared" ca="1" si="20"/>
        <v>0</v>
      </c>
      <c r="AL78" s="140" t="e">
        <f t="shared" ca="1" si="21"/>
        <v>#NAME?</v>
      </c>
      <c r="AM78">
        <f t="shared" ca="1" si="22"/>
        <v>0</v>
      </c>
      <c r="BO78" t="e">
        <f ca="1"/>
        <v>#NAME?</v>
      </c>
      <c r="BP78" t="e">
        <f ca="1"/>
        <v>#NAME?</v>
      </c>
      <c r="BQ78" t="e">
        <f ca="1"/>
        <v>#NAME?</v>
      </c>
      <c r="BR78" t="e">
        <f t="shared" ca="1" si="26"/>
        <v>#NAME?</v>
      </c>
      <c r="BS78" t="e">
        <f t="shared" ca="1" si="27"/>
        <v>#NAME?</v>
      </c>
      <c r="BT78" t="e">
        <f t="shared" ca="1" si="23"/>
        <v>#NAME?</v>
      </c>
      <c r="BU78" t="e">
        <f t="shared" ca="1" si="24"/>
        <v>#NAME?</v>
      </c>
      <c r="BV78" t="e">
        <f t="shared" ca="1" si="25"/>
        <v>#NAME?</v>
      </c>
    </row>
    <row r="79" spans="1:74" ht="15.5" x14ac:dyDescent="0.35">
      <c r="A79" s="31">
        <v>51</v>
      </c>
      <c r="B79" s="14">
        <v>7</v>
      </c>
      <c r="C79" s="20">
        <v>0.17199999999999999</v>
      </c>
      <c r="D79" s="14">
        <v>5</v>
      </c>
      <c r="E79">
        <v>0</v>
      </c>
      <c r="F79" s="32">
        <v>1</v>
      </c>
      <c r="G79" s="14">
        <v>33</v>
      </c>
      <c r="H79" s="14">
        <v>11</v>
      </c>
      <c r="I79" s="14">
        <v>5</v>
      </c>
      <c r="J79" s="21">
        <v>36</v>
      </c>
      <c r="K79" s="17">
        <v>23</v>
      </c>
      <c r="L79" s="33">
        <v>184</v>
      </c>
      <c r="M79" s="14">
        <v>1</v>
      </c>
      <c r="R79" t="e">
        <f ca="1"/>
        <v>#NAME?</v>
      </c>
      <c r="S79" t="e">
        <f ca="1"/>
        <v>#NAME?</v>
      </c>
      <c r="T79" t="e">
        <f ca="1"/>
        <v>#NAME?</v>
      </c>
      <c r="U79" t="e">
        <f ca="1"/>
        <v>#NAME?</v>
      </c>
      <c r="V79" t="e">
        <f ca="1"/>
        <v>#NAME?</v>
      </c>
      <c r="W79" t="e">
        <f ca="1"/>
        <v>#NAME?</v>
      </c>
      <c r="X79" t="e">
        <f ca="1"/>
        <v>#NAME?</v>
      </c>
      <c r="Y79" t="e">
        <f ca="1"/>
        <v>#NAME?</v>
      </c>
      <c r="Z79" t="e">
        <f ca="1"/>
        <v>#NAME?</v>
      </c>
      <c r="AA79" t="e">
        <f ca="1"/>
        <v>#NAME?</v>
      </c>
      <c r="AB79" t="e">
        <f ca="1"/>
        <v>#NAME?</v>
      </c>
      <c r="AC79" t="e">
        <f ca="1"/>
        <v>#NAME?</v>
      </c>
      <c r="AD79" s="138" t="e">
        <f ca="1"/>
        <v>#NAME?</v>
      </c>
      <c r="AE79" s="139" t="e">
        <f ca="1"/>
        <v>#NAME?</v>
      </c>
      <c r="AF79" s="140" t="e">
        <f t="shared" ca="1" si="15"/>
        <v>#NAME?</v>
      </c>
      <c r="AG79" t="e">
        <f t="shared" ca="1" si="16"/>
        <v>#NAME?</v>
      </c>
      <c r="AH79" t="e">
        <f t="shared" ca="1" si="17"/>
        <v>#NAME?</v>
      </c>
      <c r="AI79" s="138" t="e">
        <f t="shared" ca="1" si="18"/>
        <v>#NAME?</v>
      </c>
      <c r="AJ79" s="140" t="e">
        <f t="shared" ca="1" si="19"/>
        <v>#NAME?</v>
      </c>
      <c r="AK79" s="138">
        <f t="shared" ca="1" si="20"/>
        <v>0</v>
      </c>
      <c r="AL79" s="140" t="e">
        <f t="shared" ca="1" si="21"/>
        <v>#NAME?</v>
      </c>
      <c r="AM79">
        <f t="shared" ca="1" si="22"/>
        <v>0</v>
      </c>
      <c r="BO79" t="e">
        <f ca="1"/>
        <v>#NAME?</v>
      </c>
      <c r="BP79" t="e">
        <f ca="1"/>
        <v>#NAME?</v>
      </c>
      <c r="BQ79" t="e">
        <f ca="1"/>
        <v>#NAME?</v>
      </c>
      <c r="BR79" t="e">
        <f t="shared" ca="1" si="26"/>
        <v>#NAME?</v>
      </c>
      <c r="BS79" t="e">
        <f t="shared" ca="1" si="27"/>
        <v>#NAME?</v>
      </c>
      <c r="BT79" t="e">
        <f t="shared" ca="1" si="23"/>
        <v>#NAME?</v>
      </c>
      <c r="BU79" t="e">
        <f t="shared" ca="1" si="24"/>
        <v>#NAME?</v>
      </c>
      <c r="BV79" t="e">
        <f t="shared" ca="1" si="25"/>
        <v>#NAME?</v>
      </c>
    </row>
    <row r="80" spans="1:74" ht="15.5" x14ac:dyDescent="0.35">
      <c r="A80" s="31">
        <v>74</v>
      </c>
      <c r="B80" s="14">
        <v>18</v>
      </c>
      <c r="C80" s="20">
        <v>4.3999999999999997E-2</v>
      </c>
      <c r="D80" s="14">
        <v>3</v>
      </c>
      <c r="E80">
        <v>0</v>
      </c>
      <c r="F80" s="32">
        <v>1</v>
      </c>
      <c r="G80" s="14">
        <v>39</v>
      </c>
      <c r="H80" s="14">
        <v>7</v>
      </c>
      <c r="I80" s="14">
        <v>3</v>
      </c>
      <c r="J80" s="21">
        <v>45</v>
      </c>
      <c r="K80" s="17">
        <v>84</v>
      </c>
      <c r="L80" s="33">
        <v>187</v>
      </c>
      <c r="M80" s="14">
        <v>1</v>
      </c>
      <c r="R80" t="e">
        <f ca="1"/>
        <v>#NAME?</v>
      </c>
      <c r="S80" t="e">
        <f ca="1"/>
        <v>#NAME?</v>
      </c>
      <c r="T80" t="e">
        <f ca="1"/>
        <v>#NAME?</v>
      </c>
      <c r="U80" t="e">
        <f ca="1"/>
        <v>#NAME?</v>
      </c>
      <c r="V80" t="e">
        <f ca="1"/>
        <v>#NAME?</v>
      </c>
      <c r="W80" t="e">
        <f ca="1"/>
        <v>#NAME?</v>
      </c>
      <c r="X80" t="e">
        <f ca="1"/>
        <v>#NAME?</v>
      </c>
      <c r="Y80" t="e">
        <f ca="1"/>
        <v>#NAME?</v>
      </c>
      <c r="Z80" t="e">
        <f ca="1"/>
        <v>#NAME?</v>
      </c>
      <c r="AA80" t="e">
        <f ca="1"/>
        <v>#NAME?</v>
      </c>
      <c r="AB80" t="e">
        <f ca="1"/>
        <v>#NAME?</v>
      </c>
      <c r="AC80" t="e">
        <f ca="1"/>
        <v>#NAME?</v>
      </c>
      <c r="AD80" s="138" t="e">
        <f ca="1"/>
        <v>#NAME?</v>
      </c>
      <c r="AE80" s="139" t="e">
        <f ca="1"/>
        <v>#NAME?</v>
      </c>
      <c r="AF80" s="140" t="e">
        <f t="shared" ca="1" si="15"/>
        <v>#NAME?</v>
      </c>
      <c r="AG80" t="e">
        <f t="shared" ca="1" si="16"/>
        <v>#NAME?</v>
      </c>
      <c r="AH80" t="e">
        <f t="shared" ca="1" si="17"/>
        <v>#NAME?</v>
      </c>
      <c r="AI80" s="138" t="e">
        <f t="shared" ca="1" si="18"/>
        <v>#NAME?</v>
      </c>
      <c r="AJ80" s="140" t="e">
        <f t="shared" ca="1" si="19"/>
        <v>#NAME?</v>
      </c>
      <c r="AK80" s="138">
        <f t="shared" ca="1" si="20"/>
        <v>0</v>
      </c>
      <c r="AL80" s="140" t="e">
        <f t="shared" ca="1" si="21"/>
        <v>#NAME?</v>
      </c>
      <c r="AM80">
        <f t="shared" ca="1" si="22"/>
        <v>0</v>
      </c>
      <c r="BO80" t="e">
        <f ca="1"/>
        <v>#NAME?</v>
      </c>
      <c r="BP80" t="e">
        <f ca="1"/>
        <v>#NAME?</v>
      </c>
      <c r="BQ80" t="e">
        <f ca="1"/>
        <v>#NAME?</v>
      </c>
      <c r="BR80" t="e">
        <f t="shared" ca="1" si="26"/>
        <v>#NAME?</v>
      </c>
      <c r="BS80" t="e">
        <f t="shared" ca="1" si="27"/>
        <v>#NAME?</v>
      </c>
      <c r="BT80" t="e">
        <f t="shared" ca="1" si="23"/>
        <v>#NAME?</v>
      </c>
      <c r="BU80" t="e">
        <f t="shared" ca="1" si="24"/>
        <v>#NAME?</v>
      </c>
      <c r="BV80" t="e">
        <f t="shared" ca="1" si="25"/>
        <v>#NAME?</v>
      </c>
    </row>
    <row r="81" spans="1:74" ht="15.5" x14ac:dyDescent="0.35">
      <c r="A81" s="31">
        <v>50</v>
      </c>
      <c r="B81" s="14">
        <v>11</v>
      </c>
      <c r="C81" s="20">
        <v>1.5449999999999999</v>
      </c>
      <c r="D81" s="14">
        <v>3</v>
      </c>
      <c r="E81">
        <v>1</v>
      </c>
      <c r="F81" s="32">
        <v>0</v>
      </c>
      <c r="G81" s="14">
        <v>41</v>
      </c>
      <c r="H81" s="14">
        <v>10</v>
      </c>
      <c r="I81" s="14">
        <v>3</v>
      </c>
      <c r="J81" s="21">
        <v>41</v>
      </c>
      <c r="K81" s="17">
        <v>28</v>
      </c>
      <c r="L81" s="33">
        <v>169</v>
      </c>
      <c r="M81" s="14">
        <v>1</v>
      </c>
      <c r="R81" t="e">
        <f ca="1"/>
        <v>#NAME?</v>
      </c>
      <c r="S81" t="e">
        <f ca="1"/>
        <v>#NAME?</v>
      </c>
      <c r="T81" t="e">
        <f ca="1"/>
        <v>#NAME?</v>
      </c>
      <c r="U81" t="e">
        <f ca="1"/>
        <v>#NAME?</v>
      </c>
      <c r="V81" t="e">
        <f ca="1"/>
        <v>#NAME?</v>
      </c>
      <c r="W81" t="e">
        <f ca="1"/>
        <v>#NAME?</v>
      </c>
      <c r="X81" t="e">
        <f ca="1"/>
        <v>#NAME?</v>
      </c>
      <c r="Y81" t="e">
        <f ca="1"/>
        <v>#NAME?</v>
      </c>
      <c r="Z81" t="e">
        <f ca="1"/>
        <v>#NAME?</v>
      </c>
      <c r="AA81" t="e">
        <f ca="1"/>
        <v>#NAME?</v>
      </c>
      <c r="AB81" t="e">
        <f ca="1"/>
        <v>#NAME?</v>
      </c>
      <c r="AC81" t="e">
        <f ca="1"/>
        <v>#NAME?</v>
      </c>
      <c r="AD81" s="138" t="e">
        <f ca="1"/>
        <v>#NAME?</v>
      </c>
      <c r="AE81" s="139" t="e">
        <f ca="1"/>
        <v>#NAME?</v>
      </c>
      <c r="AF81" s="140" t="e">
        <f t="shared" ca="1" si="15"/>
        <v>#NAME?</v>
      </c>
      <c r="AG81" t="e">
        <f t="shared" ca="1" si="16"/>
        <v>#NAME?</v>
      </c>
      <c r="AH81" t="e">
        <f t="shared" ca="1" si="17"/>
        <v>#NAME?</v>
      </c>
      <c r="AI81" s="138" t="e">
        <f t="shared" ca="1" si="18"/>
        <v>#NAME?</v>
      </c>
      <c r="AJ81" s="140" t="e">
        <f t="shared" ca="1" si="19"/>
        <v>#NAME?</v>
      </c>
      <c r="AK81" s="138">
        <f t="shared" ca="1" si="20"/>
        <v>0</v>
      </c>
      <c r="AL81" s="140" t="e">
        <f t="shared" ca="1" si="21"/>
        <v>#NAME?</v>
      </c>
      <c r="AM81">
        <f t="shared" ca="1" si="22"/>
        <v>0</v>
      </c>
      <c r="BO81" t="e">
        <f ca="1"/>
        <v>#NAME?</v>
      </c>
      <c r="BP81" t="e">
        <f ca="1"/>
        <v>#NAME?</v>
      </c>
      <c r="BQ81" t="e">
        <f ca="1"/>
        <v>#NAME?</v>
      </c>
      <c r="BR81" t="e">
        <f t="shared" ca="1" si="26"/>
        <v>#NAME?</v>
      </c>
      <c r="BS81" t="e">
        <f t="shared" ca="1" si="27"/>
        <v>#NAME?</v>
      </c>
      <c r="BT81" t="e">
        <f t="shared" ca="1" si="23"/>
        <v>#NAME?</v>
      </c>
      <c r="BU81" t="e">
        <f t="shared" ca="1" si="24"/>
        <v>#NAME?</v>
      </c>
      <c r="BV81" t="e">
        <f t="shared" ca="1" si="25"/>
        <v>#NAME?</v>
      </c>
    </row>
    <row r="82" spans="1:74" ht="15.5" x14ac:dyDescent="0.35">
      <c r="A82" s="31">
        <v>70</v>
      </c>
      <c r="B82" s="14">
        <v>5</v>
      </c>
      <c r="C82" s="20">
        <v>0.29099999999999998</v>
      </c>
      <c r="D82" s="14">
        <v>3</v>
      </c>
      <c r="E82">
        <v>1</v>
      </c>
      <c r="F82" s="32">
        <v>1</v>
      </c>
      <c r="G82" s="14">
        <v>31</v>
      </c>
      <c r="H82" s="14">
        <v>6</v>
      </c>
      <c r="I82" s="14">
        <v>2</v>
      </c>
      <c r="J82" s="21">
        <v>35</v>
      </c>
      <c r="K82" s="17">
        <v>74</v>
      </c>
      <c r="L82" s="33">
        <v>173</v>
      </c>
      <c r="M82" s="14">
        <v>1</v>
      </c>
      <c r="R82" t="e">
        <f ca="1"/>
        <v>#NAME?</v>
      </c>
      <c r="S82" t="e">
        <f ca="1"/>
        <v>#NAME?</v>
      </c>
      <c r="T82" t="e">
        <f ca="1"/>
        <v>#NAME?</v>
      </c>
      <c r="U82" t="e">
        <f ca="1"/>
        <v>#NAME?</v>
      </c>
      <c r="V82" t="e">
        <f ca="1"/>
        <v>#NAME?</v>
      </c>
      <c r="W82" t="e">
        <f ca="1"/>
        <v>#NAME?</v>
      </c>
      <c r="X82" t="e">
        <f ca="1"/>
        <v>#NAME?</v>
      </c>
      <c r="Y82" t="e">
        <f ca="1"/>
        <v>#NAME?</v>
      </c>
      <c r="Z82" t="e">
        <f ca="1"/>
        <v>#NAME?</v>
      </c>
      <c r="AA82" t="e">
        <f ca="1"/>
        <v>#NAME?</v>
      </c>
      <c r="AB82" t="e">
        <f ca="1"/>
        <v>#NAME?</v>
      </c>
      <c r="AC82" t="e">
        <f ca="1"/>
        <v>#NAME?</v>
      </c>
      <c r="AD82" s="138" t="e">
        <f ca="1"/>
        <v>#NAME?</v>
      </c>
      <c r="AE82" s="139" t="e">
        <f ca="1"/>
        <v>#NAME?</v>
      </c>
      <c r="AF82" s="140" t="e">
        <f t="shared" ca="1" si="15"/>
        <v>#NAME?</v>
      </c>
      <c r="AG82" t="e">
        <f t="shared" ca="1" si="16"/>
        <v>#NAME?</v>
      </c>
      <c r="AH82" t="e">
        <f t="shared" ca="1" si="17"/>
        <v>#NAME?</v>
      </c>
      <c r="AI82" s="138" t="e">
        <f t="shared" ca="1" si="18"/>
        <v>#NAME?</v>
      </c>
      <c r="AJ82" s="140" t="e">
        <f t="shared" ca="1" si="19"/>
        <v>#NAME?</v>
      </c>
      <c r="AK82" s="138">
        <f t="shared" ca="1" si="20"/>
        <v>0</v>
      </c>
      <c r="AL82" s="140" t="e">
        <f t="shared" ca="1" si="21"/>
        <v>#NAME?</v>
      </c>
      <c r="AM82">
        <f t="shared" ca="1" si="22"/>
        <v>0</v>
      </c>
      <c r="BO82" t="e">
        <f ca="1"/>
        <v>#NAME?</v>
      </c>
      <c r="BP82" t="e">
        <f ca="1"/>
        <v>#NAME?</v>
      </c>
      <c r="BQ82" t="e">
        <f ca="1"/>
        <v>#NAME?</v>
      </c>
      <c r="BR82" t="e">
        <f t="shared" ca="1" si="26"/>
        <v>#NAME?</v>
      </c>
      <c r="BS82" t="e">
        <f t="shared" ca="1" si="27"/>
        <v>#NAME?</v>
      </c>
      <c r="BT82" t="e">
        <f t="shared" ca="1" si="23"/>
        <v>#NAME?</v>
      </c>
      <c r="BU82" t="e">
        <f t="shared" ca="1" si="24"/>
        <v>#NAME?</v>
      </c>
      <c r="BV82" t="e">
        <f t="shared" ca="1" si="25"/>
        <v>#NAME?</v>
      </c>
    </row>
    <row r="83" spans="1:74" ht="15.5" x14ac:dyDescent="0.35">
      <c r="A83" s="31">
        <v>66</v>
      </c>
      <c r="B83" s="14">
        <v>9</v>
      </c>
      <c r="C83" s="20">
        <v>9.1999999999999998E-2</v>
      </c>
      <c r="D83" s="14">
        <v>4</v>
      </c>
      <c r="E83">
        <v>0</v>
      </c>
      <c r="F83" s="32">
        <v>0</v>
      </c>
      <c r="G83" s="14">
        <v>43</v>
      </c>
      <c r="H83" s="14">
        <v>12</v>
      </c>
      <c r="I83" s="14">
        <v>3</v>
      </c>
      <c r="J83" s="21">
        <v>36</v>
      </c>
      <c r="K83" s="17">
        <v>65</v>
      </c>
      <c r="L83" s="33">
        <v>174</v>
      </c>
      <c r="M83" s="14">
        <v>0</v>
      </c>
      <c r="R83" t="e">
        <f ca="1"/>
        <v>#NAME?</v>
      </c>
      <c r="S83" t="e">
        <f ca="1"/>
        <v>#NAME?</v>
      </c>
      <c r="T83" t="e">
        <f ca="1"/>
        <v>#NAME?</v>
      </c>
      <c r="U83" t="e">
        <f ca="1"/>
        <v>#NAME?</v>
      </c>
      <c r="V83" t="e">
        <f ca="1"/>
        <v>#NAME?</v>
      </c>
      <c r="W83" t="e">
        <f ca="1"/>
        <v>#NAME?</v>
      </c>
      <c r="X83" t="e">
        <f ca="1"/>
        <v>#NAME?</v>
      </c>
      <c r="Y83" t="e">
        <f ca="1"/>
        <v>#NAME?</v>
      </c>
      <c r="Z83" t="e">
        <f ca="1"/>
        <v>#NAME?</v>
      </c>
      <c r="AA83" t="e">
        <f ca="1"/>
        <v>#NAME?</v>
      </c>
      <c r="AB83" t="e">
        <f ca="1"/>
        <v>#NAME?</v>
      </c>
      <c r="AC83" t="e">
        <f ca="1"/>
        <v>#NAME?</v>
      </c>
      <c r="AD83" s="138" t="e">
        <f ca="1"/>
        <v>#NAME?</v>
      </c>
      <c r="AE83" s="139" t="e">
        <f ca="1"/>
        <v>#NAME?</v>
      </c>
      <c r="AF83" s="140" t="e">
        <f t="shared" ca="1" si="15"/>
        <v>#NAME?</v>
      </c>
      <c r="AG83" t="e">
        <f t="shared" ca="1" si="16"/>
        <v>#NAME?</v>
      </c>
      <c r="AH83" t="e">
        <f t="shared" ca="1" si="17"/>
        <v>#NAME?</v>
      </c>
      <c r="AI83" s="138" t="e">
        <f t="shared" ca="1" si="18"/>
        <v>#NAME?</v>
      </c>
      <c r="AJ83" s="140" t="e">
        <f t="shared" ca="1" si="19"/>
        <v>#NAME?</v>
      </c>
      <c r="AK83" s="138">
        <f t="shared" ca="1" si="20"/>
        <v>0</v>
      </c>
      <c r="AL83" s="140" t="e">
        <f t="shared" ca="1" si="21"/>
        <v>#NAME?</v>
      </c>
      <c r="AM83">
        <f t="shared" ca="1" si="22"/>
        <v>0</v>
      </c>
      <c r="BO83" t="e">
        <f ca="1"/>
        <v>#NAME?</v>
      </c>
      <c r="BP83" t="e">
        <f ca="1"/>
        <v>#NAME?</v>
      </c>
      <c r="BQ83" t="e">
        <f ca="1"/>
        <v>#NAME?</v>
      </c>
      <c r="BR83" t="e">
        <f t="shared" ca="1" si="26"/>
        <v>#NAME?</v>
      </c>
      <c r="BS83" t="e">
        <f t="shared" ca="1" si="27"/>
        <v>#NAME?</v>
      </c>
      <c r="BT83" t="e">
        <f t="shared" ca="1" si="23"/>
        <v>#NAME?</v>
      </c>
      <c r="BU83" t="e">
        <f t="shared" ca="1" si="24"/>
        <v>#NAME?</v>
      </c>
      <c r="BV83" t="e">
        <f t="shared" ca="1" si="25"/>
        <v>#NAME?</v>
      </c>
    </row>
    <row r="84" spans="1:74" ht="15.5" x14ac:dyDescent="0.35">
      <c r="A84" s="31">
        <v>43</v>
      </c>
      <c r="B84" s="14">
        <v>5</v>
      </c>
      <c r="C84" s="20">
        <v>0.48</v>
      </c>
      <c r="D84" s="14">
        <v>3</v>
      </c>
      <c r="E84">
        <v>0</v>
      </c>
      <c r="F84" s="32">
        <v>0</v>
      </c>
      <c r="G84" s="14">
        <v>30</v>
      </c>
      <c r="H84" s="14">
        <v>4</v>
      </c>
      <c r="I84" s="14">
        <v>2</v>
      </c>
      <c r="J84" s="21">
        <v>35</v>
      </c>
      <c r="K84" s="17">
        <v>17</v>
      </c>
      <c r="L84" s="33">
        <v>175</v>
      </c>
      <c r="M84" s="14">
        <v>0</v>
      </c>
      <c r="R84" t="e">
        <f ca="1"/>
        <v>#NAME?</v>
      </c>
      <c r="S84" t="e">
        <f ca="1"/>
        <v>#NAME?</v>
      </c>
      <c r="T84" t="e">
        <f ca="1"/>
        <v>#NAME?</v>
      </c>
      <c r="U84" t="e">
        <f ca="1"/>
        <v>#NAME?</v>
      </c>
      <c r="V84" t="e">
        <f ca="1"/>
        <v>#NAME?</v>
      </c>
      <c r="W84" t="e">
        <f ca="1"/>
        <v>#NAME?</v>
      </c>
      <c r="X84" t="e">
        <f ca="1"/>
        <v>#NAME?</v>
      </c>
      <c r="Y84" t="e">
        <f ca="1"/>
        <v>#NAME?</v>
      </c>
      <c r="Z84" t="e">
        <f ca="1"/>
        <v>#NAME?</v>
      </c>
      <c r="AA84" t="e">
        <f ca="1"/>
        <v>#NAME?</v>
      </c>
      <c r="AB84" t="e">
        <f ca="1"/>
        <v>#NAME?</v>
      </c>
      <c r="AC84" t="e">
        <f ca="1"/>
        <v>#NAME?</v>
      </c>
      <c r="AD84" s="138" t="e">
        <f ca="1"/>
        <v>#NAME?</v>
      </c>
      <c r="AE84" s="139" t="e">
        <f ca="1"/>
        <v>#NAME?</v>
      </c>
      <c r="AF84" s="140" t="e">
        <f t="shared" ca="1" si="15"/>
        <v>#NAME?</v>
      </c>
      <c r="AG84" t="e">
        <f t="shared" ca="1" si="16"/>
        <v>#NAME?</v>
      </c>
      <c r="AH84" t="e">
        <f t="shared" ca="1" si="17"/>
        <v>#NAME?</v>
      </c>
      <c r="AI84" s="138" t="e">
        <f t="shared" ca="1" si="18"/>
        <v>#NAME?</v>
      </c>
      <c r="AJ84" s="140" t="e">
        <f t="shared" ca="1" si="19"/>
        <v>#NAME?</v>
      </c>
      <c r="AK84" s="138">
        <f t="shared" ca="1" si="20"/>
        <v>0</v>
      </c>
      <c r="AL84" s="140" t="e">
        <f t="shared" ca="1" si="21"/>
        <v>#NAME?</v>
      </c>
      <c r="AM84">
        <f t="shared" ca="1" si="22"/>
        <v>0</v>
      </c>
      <c r="BO84" t="e">
        <f ca="1"/>
        <v>#NAME?</v>
      </c>
      <c r="BP84" t="e">
        <f ca="1"/>
        <v>#NAME?</v>
      </c>
      <c r="BQ84" t="e">
        <f ca="1"/>
        <v>#NAME?</v>
      </c>
      <c r="BR84" t="e">
        <f t="shared" ca="1" si="26"/>
        <v>#NAME?</v>
      </c>
      <c r="BS84" t="e">
        <f t="shared" ca="1" si="27"/>
        <v>#NAME?</v>
      </c>
      <c r="BT84" t="e">
        <f t="shared" ca="1" si="23"/>
        <v>#NAME?</v>
      </c>
      <c r="BU84" t="e">
        <f t="shared" ca="1" si="24"/>
        <v>#NAME?</v>
      </c>
      <c r="BV84" t="e">
        <f t="shared" ca="1" si="25"/>
        <v>#NAME?</v>
      </c>
    </row>
    <row r="85" spans="1:74" ht="15.5" x14ac:dyDescent="0.35">
      <c r="A85" s="31">
        <v>49</v>
      </c>
      <c r="B85" s="14">
        <v>16</v>
      </c>
      <c r="C85" s="20">
        <v>0.98299999999999998</v>
      </c>
      <c r="D85" s="14">
        <v>4</v>
      </c>
      <c r="E85">
        <v>0</v>
      </c>
      <c r="F85" s="32">
        <v>0</v>
      </c>
      <c r="G85" s="14">
        <v>39</v>
      </c>
      <c r="H85" s="14">
        <v>7</v>
      </c>
      <c r="I85" s="14">
        <v>3</v>
      </c>
      <c r="J85" s="21">
        <v>45</v>
      </c>
      <c r="K85" s="17">
        <v>23</v>
      </c>
      <c r="L85" s="33">
        <v>180</v>
      </c>
      <c r="M85" s="14">
        <v>1</v>
      </c>
      <c r="R85" t="e">
        <f ca="1"/>
        <v>#NAME?</v>
      </c>
      <c r="S85" t="e">
        <f ca="1"/>
        <v>#NAME?</v>
      </c>
      <c r="T85" t="e">
        <f ca="1"/>
        <v>#NAME?</v>
      </c>
      <c r="U85" t="e">
        <f ca="1"/>
        <v>#NAME?</v>
      </c>
      <c r="V85" t="e">
        <f ca="1"/>
        <v>#NAME?</v>
      </c>
      <c r="W85" t="e">
        <f ca="1"/>
        <v>#NAME?</v>
      </c>
      <c r="X85" t="e">
        <f ca="1"/>
        <v>#NAME?</v>
      </c>
      <c r="Y85" t="e">
        <f ca="1"/>
        <v>#NAME?</v>
      </c>
      <c r="Z85" t="e">
        <f ca="1"/>
        <v>#NAME?</v>
      </c>
      <c r="AA85" t="e">
        <f ca="1"/>
        <v>#NAME?</v>
      </c>
      <c r="AB85" t="e">
        <f ca="1"/>
        <v>#NAME?</v>
      </c>
      <c r="AC85" t="e">
        <f ca="1"/>
        <v>#NAME?</v>
      </c>
      <c r="AD85" s="138" t="e">
        <f ca="1"/>
        <v>#NAME?</v>
      </c>
      <c r="AE85" s="139" t="e">
        <f ca="1"/>
        <v>#NAME?</v>
      </c>
      <c r="AF85" s="140" t="e">
        <f t="shared" ca="1" si="15"/>
        <v>#NAME?</v>
      </c>
      <c r="AG85" t="e">
        <f t="shared" ca="1" si="16"/>
        <v>#NAME?</v>
      </c>
      <c r="AH85" t="e">
        <f t="shared" ca="1" si="17"/>
        <v>#NAME?</v>
      </c>
      <c r="AI85" s="138" t="e">
        <f t="shared" ca="1" si="18"/>
        <v>#NAME?</v>
      </c>
      <c r="AJ85" s="140" t="e">
        <f t="shared" ca="1" si="19"/>
        <v>#NAME?</v>
      </c>
      <c r="AK85" s="138">
        <f t="shared" ca="1" si="20"/>
        <v>0</v>
      </c>
      <c r="AL85" s="140" t="e">
        <f t="shared" ca="1" si="21"/>
        <v>#NAME?</v>
      </c>
      <c r="AM85">
        <f t="shared" ca="1" si="22"/>
        <v>0</v>
      </c>
      <c r="BO85" t="e">
        <f ca="1"/>
        <v>#NAME?</v>
      </c>
      <c r="BP85" t="e">
        <f ca="1"/>
        <v>#NAME?</v>
      </c>
      <c r="BQ85" t="e">
        <f ca="1"/>
        <v>#NAME?</v>
      </c>
      <c r="BR85" t="e">
        <f t="shared" ca="1" si="26"/>
        <v>#NAME?</v>
      </c>
      <c r="BS85" t="e">
        <f t="shared" ca="1" si="27"/>
        <v>#NAME?</v>
      </c>
      <c r="BT85" t="e">
        <f t="shared" ca="1" si="23"/>
        <v>#NAME?</v>
      </c>
      <c r="BU85" t="e">
        <f t="shared" ca="1" si="24"/>
        <v>#NAME?</v>
      </c>
      <c r="BV85" t="e">
        <f t="shared" ca="1" si="25"/>
        <v>#NAME?</v>
      </c>
    </row>
    <row r="86" spans="1:74" ht="15.5" x14ac:dyDescent="0.35">
      <c r="A86" s="31">
        <v>49</v>
      </c>
      <c r="B86" s="14">
        <v>3</v>
      </c>
      <c r="C86" s="20">
        <v>1.881</v>
      </c>
      <c r="D86" s="14">
        <v>1</v>
      </c>
      <c r="E86">
        <v>0</v>
      </c>
      <c r="F86" s="32">
        <v>1</v>
      </c>
      <c r="G86" s="14">
        <v>46</v>
      </c>
      <c r="H86" s="14">
        <v>9</v>
      </c>
      <c r="I86" s="14">
        <v>3</v>
      </c>
      <c r="J86" s="21">
        <v>36</v>
      </c>
      <c r="K86" s="17">
        <v>17</v>
      </c>
      <c r="L86" s="33">
        <v>194</v>
      </c>
      <c r="M86" s="14">
        <v>0</v>
      </c>
      <c r="R86" t="e">
        <f ca="1"/>
        <v>#NAME?</v>
      </c>
      <c r="S86" t="e">
        <f ca="1"/>
        <v>#NAME?</v>
      </c>
      <c r="T86" t="e">
        <f ca="1"/>
        <v>#NAME?</v>
      </c>
      <c r="U86" t="e">
        <f ca="1"/>
        <v>#NAME?</v>
      </c>
      <c r="V86" t="e">
        <f ca="1"/>
        <v>#NAME?</v>
      </c>
      <c r="W86" t="e">
        <f ca="1"/>
        <v>#NAME?</v>
      </c>
      <c r="X86" t="e">
        <f ca="1"/>
        <v>#NAME?</v>
      </c>
      <c r="Y86" t="e">
        <f ca="1"/>
        <v>#NAME?</v>
      </c>
      <c r="Z86" t="e">
        <f ca="1"/>
        <v>#NAME?</v>
      </c>
      <c r="AA86" t="e">
        <f ca="1"/>
        <v>#NAME?</v>
      </c>
      <c r="AB86" t="e">
        <f ca="1"/>
        <v>#NAME?</v>
      </c>
      <c r="AC86" t="e">
        <f ca="1"/>
        <v>#NAME?</v>
      </c>
      <c r="AD86" s="138" t="e">
        <f ca="1"/>
        <v>#NAME?</v>
      </c>
      <c r="AE86" s="139" t="e">
        <f ca="1"/>
        <v>#NAME?</v>
      </c>
      <c r="AF86" s="140" t="e">
        <f t="shared" ca="1" si="15"/>
        <v>#NAME?</v>
      </c>
      <c r="AG86" t="e">
        <f t="shared" ca="1" si="16"/>
        <v>#NAME?</v>
      </c>
      <c r="AH86" t="e">
        <f t="shared" ca="1" si="17"/>
        <v>#NAME?</v>
      </c>
      <c r="AI86" s="138" t="e">
        <f t="shared" ca="1" si="18"/>
        <v>#NAME?</v>
      </c>
      <c r="AJ86" s="140" t="e">
        <f t="shared" ca="1" si="19"/>
        <v>#NAME?</v>
      </c>
      <c r="AK86" s="138">
        <f t="shared" ca="1" si="20"/>
        <v>0</v>
      </c>
      <c r="AL86" s="140" t="e">
        <f t="shared" ca="1" si="21"/>
        <v>#NAME?</v>
      </c>
      <c r="AM86">
        <f t="shared" ca="1" si="22"/>
        <v>0</v>
      </c>
      <c r="BO86" t="e">
        <f ca="1"/>
        <v>#NAME?</v>
      </c>
      <c r="BP86" t="e">
        <f ca="1"/>
        <v>#NAME?</v>
      </c>
      <c r="BQ86" t="e">
        <f ca="1"/>
        <v>#NAME?</v>
      </c>
      <c r="BR86" t="e">
        <f t="shared" ca="1" si="26"/>
        <v>#NAME?</v>
      </c>
      <c r="BS86" t="e">
        <f t="shared" ca="1" si="27"/>
        <v>#NAME?</v>
      </c>
      <c r="BT86" t="e">
        <f t="shared" ca="1" si="23"/>
        <v>#NAME?</v>
      </c>
      <c r="BU86" t="e">
        <f t="shared" ca="1" si="24"/>
        <v>#NAME?</v>
      </c>
      <c r="BV86" t="e">
        <f t="shared" ca="1" si="25"/>
        <v>#NAME?</v>
      </c>
    </row>
    <row r="87" spans="1:74" ht="15.5" x14ac:dyDescent="0.35">
      <c r="A87" s="31">
        <v>46</v>
      </c>
      <c r="B87" s="14">
        <v>3</v>
      </c>
      <c r="C87" s="20">
        <v>2.6259999999999999</v>
      </c>
      <c r="D87" s="14">
        <v>2</v>
      </c>
      <c r="E87">
        <v>0</v>
      </c>
      <c r="F87" s="32">
        <v>0</v>
      </c>
      <c r="G87" s="14">
        <v>50</v>
      </c>
      <c r="H87" s="14">
        <v>4</v>
      </c>
      <c r="I87" s="14">
        <v>4</v>
      </c>
      <c r="J87" s="21">
        <v>50</v>
      </c>
      <c r="K87" s="17">
        <v>21</v>
      </c>
      <c r="L87" s="33">
        <v>180</v>
      </c>
      <c r="M87" s="14">
        <v>0</v>
      </c>
      <c r="R87" t="e">
        <f ca="1"/>
        <v>#NAME?</v>
      </c>
      <c r="S87" t="e">
        <f ca="1"/>
        <v>#NAME?</v>
      </c>
      <c r="T87" t="e">
        <f ca="1"/>
        <v>#NAME?</v>
      </c>
      <c r="U87" t="e">
        <f ca="1"/>
        <v>#NAME?</v>
      </c>
      <c r="V87" t="e">
        <f ca="1"/>
        <v>#NAME?</v>
      </c>
      <c r="W87" t="e">
        <f ca="1"/>
        <v>#NAME?</v>
      </c>
      <c r="X87" t="e">
        <f ca="1"/>
        <v>#NAME?</v>
      </c>
      <c r="Y87" t="e">
        <f ca="1"/>
        <v>#NAME?</v>
      </c>
      <c r="Z87" t="e">
        <f ca="1"/>
        <v>#NAME?</v>
      </c>
      <c r="AA87" t="e">
        <f ca="1"/>
        <v>#NAME?</v>
      </c>
      <c r="AB87" t="e">
        <f ca="1"/>
        <v>#NAME?</v>
      </c>
      <c r="AC87" t="e">
        <f ca="1"/>
        <v>#NAME?</v>
      </c>
      <c r="AD87" s="138" t="e">
        <f ca="1"/>
        <v>#NAME?</v>
      </c>
      <c r="AE87" s="139" t="e">
        <f ca="1"/>
        <v>#NAME?</v>
      </c>
      <c r="AF87" s="140" t="e">
        <f t="shared" ca="1" si="15"/>
        <v>#NAME?</v>
      </c>
      <c r="AG87" t="e">
        <f t="shared" ca="1" si="16"/>
        <v>#NAME?</v>
      </c>
      <c r="AH87" t="e">
        <f t="shared" ca="1" si="17"/>
        <v>#NAME?</v>
      </c>
      <c r="AI87" s="138" t="e">
        <f t="shared" ca="1" si="18"/>
        <v>#NAME?</v>
      </c>
      <c r="AJ87" s="140" t="e">
        <f t="shared" ca="1" si="19"/>
        <v>#NAME?</v>
      </c>
      <c r="AK87" s="138">
        <f t="shared" ca="1" si="20"/>
        <v>0</v>
      </c>
      <c r="AL87" s="140" t="e">
        <f t="shared" ca="1" si="21"/>
        <v>#NAME?</v>
      </c>
      <c r="AM87">
        <f t="shared" ca="1" si="22"/>
        <v>0</v>
      </c>
      <c r="BO87" t="e">
        <f ca="1"/>
        <v>#NAME?</v>
      </c>
      <c r="BP87" t="e">
        <f ca="1"/>
        <v>#NAME?</v>
      </c>
      <c r="BQ87" t="e">
        <f ca="1"/>
        <v>#NAME?</v>
      </c>
      <c r="BR87" t="e">
        <f t="shared" ca="1" si="26"/>
        <v>#NAME?</v>
      </c>
      <c r="BS87" t="e">
        <f t="shared" ca="1" si="27"/>
        <v>#NAME?</v>
      </c>
      <c r="BT87" t="e">
        <f t="shared" ca="1" si="23"/>
        <v>#NAME?</v>
      </c>
      <c r="BU87" t="e">
        <f t="shared" ca="1" si="24"/>
        <v>#NAME?</v>
      </c>
      <c r="BV87" t="e">
        <f t="shared" ca="1" si="25"/>
        <v>#NAME?</v>
      </c>
    </row>
    <row r="88" spans="1:74" ht="15.5" x14ac:dyDescent="0.35">
      <c r="A88" s="31">
        <v>53</v>
      </c>
      <c r="B88" s="14">
        <v>21</v>
      </c>
      <c r="C88" s="20">
        <v>0.56799999999999995</v>
      </c>
      <c r="D88" s="14">
        <v>3</v>
      </c>
      <c r="E88">
        <v>0</v>
      </c>
      <c r="F88" s="32">
        <v>0</v>
      </c>
      <c r="G88" s="14">
        <v>44</v>
      </c>
      <c r="H88" s="14">
        <v>8</v>
      </c>
      <c r="I88" s="14">
        <v>3</v>
      </c>
      <c r="J88" s="21">
        <v>45</v>
      </c>
      <c r="K88" s="17">
        <v>34</v>
      </c>
      <c r="L88" s="33">
        <v>167</v>
      </c>
      <c r="M88" s="14">
        <v>0</v>
      </c>
      <c r="R88" t="e">
        <f ca="1"/>
        <v>#NAME?</v>
      </c>
      <c r="S88" t="e">
        <f ca="1"/>
        <v>#NAME?</v>
      </c>
      <c r="T88" t="e">
        <f ca="1"/>
        <v>#NAME?</v>
      </c>
      <c r="U88" t="e">
        <f ca="1"/>
        <v>#NAME?</v>
      </c>
      <c r="V88" t="e">
        <f ca="1"/>
        <v>#NAME?</v>
      </c>
      <c r="W88" t="e">
        <f ca="1"/>
        <v>#NAME?</v>
      </c>
      <c r="X88" t="e">
        <f ca="1"/>
        <v>#NAME?</v>
      </c>
      <c r="Y88" t="e">
        <f ca="1"/>
        <v>#NAME?</v>
      </c>
      <c r="Z88" t="e">
        <f ca="1"/>
        <v>#NAME?</v>
      </c>
      <c r="AA88" t="e">
        <f ca="1"/>
        <v>#NAME?</v>
      </c>
      <c r="AB88" t="e">
        <f ca="1"/>
        <v>#NAME?</v>
      </c>
      <c r="AC88" t="e">
        <f ca="1"/>
        <v>#NAME?</v>
      </c>
      <c r="AD88" s="138" t="e">
        <f ca="1"/>
        <v>#NAME?</v>
      </c>
      <c r="AE88" s="139" t="e">
        <f ca="1"/>
        <v>#NAME?</v>
      </c>
      <c r="AF88" s="140" t="e">
        <f t="shared" ca="1" si="15"/>
        <v>#NAME?</v>
      </c>
      <c r="AG88" t="e">
        <f t="shared" ca="1" si="16"/>
        <v>#NAME?</v>
      </c>
      <c r="AH88" t="e">
        <f t="shared" ca="1" si="17"/>
        <v>#NAME?</v>
      </c>
      <c r="AI88" s="138" t="e">
        <f t="shared" ca="1" si="18"/>
        <v>#NAME?</v>
      </c>
      <c r="AJ88" s="140" t="e">
        <f t="shared" ca="1" si="19"/>
        <v>#NAME?</v>
      </c>
      <c r="AK88" s="138">
        <f t="shared" ca="1" si="20"/>
        <v>0</v>
      </c>
      <c r="AL88" s="140" t="e">
        <f t="shared" ca="1" si="21"/>
        <v>#NAME?</v>
      </c>
      <c r="AM88">
        <f t="shared" ca="1" si="22"/>
        <v>0</v>
      </c>
      <c r="BO88" t="e">
        <f ca="1"/>
        <v>#NAME?</v>
      </c>
      <c r="BP88" t="e">
        <f ca="1"/>
        <v>#NAME?</v>
      </c>
      <c r="BQ88" t="e">
        <f ca="1"/>
        <v>#NAME?</v>
      </c>
      <c r="BR88" t="e">
        <f t="shared" ca="1" si="26"/>
        <v>#NAME?</v>
      </c>
      <c r="BS88" t="e">
        <f t="shared" ca="1" si="27"/>
        <v>#NAME?</v>
      </c>
      <c r="BT88" t="e">
        <f t="shared" ca="1" si="23"/>
        <v>#NAME?</v>
      </c>
      <c r="BU88" t="e">
        <f t="shared" ca="1" si="24"/>
        <v>#NAME?</v>
      </c>
      <c r="BV88" t="e">
        <f t="shared" ca="1" si="25"/>
        <v>#NAME?</v>
      </c>
    </row>
    <row r="89" spans="1:74" ht="15.5" x14ac:dyDescent="0.35">
      <c r="A89" s="31">
        <v>62</v>
      </c>
      <c r="B89" s="14">
        <v>8</v>
      </c>
      <c r="C89" s="20">
        <v>0.879</v>
      </c>
      <c r="D89" s="14">
        <v>3</v>
      </c>
      <c r="E89">
        <v>1</v>
      </c>
      <c r="F89" s="32">
        <v>1</v>
      </c>
      <c r="G89" s="14">
        <v>31</v>
      </c>
      <c r="H89" s="14">
        <v>10</v>
      </c>
      <c r="I89" s="14">
        <v>2</v>
      </c>
      <c r="J89" s="21">
        <v>37</v>
      </c>
      <c r="K89" s="17">
        <v>50</v>
      </c>
      <c r="L89" s="33">
        <v>180</v>
      </c>
      <c r="M89" s="14">
        <v>0</v>
      </c>
      <c r="R89" t="e">
        <f ca="1"/>
        <v>#NAME?</v>
      </c>
      <c r="S89" t="e">
        <f ca="1"/>
        <v>#NAME?</v>
      </c>
      <c r="T89" t="e">
        <f ca="1"/>
        <v>#NAME?</v>
      </c>
      <c r="U89" t="e">
        <f ca="1"/>
        <v>#NAME?</v>
      </c>
      <c r="V89" t="e">
        <f ca="1"/>
        <v>#NAME?</v>
      </c>
      <c r="W89" t="e">
        <f ca="1"/>
        <v>#NAME?</v>
      </c>
      <c r="X89" t="e">
        <f ca="1"/>
        <v>#NAME?</v>
      </c>
      <c r="Y89" t="e">
        <f ca="1"/>
        <v>#NAME?</v>
      </c>
      <c r="Z89" t="e">
        <f ca="1"/>
        <v>#NAME?</v>
      </c>
      <c r="AA89" t="e">
        <f ca="1"/>
        <v>#NAME?</v>
      </c>
      <c r="AB89" t="e">
        <f ca="1"/>
        <v>#NAME?</v>
      </c>
      <c r="AC89" t="e">
        <f ca="1"/>
        <v>#NAME?</v>
      </c>
      <c r="AD89" s="138" t="e">
        <f ca="1"/>
        <v>#NAME?</v>
      </c>
      <c r="AE89" s="139" t="e">
        <f ca="1"/>
        <v>#NAME?</v>
      </c>
      <c r="AF89" s="140" t="e">
        <f t="shared" ca="1" si="15"/>
        <v>#NAME?</v>
      </c>
      <c r="AG89" t="e">
        <f t="shared" ca="1" si="16"/>
        <v>#NAME?</v>
      </c>
      <c r="AH89" t="e">
        <f t="shared" ca="1" si="17"/>
        <v>#NAME?</v>
      </c>
      <c r="AI89" s="138" t="e">
        <f t="shared" ca="1" si="18"/>
        <v>#NAME?</v>
      </c>
      <c r="AJ89" s="140" t="e">
        <f t="shared" ca="1" si="19"/>
        <v>#NAME?</v>
      </c>
      <c r="AK89" s="138">
        <f t="shared" ca="1" si="20"/>
        <v>0</v>
      </c>
      <c r="AL89" s="140" t="e">
        <f t="shared" ca="1" si="21"/>
        <v>#NAME?</v>
      </c>
      <c r="AM89">
        <f t="shared" ca="1" si="22"/>
        <v>0</v>
      </c>
      <c r="BO89" t="e">
        <f ca="1"/>
        <v>#NAME?</v>
      </c>
      <c r="BP89" t="e">
        <f ca="1"/>
        <v>#NAME?</v>
      </c>
      <c r="BQ89" t="e">
        <f ca="1"/>
        <v>#NAME?</v>
      </c>
      <c r="BR89" t="e">
        <f t="shared" ca="1" si="26"/>
        <v>#NAME?</v>
      </c>
      <c r="BS89" t="e">
        <f t="shared" ca="1" si="27"/>
        <v>#NAME?</v>
      </c>
      <c r="BT89" t="e">
        <f t="shared" ca="1" si="23"/>
        <v>#NAME?</v>
      </c>
      <c r="BU89" t="e">
        <f t="shared" ca="1" si="24"/>
        <v>#NAME?</v>
      </c>
      <c r="BV89" t="e">
        <f t="shared" ca="1" si="25"/>
        <v>#NAME?</v>
      </c>
    </row>
    <row r="90" spans="1:74" ht="15.5" x14ac:dyDescent="0.35">
      <c r="A90" s="31">
        <v>51</v>
      </c>
      <c r="B90" s="14">
        <v>4</v>
      </c>
      <c r="C90" s="20">
        <v>1.083</v>
      </c>
      <c r="D90" s="14">
        <v>2</v>
      </c>
      <c r="E90">
        <v>0</v>
      </c>
      <c r="F90" s="32">
        <v>0</v>
      </c>
      <c r="G90" s="14">
        <v>53</v>
      </c>
      <c r="H90" s="14">
        <v>7</v>
      </c>
      <c r="I90" s="14">
        <v>4</v>
      </c>
      <c r="J90" s="21">
        <v>34</v>
      </c>
      <c r="K90" s="17">
        <v>28</v>
      </c>
      <c r="L90" s="33">
        <v>167</v>
      </c>
      <c r="M90" s="14">
        <v>0</v>
      </c>
      <c r="R90" t="e">
        <f ca="1"/>
        <v>#NAME?</v>
      </c>
      <c r="S90" t="e">
        <f ca="1"/>
        <v>#NAME?</v>
      </c>
      <c r="T90" t="e">
        <f ca="1"/>
        <v>#NAME?</v>
      </c>
      <c r="U90" t="e">
        <f ca="1"/>
        <v>#NAME?</v>
      </c>
      <c r="V90" t="e">
        <f ca="1"/>
        <v>#NAME?</v>
      </c>
      <c r="W90" t="e">
        <f ca="1"/>
        <v>#NAME?</v>
      </c>
      <c r="X90" t="e">
        <f ca="1"/>
        <v>#NAME?</v>
      </c>
      <c r="Y90" t="e">
        <f ca="1"/>
        <v>#NAME?</v>
      </c>
      <c r="Z90" t="e">
        <f ca="1"/>
        <v>#NAME?</v>
      </c>
      <c r="AA90" t="e">
        <f ca="1"/>
        <v>#NAME?</v>
      </c>
      <c r="AB90" t="e">
        <f ca="1"/>
        <v>#NAME?</v>
      </c>
      <c r="AC90" t="e">
        <f ca="1"/>
        <v>#NAME?</v>
      </c>
      <c r="AD90" s="138" t="e">
        <f ca="1"/>
        <v>#NAME?</v>
      </c>
      <c r="AE90" s="139" t="e">
        <f ca="1"/>
        <v>#NAME?</v>
      </c>
      <c r="AF90" s="140" t="e">
        <f t="shared" ca="1" si="15"/>
        <v>#NAME?</v>
      </c>
      <c r="AG90" t="e">
        <f t="shared" ca="1" si="16"/>
        <v>#NAME?</v>
      </c>
      <c r="AH90" t="e">
        <f t="shared" ca="1" si="17"/>
        <v>#NAME?</v>
      </c>
      <c r="AI90" s="138" t="e">
        <f t="shared" ca="1" si="18"/>
        <v>#NAME?</v>
      </c>
      <c r="AJ90" s="140" t="e">
        <f t="shared" ca="1" si="19"/>
        <v>#NAME?</v>
      </c>
      <c r="AK90" s="138">
        <f t="shared" ca="1" si="20"/>
        <v>0</v>
      </c>
      <c r="AL90" s="140" t="e">
        <f t="shared" ca="1" si="21"/>
        <v>#NAME?</v>
      </c>
      <c r="AM90">
        <f t="shared" ca="1" si="22"/>
        <v>0</v>
      </c>
      <c r="BO90" t="e">
        <f ca="1"/>
        <v>#NAME?</v>
      </c>
      <c r="BP90" t="e">
        <f ca="1"/>
        <v>#NAME?</v>
      </c>
      <c r="BQ90" t="e">
        <f ca="1"/>
        <v>#NAME?</v>
      </c>
      <c r="BR90" t="e">
        <f t="shared" ca="1" si="26"/>
        <v>#NAME?</v>
      </c>
      <c r="BS90" t="e">
        <f t="shared" ca="1" si="27"/>
        <v>#NAME?</v>
      </c>
      <c r="BT90" t="e">
        <f t="shared" ca="1" si="23"/>
        <v>#NAME?</v>
      </c>
      <c r="BU90" t="e">
        <f t="shared" ca="1" si="24"/>
        <v>#NAME?</v>
      </c>
      <c r="BV90" t="e">
        <f t="shared" ca="1" si="25"/>
        <v>#NAME?</v>
      </c>
    </row>
    <row r="91" spans="1:74" ht="15.5" x14ac:dyDescent="0.35">
      <c r="A91" s="31">
        <v>70</v>
      </c>
      <c r="B91" s="14">
        <v>6</v>
      </c>
      <c r="C91" s="20">
        <v>0.82799999999999996</v>
      </c>
      <c r="D91" s="14">
        <v>3</v>
      </c>
      <c r="E91">
        <v>1</v>
      </c>
      <c r="F91" s="32">
        <v>1</v>
      </c>
      <c r="G91" s="14">
        <v>37</v>
      </c>
      <c r="H91" s="14">
        <v>15</v>
      </c>
      <c r="I91" s="14">
        <v>2</v>
      </c>
      <c r="J91" s="21">
        <v>37</v>
      </c>
      <c r="K91" s="17">
        <v>75</v>
      </c>
      <c r="L91" s="33">
        <v>176</v>
      </c>
      <c r="M91" s="14">
        <v>1</v>
      </c>
      <c r="R91" t="e">
        <f ca="1"/>
        <v>#NAME?</v>
      </c>
      <c r="S91" t="e">
        <f ca="1"/>
        <v>#NAME?</v>
      </c>
      <c r="T91" t="e">
        <f ca="1"/>
        <v>#NAME?</v>
      </c>
      <c r="U91" t="e">
        <f ca="1"/>
        <v>#NAME?</v>
      </c>
      <c r="V91" t="e">
        <f ca="1"/>
        <v>#NAME?</v>
      </c>
      <c r="W91" t="e">
        <f ca="1"/>
        <v>#NAME?</v>
      </c>
      <c r="X91" t="e">
        <f ca="1"/>
        <v>#NAME?</v>
      </c>
      <c r="Y91" t="e">
        <f ca="1"/>
        <v>#NAME?</v>
      </c>
      <c r="Z91" t="e">
        <f ca="1"/>
        <v>#NAME?</v>
      </c>
      <c r="AA91" t="e">
        <f ca="1"/>
        <v>#NAME?</v>
      </c>
      <c r="AB91" t="e">
        <f ca="1"/>
        <v>#NAME?</v>
      </c>
      <c r="AC91" t="e">
        <f ca="1"/>
        <v>#NAME?</v>
      </c>
      <c r="AD91" s="138" t="e">
        <f ca="1"/>
        <v>#NAME?</v>
      </c>
      <c r="AE91" s="139" t="e">
        <f ca="1"/>
        <v>#NAME?</v>
      </c>
      <c r="AF91" s="140" t="e">
        <f t="shared" ca="1" si="15"/>
        <v>#NAME?</v>
      </c>
      <c r="AG91" t="e">
        <f t="shared" ca="1" si="16"/>
        <v>#NAME?</v>
      </c>
      <c r="AH91" t="e">
        <f t="shared" ca="1" si="17"/>
        <v>#NAME?</v>
      </c>
      <c r="AI91" s="138" t="e">
        <f t="shared" ca="1" si="18"/>
        <v>#NAME?</v>
      </c>
      <c r="AJ91" s="140" t="e">
        <f t="shared" ca="1" si="19"/>
        <v>#NAME?</v>
      </c>
      <c r="AK91" s="138">
        <f t="shared" ca="1" si="20"/>
        <v>0</v>
      </c>
      <c r="AL91" s="140" t="e">
        <f t="shared" ca="1" si="21"/>
        <v>#NAME?</v>
      </c>
      <c r="AM91">
        <f t="shared" ca="1" si="22"/>
        <v>0</v>
      </c>
      <c r="BO91" t="e">
        <f ca="1"/>
        <v>#NAME?</v>
      </c>
      <c r="BP91" t="e">
        <f ca="1"/>
        <v>#NAME?</v>
      </c>
      <c r="BQ91" t="e">
        <f ca="1"/>
        <v>#NAME?</v>
      </c>
      <c r="BR91" t="e">
        <f t="shared" ca="1" si="26"/>
        <v>#NAME?</v>
      </c>
      <c r="BS91" t="e">
        <f t="shared" ca="1" si="27"/>
        <v>#NAME?</v>
      </c>
      <c r="BT91" t="e">
        <f t="shared" ca="1" si="23"/>
        <v>#NAME?</v>
      </c>
      <c r="BU91" t="e">
        <f t="shared" ca="1" si="24"/>
        <v>#NAME?</v>
      </c>
      <c r="BV91" t="e">
        <f t="shared" ca="1" si="25"/>
        <v>#NAME?</v>
      </c>
    </row>
    <row r="92" spans="1:74" ht="15.5" x14ac:dyDescent="0.35">
      <c r="A92" s="31">
        <v>56</v>
      </c>
      <c r="B92" s="14">
        <v>24</v>
      </c>
      <c r="C92" s="20">
        <v>1.56</v>
      </c>
      <c r="D92" s="14">
        <v>5</v>
      </c>
      <c r="E92">
        <v>0</v>
      </c>
      <c r="F92" s="32">
        <v>0</v>
      </c>
      <c r="G92" s="14">
        <v>46</v>
      </c>
      <c r="H92" s="14">
        <v>1</v>
      </c>
      <c r="I92" s="14">
        <v>4</v>
      </c>
      <c r="J92" s="21">
        <v>45</v>
      </c>
      <c r="K92" s="17">
        <v>37</v>
      </c>
      <c r="L92" s="33">
        <v>166</v>
      </c>
      <c r="M92" s="14">
        <v>1</v>
      </c>
      <c r="R92" t="e">
        <f ca="1"/>
        <v>#NAME?</v>
      </c>
      <c r="S92" t="e">
        <f ca="1"/>
        <v>#NAME?</v>
      </c>
      <c r="T92" t="e">
        <f ca="1"/>
        <v>#NAME?</v>
      </c>
      <c r="U92" t="e">
        <f ca="1"/>
        <v>#NAME?</v>
      </c>
      <c r="V92" t="e">
        <f ca="1"/>
        <v>#NAME?</v>
      </c>
      <c r="W92" t="e">
        <f ca="1"/>
        <v>#NAME?</v>
      </c>
      <c r="X92" t="e">
        <f ca="1"/>
        <v>#NAME?</v>
      </c>
      <c r="Y92" t="e">
        <f ca="1"/>
        <v>#NAME?</v>
      </c>
      <c r="Z92" t="e">
        <f ca="1"/>
        <v>#NAME?</v>
      </c>
      <c r="AA92" t="e">
        <f ca="1"/>
        <v>#NAME?</v>
      </c>
      <c r="AB92" t="e">
        <f ca="1"/>
        <v>#NAME?</v>
      </c>
      <c r="AC92" t="e">
        <f ca="1"/>
        <v>#NAME?</v>
      </c>
      <c r="AD92" s="138" t="e">
        <f ca="1"/>
        <v>#NAME?</v>
      </c>
      <c r="AE92" s="139" t="e">
        <f ca="1"/>
        <v>#NAME?</v>
      </c>
      <c r="AF92" s="140" t="e">
        <f t="shared" ca="1" si="15"/>
        <v>#NAME?</v>
      </c>
      <c r="AG92" t="e">
        <f t="shared" ca="1" si="16"/>
        <v>#NAME?</v>
      </c>
      <c r="AH92" t="e">
        <f t="shared" ca="1" si="17"/>
        <v>#NAME?</v>
      </c>
      <c r="AI92" s="138" t="e">
        <f t="shared" ca="1" si="18"/>
        <v>#NAME?</v>
      </c>
      <c r="AJ92" s="140" t="e">
        <f t="shared" ca="1" si="19"/>
        <v>#NAME?</v>
      </c>
      <c r="AK92" s="138">
        <f t="shared" ca="1" si="20"/>
        <v>0</v>
      </c>
      <c r="AL92" s="140" t="e">
        <f t="shared" ca="1" si="21"/>
        <v>#NAME?</v>
      </c>
      <c r="AM92">
        <f t="shared" ca="1" si="22"/>
        <v>0</v>
      </c>
      <c r="BO92" t="e">
        <f ca="1"/>
        <v>#NAME?</v>
      </c>
      <c r="BP92" t="e">
        <f ca="1"/>
        <v>#NAME?</v>
      </c>
      <c r="BQ92" t="e">
        <f ca="1"/>
        <v>#NAME?</v>
      </c>
      <c r="BR92" t="e">
        <f t="shared" ca="1" si="26"/>
        <v>#NAME?</v>
      </c>
      <c r="BS92" t="e">
        <f t="shared" ca="1" si="27"/>
        <v>#NAME?</v>
      </c>
      <c r="BT92" t="e">
        <f t="shared" ca="1" si="23"/>
        <v>#NAME?</v>
      </c>
      <c r="BU92" t="e">
        <f t="shared" ca="1" si="24"/>
        <v>#NAME?</v>
      </c>
      <c r="BV92" t="e">
        <f t="shared" ca="1" si="25"/>
        <v>#NAME?</v>
      </c>
    </row>
    <row r="93" spans="1:74" ht="15.5" x14ac:dyDescent="0.35">
      <c r="A93" s="31">
        <v>42</v>
      </c>
      <c r="B93" s="14">
        <v>1</v>
      </c>
      <c r="C93" s="20">
        <v>1.4279999999999999</v>
      </c>
      <c r="D93" s="14">
        <v>4</v>
      </c>
      <c r="E93">
        <v>0</v>
      </c>
      <c r="F93" s="32">
        <v>0</v>
      </c>
      <c r="G93" s="14">
        <v>45</v>
      </c>
      <c r="H93" s="14">
        <v>5</v>
      </c>
      <c r="I93" s="14">
        <v>4</v>
      </c>
      <c r="J93" s="21">
        <v>24</v>
      </c>
      <c r="K93" s="17">
        <v>14</v>
      </c>
      <c r="L93" s="33">
        <v>165</v>
      </c>
      <c r="M93" s="14">
        <v>1</v>
      </c>
      <c r="R93" t="e">
        <f ca="1"/>
        <v>#NAME?</v>
      </c>
      <c r="S93" t="e">
        <f ca="1"/>
        <v>#NAME?</v>
      </c>
      <c r="T93" t="e">
        <f ca="1"/>
        <v>#NAME?</v>
      </c>
      <c r="U93" t="e">
        <f ca="1"/>
        <v>#NAME?</v>
      </c>
      <c r="V93" t="e">
        <f ca="1"/>
        <v>#NAME?</v>
      </c>
      <c r="W93" t="e">
        <f ca="1"/>
        <v>#NAME?</v>
      </c>
      <c r="X93" t="e">
        <f ca="1"/>
        <v>#NAME?</v>
      </c>
      <c r="Y93" t="e">
        <f ca="1"/>
        <v>#NAME?</v>
      </c>
      <c r="Z93" t="e">
        <f ca="1"/>
        <v>#NAME?</v>
      </c>
      <c r="AA93" t="e">
        <f ca="1"/>
        <v>#NAME?</v>
      </c>
      <c r="AB93" t="e">
        <f ca="1"/>
        <v>#NAME?</v>
      </c>
      <c r="AC93" t="e">
        <f ca="1"/>
        <v>#NAME?</v>
      </c>
      <c r="AD93" s="138" t="e">
        <f ca="1"/>
        <v>#NAME?</v>
      </c>
      <c r="AE93" s="139" t="e">
        <f ca="1"/>
        <v>#NAME?</v>
      </c>
      <c r="AF93" s="140" t="e">
        <f t="shared" ca="1" si="15"/>
        <v>#NAME?</v>
      </c>
      <c r="AG93" t="e">
        <f t="shared" ca="1" si="16"/>
        <v>#NAME?</v>
      </c>
      <c r="AH93" t="e">
        <f t="shared" ca="1" si="17"/>
        <v>#NAME?</v>
      </c>
      <c r="AI93" s="138" t="e">
        <f t="shared" ca="1" si="18"/>
        <v>#NAME?</v>
      </c>
      <c r="AJ93" s="140" t="e">
        <f t="shared" ca="1" si="19"/>
        <v>#NAME?</v>
      </c>
      <c r="AK93" s="138">
        <f t="shared" ca="1" si="20"/>
        <v>0</v>
      </c>
      <c r="AL93" s="140" t="e">
        <f t="shared" ca="1" si="21"/>
        <v>#NAME?</v>
      </c>
      <c r="AM93">
        <f t="shared" ca="1" si="22"/>
        <v>0</v>
      </c>
      <c r="BO93" t="e">
        <f ca="1"/>
        <v>#NAME?</v>
      </c>
      <c r="BP93" t="e">
        <f ca="1"/>
        <v>#NAME?</v>
      </c>
      <c r="BQ93" t="e">
        <f ca="1"/>
        <v>#NAME?</v>
      </c>
      <c r="BR93" t="e">
        <f t="shared" ca="1" si="26"/>
        <v>#NAME?</v>
      </c>
      <c r="BS93" t="e">
        <f t="shared" ca="1" si="27"/>
        <v>#NAME?</v>
      </c>
      <c r="BT93" t="e">
        <f t="shared" ca="1" si="23"/>
        <v>#NAME?</v>
      </c>
      <c r="BU93" t="e">
        <f t="shared" ca="1" si="24"/>
        <v>#NAME?</v>
      </c>
      <c r="BV93" t="e">
        <f t="shared" ca="1" si="25"/>
        <v>#NAME?</v>
      </c>
    </row>
    <row r="94" spans="1:74" ht="15.5" x14ac:dyDescent="0.35">
      <c r="A94" s="31">
        <v>56</v>
      </c>
      <c r="B94" s="14">
        <v>3</v>
      </c>
      <c r="C94" s="20">
        <v>1.4039999999999999</v>
      </c>
      <c r="D94" s="14">
        <v>1</v>
      </c>
      <c r="E94">
        <v>0</v>
      </c>
      <c r="F94" s="32">
        <v>0</v>
      </c>
      <c r="G94" s="14">
        <v>34</v>
      </c>
      <c r="H94" s="14">
        <v>8</v>
      </c>
      <c r="I94" s="14">
        <v>2</v>
      </c>
      <c r="J94" s="21">
        <v>32</v>
      </c>
      <c r="K94" s="17">
        <v>38</v>
      </c>
      <c r="L94" s="33">
        <v>181</v>
      </c>
      <c r="M94" s="14">
        <v>1</v>
      </c>
      <c r="R94" t="e">
        <f ca="1"/>
        <v>#NAME?</v>
      </c>
      <c r="S94" t="e">
        <f ca="1"/>
        <v>#NAME?</v>
      </c>
      <c r="T94" t="e">
        <f ca="1"/>
        <v>#NAME?</v>
      </c>
      <c r="U94" t="e">
        <f ca="1"/>
        <v>#NAME?</v>
      </c>
      <c r="V94" t="e">
        <f ca="1"/>
        <v>#NAME?</v>
      </c>
      <c r="W94" t="e">
        <f ca="1"/>
        <v>#NAME?</v>
      </c>
      <c r="X94" t="e">
        <f ca="1"/>
        <v>#NAME?</v>
      </c>
      <c r="Y94" t="e">
        <f ca="1"/>
        <v>#NAME?</v>
      </c>
      <c r="Z94" t="e">
        <f ca="1"/>
        <v>#NAME?</v>
      </c>
      <c r="AA94" t="e">
        <f ca="1"/>
        <v>#NAME?</v>
      </c>
      <c r="AB94" t="e">
        <f ca="1"/>
        <v>#NAME?</v>
      </c>
      <c r="AC94" t="e">
        <f ca="1"/>
        <v>#NAME?</v>
      </c>
      <c r="AD94" s="138" t="e">
        <f ca="1"/>
        <v>#NAME?</v>
      </c>
      <c r="AE94" s="139" t="e">
        <f ca="1"/>
        <v>#NAME?</v>
      </c>
      <c r="AF94" s="140" t="e">
        <f t="shared" ca="1" si="15"/>
        <v>#NAME?</v>
      </c>
      <c r="AG94" t="e">
        <f t="shared" ca="1" si="16"/>
        <v>#NAME?</v>
      </c>
      <c r="AH94" t="e">
        <f t="shared" ca="1" si="17"/>
        <v>#NAME?</v>
      </c>
      <c r="AI94" s="138" t="e">
        <f t="shared" ca="1" si="18"/>
        <v>#NAME?</v>
      </c>
      <c r="AJ94" s="140" t="e">
        <f t="shared" ca="1" si="19"/>
        <v>#NAME?</v>
      </c>
      <c r="AK94" s="138">
        <f t="shared" ca="1" si="20"/>
        <v>0</v>
      </c>
      <c r="AL94" s="140" t="e">
        <f t="shared" ca="1" si="21"/>
        <v>#NAME?</v>
      </c>
      <c r="AM94">
        <f t="shared" ca="1" si="22"/>
        <v>0</v>
      </c>
      <c r="BO94" t="e">
        <f ca="1"/>
        <v>#NAME?</v>
      </c>
      <c r="BP94" t="e">
        <f ca="1"/>
        <v>#NAME?</v>
      </c>
      <c r="BQ94" t="e">
        <f ca="1"/>
        <v>#NAME?</v>
      </c>
      <c r="BR94" t="e">
        <f t="shared" ca="1" si="26"/>
        <v>#NAME?</v>
      </c>
      <c r="BS94" t="e">
        <f t="shared" ca="1" si="27"/>
        <v>#NAME?</v>
      </c>
      <c r="BT94" t="e">
        <f t="shared" ca="1" si="23"/>
        <v>#NAME?</v>
      </c>
      <c r="BU94" t="e">
        <f t="shared" ca="1" si="24"/>
        <v>#NAME?</v>
      </c>
      <c r="BV94" t="e">
        <f t="shared" ca="1" si="25"/>
        <v>#NAME?</v>
      </c>
    </row>
    <row r="95" spans="1:74" ht="15.5" x14ac:dyDescent="0.35">
      <c r="A95" s="31">
        <v>60</v>
      </c>
      <c r="B95" s="14">
        <v>5</v>
      </c>
      <c r="C95" s="20">
        <v>1.0720000000000001</v>
      </c>
      <c r="D95" s="14">
        <v>2</v>
      </c>
      <c r="E95">
        <v>1</v>
      </c>
      <c r="F95" s="32">
        <v>1</v>
      </c>
      <c r="G95" s="14">
        <v>38</v>
      </c>
      <c r="H95" s="14">
        <v>13</v>
      </c>
      <c r="I95" s="14">
        <v>2</v>
      </c>
      <c r="J95" s="21">
        <v>36</v>
      </c>
      <c r="K95" s="17">
        <v>49</v>
      </c>
      <c r="L95" s="33">
        <v>183</v>
      </c>
      <c r="M95" s="14">
        <v>1</v>
      </c>
      <c r="R95" t="e">
        <f ca="1"/>
        <v>#NAME?</v>
      </c>
      <c r="S95" t="e">
        <f ca="1"/>
        <v>#NAME?</v>
      </c>
      <c r="T95" t="e">
        <f ca="1"/>
        <v>#NAME?</v>
      </c>
      <c r="U95" t="e">
        <f ca="1"/>
        <v>#NAME?</v>
      </c>
      <c r="V95" t="e">
        <f ca="1"/>
        <v>#NAME?</v>
      </c>
      <c r="W95" t="e">
        <f ca="1"/>
        <v>#NAME?</v>
      </c>
      <c r="X95" t="e">
        <f ca="1"/>
        <v>#NAME?</v>
      </c>
      <c r="Y95" t="e">
        <f ca="1"/>
        <v>#NAME?</v>
      </c>
      <c r="Z95" t="e">
        <f ca="1"/>
        <v>#NAME?</v>
      </c>
      <c r="AA95" t="e">
        <f ca="1"/>
        <v>#NAME?</v>
      </c>
      <c r="AB95" t="e">
        <f ca="1"/>
        <v>#NAME?</v>
      </c>
      <c r="AC95" t="e">
        <f ca="1"/>
        <v>#NAME?</v>
      </c>
      <c r="AD95" s="138" t="e">
        <f ca="1"/>
        <v>#NAME?</v>
      </c>
      <c r="AE95" s="139" t="e">
        <f ca="1"/>
        <v>#NAME?</v>
      </c>
      <c r="AF95" s="140" t="e">
        <f t="shared" ca="1" si="15"/>
        <v>#NAME?</v>
      </c>
      <c r="AG95" t="e">
        <f t="shared" ca="1" si="16"/>
        <v>#NAME?</v>
      </c>
      <c r="AH95" t="e">
        <f t="shared" ca="1" si="17"/>
        <v>#NAME?</v>
      </c>
      <c r="AI95" s="138" t="e">
        <f t="shared" ca="1" si="18"/>
        <v>#NAME?</v>
      </c>
      <c r="AJ95" s="140" t="e">
        <f t="shared" ca="1" si="19"/>
        <v>#NAME?</v>
      </c>
      <c r="AK95" s="138">
        <f t="shared" ca="1" si="20"/>
        <v>0</v>
      </c>
      <c r="AL95" s="140" t="e">
        <f t="shared" ca="1" si="21"/>
        <v>#NAME?</v>
      </c>
      <c r="AM95">
        <f t="shared" ca="1" si="22"/>
        <v>0</v>
      </c>
      <c r="BO95" t="e">
        <f ca="1"/>
        <v>#NAME?</v>
      </c>
      <c r="BP95" t="e">
        <f ca="1"/>
        <v>#NAME?</v>
      </c>
      <c r="BQ95" t="e">
        <f ca="1"/>
        <v>#NAME?</v>
      </c>
      <c r="BR95" t="e">
        <f t="shared" ca="1" si="26"/>
        <v>#NAME?</v>
      </c>
      <c r="BS95" t="e">
        <f t="shared" ca="1" si="27"/>
        <v>#NAME?</v>
      </c>
      <c r="BT95" t="e">
        <f t="shared" ca="1" si="23"/>
        <v>#NAME?</v>
      </c>
      <c r="BU95" t="e">
        <f t="shared" ca="1" si="24"/>
        <v>#NAME?</v>
      </c>
      <c r="BV95" t="e">
        <f t="shared" ca="1" si="25"/>
        <v>#NAME?</v>
      </c>
    </row>
    <row r="96" spans="1:74" ht="15.5" x14ac:dyDescent="0.35">
      <c r="A96" s="31">
        <v>48</v>
      </c>
      <c r="B96" s="14">
        <v>12</v>
      </c>
      <c r="C96" s="20">
        <v>0.183</v>
      </c>
      <c r="D96" s="14">
        <v>4</v>
      </c>
      <c r="E96">
        <v>0</v>
      </c>
      <c r="F96" s="32">
        <v>0</v>
      </c>
      <c r="G96" s="14">
        <v>37</v>
      </c>
      <c r="H96" s="14">
        <v>11</v>
      </c>
      <c r="I96" s="14">
        <v>2</v>
      </c>
      <c r="J96" s="21">
        <v>38</v>
      </c>
      <c r="K96" s="17">
        <v>22</v>
      </c>
      <c r="L96" s="33">
        <v>178</v>
      </c>
      <c r="M96" s="14">
        <v>1</v>
      </c>
      <c r="R96" t="e">
        <f ca="1"/>
        <v>#NAME?</v>
      </c>
      <c r="S96" t="e">
        <f ca="1"/>
        <v>#NAME?</v>
      </c>
      <c r="T96" t="e">
        <f ca="1"/>
        <v>#NAME?</v>
      </c>
      <c r="U96" t="e">
        <f ca="1"/>
        <v>#NAME?</v>
      </c>
      <c r="V96" t="e">
        <f ca="1"/>
        <v>#NAME?</v>
      </c>
      <c r="W96" t="e">
        <f ca="1"/>
        <v>#NAME?</v>
      </c>
      <c r="X96" t="e">
        <f ca="1"/>
        <v>#NAME?</v>
      </c>
      <c r="Y96" t="e">
        <f ca="1"/>
        <v>#NAME?</v>
      </c>
      <c r="Z96" t="e">
        <f ca="1"/>
        <v>#NAME?</v>
      </c>
      <c r="AA96" t="e">
        <f ca="1"/>
        <v>#NAME?</v>
      </c>
      <c r="AB96" t="e">
        <f ca="1"/>
        <v>#NAME?</v>
      </c>
      <c r="AC96" t="e">
        <f ca="1"/>
        <v>#NAME?</v>
      </c>
      <c r="AD96" s="138" t="e">
        <f ca="1"/>
        <v>#NAME?</v>
      </c>
      <c r="AE96" s="139" t="e">
        <f ca="1"/>
        <v>#NAME?</v>
      </c>
      <c r="AF96" s="140" t="e">
        <f t="shared" ca="1" si="15"/>
        <v>#NAME?</v>
      </c>
      <c r="AG96" t="e">
        <f t="shared" ca="1" si="16"/>
        <v>#NAME?</v>
      </c>
      <c r="AH96" t="e">
        <f t="shared" ca="1" si="17"/>
        <v>#NAME?</v>
      </c>
      <c r="AI96" s="138" t="e">
        <f t="shared" ca="1" si="18"/>
        <v>#NAME?</v>
      </c>
      <c r="AJ96" s="140" t="e">
        <f t="shared" ca="1" si="19"/>
        <v>#NAME?</v>
      </c>
      <c r="AK96" s="138">
        <f t="shared" ca="1" si="20"/>
        <v>0</v>
      </c>
      <c r="AL96" s="140" t="e">
        <f t="shared" ca="1" si="21"/>
        <v>#NAME?</v>
      </c>
      <c r="AM96">
        <f t="shared" ca="1" si="22"/>
        <v>0</v>
      </c>
      <c r="BO96" t="e">
        <f ca="1"/>
        <v>#NAME?</v>
      </c>
      <c r="BP96" t="e">
        <f ca="1"/>
        <v>#NAME?</v>
      </c>
      <c r="BQ96" t="e">
        <f ca="1"/>
        <v>#NAME?</v>
      </c>
      <c r="BR96" t="e">
        <f t="shared" ca="1" si="26"/>
        <v>#NAME?</v>
      </c>
      <c r="BS96" t="e">
        <f t="shared" ca="1" si="27"/>
        <v>#NAME?</v>
      </c>
      <c r="BT96" t="e">
        <f t="shared" ca="1" si="23"/>
        <v>#NAME?</v>
      </c>
      <c r="BU96" t="e">
        <f t="shared" ca="1" si="24"/>
        <v>#NAME?</v>
      </c>
      <c r="BV96" t="e">
        <f t="shared" ca="1" si="25"/>
        <v>#NAME?</v>
      </c>
    </row>
    <row r="97" spans="1:74" ht="15.5" x14ac:dyDescent="0.35">
      <c r="A97" s="31">
        <v>88</v>
      </c>
      <c r="B97" s="14">
        <v>12</v>
      </c>
      <c r="C97" s="20">
        <v>1.6</v>
      </c>
      <c r="D97" s="14">
        <v>0</v>
      </c>
      <c r="E97">
        <v>1</v>
      </c>
      <c r="F97" s="32">
        <v>1</v>
      </c>
      <c r="G97" s="14">
        <v>39</v>
      </c>
      <c r="H97" s="14">
        <v>18</v>
      </c>
      <c r="I97" s="14">
        <v>1</v>
      </c>
      <c r="J97" s="21">
        <v>41</v>
      </c>
      <c r="K97" s="17">
        <v>29</v>
      </c>
      <c r="L97" s="33">
        <v>185</v>
      </c>
      <c r="M97" s="14">
        <v>1</v>
      </c>
      <c r="R97" t="e">
        <f ca="1"/>
        <v>#NAME?</v>
      </c>
      <c r="S97" t="e">
        <f ca="1"/>
        <v>#NAME?</v>
      </c>
      <c r="T97" t="e">
        <f ca="1"/>
        <v>#NAME?</v>
      </c>
      <c r="U97" t="e">
        <f ca="1"/>
        <v>#NAME?</v>
      </c>
      <c r="V97" t="e">
        <f ca="1"/>
        <v>#NAME?</v>
      </c>
      <c r="W97" t="e">
        <f ca="1"/>
        <v>#NAME?</v>
      </c>
      <c r="X97" t="e">
        <f ca="1"/>
        <v>#NAME?</v>
      </c>
      <c r="Y97" t="e">
        <f ca="1"/>
        <v>#NAME?</v>
      </c>
      <c r="Z97" t="e">
        <f ca="1"/>
        <v>#NAME?</v>
      </c>
      <c r="AA97" t="e">
        <f ca="1"/>
        <v>#NAME?</v>
      </c>
      <c r="AB97" t="e">
        <f ca="1"/>
        <v>#NAME?</v>
      </c>
      <c r="AC97" t="e">
        <f ca="1"/>
        <v>#NAME?</v>
      </c>
      <c r="AD97" s="138" t="e">
        <f ca="1"/>
        <v>#NAME?</v>
      </c>
      <c r="AE97" s="139" t="e">
        <f ca="1"/>
        <v>#NAME?</v>
      </c>
      <c r="AF97" s="140" t="e">
        <f t="shared" ca="1" si="15"/>
        <v>#NAME?</v>
      </c>
      <c r="AG97" t="e">
        <f t="shared" ca="1" si="16"/>
        <v>#NAME?</v>
      </c>
      <c r="AH97" t="e">
        <f t="shared" ca="1" si="17"/>
        <v>#NAME?</v>
      </c>
      <c r="AI97" s="138" t="e">
        <f t="shared" ca="1" si="18"/>
        <v>#NAME?</v>
      </c>
      <c r="AJ97" s="140" t="e">
        <f t="shared" ca="1" si="19"/>
        <v>#NAME?</v>
      </c>
      <c r="AK97" s="138">
        <f t="shared" ca="1" si="20"/>
        <v>0</v>
      </c>
      <c r="AL97" s="140" t="e">
        <f t="shared" ca="1" si="21"/>
        <v>#NAME?</v>
      </c>
      <c r="AM97">
        <f t="shared" ca="1" si="22"/>
        <v>0</v>
      </c>
      <c r="BO97" t="e">
        <f ca="1"/>
        <v>#NAME?</v>
      </c>
      <c r="BP97" t="e">
        <f ca="1"/>
        <v>#NAME?</v>
      </c>
      <c r="BQ97" t="e">
        <f ca="1"/>
        <v>#NAME?</v>
      </c>
      <c r="BR97" t="e">
        <f t="shared" ca="1" si="26"/>
        <v>#NAME?</v>
      </c>
      <c r="BS97" t="e">
        <f t="shared" ca="1" si="27"/>
        <v>#NAME?</v>
      </c>
      <c r="BT97" t="e">
        <f t="shared" ca="1" si="23"/>
        <v>#NAME?</v>
      </c>
      <c r="BU97" t="e">
        <f t="shared" ca="1" si="24"/>
        <v>#NAME?</v>
      </c>
      <c r="BV97" t="e">
        <f t="shared" ca="1" si="25"/>
        <v>#NAME?</v>
      </c>
    </row>
    <row r="98" spans="1:74" ht="15.5" x14ac:dyDescent="0.35">
      <c r="A98" s="31">
        <v>75</v>
      </c>
      <c r="B98" s="14">
        <v>5</v>
      </c>
      <c r="C98" s="20">
        <v>0.61199999999999999</v>
      </c>
      <c r="D98" s="14">
        <v>5</v>
      </c>
      <c r="E98">
        <v>1</v>
      </c>
      <c r="F98" s="32">
        <v>1</v>
      </c>
      <c r="G98" s="14">
        <v>42</v>
      </c>
      <c r="H98" s="14">
        <v>15</v>
      </c>
      <c r="I98" s="14">
        <v>4</v>
      </c>
      <c r="J98" s="21">
        <v>36</v>
      </c>
      <c r="K98" s="17">
        <v>55</v>
      </c>
      <c r="L98" s="33">
        <v>193</v>
      </c>
      <c r="M98" s="14">
        <v>0</v>
      </c>
      <c r="R98" t="e">
        <f ca="1"/>
        <v>#NAME?</v>
      </c>
      <c r="S98" t="e">
        <f ca="1"/>
        <v>#NAME?</v>
      </c>
      <c r="T98" t="e">
        <f ca="1"/>
        <v>#NAME?</v>
      </c>
      <c r="U98" t="e">
        <f ca="1"/>
        <v>#NAME?</v>
      </c>
      <c r="V98" t="e">
        <f ca="1"/>
        <v>#NAME?</v>
      </c>
      <c r="W98" t="e">
        <f ca="1"/>
        <v>#NAME?</v>
      </c>
      <c r="X98" t="e">
        <f ca="1"/>
        <v>#NAME?</v>
      </c>
      <c r="Y98" t="e">
        <f ca="1"/>
        <v>#NAME?</v>
      </c>
      <c r="Z98" t="e">
        <f ca="1"/>
        <v>#NAME?</v>
      </c>
      <c r="AA98" t="e">
        <f ca="1"/>
        <v>#NAME?</v>
      </c>
      <c r="AB98" t="e">
        <f ca="1"/>
        <v>#NAME?</v>
      </c>
      <c r="AC98" t="e">
        <f ca="1"/>
        <v>#NAME?</v>
      </c>
      <c r="AD98" s="138" t="e">
        <f ca="1"/>
        <v>#NAME?</v>
      </c>
      <c r="AE98" s="139" t="e">
        <f ca="1"/>
        <v>#NAME?</v>
      </c>
      <c r="AF98" s="140" t="e">
        <f t="shared" ca="1" si="15"/>
        <v>#NAME?</v>
      </c>
      <c r="AG98" t="e">
        <f t="shared" ca="1" si="16"/>
        <v>#NAME?</v>
      </c>
      <c r="AH98" t="e">
        <f t="shared" ca="1" si="17"/>
        <v>#NAME?</v>
      </c>
      <c r="AI98" s="138" t="e">
        <f t="shared" ca="1" si="18"/>
        <v>#NAME?</v>
      </c>
      <c r="AJ98" s="140" t="e">
        <f t="shared" ca="1" si="19"/>
        <v>#NAME?</v>
      </c>
      <c r="AK98" s="138">
        <f t="shared" ca="1" si="20"/>
        <v>0</v>
      </c>
      <c r="AL98" s="140" t="e">
        <f t="shared" ca="1" si="21"/>
        <v>#NAME?</v>
      </c>
      <c r="AM98">
        <f t="shared" ca="1" si="22"/>
        <v>0</v>
      </c>
      <c r="BO98" t="e">
        <f ca="1"/>
        <v>#NAME?</v>
      </c>
      <c r="BP98" t="e">
        <f ca="1"/>
        <v>#NAME?</v>
      </c>
      <c r="BQ98" t="e">
        <f ca="1"/>
        <v>#NAME?</v>
      </c>
      <c r="BR98" t="e">
        <f t="shared" ca="1" si="26"/>
        <v>#NAME?</v>
      </c>
      <c r="BS98" t="e">
        <f t="shared" ca="1" si="27"/>
        <v>#NAME?</v>
      </c>
      <c r="BT98" t="e">
        <f t="shared" ca="1" si="23"/>
        <v>#NAME?</v>
      </c>
      <c r="BU98" t="e">
        <f t="shared" ca="1" si="24"/>
        <v>#NAME?</v>
      </c>
      <c r="BV98" t="e">
        <f t="shared" ca="1" si="25"/>
        <v>#NAME?</v>
      </c>
    </row>
    <row r="99" spans="1:74" ht="15.5" x14ac:dyDescent="0.35">
      <c r="A99" s="31">
        <v>56</v>
      </c>
      <c r="B99" s="14">
        <v>3</v>
      </c>
      <c r="C99" s="20">
        <v>0.496</v>
      </c>
      <c r="D99" s="14">
        <v>3</v>
      </c>
      <c r="E99">
        <v>0</v>
      </c>
      <c r="F99" s="32">
        <v>0</v>
      </c>
      <c r="G99" s="14">
        <v>54</v>
      </c>
      <c r="H99" s="14">
        <v>8</v>
      </c>
      <c r="I99" s="14">
        <v>4</v>
      </c>
      <c r="J99" s="21">
        <v>31</v>
      </c>
      <c r="K99" s="17">
        <v>37</v>
      </c>
      <c r="L99" s="33">
        <v>179</v>
      </c>
      <c r="M99" s="14">
        <v>0</v>
      </c>
      <c r="R99" t="e">
        <f ca="1"/>
        <v>#NAME?</v>
      </c>
      <c r="S99" t="e">
        <f ca="1"/>
        <v>#NAME?</v>
      </c>
      <c r="T99" t="e">
        <f ca="1"/>
        <v>#NAME?</v>
      </c>
      <c r="U99" t="e">
        <f ca="1"/>
        <v>#NAME?</v>
      </c>
      <c r="V99" t="e">
        <f ca="1"/>
        <v>#NAME?</v>
      </c>
      <c r="W99" t="e">
        <f ca="1"/>
        <v>#NAME?</v>
      </c>
      <c r="X99" t="e">
        <f ca="1"/>
        <v>#NAME?</v>
      </c>
      <c r="Y99" t="e">
        <f ca="1"/>
        <v>#NAME?</v>
      </c>
      <c r="Z99" t="e">
        <f ca="1"/>
        <v>#NAME?</v>
      </c>
      <c r="AA99" t="e">
        <f ca="1"/>
        <v>#NAME?</v>
      </c>
      <c r="AB99" t="e">
        <f ca="1"/>
        <v>#NAME?</v>
      </c>
      <c r="AC99" t="e">
        <f ca="1"/>
        <v>#NAME?</v>
      </c>
      <c r="AD99" s="138" t="e">
        <f ca="1"/>
        <v>#NAME?</v>
      </c>
      <c r="AE99" s="139" t="e">
        <f ca="1"/>
        <v>#NAME?</v>
      </c>
      <c r="AF99" s="140" t="e">
        <f t="shared" ca="1" si="15"/>
        <v>#NAME?</v>
      </c>
      <c r="AG99" t="e">
        <f t="shared" ca="1" si="16"/>
        <v>#NAME?</v>
      </c>
      <c r="AH99" t="e">
        <f t="shared" ca="1" si="17"/>
        <v>#NAME?</v>
      </c>
      <c r="AI99" s="138" t="e">
        <f t="shared" ca="1" si="18"/>
        <v>#NAME?</v>
      </c>
      <c r="AJ99" s="140" t="e">
        <f t="shared" ca="1" si="19"/>
        <v>#NAME?</v>
      </c>
      <c r="AK99" s="138">
        <f t="shared" ca="1" si="20"/>
        <v>0</v>
      </c>
      <c r="AL99" s="140" t="e">
        <f t="shared" ca="1" si="21"/>
        <v>#NAME?</v>
      </c>
      <c r="AM99">
        <f t="shared" ca="1" si="22"/>
        <v>0</v>
      </c>
      <c r="BO99" t="e">
        <f ca="1"/>
        <v>#NAME?</v>
      </c>
      <c r="BP99" t="e">
        <f ca="1"/>
        <v>#NAME?</v>
      </c>
      <c r="BQ99" t="e">
        <f ca="1"/>
        <v>#NAME?</v>
      </c>
      <c r="BR99" t="e">
        <f t="shared" ca="1" si="26"/>
        <v>#NAME?</v>
      </c>
      <c r="BS99" t="e">
        <f t="shared" ca="1" si="27"/>
        <v>#NAME?</v>
      </c>
      <c r="BT99" t="e">
        <f t="shared" ca="1" si="23"/>
        <v>#NAME?</v>
      </c>
      <c r="BU99" t="e">
        <f t="shared" ca="1" si="24"/>
        <v>#NAME?</v>
      </c>
      <c r="BV99" t="e">
        <f t="shared" ca="1" si="25"/>
        <v>#NAME?</v>
      </c>
    </row>
    <row r="100" spans="1:74" ht="15.5" x14ac:dyDescent="0.35">
      <c r="A100" s="31">
        <v>60</v>
      </c>
      <c r="B100" s="14">
        <v>17</v>
      </c>
      <c r="C100" s="20">
        <v>1.8</v>
      </c>
      <c r="D100" s="14">
        <v>2</v>
      </c>
      <c r="E100">
        <v>0</v>
      </c>
      <c r="F100" s="32">
        <v>1</v>
      </c>
      <c r="G100" s="14">
        <v>39</v>
      </c>
      <c r="H100" s="14">
        <v>9</v>
      </c>
      <c r="I100" s="14">
        <v>3</v>
      </c>
      <c r="J100" s="21">
        <v>44</v>
      </c>
      <c r="K100" s="17">
        <v>40</v>
      </c>
      <c r="L100" s="33">
        <v>171</v>
      </c>
      <c r="M100" s="14">
        <v>1</v>
      </c>
      <c r="R100" t="e">
        <f ca="1"/>
        <v>#NAME?</v>
      </c>
      <c r="S100" t="e">
        <f ca="1"/>
        <v>#NAME?</v>
      </c>
      <c r="T100" t="e">
        <f ca="1"/>
        <v>#NAME?</v>
      </c>
      <c r="U100" t="e">
        <f ca="1"/>
        <v>#NAME?</v>
      </c>
      <c r="V100" t="e">
        <f ca="1"/>
        <v>#NAME?</v>
      </c>
      <c r="W100" t="e">
        <f ca="1"/>
        <v>#NAME?</v>
      </c>
      <c r="X100" t="e">
        <f ca="1"/>
        <v>#NAME?</v>
      </c>
      <c r="Y100" t="e">
        <f ca="1"/>
        <v>#NAME?</v>
      </c>
      <c r="Z100" t="e">
        <f ca="1"/>
        <v>#NAME?</v>
      </c>
      <c r="AA100" t="e">
        <f ca="1"/>
        <v>#NAME?</v>
      </c>
      <c r="AB100" t="e">
        <f ca="1"/>
        <v>#NAME?</v>
      </c>
      <c r="AC100" t="e">
        <f ca="1"/>
        <v>#NAME?</v>
      </c>
      <c r="AD100" s="138" t="e">
        <f ca="1"/>
        <v>#NAME?</v>
      </c>
      <c r="AE100" s="139" t="e">
        <f ca="1"/>
        <v>#NAME?</v>
      </c>
      <c r="AF100" s="140" t="e">
        <f t="shared" ca="1" si="15"/>
        <v>#NAME?</v>
      </c>
      <c r="AG100" t="e">
        <f t="shared" ca="1" si="16"/>
        <v>#NAME?</v>
      </c>
      <c r="AH100" t="e">
        <f t="shared" ca="1" si="17"/>
        <v>#NAME?</v>
      </c>
      <c r="AI100" s="138" t="e">
        <f t="shared" ca="1" si="18"/>
        <v>#NAME?</v>
      </c>
      <c r="AJ100" s="140" t="e">
        <f t="shared" ca="1" si="19"/>
        <v>#NAME?</v>
      </c>
      <c r="AK100" s="138">
        <f t="shared" ca="1" si="20"/>
        <v>0</v>
      </c>
      <c r="AL100" s="140" t="e">
        <f t="shared" ca="1" si="21"/>
        <v>#NAME?</v>
      </c>
      <c r="AM100">
        <f t="shared" ca="1" si="22"/>
        <v>0</v>
      </c>
      <c r="BO100" t="e">
        <f ca="1"/>
        <v>#NAME?</v>
      </c>
      <c r="BP100" t="e">
        <f ca="1"/>
        <v>#NAME?</v>
      </c>
      <c r="BQ100" t="e">
        <f ca="1"/>
        <v>#NAME?</v>
      </c>
      <c r="BR100" t="e">
        <f t="shared" ca="1" si="26"/>
        <v>#NAME?</v>
      </c>
      <c r="BS100" t="e">
        <f t="shared" ca="1" si="27"/>
        <v>#NAME?</v>
      </c>
      <c r="BT100" t="e">
        <f t="shared" ca="1" si="23"/>
        <v>#NAME?</v>
      </c>
      <c r="BU100" t="e">
        <f t="shared" ca="1" si="24"/>
        <v>#NAME?</v>
      </c>
      <c r="BV100" t="e">
        <f t="shared" ca="1" si="25"/>
        <v>#NAME?</v>
      </c>
    </row>
    <row r="101" spans="1:74" ht="15.5" x14ac:dyDescent="0.35">
      <c r="A101" s="31">
        <v>58</v>
      </c>
      <c r="B101" s="14">
        <v>6</v>
      </c>
      <c r="C101" s="20">
        <v>0.40300000000000002</v>
      </c>
      <c r="D101" s="14">
        <v>2</v>
      </c>
      <c r="E101">
        <v>1</v>
      </c>
      <c r="F101" s="32">
        <v>1</v>
      </c>
      <c r="G101" s="14">
        <v>35</v>
      </c>
      <c r="H101" s="14">
        <v>16</v>
      </c>
      <c r="I101" s="14">
        <v>1</v>
      </c>
      <c r="J101" s="21">
        <v>36</v>
      </c>
      <c r="K101" s="17">
        <v>45</v>
      </c>
      <c r="L101" s="33">
        <v>180</v>
      </c>
      <c r="M101" s="14">
        <v>0</v>
      </c>
      <c r="R101" t="e">
        <f ca="1"/>
        <v>#NAME?</v>
      </c>
      <c r="S101" t="e">
        <f ca="1"/>
        <v>#NAME?</v>
      </c>
      <c r="T101" t="e">
        <f ca="1"/>
        <v>#NAME?</v>
      </c>
      <c r="U101" t="e">
        <f ca="1"/>
        <v>#NAME?</v>
      </c>
      <c r="V101" t="e">
        <f ca="1"/>
        <v>#NAME?</v>
      </c>
      <c r="W101" t="e">
        <f ca="1"/>
        <v>#NAME?</v>
      </c>
      <c r="X101" t="e">
        <f ca="1"/>
        <v>#NAME?</v>
      </c>
      <c r="Y101" t="e">
        <f ca="1"/>
        <v>#NAME?</v>
      </c>
      <c r="Z101" t="e">
        <f ca="1"/>
        <v>#NAME?</v>
      </c>
      <c r="AA101" t="e">
        <f ca="1"/>
        <v>#NAME?</v>
      </c>
      <c r="AB101" t="e">
        <f ca="1"/>
        <v>#NAME?</v>
      </c>
      <c r="AC101" t="e">
        <f ca="1"/>
        <v>#NAME?</v>
      </c>
      <c r="AD101" s="138" t="e">
        <f ca="1"/>
        <v>#NAME?</v>
      </c>
      <c r="AE101" s="139" t="e">
        <f ca="1"/>
        <v>#NAME?</v>
      </c>
      <c r="AF101" s="140" t="e">
        <f t="shared" ca="1" si="15"/>
        <v>#NAME?</v>
      </c>
      <c r="AG101" t="e">
        <f t="shared" ca="1" si="16"/>
        <v>#NAME?</v>
      </c>
      <c r="AH101" t="e">
        <f t="shared" ca="1" si="17"/>
        <v>#NAME?</v>
      </c>
      <c r="AI101" s="138" t="e">
        <f t="shared" ca="1" si="18"/>
        <v>#NAME?</v>
      </c>
      <c r="AJ101" s="140" t="e">
        <f t="shared" ca="1" si="19"/>
        <v>#NAME?</v>
      </c>
      <c r="AK101" s="138">
        <f t="shared" ca="1" si="20"/>
        <v>0</v>
      </c>
      <c r="AL101" s="140" t="e">
        <f t="shared" ca="1" si="21"/>
        <v>#NAME?</v>
      </c>
      <c r="AM101">
        <f t="shared" ca="1" si="22"/>
        <v>0</v>
      </c>
      <c r="BO101" t="e">
        <f ca="1"/>
        <v>#NAME?</v>
      </c>
      <c r="BP101" t="e">
        <f ca="1"/>
        <v>#NAME?</v>
      </c>
      <c r="BQ101" t="e">
        <f ca="1"/>
        <v>#NAME?</v>
      </c>
      <c r="BR101" t="e">
        <f t="shared" ca="1" si="26"/>
        <v>#NAME?</v>
      </c>
      <c r="BS101" t="e">
        <f t="shared" ca="1" si="27"/>
        <v>#NAME?</v>
      </c>
      <c r="BT101" t="e">
        <f t="shared" ca="1" si="23"/>
        <v>#NAME?</v>
      </c>
      <c r="BU101" t="e">
        <f t="shared" ca="1" si="24"/>
        <v>#NAME?</v>
      </c>
      <c r="BV101" t="e">
        <f t="shared" ca="1" si="25"/>
        <v>#NAME?</v>
      </c>
    </row>
    <row r="102" spans="1:74" ht="15.5" x14ac:dyDescent="0.35">
      <c r="A102" s="31">
        <v>67</v>
      </c>
      <c r="B102" s="14">
        <v>10</v>
      </c>
      <c r="C102" s="20">
        <v>0.85599999999999998</v>
      </c>
      <c r="D102" s="14">
        <v>3</v>
      </c>
      <c r="E102">
        <v>0</v>
      </c>
      <c r="F102" s="32">
        <v>0</v>
      </c>
      <c r="G102" s="14">
        <v>33</v>
      </c>
      <c r="H102" s="14">
        <v>1</v>
      </c>
      <c r="I102" s="14">
        <v>3</v>
      </c>
      <c r="J102" s="21">
        <v>38</v>
      </c>
      <c r="K102" s="17">
        <v>43</v>
      </c>
      <c r="L102" s="33">
        <v>188</v>
      </c>
      <c r="M102" s="14">
        <v>1</v>
      </c>
      <c r="R102" t="e">
        <f ca="1"/>
        <v>#NAME?</v>
      </c>
      <c r="S102" t="e">
        <f ca="1"/>
        <v>#NAME?</v>
      </c>
      <c r="T102" t="e">
        <f ca="1"/>
        <v>#NAME?</v>
      </c>
      <c r="U102" t="e">
        <f ca="1"/>
        <v>#NAME?</v>
      </c>
      <c r="V102" t="e">
        <f ca="1"/>
        <v>#NAME?</v>
      </c>
      <c r="W102" t="e">
        <f ca="1"/>
        <v>#NAME?</v>
      </c>
      <c r="X102" t="e">
        <f ca="1"/>
        <v>#NAME?</v>
      </c>
      <c r="Y102" t="e">
        <f ca="1"/>
        <v>#NAME?</v>
      </c>
      <c r="Z102" t="e">
        <f ca="1"/>
        <v>#NAME?</v>
      </c>
      <c r="AA102" t="e">
        <f ca="1"/>
        <v>#NAME?</v>
      </c>
      <c r="AB102" t="e">
        <f ca="1"/>
        <v>#NAME?</v>
      </c>
      <c r="AC102" t="e">
        <f ca="1"/>
        <v>#NAME?</v>
      </c>
      <c r="AD102" s="138" t="e">
        <f ca="1"/>
        <v>#NAME?</v>
      </c>
      <c r="AE102" s="139" t="e">
        <f ca="1"/>
        <v>#NAME?</v>
      </c>
      <c r="AF102" s="140" t="e">
        <f t="shared" ca="1" si="15"/>
        <v>#NAME?</v>
      </c>
      <c r="AG102" t="e">
        <f t="shared" ca="1" si="16"/>
        <v>#NAME?</v>
      </c>
      <c r="AH102" t="e">
        <f t="shared" ca="1" si="17"/>
        <v>#NAME?</v>
      </c>
      <c r="AI102" s="138" t="e">
        <f t="shared" ca="1" si="18"/>
        <v>#NAME?</v>
      </c>
      <c r="AJ102" s="140" t="e">
        <f t="shared" ca="1" si="19"/>
        <v>#NAME?</v>
      </c>
      <c r="AK102" s="138">
        <f t="shared" ca="1" si="20"/>
        <v>0</v>
      </c>
      <c r="AL102" s="140" t="e">
        <f t="shared" ca="1" si="21"/>
        <v>#NAME?</v>
      </c>
      <c r="AM102">
        <f t="shared" ca="1" si="22"/>
        <v>0</v>
      </c>
      <c r="BO102" t="e">
        <f ca="1"/>
        <v>#NAME?</v>
      </c>
      <c r="BP102" t="e">
        <f ca="1"/>
        <v>#NAME?</v>
      </c>
      <c r="BQ102" t="e">
        <f ca="1"/>
        <v>#NAME?</v>
      </c>
      <c r="BR102" t="e">
        <f t="shared" ca="1" si="26"/>
        <v>#NAME?</v>
      </c>
      <c r="BS102" t="e">
        <f t="shared" ca="1" si="27"/>
        <v>#NAME?</v>
      </c>
      <c r="BT102" t="e">
        <f t="shared" ca="1" si="23"/>
        <v>#NAME?</v>
      </c>
      <c r="BU102" t="e">
        <f t="shared" ca="1" si="24"/>
        <v>#NAME?</v>
      </c>
      <c r="BV102" t="e">
        <f t="shared" ca="1" si="25"/>
        <v>#NAME?</v>
      </c>
    </row>
    <row r="103" spans="1:74" ht="15.5" x14ac:dyDescent="0.35">
      <c r="A103" s="31">
        <v>73</v>
      </c>
      <c r="B103" s="14">
        <v>15</v>
      </c>
      <c r="C103" s="20">
        <v>1.8360000000000001</v>
      </c>
      <c r="D103" s="14">
        <v>0</v>
      </c>
      <c r="E103">
        <v>1</v>
      </c>
      <c r="F103" s="32">
        <v>1</v>
      </c>
      <c r="G103" s="14">
        <v>36</v>
      </c>
      <c r="H103" s="14">
        <v>7</v>
      </c>
      <c r="I103" s="14">
        <v>2</v>
      </c>
      <c r="J103" s="21">
        <v>42</v>
      </c>
      <c r="K103" s="17">
        <v>83</v>
      </c>
      <c r="L103" s="33">
        <v>187</v>
      </c>
      <c r="M103" s="14">
        <v>0</v>
      </c>
      <c r="R103" t="e">
        <f ca="1"/>
        <v>#NAME?</v>
      </c>
      <c r="S103" t="e">
        <f ca="1"/>
        <v>#NAME?</v>
      </c>
      <c r="T103" t="e">
        <f ca="1"/>
        <v>#NAME?</v>
      </c>
      <c r="U103" t="e">
        <f ca="1"/>
        <v>#NAME?</v>
      </c>
      <c r="V103" t="e">
        <f ca="1"/>
        <v>#NAME?</v>
      </c>
      <c r="W103" t="e">
        <f ca="1"/>
        <v>#NAME?</v>
      </c>
      <c r="X103" t="e">
        <f ca="1"/>
        <v>#NAME?</v>
      </c>
      <c r="Y103" t="e">
        <f ca="1"/>
        <v>#NAME?</v>
      </c>
      <c r="Z103" t="e">
        <f ca="1"/>
        <v>#NAME?</v>
      </c>
      <c r="AA103" t="e">
        <f ca="1"/>
        <v>#NAME?</v>
      </c>
      <c r="AB103" t="e">
        <f ca="1"/>
        <v>#NAME?</v>
      </c>
      <c r="AC103" t="e">
        <f ca="1"/>
        <v>#NAME?</v>
      </c>
      <c r="AD103" s="138" t="e">
        <f ca="1"/>
        <v>#NAME?</v>
      </c>
      <c r="AE103" s="139" t="e">
        <f ca="1"/>
        <v>#NAME?</v>
      </c>
      <c r="AF103" s="140" t="e">
        <f t="shared" ca="1" si="15"/>
        <v>#NAME?</v>
      </c>
      <c r="AG103" t="e">
        <f t="shared" ca="1" si="16"/>
        <v>#NAME?</v>
      </c>
      <c r="AH103" t="e">
        <f t="shared" ca="1" si="17"/>
        <v>#NAME?</v>
      </c>
      <c r="AI103" s="138" t="e">
        <f t="shared" ca="1" si="18"/>
        <v>#NAME?</v>
      </c>
      <c r="AJ103" s="140" t="e">
        <f t="shared" ca="1" si="19"/>
        <v>#NAME?</v>
      </c>
      <c r="AK103" s="138">
        <f t="shared" ca="1" si="20"/>
        <v>0</v>
      </c>
      <c r="AL103" s="140" t="e">
        <f t="shared" ca="1" si="21"/>
        <v>#NAME?</v>
      </c>
      <c r="AM103">
        <f t="shared" ca="1" si="22"/>
        <v>0</v>
      </c>
      <c r="BO103" t="e">
        <f ca="1"/>
        <v>#NAME?</v>
      </c>
      <c r="BP103" t="e">
        <f ca="1"/>
        <v>#NAME?</v>
      </c>
      <c r="BQ103" t="e">
        <f ca="1"/>
        <v>#NAME?</v>
      </c>
      <c r="BR103" t="e">
        <f t="shared" ca="1" si="26"/>
        <v>#NAME?</v>
      </c>
      <c r="BS103" t="e">
        <f t="shared" ca="1" si="27"/>
        <v>#NAME?</v>
      </c>
      <c r="BT103" t="e">
        <f t="shared" ca="1" si="23"/>
        <v>#NAME?</v>
      </c>
      <c r="BU103" t="e">
        <f t="shared" ca="1" si="24"/>
        <v>#NAME?</v>
      </c>
      <c r="BV103" t="e">
        <f t="shared" ca="1" si="25"/>
        <v>#NAME?</v>
      </c>
    </row>
    <row r="104" spans="1:74" ht="15.5" x14ac:dyDescent="0.35">
      <c r="A104" s="31">
        <v>70</v>
      </c>
      <c r="B104" s="14">
        <v>20</v>
      </c>
      <c r="C104" s="20">
        <v>0.40799999999999997</v>
      </c>
      <c r="D104" s="14">
        <v>2</v>
      </c>
      <c r="E104">
        <v>0</v>
      </c>
      <c r="F104" s="32">
        <v>0</v>
      </c>
      <c r="G104" s="14">
        <v>42</v>
      </c>
      <c r="H104" s="14">
        <v>7</v>
      </c>
      <c r="I104" s="14">
        <v>6</v>
      </c>
      <c r="J104" s="21">
        <v>47</v>
      </c>
      <c r="K104" s="17">
        <v>49</v>
      </c>
      <c r="L104" s="33">
        <v>168</v>
      </c>
      <c r="M104" s="14">
        <v>0</v>
      </c>
      <c r="R104" t="e">
        <f ca="1"/>
        <v>#NAME?</v>
      </c>
      <c r="S104" t="e">
        <f ca="1"/>
        <v>#NAME?</v>
      </c>
      <c r="T104" t="e">
        <f ca="1"/>
        <v>#NAME?</v>
      </c>
      <c r="U104" t="e">
        <f ca="1"/>
        <v>#NAME?</v>
      </c>
      <c r="V104" t="e">
        <f ca="1"/>
        <v>#NAME?</v>
      </c>
      <c r="W104" t="e">
        <f ca="1"/>
        <v>#NAME?</v>
      </c>
      <c r="X104" t="e">
        <f ca="1"/>
        <v>#NAME?</v>
      </c>
      <c r="Y104" t="e">
        <f ca="1"/>
        <v>#NAME?</v>
      </c>
      <c r="Z104" t="e">
        <f ca="1"/>
        <v>#NAME?</v>
      </c>
      <c r="AA104" t="e">
        <f ca="1"/>
        <v>#NAME?</v>
      </c>
      <c r="AB104" t="e">
        <f ca="1"/>
        <v>#NAME?</v>
      </c>
      <c r="AC104" t="e">
        <f ca="1"/>
        <v>#NAME?</v>
      </c>
      <c r="AD104" s="138" t="e">
        <f ca="1"/>
        <v>#NAME?</v>
      </c>
      <c r="AE104" s="139" t="e">
        <f ca="1"/>
        <v>#NAME?</v>
      </c>
      <c r="AF104" s="140" t="e">
        <f t="shared" ca="1" si="15"/>
        <v>#NAME?</v>
      </c>
      <c r="AG104" t="e">
        <f t="shared" ca="1" si="16"/>
        <v>#NAME?</v>
      </c>
      <c r="AH104" t="e">
        <f t="shared" ca="1" si="17"/>
        <v>#NAME?</v>
      </c>
      <c r="AI104" s="138" t="e">
        <f t="shared" ca="1" si="18"/>
        <v>#NAME?</v>
      </c>
      <c r="AJ104" s="140" t="e">
        <f t="shared" ca="1" si="19"/>
        <v>#NAME?</v>
      </c>
      <c r="AK104" s="138">
        <f t="shared" ca="1" si="20"/>
        <v>0</v>
      </c>
      <c r="AL104" s="140" t="e">
        <f t="shared" ca="1" si="21"/>
        <v>#NAME?</v>
      </c>
      <c r="AM104">
        <f t="shared" ca="1" si="22"/>
        <v>0</v>
      </c>
      <c r="BO104" t="e">
        <f ca="1"/>
        <v>#NAME?</v>
      </c>
      <c r="BP104" t="e">
        <f ca="1"/>
        <v>#NAME?</v>
      </c>
      <c r="BQ104" t="e">
        <f ca="1"/>
        <v>#NAME?</v>
      </c>
      <c r="BR104" t="e">
        <f t="shared" ca="1" si="26"/>
        <v>#NAME?</v>
      </c>
      <c r="BS104" t="e">
        <f t="shared" ca="1" si="27"/>
        <v>#NAME?</v>
      </c>
      <c r="BT104" t="e">
        <f t="shared" ca="1" si="23"/>
        <v>#NAME?</v>
      </c>
      <c r="BU104" t="e">
        <f t="shared" ca="1" si="24"/>
        <v>#NAME?</v>
      </c>
      <c r="BV104" t="e">
        <f t="shared" ca="1" si="25"/>
        <v>#NAME?</v>
      </c>
    </row>
    <row r="105" spans="1:74" ht="15.5" x14ac:dyDescent="0.35">
      <c r="A105" s="31">
        <v>49</v>
      </c>
      <c r="B105" s="14">
        <v>4</v>
      </c>
      <c r="C105" s="20">
        <v>0.124</v>
      </c>
      <c r="D105" s="14">
        <v>3</v>
      </c>
      <c r="E105">
        <v>1</v>
      </c>
      <c r="F105" s="32">
        <v>0</v>
      </c>
      <c r="G105" s="14">
        <v>29</v>
      </c>
      <c r="H105" s="14">
        <v>10</v>
      </c>
      <c r="I105" s="14">
        <v>1</v>
      </c>
      <c r="J105" s="21">
        <v>32</v>
      </c>
      <c r="K105" s="17">
        <v>24</v>
      </c>
      <c r="L105" s="33">
        <v>175</v>
      </c>
      <c r="M105" s="14">
        <v>0</v>
      </c>
      <c r="R105" t="e">
        <f ca="1"/>
        <v>#NAME?</v>
      </c>
      <c r="S105" t="e">
        <f ca="1"/>
        <v>#NAME?</v>
      </c>
      <c r="T105" t="e">
        <f ca="1"/>
        <v>#NAME?</v>
      </c>
      <c r="U105" t="e">
        <f ca="1"/>
        <v>#NAME?</v>
      </c>
      <c r="V105" t="e">
        <f ca="1"/>
        <v>#NAME?</v>
      </c>
      <c r="W105" t="e">
        <f ca="1"/>
        <v>#NAME?</v>
      </c>
      <c r="X105" t="e">
        <f ca="1"/>
        <v>#NAME?</v>
      </c>
      <c r="Y105" t="e">
        <f ca="1"/>
        <v>#NAME?</v>
      </c>
      <c r="Z105" t="e">
        <f ca="1"/>
        <v>#NAME?</v>
      </c>
      <c r="AA105" t="e">
        <f ca="1"/>
        <v>#NAME?</v>
      </c>
      <c r="AB105" t="e">
        <f ca="1"/>
        <v>#NAME?</v>
      </c>
      <c r="AC105" t="e">
        <f ca="1"/>
        <v>#NAME?</v>
      </c>
      <c r="AD105" s="138" t="e">
        <f ca="1"/>
        <v>#NAME?</v>
      </c>
      <c r="AE105" s="139" t="e">
        <f ca="1"/>
        <v>#NAME?</v>
      </c>
      <c r="AF105" s="140" t="e">
        <f t="shared" ca="1" si="15"/>
        <v>#NAME?</v>
      </c>
      <c r="AG105" t="e">
        <f t="shared" ca="1" si="16"/>
        <v>#NAME?</v>
      </c>
      <c r="AH105" t="e">
        <f t="shared" ca="1" si="17"/>
        <v>#NAME?</v>
      </c>
      <c r="AI105" s="138" t="e">
        <f t="shared" ca="1" si="18"/>
        <v>#NAME?</v>
      </c>
      <c r="AJ105" s="140" t="e">
        <f t="shared" ca="1" si="19"/>
        <v>#NAME?</v>
      </c>
      <c r="AK105" s="138">
        <f t="shared" ca="1" si="20"/>
        <v>0</v>
      </c>
      <c r="AL105" s="140" t="e">
        <f t="shared" ca="1" si="21"/>
        <v>#NAME?</v>
      </c>
      <c r="AM105">
        <f t="shared" ca="1" si="22"/>
        <v>0</v>
      </c>
      <c r="BO105" t="e">
        <f ca="1"/>
        <v>#NAME?</v>
      </c>
      <c r="BP105" t="e">
        <f ca="1"/>
        <v>#NAME?</v>
      </c>
      <c r="BQ105" t="e">
        <f ca="1"/>
        <v>#NAME?</v>
      </c>
      <c r="BR105" t="e">
        <f t="shared" ca="1" si="26"/>
        <v>#NAME?</v>
      </c>
      <c r="BS105" t="e">
        <f t="shared" ca="1" si="27"/>
        <v>#NAME?</v>
      </c>
      <c r="BT105" t="e">
        <f t="shared" ca="1" si="23"/>
        <v>#NAME?</v>
      </c>
      <c r="BU105" t="e">
        <f t="shared" ca="1" si="24"/>
        <v>#NAME?</v>
      </c>
      <c r="BV105" t="e">
        <f t="shared" ca="1" si="25"/>
        <v>#NAME?</v>
      </c>
    </row>
    <row r="106" spans="1:74" ht="15.5" x14ac:dyDescent="0.35">
      <c r="A106" s="31">
        <v>55</v>
      </c>
      <c r="B106" s="14">
        <v>11</v>
      </c>
      <c r="C106" s="20">
        <v>8.5000000000000006E-2</v>
      </c>
      <c r="D106" s="14">
        <v>7</v>
      </c>
      <c r="E106">
        <v>0</v>
      </c>
      <c r="F106" s="32">
        <v>0</v>
      </c>
      <c r="G106" s="14">
        <v>38</v>
      </c>
      <c r="H106" s="14">
        <v>4</v>
      </c>
      <c r="I106" s="14">
        <v>5</v>
      </c>
      <c r="J106" s="21">
        <v>32</v>
      </c>
      <c r="K106" s="17">
        <v>35</v>
      </c>
      <c r="L106" s="33">
        <v>169</v>
      </c>
      <c r="M106" s="14">
        <v>1</v>
      </c>
      <c r="R106" t="e">
        <f ca="1"/>
        <v>#NAME?</v>
      </c>
      <c r="S106" t="e">
        <f ca="1"/>
        <v>#NAME?</v>
      </c>
      <c r="T106" t="e">
        <f ca="1"/>
        <v>#NAME?</v>
      </c>
      <c r="U106" t="e">
        <f ca="1"/>
        <v>#NAME?</v>
      </c>
      <c r="V106" t="e">
        <f ca="1"/>
        <v>#NAME?</v>
      </c>
      <c r="W106" t="e">
        <f ca="1"/>
        <v>#NAME?</v>
      </c>
      <c r="X106" t="e">
        <f ca="1"/>
        <v>#NAME?</v>
      </c>
      <c r="Y106" t="e">
        <f ca="1"/>
        <v>#NAME?</v>
      </c>
      <c r="Z106" t="e">
        <f ca="1"/>
        <v>#NAME?</v>
      </c>
      <c r="AA106" t="e">
        <f ca="1"/>
        <v>#NAME?</v>
      </c>
      <c r="AB106" t="e">
        <f ca="1"/>
        <v>#NAME?</v>
      </c>
      <c r="AC106" t="e">
        <f ca="1"/>
        <v>#NAME?</v>
      </c>
      <c r="AD106" s="138" t="e">
        <f ca="1"/>
        <v>#NAME?</v>
      </c>
      <c r="AE106" s="139" t="e">
        <f ca="1"/>
        <v>#NAME?</v>
      </c>
      <c r="AF106" s="140" t="e">
        <f t="shared" ca="1" si="15"/>
        <v>#NAME?</v>
      </c>
      <c r="AG106" t="e">
        <f t="shared" ca="1" si="16"/>
        <v>#NAME?</v>
      </c>
      <c r="AH106" t="e">
        <f t="shared" ca="1" si="17"/>
        <v>#NAME?</v>
      </c>
      <c r="AI106" s="138" t="e">
        <f t="shared" ca="1" si="18"/>
        <v>#NAME?</v>
      </c>
      <c r="AJ106" s="140" t="e">
        <f t="shared" ca="1" si="19"/>
        <v>#NAME?</v>
      </c>
      <c r="AK106" s="138">
        <f t="shared" ca="1" si="20"/>
        <v>0</v>
      </c>
      <c r="AL106" s="140" t="e">
        <f t="shared" ca="1" si="21"/>
        <v>#NAME?</v>
      </c>
      <c r="AM106">
        <f t="shared" ca="1" si="22"/>
        <v>0</v>
      </c>
      <c r="BO106" t="e">
        <f ca="1"/>
        <v>#NAME?</v>
      </c>
      <c r="BP106" t="e">
        <f ca="1"/>
        <v>#NAME?</v>
      </c>
      <c r="BQ106" t="e">
        <f ca="1"/>
        <v>#NAME?</v>
      </c>
      <c r="BR106" t="e">
        <f t="shared" ca="1" si="26"/>
        <v>#NAME?</v>
      </c>
      <c r="BS106" t="e">
        <f t="shared" ca="1" si="27"/>
        <v>#NAME?</v>
      </c>
      <c r="BT106" t="e">
        <f t="shared" ca="1" si="23"/>
        <v>#NAME?</v>
      </c>
      <c r="BU106" t="e">
        <f t="shared" ca="1" si="24"/>
        <v>#NAME?</v>
      </c>
      <c r="BV106" t="e">
        <f t="shared" ca="1" si="25"/>
        <v>#NAME?</v>
      </c>
    </row>
    <row r="107" spans="1:74" ht="15.5" x14ac:dyDescent="0.35">
      <c r="A107" s="31">
        <v>49</v>
      </c>
      <c r="B107" s="14">
        <v>13</v>
      </c>
      <c r="C107" s="20">
        <v>0.85199999999999998</v>
      </c>
      <c r="D107" s="14">
        <v>3</v>
      </c>
      <c r="E107">
        <v>0</v>
      </c>
      <c r="F107" s="32">
        <v>0</v>
      </c>
      <c r="G107" s="14">
        <v>37</v>
      </c>
      <c r="H107" s="14">
        <v>9</v>
      </c>
      <c r="I107" s="14">
        <v>4</v>
      </c>
      <c r="J107" s="21">
        <v>41</v>
      </c>
      <c r="K107" s="17">
        <v>25</v>
      </c>
      <c r="L107" s="33">
        <v>168</v>
      </c>
      <c r="M107" s="14">
        <v>1</v>
      </c>
      <c r="R107" t="e">
        <f ca="1"/>
        <v>#NAME?</v>
      </c>
      <c r="S107" t="e">
        <f ca="1"/>
        <v>#NAME?</v>
      </c>
      <c r="T107" t="e">
        <f ca="1"/>
        <v>#NAME?</v>
      </c>
      <c r="U107" t="e">
        <f ca="1"/>
        <v>#NAME?</v>
      </c>
      <c r="V107" t="e">
        <f ca="1"/>
        <v>#NAME?</v>
      </c>
      <c r="W107" t="e">
        <f ca="1"/>
        <v>#NAME?</v>
      </c>
      <c r="X107" t="e">
        <f ca="1"/>
        <v>#NAME?</v>
      </c>
      <c r="Y107" t="e">
        <f ca="1"/>
        <v>#NAME?</v>
      </c>
      <c r="Z107" t="e">
        <f ca="1"/>
        <v>#NAME?</v>
      </c>
      <c r="AA107" t="e">
        <f ca="1"/>
        <v>#NAME?</v>
      </c>
      <c r="AB107" t="e">
        <f ca="1"/>
        <v>#NAME?</v>
      </c>
      <c r="AC107" t="e">
        <f ca="1"/>
        <v>#NAME?</v>
      </c>
      <c r="AD107" s="138" t="e">
        <f ca="1"/>
        <v>#NAME?</v>
      </c>
      <c r="AE107" s="139" t="e">
        <f ca="1"/>
        <v>#NAME?</v>
      </c>
      <c r="AF107" s="140" t="e">
        <f t="shared" ca="1" si="15"/>
        <v>#NAME?</v>
      </c>
      <c r="AG107" t="e">
        <f t="shared" ca="1" si="16"/>
        <v>#NAME?</v>
      </c>
      <c r="AH107" t="e">
        <f t="shared" ca="1" si="17"/>
        <v>#NAME?</v>
      </c>
      <c r="AI107" s="138" t="e">
        <f t="shared" ca="1" si="18"/>
        <v>#NAME?</v>
      </c>
      <c r="AJ107" s="140" t="e">
        <f t="shared" ca="1" si="19"/>
        <v>#NAME?</v>
      </c>
      <c r="AK107" s="138">
        <f t="shared" ca="1" si="20"/>
        <v>0</v>
      </c>
      <c r="AL107" s="140" t="e">
        <f t="shared" ca="1" si="21"/>
        <v>#NAME?</v>
      </c>
      <c r="AM107">
        <f t="shared" ca="1" si="22"/>
        <v>0</v>
      </c>
      <c r="BO107" t="e">
        <f ca="1"/>
        <v>#NAME?</v>
      </c>
      <c r="BP107" t="e">
        <f ca="1"/>
        <v>#NAME?</v>
      </c>
      <c r="BQ107" t="e">
        <f ca="1"/>
        <v>#NAME?</v>
      </c>
      <c r="BR107" t="e">
        <f t="shared" ca="1" si="26"/>
        <v>#NAME?</v>
      </c>
      <c r="BS107" t="e">
        <f t="shared" ca="1" si="27"/>
        <v>#NAME?</v>
      </c>
      <c r="BT107" t="e">
        <f t="shared" ca="1" si="23"/>
        <v>#NAME?</v>
      </c>
      <c r="BU107" t="e">
        <f t="shared" ca="1" si="24"/>
        <v>#NAME?</v>
      </c>
      <c r="BV107" t="e">
        <f t="shared" ca="1" si="25"/>
        <v>#NAME?</v>
      </c>
    </row>
    <row r="108" spans="1:74" ht="15.5" x14ac:dyDescent="0.35">
      <c r="A108" s="31">
        <v>74</v>
      </c>
      <c r="B108" s="14">
        <v>6</v>
      </c>
      <c r="C108" s="20">
        <v>1.927</v>
      </c>
      <c r="D108" s="14">
        <v>2</v>
      </c>
      <c r="E108">
        <v>0</v>
      </c>
      <c r="F108" s="32">
        <v>1</v>
      </c>
      <c r="G108" s="14">
        <v>29</v>
      </c>
      <c r="H108" s="14">
        <v>7</v>
      </c>
      <c r="I108" s="14">
        <v>2</v>
      </c>
      <c r="J108" s="21">
        <v>38</v>
      </c>
      <c r="K108" s="17">
        <v>58</v>
      </c>
      <c r="L108" s="33">
        <v>171</v>
      </c>
      <c r="M108" s="14">
        <v>1</v>
      </c>
      <c r="R108" t="e">
        <f ca="1"/>
        <v>#NAME?</v>
      </c>
      <c r="S108" t="e">
        <f ca="1"/>
        <v>#NAME?</v>
      </c>
      <c r="T108" t="e">
        <f ca="1"/>
        <v>#NAME?</v>
      </c>
      <c r="U108" t="e">
        <f ca="1"/>
        <v>#NAME?</v>
      </c>
      <c r="V108" t="e">
        <f ca="1"/>
        <v>#NAME?</v>
      </c>
      <c r="W108" t="e">
        <f ca="1"/>
        <v>#NAME?</v>
      </c>
      <c r="X108" t="e">
        <f ca="1"/>
        <v>#NAME?</v>
      </c>
      <c r="Y108" t="e">
        <f ca="1"/>
        <v>#NAME?</v>
      </c>
      <c r="Z108" t="e">
        <f ca="1"/>
        <v>#NAME?</v>
      </c>
      <c r="AA108" t="e">
        <f ca="1"/>
        <v>#NAME?</v>
      </c>
      <c r="AB108" t="e">
        <f ca="1"/>
        <v>#NAME?</v>
      </c>
      <c r="AC108" t="e">
        <f ca="1"/>
        <v>#NAME?</v>
      </c>
      <c r="AD108" s="138" t="e">
        <f ca="1"/>
        <v>#NAME?</v>
      </c>
      <c r="AE108" s="139" t="e">
        <f ca="1"/>
        <v>#NAME?</v>
      </c>
      <c r="AF108" s="140" t="e">
        <f t="shared" ca="1" si="15"/>
        <v>#NAME?</v>
      </c>
      <c r="AG108" t="e">
        <f t="shared" ca="1" si="16"/>
        <v>#NAME?</v>
      </c>
      <c r="AH108" t="e">
        <f t="shared" ca="1" si="17"/>
        <v>#NAME?</v>
      </c>
      <c r="AI108" s="138" t="e">
        <f t="shared" ca="1" si="18"/>
        <v>#NAME?</v>
      </c>
      <c r="AJ108" s="140" t="e">
        <f t="shared" ca="1" si="19"/>
        <v>#NAME?</v>
      </c>
      <c r="AK108" s="138">
        <f t="shared" ca="1" si="20"/>
        <v>0</v>
      </c>
      <c r="AL108" s="140" t="e">
        <f t="shared" ca="1" si="21"/>
        <v>#NAME?</v>
      </c>
      <c r="AM108">
        <f t="shared" ca="1" si="22"/>
        <v>0</v>
      </c>
      <c r="BO108" t="e">
        <f ca="1"/>
        <v>#NAME?</v>
      </c>
      <c r="BP108" t="e">
        <f ca="1"/>
        <v>#NAME?</v>
      </c>
      <c r="BQ108" t="e">
        <f ca="1"/>
        <v>#NAME?</v>
      </c>
      <c r="BR108" t="e">
        <f t="shared" ca="1" si="26"/>
        <v>#NAME?</v>
      </c>
      <c r="BS108" t="e">
        <f t="shared" ca="1" si="27"/>
        <v>#NAME?</v>
      </c>
      <c r="BT108" t="e">
        <f t="shared" ca="1" si="23"/>
        <v>#NAME?</v>
      </c>
      <c r="BU108" t="e">
        <f t="shared" ca="1" si="24"/>
        <v>#NAME?</v>
      </c>
      <c r="BV108" t="e">
        <f t="shared" ca="1" si="25"/>
        <v>#NAME?</v>
      </c>
    </row>
    <row r="109" spans="1:74" ht="15.5" x14ac:dyDescent="0.35">
      <c r="A109" s="31">
        <v>53</v>
      </c>
      <c r="B109" s="14">
        <v>4</v>
      </c>
      <c r="C109" s="20">
        <v>1.018</v>
      </c>
      <c r="D109" s="14">
        <v>1</v>
      </c>
      <c r="E109">
        <v>0</v>
      </c>
      <c r="F109" s="32">
        <v>1</v>
      </c>
      <c r="G109" s="14">
        <v>36</v>
      </c>
      <c r="H109" s="14">
        <v>10</v>
      </c>
      <c r="I109" s="14">
        <v>4</v>
      </c>
      <c r="J109" s="21">
        <v>35</v>
      </c>
      <c r="K109" s="17">
        <v>31</v>
      </c>
      <c r="L109" s="33">
        <v>182</v>
      </c>
      <c r="M109" s="14">
        <v>0</v>
      </c>
      <c r="R109" t="e">
        <f ca="1"/>
        <v>#NAME?</v>
      </c>
      <c r="S109" t="e">
        <f ca="1"/>
        <v>#NAME?</v>
      </c>
      <c r="T109" t="e">
        <f ca="1"/>
        <v>#NAME?</v>
      </c>
      <c r="U109" t="e">
        <f ca="1"/>
        <v>#NAME?</v>
      </c>
      <c r="V109" t="e">
        <f ca="1"/>
        <v>#NAME?</v>
      </c>
      <c r="W109" t="e">
        <f ca="1"/>
        <v>#NAME?</v>
      </c>
      <c r="X109" t="e">
        <f ca="1"/>
        <v>#NAME?</v>
      </c>
      <c r="Y109" t="e">
        <f ca="1"/>
        <v>#NAME?</v>
      </c>
      <c r="Z109" t="e">
        <f ca="1"/>
        <v>#NAME?</v>
      </c>
      <c r="AA109" t="e">
        <f ca="1"/>
        <v>#NAME?</v>
      </c>
      <c r="AB109" t="e">
        <f ca="1"/>
        <v>#NAME?</v>
      </c>
      <c r="AC109" t="e">
        <f ca="1"/>
        <v>#NAME?</v>
      </c>
      <c r="AD109" s="138" t="e">
        <f ca="1"/>
        <v>#NAME?</v>
      </c>
      <c r="AE109" s="139" t="e">
        <f ca="1"/>
        <v>#NAME?</v>
      </c>
      <c r="AF109" s="140" t="e">
        <f t="shared" ca="1" si="15"/>
        <v>#NAME?</v>
      </c>
      <c r="AG109" t="e">
        <f t="shared" ca="1" si="16"/>
        <v>#NAME?</v>
      </c>
      <c r="AH109" t="e">
        <f t="shared" ca="1" si="17"/>
        <v>#NAME?</v>
      </c>
      <c r="AI109" s="138" t="e">
        <f t="shared" ca="1" si="18"/>
        <v>#NAME?</v>
      </c>
      <c r="AJ109" s="140" t="e">
        <f t="shared" ca="1" si="19"/>
        <v>#NAME?</v>
      </c>
      <c r="AK109" s="138">
        <f t="shared" ca="1" si="20"/>
        <v>0</v>
      </c>
      <c r="AL109" s="140" t="e">
        <f t="shared" ca="1" si="21"/>
        <v>#NAME?</v>
      </c>
      <c r="AM109">
        <f t="shared" ca="1" si="22"/>
        <v>0</v>
      </c>
      <c r="BO109" t="e">
        <f ca="1"/>
        <v>#NAME?</v>
      </c>
      <c r="BP109" t="e">
        <f ca="1"/>
        <v>#NAME?</v>
      </c>
      <c r="BQ109" t="e">
        <f ca="1"/>
        <v>#NAME?</v>
      </c>
      <c r="BR109" t="e">
        <f t="shared" ca="1" si="26"/>
        <v>#NAME?</v>
      </c>
      <c r="BS109" t="e">
        <f t="shared" ca="1" si="27"/>
        <v>#NAME?</v>
      </c>
      <c r="BT109" t="e">
        <f t="shared" ca="1" si="23"/>
        <v>#NAME?</v>
      </c>
      <c r="BU109" t="e">
        <f t="shared" ca="1" si="24"/>
        <v>#NAME?</v>
      </c>
      <c r="BV109" t="e">
        <f t="shared" ca="1" si="25"/>
        <v>#NAME?</v>
      </c>
    </row>
    <row r="110" spans="1:74" ht="15.5" x14ac:dyDescent="0.35">
      <c r="A110" s="31">
        <v>58</v>
      </c>
      <c r="B110" s="14">
        <v>13</v>
      </c>
      <c r="C110" s="20">
        <v>0.86399999999999999</v>
      </c>
      <c r="D110" s="14">
        <v>4</v>
      </c>
      <c r="E110">
        <v>0</v>
      </c>
      <c r="F110" s="32">
        <v>0</v>
      </c>
      <c r="G110" s="14">
        <v>61</v>
      </c>
      <c r="H110" s="14">
        <v>8</v>
      </c>
      <c r="I110" s="14">
        <v>5</v>
      </c>
      <c r="J110" s="21">
        <v>44</v>
      </c>
      <c r="K110" s="17">
        <v>39</v>
      </c>
      <c r="L110" s="33">
        <v>168</v>
      </c>
      <c r="M110" s="14">
        <v>1</v>
      </c>
      <c r="R110" t="e">
        <f ca="1"/>
        <v>#NAME?</v>
      </c>
      <c r="S110" t="e">
        <f ca="1"/>
        <v>#NAME?</v>
      </c>
      <c r="T110" t="e">
        <f ca="1"/>
        <v>#NAME?</v>
      </c>
      <c r="U110" t="e">
        <f ca="1"/>
        <v>#NAME?</v>
      </c>
      <c r="V110" t="e">
        <f ca="1"/>
        <v>#NAME?</v>
      </c>
      <c r="W110" t="e">
        <f ca="1"/>
        <v>#NAME?</v>
      </c>
      <c r="X110" t="e">
        <f ca="1"/>
        <v>#NAME?</v>
      </c>
      <c r="Y110" t="e">
        <f ca="1"/>
        <v>#NAME?</v>
      </c>
      <c r="Z110" t="e">
        <f ca="1"/>
        <v>#NAME?</v>
      </c>
      <c r="AA110" t="e">
        <f ca="1"/>
        <v>#NAME?</v>
      </c>
      <c r="AB110" t="e">
        <f ca="1"/>
        <v>#NAME?</v>
      </c>
      <c r="AC110" t="e">
        <f ca="1"/>
        <v>#NAME?</v>
      </c>
      <c r="AD110" s="138" t="e">
        <f ca="1"/>
        <v>#NAME?</v>
      </c>
      <c r="AE110" s="139" t="e">
        <f ca="1"/>
        <v>#NAME?</v>
      </c>
      <c r="AF110" s="140" t="e">
        <f t="shared" ca="1" si="15"/>
        <v>#NAME?</v>
      </c>
      <c r="AG110" t="e">
        <f t="shared" ca="1" si="16"/>
        <v>#NAME?</v>
      </c>
      <c r="AH110" t="e">
        <f t="shared" ca="1" si="17"/>
        <v>#NAME?</v>
      </c>
      <c r="AI110" s="138" t="e">
        <f t="shared" ca="1" si="18"/>
        <v>#NAME?</v>
      </c>
      <c r="AJ110" s="140" t="e">
        <f t="shared" ca="1" si="19"/>
        <v>#NAME?</v>
      </c>
      <c r="AK110" s="138">
        <f t="shared" ca="1" si="20"/>
        <v>0</v>
      </c>
      <c r="AL110" s="140" t="e">
        <f t="shared" ca="1" si="21"/>
        <v>#NAME?</v>
      </c>
      <c r="AM110">
        <f t="shared" ca="1" si="22"/>
        <v>0</v>
      </c>
      <c r="BO110" t="e">
        <f ca="1"/>
        <v>#NAME?</v>
      </c>
      <c r="BP110" t="e">
        <f ca="1"/>
        <v>#NAME?</v>
      </c>
      <c r="BQ110" t="e">
        <f ca="1"/>
        <v>#NAME?</v>
      </c>
      <c r="BR110" t="e">
        <f t="shared" ca="1" si="26"/>
        <v>#NAME?</v>
      </c>
      <c r="BS110" t="e">
        <f t="shared" ca="1" si="27"/>
        <v>#NAME?</v>
      </c>
      <c r="BT110" t="e">
        <f t="shared" ca="1" si="23"/>
        <v>#NAME?</v>
      </c>
      <c r="BU110" t="e">
        <f t="shared" ca="1" si="24"/>
        <v>#NAME?</v>
      </c>
      <c r="BV110" t="e">
        <f t="shared" ca="1" si="25"/>
        <v>#NAME?</v>
      </c>
    </row>
    <row r="111" spans="1:74" ht="15.5" x14ac:dyDescent="0.35">
      <c r="A111" s="31">
        <v>54</v>
      </c>
      <c r="B111" s="14">
        <v>2</v>
      </c>
      <c r="C111" s="20">
        <v>0.626</v>
      </c>
      <c r="D111" s="14">
        <v>2</v>
      </c>
      <c r="E111">
        <v>0</v>
      </c>
      <c r="F111" s="32">
        <v>0</v>
      </c>
      <c r="G111" s="14">
        <v>38</v>
      </c>
      <c r="H111" s="14">
        <v>8</v>
      </c>
      <c r="I111" s="14">
        <v>3</v>
      </c>
      <c r="J111" s="21">
        <v>28</v>
      </c>
      <c r="K111" s="17">
        <v>26</v>
      </c>
      <c r="L111" s="33">
        <v>193</v>
      </c>
      <c r="M111" s="14">
        <v>1</v>
      </c>
      <c r="R111" t="e">
        <f ca="1"/>
        <v>#NAME?</v>
      </c>
      <c r="S111" t="e">
        <f ca="1"/>
        <v>#NAME?</v>
      </c>
      <c r="T111" t="e">
        <f ca="1"/>
        <v>#NAME?</v>
      </c>
      <c r="U111" t="e">
        <f ca="1"/>
        <v>#NAME?</v>
      </c>
      <c r="V111" t="e">
        <f ca="1"/>
        <v>#NAME?</v>
      </c>
      <c r="W111" t="e">
        <f ca="1"/>
        <v>#NAME?</v>
      </c>
      <c r="X111" t="e">
        <f ca="1"/>
        <v>#NAME?</v>
      </c>
      <c r="Y111" t="e">
        <f ca="1"/>
        <v>#NAME?</v>
      </c>
      <c r="Z111" t="e">
        <f ca="1"/>
        <v>#NAME?</v>
      </c>
      <c r="AA111" t="e">
        <f ca="1"/>
        <v>#NAME?</v>
      </c>
      <c r="AB111" t="e">
        <f ca="1"/>
        <v>#NAME?</v>
      </c>
      <c r="AC111" t="e">
        <f ca="1"/>
        <v>#NAME?</v>
      </c>
      <c r="AD111" s="138" t="e">
        <f ca="1"/>
        <v>#NAME?</v>
      </c>
      <c r="AE111" s="139" t="e">
        <f ca="1"/>
        <v>#NAME?</v>
      </c>
      <c r="AF111" s="140" t="e">
        <f t="shared" ca="1" si="15"/>
        <v>#NAME?</v>
      </c>
      <c r="AG111" t="e">
        <f t="shared" ca="1" si="16"/>
        <v>#NAME?</v>
      </c>
      <c r="AH111" t="e">
        <f t="shared" ca="1" si="17"/>
        <v>#NAME?</v>
      </c>
      <c r="AI111" s="138" t="e">
        <f t="shared" ca="1" si="18"/>
        <v>#NAME?</v>
      </c>
      <c r="AJ111" s="140" t="e">
        <f t="shared" ca="1" si="19"/>
        <v>#NAME?</v>
      </c>
      <c r="AK111" s="138">
        <f t="shared" ca="1" si="20"/>
        <v>0</v>
      </c>
      <c r="AL111" s="140" t="e">
        <f t="shared" ca="1" si="21"/>
        <v>#NAME?</v>
      </c>
      <c r="AM111">
        <f t="shared" ca="1" si="22"/>
        <v>0</v>
      </c>
      <c r="BO111" t="e">
        <f ca="1"/>
        <v>#NAME?</v>
      </c>
      <c r="BP111" t="e">
        <f ca="1"/>
        <v>#NAME?</v>
      </c>
      <c r="BQ111" t="e">
        <f ca="1"/>
        <v>#NAME?</v>
      </c>
      <c r="BR111" t="e">
        <f t="shared" ca="1" si="26"/>
        <v>#NAME?</v>
      </c>
      <c r="BS111" t="e">
        <f t="shared" ca="1" si="27"/>
        <v>#NAME?</v>
      </c>
      <c r="BT111" t="e">
        <f t="shared" ca="1" si="23"/>
        <v>#NAME?</v>
      </c>
      <c r="BU111" t="e">
        <f t="shared" ca="1" si="24"/>
        <v>#NAME?</v>
      </c>
      <c r="BV111" t="e">
        <f t="shared" ca="1" si="25"/>
        <v>#NAME?</v>
      </c>
    </row>
    <row r="112" spans="1:74" ht="15.5" x14ac:dyDescent="0.35">
      <c r="A112" s="31">
        <v>55</v>
      </c>
      <c r="B112" s="14">
        <v>4</v>
      </c>
      <c r="C112" s="20">
        <v>1.3839999999999999</v>
      </c>
      <c r="D112" s="14">
        <v>2</v>
      </c>
      <c r="E112">
        <v>1</v>
      </c>
      <c r="F112" s="32">
        <v>0</v>
      </c>
      <c r="G112" s="14">
        <v>27</v>
      </c>
      <c r="H112" s="14">
        <v>10</v>
      </c>
      <c r="I112" s="14">
        <v>1</v>
      </c>
      <c r="J112" s="21">
        <v>34</v>
      </c>
      <c r="K112" s="17">
        <v>94</v>
      </c>
      <c r="L112" s="33">
        <v>192</v>
      </c>
      <c r="M112" s="14">
        <v>1</v>
      </c>
      <c r="R112" t="e">
        <f ca="1"/>
        <v>#NAME?</v>
      </c>
      <c r="S112" t="e">
        <f ca="1"/>
        <v>#NAME?</v>
      </c>
      <c r="T112" t="e">
        <f ca="1"/>
        <v>#NAME?</v>
      </c>
      <c r="U112" t="e">
        <f ca="1"/>
        <v>#NAME?</v>
      </c>
      <c r="V112" t="e">
        <f ca="1"/>
        <v>#NAME?</v>
      </c>
      <c r="W112" t="e">
        <f ca="1"/>
        <v>#NAME?</v>
      </c>
      <c r="X112" t="e">
        <f ca="1"/>
        <v>#NAME?</v>
      </c>
      <c r="Y112" t="e">
        <f ca="1"/>
        <v>#NAME?</v>
      </c>
      <c r="Z112" t="e">
        <f ca="1"/>
        <v>#NAME?</v>
      </c>
      <c r="AA112" t="e">
        <f ca="1"/>
        <v>#NAME?</v>
      </c>
      <c r="AB112" t="e">
        <f ca="1"/>
        <v>#NAME?</v>
      </c>
      <c r="AC112" t="e">
        <f ca="1"/>
        <v>#NAME?</v>
      </c>
      <c r="AD112" s="138" t="e">
        <f ca="1"/>
        <v>#NAME?</v>
      </c>
      <c r="AE112" s="139" t="e">
        <f ca="1"/>
        <v>#NAME?</v>
      </c>
      <c r="AF112" s="140" t="e">
        <f t="shared" ca="1" si="15"/>
        <v>#NAME?</v>
      </c>
      <c r="AG112" t="e">
        <f t="shared" ca="1" si="16"/>
        <v>#NAME?</v>
      </c>
      <c r="AH112" t="e">
        <f t="shared" ca="1" si="17"/>
        <v>#NAME?</v>
      </c>
      <c r="AI112" s="138" t="e">
        <f t="shared" ca="1" si="18"/>
        <v>#NAME?</v>
      </c>
      <c r="AJ112" s="140" t="e">
        <f t="shared" ca="1" si="19"/>
        <v>#NAME?</v>
      </c>
      <c r="AK112" s="138">
        <f t="shared" ca="1" si="20"/>
        <v>0</v>
      </c>
      <c r="AL112" s="140" t="e">
        <f t="shared" ca="1" si="21"/>
        <v>#NAME?</v>
      </c>
      <c r="AM112">
        <f t="shared" ca="1" si="22"/>
        <v>0</v>
      </c>
      <c r="BO112" t="e">
        <f ca="1"/>
        <v>#NAME?</v>
      </c>
      <c r="BP112" t="e">
        <f ca="1"/>
        <v>#NAME?</v>
      </c>
      <c r="BQ112" t="e">
        <f ca="1"/>
        <v>#NAME?</v>
      </c>
      <c r="BR112" t="e">
        <f t="shared" ca="1" si="26"/>
        <v>#NAME?</v>
      </c>
      <c r="BS112" t="e">
        <f t="shared" ca="1" si="27"/>
        <v>#NAME?</v>
      </c>
      <c r="BT112" t="e">
        <f t="shared" ca="1" si="23"/>
        <v>#NAME?</v>
      </c>
      <c r="BU112" t="e">
        <f t="shared" ca="1" si="24"/>
        <v>#NAME?</v>
      </c>
      <c r="BV112" t="e">
        <f t="shared" ca="1" si="25"/>
        <v>#NAME?</v>
      </c>
    </row>
    <row r="113" spans="1:74" ht="15.5" x14ac:dyDescent="0.35">
      <c r="A113" s="31">
        <v>65</v>
      </c>
      <c r="B113" s="14">
        <v>3</v>
      </c>
      <c r="C113" s="20">
        <v>0.59</v>
      </c>
      <c r="D113" s="14">
        <v>3</v>
      </c>
      <c r="E113">
        <v>0</v>
      </c>
      <c r="F113" s="32">
        <v>1</v>
      </c>
      <c r="G113" s="14">
        <v>32</v>
      </c>
      <c r="H113" s="14">
        <v>10</v>
      </c>
      <c r="I113" s="14">
        <v>2</v>
      </c>
      <c r="J113" s="21">
        <v>29</v>
      </c>
      <c r="K113" s="17">
        <v>54</v>
      </c>
      <c r="L113" s="33">
        <v>181</v>
      </c>
      <c r="M113" s="14">
        <v>1</v>
      </c>
      <c r="R113" t="e">
        <f ca="1"/>
        <v>#NAME?</v>
      </c>
      <c r="S113" t="e">
        <f ca="1"/>
        <v>#NAME?</v>
      </c>
      <c r="T113" t="e">
        <f ca="1"/>
        <v>#NAME?</v>
      </c>
      <c r="U113" t="e">
        <f ca="1"/>
        <v>#NAME?</v>
      </c>
      <c r="V113" t="e">
        <f ca="1"/>
        <v>#NAME?</v>
      </c>
      <c r="W113" t="e">
        <f ca="1"/>
        <v>#NAME?</v>
      </c>
      <c r="X113" t="e">
        <f ca="1"/>
        <v>#NAME?</v>
      </c>
      <c r="Y113" t="e">
        <f ca="1"/>
        <v>#NAME?</v>
      </c>
      <c r="Z113" t="e">
        <f ca="1"/>
        <v>#NAME?</v>
      </c>
      <c r="AA113" t="e">
        <f ca="1"/>
        <v>#NAME?</v>
      </c>
      <c r="AB113" t="e">
        <f ca="1"/>
        <v>#NAME?</v>
      </c>
      <c r="AC113" t="e">
        <f ca="1"/>
        <v>#NAME?</v>
      </c>
      <c r="AD113" s="138" t="e">
        <f ca="1"/>
        <v>#NAME?</v>
      </c>
      <c r="AE113" s="139" t="e">
        <f ca="1"/>
        <v>#NAME?</v>
      </c>
      <c r="AF113" s="140" t="e">
        <f t="shared" ca="1" si="15"/>
        <v>#NAME?</v>
      </c>
      <c r="AG113" t="e">
        <f t="shared" ca="1" si="16"/>
        <v>#NAME?</v>
      </c>
      <c r="AH113" t="e">
        <f t="shared" ca="1" si="17"/>
        <v>#NAME?</v>
      </c>
      <c r="AI113" s="138" t="e">
        <f t="shared" ca="1" si="18"/>
        <v>#NAME?</v>
      </c>
      <c r="AJ113" s="140" t="e">
        <f t="shared" ca="1" si="19"/>
        <v>#NAME?</v>
      </c>
      <c r="AK113" s="138">
        <f t="shared" ca="1" si="20"/>
        <v>0</v>
      </c>
      <c r="AL113" s="140" t="e">
        <f t="shared" ca="1" si="21"/>
        <v>#NAME?</v>
      </c>
      <c r="AM113">
        <f t="shared" ca="1" si="22"/>
        <v>0</v>
      </c>
      <c r="BO113" t="e">
        <f ca="1"/>
        <v>#NAME?</v>
      </c>
      <c r="BP113" t="e">
        <f ca="1"/>
        <v>#NAME?</v>
      </c>
      <c r="BQ113" t="e">
        <f ca="1"/>
        <v>#NAME?</v>
      </c>
      <c r="BR113" t="e">
        <f t="shared" ca="1" si="26"/>
        <v>#NAME?</v>
      </c>
      <c r="BS113" t="e">
        <f t="shared" ca="1" si="27"/>
        <v>#NAME?</v>
      </c>
      <c r="BT113" t="e">
        <f t="shared" ca="1" si="23"/>
        <v>#NAME?</v>
      </c>
      <c r="BU113" t="e">
        <f t="shared" ca="1" si="24"/>
        <v>#NAME?</v>
      </c>
      <c r="BV113" t="e">
        <f t="shared" ca="1" si="25"/>
        <v>#NAME?</v>
      </c>
    </row>
    <row r="114" spans="1:74" ht="15.5" x14ac:dyDescent="0.35">
      <c r="A114" s="31">
        <v>39</v>
      </c>
      <c r="B114" s="14">
        <v>7</v>
      </c>
      <c r="C114" s="20">
        <v>7.1999999999999995E-2</v>
      </c>
      <c r="D114" s="14">
        <v>7</v>
      </c>
      <c r="E114">
        <v>1</v>
      </c>
      <c r="F114" s="32">
        <v>1</v>
      </c>
      <c r="G114" s="14">
        <v>44</v>
      </c>
      <c r="H114" s="14">
        <v>16</v>
      </c>
      <c r="I114" s="14">
        <v>2</v>
      </c>
      <c r="J114" s="21">
        <v>35</v>
      </c>
      <c r="K114" s="17">
        <v>8</v>
      </c>
      <c r="L114" s="33">
        <v>170</v>
      </c>
      <c r="M114" s="14">
        <v>1</v>
      </c>
      <c r="R114" t="e">
        <f ca="1"/>
        <v>#NAME?</v>
      </c>
      <c r="S114" t="e">
        <f ca="1"/>
        <v>#NAME?</v>
      </c>
      <c r="T114" t="e">
        <f ca="1"/>
        <v>#NAME?</v>
      </c>
      <c r="U114" t="e">
        <f ca="1"/>
        <v>#NAME?</v>
      </c>
      <c r="V114" t="e">
        <f ca="1"/>
        <v>#NAME?</v>
      </c>
      <c r="W114" t="e">
        <f ca="1"/>
        <v>#NAME?</v>
      </c>
      <c r="X114" t="e">
        <f ca="1"/>
        <v>#NAME?</v>
      </c>
      <c r="Y114" t="e">
        <f ca="1"/>
        <v>#NAME?</v>
      </c>
      <c r="Z114" t="e">
        <f ca="1"/>
        <v>#NAME?</v>
      </c>
      <c r="AA114" t="e">
        <f ca="1"/>
        <v>#NAME?</v>
      </c>
      <c r="AB114" t="e">
        <f ca="1"/>
        <v>#NAME?</v>
      </c>
      <c r="AC114" t="e">
        <f ca="1"/>
        <v>#NAME?</v>
      </c>
      <c r="AD114" s="138" t="e">
        <f ca="1"/>
        <v>#NAME?</v>
      </c>
      <c r="AE114" s="139" t="e">
        <f ca="1"/>
        <v>#NAME?</v>
      </c>
      <c r="AF114" s="140" t="e">
        <f t="shared" ca="1" si="15"/>
        <v>#NAME?</v>
      </c>
      <c r="AG114" t="e">
        <f t="shared" ca="1" si="16"/>
        <v>#NAME?</v>
      </c>
      <c r="AH114" t="e">
        <f t="shared" ca="1" si="17"/>
        <v>#NAME?</v>
      </c>
      <c r="AI114" s="138" t="e">
        <f t="shared" ca="1" si="18"/>
        <v>#NAME?</v>
      </c>
      <c r="AJ114" s="140" t="e">
        <f t="shared" ca="1" si="19"/>
        <v>#NAME?</v>
      </c>
      <c r="AK114" s="138">
        <f t="shared" ca="1" si="20"/>
        <v>0</v>
      </c>
      <c r="AL114" s="140" t="e">
        <f t="shared" ca="1" si="21"/>
        <v>#NAME?</v>
      </c>
      <c r="AM114">
        <f t="shared" ca="1" si="22"/>
        <v>0</v>
      </c>
      <c r="BO114" t="e">
        <f ca="1"/>
        <v>#NAME?</v>
      </c>
      <c r="BP114" t="e">
        <f ca="1"/>
        <v>#NAME?</v>
      </c>
      <c r="BQ114" t="e">
        <f ca="1"/>
        <v>#NAME?</v>
      </c>
      <c r="BR114" t="e">
        <f t="shared" ca="1" si="26"/>
        <v>#NAME?</v>
      </c>
      <c r="BS114" t="e">
        <f t="shared" ca="1" si="27"/>
        <v>#NAME?</v>
      </c>
      <c r="BT114" t="e">
        <f t="shared" ca="1" si="23"/>
        <v>#NAME?</v>
      </c>
      <c r="BU114" t="e">
        <f t="shared" ca="1" si="24"/>
        <v>#NAME?</v>
      </c>
      <c r="BV114" t="e">
        <f t="shared" ca="1" si="25"/>
        <v>#NAME?</v>
      </c>
    </row>
    <row r="115" spans="1:74" ht="15.5" x14ac:dyDescent="0.35">
      <c r="A115" s="31">
        <v>42</v>
      </c>
      <c r="B115" s="14">
        <v>4</v>
      </c>
      <c r="C115" s="20">
        <v>1.2829999999999999</v>
      </c>
      <c r="D115" s="14">
        <v>4</v>
      </c>
      <c r="E115">
        <v>0</v>
      </c>
      <c r="F115" s="32">
        <v>0</v>
      </c>
      <c r="G115" s="14">
        <v>37</v>
      </c>
      <c r="H115" s="14">
        <v>6</v>
      </c>
      <c r="I115" s="14">
        <v>3</v>
      </c>
      <c r="J115" s="21">
        <v>36</v>
      </c>
      <c r="K115" s="17">
        <v>17</v>
      </c>
      <c r="L115" s="33">
        <v>175</v>
      </c>
      <c r="M115" s="14">
        <v>1</v>
      </c>
      <c r="R115" t="e">
        <f ca="1"/>
        <v>#NAME?</v>
      </c>
      <c r="S115" t="e">
        <f ca="1"/>
        <v>#NAME?</v>
      </c>
      <c r="T115" t="e">
        <f ca="1"/>
        <v>#NAME?</v>
      </c>
      <c r="U115" t="e">
        <f ca="1"/>
        <v>#NAME?</v>
      </c>
      <c r="V115" t="e">
        <f ca="1"/>
        <v>#NAME?</v>
      </c>
      <c r="W115" t="e">
        <f ca="1"/>
        <v>#NAME?</v>
      </c>
      <c r="X115" t="e">
        <f ca="1"/>
        <v>#NAME?</v>
      </c>
      <c r="Y115" t="e">
        <f ca="1"/>
        <v>#NAME?</v>
      </c>
      <c r="Z115" t="e">
        <f ca="1"/>
        <v>#NAME?</v>
      </c>
      <c r="AA115" t="e">
        <f ca="1"/>
        <v>#NAME?</v>
      </c>
      <c r="AB115" t="e">
        <f ca="1"/>
        <v>#NAME?</v>
      </c>
      <c r="AC115" t="e">
        <f ca="1"/>
        <v>#NAME?</v>
      </c>
      <c r="AD115" s="138" t="e">
        <f ca="1"/>
        <v>#NAME?</v>
      </c>
      <c r="AE115" s="139" t="e">
        <f ca="1"/>
        <v>#NAME?</v>
      </c>
      <c r="AF115" s="140" t="e">
        <f t="shared" ca="1" si="15"/>
        <v>#NAME?</v>
      </c>
      <c r="AG115" t="e">
        <f t="shared" ca="1" si="16"/>
        <v>#NAME?</v>
      </c>
      <c r="AH115" t="e">
        <f t="shared" ca="1" si="17"/>
        <v>#NAME?</v>
      </c>
      <c r="AI115" s="138" t="e">
        <f t="shared" ca="1" si="18"/>
        <v>#NAME?</v>
      </c>
      <c r="AJ115" s="140" t="e">
        <f t="shared" ca="1" si="19"/>
        <v>#NAME?</v>
      </c>
      <c r="AK115" s="138">
        <f t="shared" ca="1" si="20"/>
        <v>0</v>
      </c>
      <c r="AL115" s="140" t="e">
        <f t="shared" ca="1" si="21"/>
        <v>#NAME?</v>
      </c>
      <c r="AM115">
        <f t="shared" ca="1" si="22"/>
        <v>0</v>
      </c>
      <c r="BO115" t="e">
        <f ca="1"/>
        <v>#NAME?</v>
      </c>
      <c r="BP115" t="e">
        <f ca="1"/>
        <v>#NAME?</v>
      </c>
      <c r="BQ115" t="e">
        <f ca="1"/>
        <v>#NAME?</v>
      </c>
      <c r="BR115" t="e">
        <f t="shared" ca="1" si="26"/>
        <v>#NAME?</v>
      </c>
      <c r="BS115" t="e">
        <f t="shared" ca="1" si="27"/>
        <v>#NAME?</v>
      </c>
      <c r="BT115" t="e">
        <f t="shared" ca="1" si="23"/>
        <v>#NAME?</v>
      </c>
      <c r="BU115" t="e">
        <f t="shared" ca="1" si="24"/>
        <v>#NAME?</v>
      </c>
      <c r="BV115" t="e">
        <f t="shared" ca="1" si="25"/>
        <v>#NAME?</v>
      </c>
    </row>
    <row r="116" spans="1:74" ht="15.5" x14ac:dyDescent="0.35">
      <c r="A116" s="31">
        <v>89</v>
      </c>
      <c r="B116" s="14">
        <v>6</v>
      </c>
      <c r="C116" s="20">
        <v>7.4999999999999997E-2</v>
      </c>
      <c r="D116" s="14">
        <v>0</v>
      </c>
      <c r="E116">
        <v>1</v>
      </c>
      <c r="F116" s="32">
        <v>1</v>
      </c>
      <c r="G116" s="14">
        <v>37</v>
      </c>
      <c r="H116" s="14">
        <v>13</v>
      </c>
      <c r="I116" s="14">
        <v>1</v>
      </c>
      <c r="J116" s="21">
        <v>36</v>
      </c>
      <c r="K116" s="17">
        <v>27</v>
      </c>
      <c r="L116" s="33">
        <v>196</v>
      </c>
      <c r="M116" s="14">
        <v>1</v>
      </c>
      <c r="R116" t="e">
        <f ca="1"/>
        <v>#NAME?</v>
      </c>
      <c r="S116" t="e">
        <f ca="1"/>
        <v>#NAME?</v>
      </c>
      <c r="T116" t="e">
        <f ca="1"/>
        <v>#NAME?</v>
      </c>
      <c r="U116" t="e">
        <f ca="1"/>
        <v>#NAME?</v>
      </c>
      <c r="V116" t="e">
        <f ca="1"/>
        <v>#NAME?</v>
      </c>
      <c r="W116" t="e">
        <f ca="1"/>
        <v>#NAME?</v>
      </c>
      <c r="X116" t="e">
        <f ca="1"/>
        <v>#NAME?</v>
      </c>
      <c r="Y116" t="e">
        <f ca="1"/>
        <v>#NAME?</v>
      </c>
      <c r="Z116" t="e">
        <f ca="1"/>
        <v>#NAME?</v>
      </c>
      <c r="AA116" t="e">
        <f ca="1"/>
        <v>#NAME?</v>
      </c>
      <c r="AB116" t="e">
        <f ca="1"/>
        <v>#NAME?</v>
      </c>
      <c r="AC116" t="e">
        <f ca="1"/>
        <v>#NAME?</v>
      </c>
      <c r="AD116" s="138" t="e">
        <f ca="1"/>
        <v>#NAME?</v>
      </c>
      <c r="AE116" s="139" t="e">
        <f ca="1"/>
        <v>#NAME?</v>
      </c>
      <c r="AF116" s="140" t="e">
        <f t="shared" ca="1" si="15"/>
        <v>#NAME?</v>
      </c>
      <c r="AG116" t="e">
        <f t="shared" ca="1" si="16"/>
        <v>#NAME?</v>
      </c>
      <c r="AH116" t="e">
        <f t="shared" ca="1" si="17"/>
        <v>#NAME?</v>
      </c>
      <c r="AI116" s="138" t="e">
        <f t="shared" ca="1" si="18"/>
        <v>#NAME?</v>
      </c>
      <c r="AJ116" s="140" t="e">
        <f t="shared" ca="1" si="19"/>
        <v>#NAME?</v>
      </c>
      <c r="AK116" s="138">
        <f t="shared" ca="1" si="20"/>
        <v>0</v>
      </c>
      <c r="AL116" s="140" t="e">
        <f t="shared" ca="1" si="21"/>
        <v>#NAME?</v>
      </c>
      <c r="AM116">
        <f t="shared" ca="1" si="22"/>
        <v>0</v>
      </c>
      <c r="BO116" t="e">
        <f ca="1"/>
        <v>#NAME?</v>
      </c>
      <c r="BP116" t="e">
        <f ca="1"/>
        <v>#NAME?</v>
      </c>
      <c r="BQ116" t="e">
        <f ca="1"/>
        <v>#NAME?</v>
      </c>
      <c r="BR116" t="e">
        <f t="shared" ca="1" si="26"/>
        <v>#NAME?</v>
      </c>
      <c r="BS116" t="e">
        <f t="shared" ca="1" si="27"/>
        <v>#NAME?</v>
      </c>
      <c r="BT116" t="e">
        <f t="shared" ca="1" si="23"/>
        <v>#NAME?</v>
      </c>
      <c r="BU116" t="e">
        <f t="shared" ca="1" si="24"/>
        <v>#NAME?</v>
      </c>
      <c r="BV116" t="e">
        <f t="shared" ca="1" si="25"/>
        <v>#NAME?</v>
      </c>
    </row>
    <row r="117" spans="1:74" ht="15.5" x14ac:dyDescent="0.35">
      <c r="A117" s="31">
        <v>65</v>
      </c>
      <c r="B117" s="14">
        <v>6</v>
      </c>
      <c r="C117" s="20">
        <v>0.89900000000000002</v>
      </c>
      <c r="D117" s="14">
        <v>1</v>
      </c>
      <c r="E117">
        <v>0</v>
      </c>
      <c r="F117" s="32">
        <v>1</v>
      </c>
      <c r="G117" s="14">
        <v>60</v>
      </c>
      <c r="H117" s="14">
        <v>9</v>
      </c>
      <c r="I117" s="14">
        <v>5</v>
      </c>
      <c r="J117" s="21">
        <v>35</v>
      </c>
      <c r="K117" s="17">
        <v>62</v>
      </c>
      <c r="L117" s="33">
        <v>174</v>
      </c>
      <c r="M117" s="14">
        <v>0</v>
      </c>
      <c r="R117" t="e">
        <f ca="1"/>
        <v>#NAME?</v>
      </c>
      <c r="S117" t="e">
        <f ca="1"/>
        <v>#NAME?</v>
      </c>
      <c r="T117" t="e">
        <f ca="1"/>
        <v>#NAME?</v>
      </c>
      <c r="U117" t="e">
        <f ca="1"/>
        <v>#NAME?</v>
      </c>
      <c r="V117" t="e">
        <f ca="1"/>
        <v>#NAME?</v>
      </c>
      <c r="W117" t="e">
        <f ca="1"/>
        <v>#NAME?</v>
      </c>
      <c r="X117" t="e">
        <f ca="1"/>
        <v>#NAME?</v>
      </c>
      <c r="Y117" t="e">
        <f ca="1"/>
        <v>#NAME?</v>
      </c>
      <c r="Z117" t="e">
        <f ca="1"/>
        <v>#NAME?</v>
      </c>
      <c r="AA117" t="e">
        <f ca="1"/>
        <v>#NAME?</v>
      </c>
      <c r="AB117" t="e">
        <f ca="1"/>
        <v>#NAME?</v>
      </c>
      <c r="AC117" t="e">
        <f ca="1"/>
        <v>#NAME?</v>
      </c>
      <c r="AD117" s="138" t="e">
        <f ca="1"/>
        <v>#NAME?</v>
      </c>
      <c r="AE117" s="139" t="e">
        <f ca="1"/>
        <v>#NAME?</v>
      </c>
      <c r="AF117" s="140" t="e">
        <f t="shared" ca="1" si="15"/>
        <v>#NAME?</v>
      </c>
      <c r="AG117" t="e">
        <f t="shared" ca="1" si="16"/>
        <v>#NAME?</v>
      </c>
      <c r="AH117" t="e">
        <f t="shared" ca="1" si="17"/>
        <v>#NAME?</v>
      </c>
      <c r="AI117" s="138" t="e">
        <f t="shared" ca="1" si="18"/>
        <v>#NAME?</v>
      </c>
      <c r="AJ117" s="140" t="e">
        <f t="shared" ca="1" si="19"/>
        <v>#NAME?</v>
      </c>
      <c r="AK117" s="138">
        <f t="shared" ca="1" si="20"/>
        <v>0</v>
      </c>
      <c r="AL117" s="140" t="e">
        <f t="shared" ca="1" si="21"/>
        <v>#NAME?</v>
      </c>
      <c r="AM117">
        <f t="shared" ca="1" si="22"/>
        <v>0</v>
      </c>
      <c r="BO117" t="e">
        <f ca="1"/>
        <v>#NAME?</v>
      </c>
      <c r="BP117" t="e">
        <f ca="1"/>
        <v>#NAME?</v>
      </c>
      <c r="BQ117" t="e">
        <f ca="1"/>
        <v>#NAME?</v>
      </c>
      <c r="BR117" t="e">
        <f t="shared" ca="1" si="26"/>
        <v>#NAME?</v>
      </c>
      <c r="BS117" t="e">
        <f t="shared" ca="1" si="27"/>
        <v>#NAME?</v>
      </c>
      <c r="BT117" t="e">
        <f t="shared" ca="1" si="23"/>
        <v>#NAME?</v>
      </c>
      <c r="BU117" t="e">
        <f t="shared" ca="1" si="24"/>
        <v>#NAME?</v>
      </c>
      <c r="BV117" t="e">
        <f t="shared" ca="1" si="25"/>
        <v>#NAME?</v>
      </c>
    </row>
    <row r="118" spans="1:74" ht="15.5" x14ac:dyDescent="0.35">
      <c r="A118" s="31">
        <v>49</v>
      </c>
      <c r="B118" s="14">
        <v>10</v>
      </c>
      <c r="C118" s="20">
        <v>1.248</v>
      </c>
      <c r="D118" s="14">
        <v>2</v>
      </c>
      <c r="E118">
        <v>0</v>
      </c>
      <c r="F118" s="32">
        <v>0</v>
      </c>
      <c r="G118" s="14">
        <v>53</v>
      </c>
      <c r="H118" s="14">
        <v>12</v>
      </c>
      <c r="I118" s="14">
        <v>4</v>
      </c>
      <c r="J118" s="21">
        <v>42</v>
      </c>
      <c r="K118" s="17">
        <v>25</v>
      </c>
      <c r="L118" s="33">
        <v>182</v>
      </c>
      <c r="M118" s="14">
        <v>0</v>
      </c>
      <c r="R118" t="e">
        <f ca="1"/>
        <v>#NAME?</v>
      </c>
      <c r="S118" t="e">
        <f ca="1"/>
        <v>#NAME?</v>
      </c>
      <c r="T118" t="e">
        <f ca="1"/>
        <v>#NAME?</v>
      </c>
      <c r="U118" t="e">
        <f ca="1"/>
        <v>#NAME?</v>
      </c>
      <c r="V118" t="e">
        <f ca="1"/>
        <v>#NAME?</v>
      </c>
      <c r="W118" t="e">
        <f ca="1"/>
        <v>#NAME?</v>
      </c>
      <c r="X118" t="e">
        <f ca="1"/>
        <v>#NAME?</v>
      </c>
      <c r="Y118" t="e">
        <f ca="1"/>
        <v>#NAME?</v>
      </c>
      <c r="Z118" t="e">
        <f ca="1"/>
        <v>#NAME?</v>
      </c>
      <c r="AA118" t="e">
        <f ca="1"/>
        <v>#NAME?</v>
      </c>
      <c r="AB118" t="e">
        <f ca="1"/>
        <v>#NAME?</v>
      </c>
      <c r="AC118" t="e">
        <f ca="1"/>
        <v>#NAME?</v>
      </c>
      <c r="AD118" s="138" t="e">
        <f ca="1"/>
        <v>#NAME?</v>
      </c>
      <c r="AE118" s="139" t="e">
        <f ca="1"/>
        <v>#NAME?</v>
      </c>
      <c r="AF118" s="140" t="e">
        <f t="shared" ca="1" si="15"/>
        <v>#NAME?</v>
      </c>
      <c r="AG118" t="e">
        <f t="shared" ca="1" si="16"/>
        <v>#NAME?</v>
      </c>
      <c r="AH118" t="e">
        <f t="shared" ca="1" si="17"/>
        <v>#NAME?</v>
      </c>
      <c r="AI118" s="138" t="e">
        <f t="shared" ca="1" si="18"/>
        <v>#NAME?</v>
      </c>
      <c r="AJ118" s="140" t="e">
        <f t="shared" ca="1" si="19"/>
        <v>#NAME?</v>
      </c>
      <c r="AK118" s="138">
        <f t="shared" ca="1" si="20"/>
        <v>0</v>
      </c>
      <c r="AL118" s="140" t="e">
        <f t="shared" ca="1" si="21"/>
        <v>#NAME?</v>
      </c>
      <c r="AM118">
        <f t="shared" ca="1" si="22"/>
        <v>0</v>
      </c>
      <c r="BO118" t="e">
        <f ca="1"/>
        <v>#NAME?</v>
      </c>
      <c r="BP118" t="e">
        <f ca="1"/>
        <v>#NAME?</v>
      </c>
      <c r="BQ118" t="e">
        <f ca="1"/>
        <v>#NAME?</v>
      </c>
      <c r="BR118" t="e">
        <f t="shared" ca="1" si="26"/>
        <v>#NAME?</v>
      </c>
      <c r="BS118" t="e">
        <f t="shared" ca="1" si="27"/>
        <v>#NAME?</v>
      </c>
      <c r="BT118" t="e">
        <f t="shared" ca="1" si="23"/>
        <v>#NAME?</v>
      </c>
      <c r="BU118" t="e">
        <f t="shared" ca="1" si="24"/>
        <v>#NAME?</v>
      </c>
      <c r="BV118" t="e">
        <f t="shared" ca="1" si="25"/>
        <v>#NAME?</v>
      </c>
    </row>
    <row r="119" spans="1:74" ht="15.5" x14ac:dyDescent="0.35">
      <c r="A119" s="31">
        <v>51</v>
      </c>
      <c r="B119" s="14">
        <v>18</v>
      </c>
      <c r="C119" s="20">
        <v>0.23100000000000001</v>
      </c>
      <c r="D119" s="14">
        <v>5</v>
      </c>
      <c r="E119">
        <v>1</v>
      </c>
      <c r="F119" s="32">
        <v>0</v>
      </c>
      <c r="G119" s="14">
        <v>41</v>
      </c>
      <c r="H119" s="14">
        <v>7</v>
      </c>
      <c r="I119" s="14">
        <v>3</v>
      </c>
      <c r="J119" s="21">
        <v>49</v>
      </c>
      <c r="K119" s="17">
        <v>29</v>
      </c>
      <c r="L119" s="33">
        <v>165</v>
      </c>
      <c r="M119" s="14">
        <v>1</v>
      </c>
      <c r="R119" t="e">
        <f ca="1"/>
        <v>#NAME?</v>
      </c>
      <c r="S119" t="e">
        <f ca="1"/>
        <v>#NAME?</v>
      </c>
      <c r="T119" t="e">
        <f ca="1"/>
        <v>#NAME?</v>
      </c>
      <c r="U119" t="e">
        <f ca="1"/>
        <v>#NAME?</v>
      </c>
      <c r="V119" t="e">
        <f ca="1"/>
        <v>#NAME?</v>
      </c>
      <c r="W119" t="e">
        <f ca="1"/>
        <v>#NAME?</v>
      </c>
      <c r="X119" t="e">
        <f ca="1"/>
        <v>#NAME?</v>
      </c>
      <c r="Y119" t="e">
        <f ca="1"/>
        <v>#NAME?</v>
      </c>
      <c r="Z119" t="e">
        <f ca="1"/>
        <v>#NAME?</v>
      </c>
      <c r="AA119" t="e">
        <f ca="1"/>
        <v>#NAME?</v>
      </c>
      <c r="AB119" t="e">
        <f ca="1"/>
        <v>#NAME?</v>
      </c>
      <c r="AC119" t="e">
        <f ca="1"/>
        <v>#NAME?</v>
      </c>
      <c r="AD119" s="138" t="e">
        <f ca="1"/>
        <v>#NAME?</v>
      </c>
      <c r="AE119" s="139" t="e">
        <f ca="1"/>
        <v>#NAME?</v>
      </c>
      <c r="AF119" s="140" t="e">
        <f t="shared" ca="1" si="15"/>
        <v>#NAME?</v>
      </c>
      <c r="AG119" t="e">
        <f t="shared" ca="1" si="16"/>
        <v>#NAME?</v>
      </c>
      <c r="AH119" t="e">
        <f t="shared" ca="1" si="17"/>
        <v>#NAME?</v>
      </c>
      <c r="AI119" s="138" t="e">
        <f t="shared" ca="1" si="18"/>
        <v>#NAME?</v>
      </c>
      <c r="AJ119" s="140" t="e">
        <f t="shared" ca="1" si="19"/>
        <v>#NAME?</v>
      </c>
      <c r="AK119" s="138">
        <f t="shared" ca="1" si="20"/>
        <v>0</v>
      </c>
      <c r="AL119" s="140" t="e">
        <f t="shared" ca="1" si="21"/>
        <v>#NAME?</v>
      </c>
      <c r="AM119">
        <f t="shared" ca="1" si="22"/>
        <v>0</v>
      </c>
      <c r="BO119" t="e">
        <f ca="1"/>
        <v>#NAME?</v>
      </c>
      <c r="BP119" t="e">
        <f ca="1"/>
        <v>#NAME?</v>
      </c>
      <c r="BQ119" t="e">
        <f ca="1"/>
        <v>#NAME?</v>
      </c>
      <c r="BR119" t="e">
        <f t="shared" ca="1" si="26"/>
        <v>#NAME?</v>
      </c>
      <c r="BS119" t="e">
        <f t="shared" ca="1" si="27"/>
        <v>#NAME?</v>
      </c>
      <c r="BT119" t="e">
        <f t="shared" ca="1" si="23"/>
        <v>#NAME?</v>
      </c>
      <c r="BU119" t="e">
        <f t="shared" ca="1" si="24"/>
        <v>#NAME?</v>
      </c>
      <c r="BV119" t="e">
        <f t="shared" ca="1" si="25"/>
        <v>#NAME?</v>
      </c>
    </row>
    <row r="120" spans="1:74" ht="15.5" x14ac:dyDescent="0.35">
      <c r="A120" s="31">
        <v>53</v>
      </c>
      <c r="B120" s="14">
        <v>7</v>
      </c>
      <c r="C120" s="20">
        <v>1.512</v>
      </c>
      <c r="D120" s="14">
        <v>2</v>
      </c>
      <c r="E120">
        <v>0</v>
      </c>
      <c r="F120" s="32">
        <v>0</v>
      </c>
      <c r="G120" s="14">
        <v>39</v>
      </c>
      <c r="H120" s="14">
        <v>13</v>
      </c>
      <c r="I120" s="14">
        <v>2</v>
      </c>
      <c r="J120" s="21">
        <v>36</v>
      </c>
      <c r="K120" s="17">
        <v>32</v>
      </c>
      <c r="L120" s="33">
        <v>179</v>
      </c>
      <c r="M120" s="14">
        <v>1</v>
      </c>
      <c r="R120" t="e">
        <f ca="1"/>
        <v>#NAME?</v>
      </c>
      <c r="S120" t="e">
        <f ca="1"/>
        <v>#NAME?</v>
      </c>
      <c r="T120" t="e">
        <f ca="1"/>
        <v>#NAME?</v>
      </c>
      <c r="U120" t="e">
        <f ca="1"/>
        <v>#NAME?</v>
      </c>
      <c r="V120" t="e">
        <f ca="1"/>
        <v>#NAME?</v>
      </c>
      <c r="W120" t="e">
        <f ca="1"/>
        <v>#NAME?</v>
      </c>
      <c r="X120" t="e">
        <f ca="1"/>
        <v>#NAME?</v>
      </c>
      <c r="Y120" t="e">
        <f ca="1"/>
        <v>#NAME?</v>
      </c>
      <c r="Z120" t="e">
        <f ca="1"/>
        <v>#NAME?</v>
      </c>
      <c r="AA120" t="e">
        <f ca="1"/>
        <v>#NAME?</v>
      </c>
      <c r="AB120" t="e">
        <f ca="1"/>
        <v>#NAME?</v>
      </c>
      <c r="AC120" t="e">
        <f ca="1"/>
        <v>#NAME?</v>
      </c>
      <c r="AD120" s="138" t="e">
        <f ca="1"/>
        <v>#NAME?</v>
      </c>
      <c r="AE120" s="139" t="e">
        <f ca="1"/>
        <v>#NAME?</v>
      </c>
      <c r="AF120" s="140" t="e">
        <f t="shared" ca="1" si="15"/>
        <v>#NAME?</v>
      </c>
      <c r="AG120" t="e">
        <f t="shared" ca="1" si="16"/>
        <v>#NAME?</v>
      </c>
      <c r="AH120" t="e">
        <f t="shared" ca="1" si="17"/>
        <v>#NAME?</v>
      </c>
      <c r="AI120" s="138" t="e">
        <f t="shared" ca="1" si="18"/>
        <v>#NAME?</v>
      </c>
      <c r="AJ120" s="140" t="e">
        <f t="shared" ca="1" si="19"/>
        <v>#NAME?</v>
      </c>
      <c r="AK120" s="138">
        <f t="shared" ca="1" si="20"/>
        <v>0</v>
      </c>
      <c r="AL120" s="140" t="e">
        <f t="shared" ca="1" si="21"/>
        <v>#NAME?</v>
      </c>
      <c r="AM120">
        <f t="shared" ca="1" si="22"/>
        <v>0</v>
      </c>
      <c r="BO120" t="e">
        <f ca="1"/>
        <v>#NAME?</v>
      </c>
      <c r="BP120" t="e">
        <f ca="1"/>
        <v>#NAME?</v>
      </c>
      <c r="BQ120" t="e">
        <f ca="1"/>
        <v>#NAME?</v>
      </c>
      <c r="BR120" t="e">
        <f t="shared" ca="1" si="26"/>
        <v>#NAME?</v>
      </c>
      <c r="BS120" t="e">
        <f t="shared" ca="1" si="27"/>
        <v>#NAME?</v>
      </c>
      <c r="BT120" t="e">
        <f t="shared" ca="1" si="23"/>
        <v>#NAME?</v>
      </c>
      <c r="BU120" t="e">
        <f t="shared" ca="1" si="24"/>
        <v>#NAME?</v>
      </c>
      <c r="BV120" t="e">
        <f t="shared" ca="1" si="25"/>
        <v>#NAME?</v>
      </c>
    </row>
    <row r="121" spans="1:74" ht="15.5" x14ac:dyDescent="0.35">
      <c r="A121" s="31">
        <v>96</v>
      </c>
      <c r="B121" s="14">
        <v>1</v>
      </c>
      <c r="C121" s="20">
        <v>0.83099999999999996</v>
      </c>
      <c r="D121" s="14">
        <v>3</v>
      </c>
      <c r="E121">
        <v>0</v>
      </c>
      <c r="F121" s="32">
        <v>0</v>
      </c>
      <c r="G121" s="14">
        <v>44</v>
      </c>
      <c r="H121" s="14">
        <v>10</v>
      </c>
      <c r="I121" s="14">
        <v>4</v>
      </c>
      <c r="J121" s="21">
        <v>24</v>
      </c>
      <c r="K121" s="17">
        <v>65</v>
      </c>
      <c r="L121" s="33">
        <v>168</v>
      </c>
      <c r="M121" s="14">
        <v>1</v>
      </c>
      <c r="R121" t="e">
        <f ca="1"/>
        <v>#NAME?</v>
      </c>
      <c r="S121" t="e">
        <f ca="1"/>
        <v>#NAME?</v>
      </c>
      <c r="T121" t="e">
        <f ca="1"/>
        <v>#NAME?</v>
      </c>
      <c r="U121" t="e">
        <f ca="1"/>
        <v>#NAME?</v>
      </c>
      <c r="V121" t="e">
        <f ca="1"/>
        <v>#NAME?</v>
      </c>
      <c r="W121" t="e">
        <f ca="1"/>
        <v>#NAME?</v>
      </c>
      <c r="X121" t="e">
        <f ca="1"/>
        <v>#NAME?</v>
      </c>
      <c r="Y121" t="e">
        <f ca="1"/>
        <v>#NAME?</v>
      </c>
      <c r="Z121" t="e">
        <f ca="1"/>
        <v>#NAME?</v>
      </c>
      <c r="AA121" t="e">
        <f ca="1"/>
        <v>#NAME?</v>
      </c>
      <c r="AB121" t="e">
        <f ca="1"/>
        <v>#NAME?</v>
      </c>
      <c r="AC121" t="e">
        <f ca="1"/>
        <v>#NAME?</v>
      </c>
      <c r="AD121" s="138" t="e">
        <f ca="1"/>
        <v>#NAME?</v>
      </c>
      <c r="AE121" s="139" t="e">
        <f ca="1"/>
        <v>#NAME?</v>
      </c>
      <c r="AF121" s="140" t="e">
        <f t="shared" ca="1" si="15"/>
        <v>#NAME?</v>
      </c>
      <c r="AG121" t="e">
        <f t="shared" ca="1" si="16"/>
        <v>#NAME?</v>
      </c>
      <c r="AH121" t="e">
        <f t="shared" ca="1" si="17"/>
        <v>#NAME?</v>
      </c>
      <c r="AI121" s="138" t="e">
        <f t="shared" ca="1" si="18"/>
        <v>#NAME?</v>
      </c>
      <c r="AJ121" s="140" t="e">
        <f t="shared" ca="1" si="19"/>
        <v>#NAME?</v>
      </c>
      <c r="AK121" s="138">
        <f t="shared" ca="1" si="20"/>
        <v>0</v>
      </c>
      <c r="AL121" s="140" t="e">
        <f t="shared" ca="1" si="21"/>
        <v>#NAME?</v>
      </c>
      <c r="AM121">
        <f t="shared" ca="1" si="22"/>
        <v>0</v>
      </c>
      <c r="BO121" t="e">
        <f ca="1"/>
        <v>#NAME?</v>
      </c>
      <c r="BP121" t="e">
        <f ca="1"/>
        <v>#NAME?</v>
      </c>
      <c r="BQ121" t="e">
        <f ca="1"/>
        <v>#NAME?</v>
      </c>
      <c r="BR121" t="e">
        <f t="shared" ca="1" si="26"/>
        <v>#NAME?</v>
      </c>
      <c r="BS121" t="e">
        <f t="shared" ca="1" si="27"/>
        <v>#NAME?</v>
      </c>
      <c r="BT121" t="e">
        <f t="shared" ca="1" si="23"/>
        <v>#NAME?</v>
      </c>
      <c r="BU121" t="e">
        <f t="shared" ca="1" si="24"/>
        <v>#NAME?</v>
      </c>
      <c r="BV121" t="e">
        <f t="shared" ca="1" si="25"/>
        <v>#NAME?</v>
      </c>
    </row>
    <row r="122" spans="1:74" ht="15.5" x14ac:dyDescent="0.35">
      <c r="A122" s="31">
        <v>56</v>
      </c>
      <c r="B122" s="14">
        <v>4</v>
      </c>
      <c r="C122" s="20">
        <v>0.123</v>
      </c>
      <c r="D122" s="14">
        <v>3</v>
      </c>
      <c r="E122">
        <v>0</v>
      </c>
      <c r="F122" s="32">
        <v>0</v>
      </c>
      <c r="G122" s="14">
        <v>45</v>
      </c>
      <c r="H122" s="14">
        <v>6</v>
      </c>
      <c r="I122" s="14">
        <v>3</v>
      </c>
      <c r="J122" s="21">
        <v>31</v>
      </c>
      <c r="K122" s="17">
        <v>36</v>
      </c>
      <c r="L122" s="33">
        <v>167</v>
      </c>
      <c r="M122" s="14">
        <v>0</v>
      </c>
      <c r="R122" t="e">
        <f ca="1"/>
        <v>#NAME?</v>
      </c>
      <c r="S122" t="e">
        <f ca="1"/>
        <v>#NAME?</v>
      </c>
      <c r="T122" t="e">
        <f ca="1"/>
        <v>#NAME?</v>
      </c>
      <c r="U122" t="e">
        <f ca="1"/>
        <v>#NAME?</v>
      </c>
      <c r="V122" t="e">
        <f ca="1"/>
        <v>#NAME?</v>
      </c>
      <c r="W122" t="e">
        <f ca="1"/>
        <v>#NAME?</v>
      </c>
      <c r="X122" t="e">
        <f ca="1"/>
        <v>#NAME?</v>
      </c>
      <c r="Y122" t="e">
        <f ca="1"/>
        <v>#NAME?</v>
      </c>
      <c r="Z122" t="e">
        <f ca="1"/>
        <v>#NAME?</v>
      </c>
      <c r="AA122" t="e">
        <f ca="1"/>
        <v>#NAME?</v>
      </c>
      <c r="AB122" t="e">
        <f ca="1"/>
        <v>#NAME?</v>
      </c>
      <c r="AC122" t="e">
        <f ca="1"/>
        <v>#NAME?</v>
      </c>
      <c r="AD122" s="138" t="e">
        <f ca="1"/>
        <v>#NAME?</v>
      </c>
      <c r="AE122" s="139" t="e">
        <f ca="1"/>
        <v>#NAME?</v>
      </c>
      <c r="AF122" s="140" t="e">
        <f t="shared" ca="1" si="15"/>
        <v>#NAME?</v>
      </c>
      <c r="AG122" t="e">
        <f t="shared" ca="1" si="16"/>
        <v>#NAME?</v>
      </c>
      <c r="AH122" t="e">
        <f t="shared" ca="1" si="17"/>
        <v>#NAME?</v>
      </c>
      <c r="AI122" s="138" t="e">
        <f t="shared" ca="1" si="18"/>
        <v>#NAME?</v>
      </c>
      <c r="AJ122" s="140" t="e">
        <f t="shared" ca="1" si="19"/>
        <v>#NAME?</v>
      </c>
      <c r="AK122" s="138">
        <f t="shared" ca="1" si="20"/>
        <v>0</v>
      </c>
      <c r="AL122" s="140" t="e">
        <f t="shared" ca="1" si="21"/>
        <v>#NAME?</v>
      </c>
      <c r="AM122">
        <f t="shared" ca="1" si="22"/>
        <v>0</v>
      </c>
      <c r="BO122" t="e">
        <f ca="1"/>
        <v>#NAME?</v>
      </c>
      <c r="BP122" t="e">
        <f ca="1"/>
        <v>#NAME?</v>
      </c>
      <c r="BQ122" t="e">
        <f ca="1"/>
        <v>#NAME?</v>
      </c>
      <c r="BR122" t="e">
        <f t="shared" ca="1" si="26"/>
        <v>#NAME?</v>
      </c>
      <c r="BS122" t="e">
        <f t="shared" ca="1" si="27"/>
        <v>#NAME?</v>
      </c>
      <c r="BT122" t="e">
        <f t="shared" ca="1" si="23"/>
        <v>#NAME?</v>
      </c>
      <c r="BU122" t="e">
        <f t="shared" ca="1" si="24"/>
        <v>#NAME?</v>
      </c>
      <c r="BV122" t="e">
        <f t="shared" ca="1" si="25"/>
        <v>#NAME?</v>
      </c>
    </row>
    <row r="123" spans="1:74" ht="15.5" x14ac:dyDescent="0.35">
      <c r="A123" s="31">
        <v>79</v>
      </c>
      <c r="B123" s="14">
        <v>7</v>
      </c>
      <c r="C123" s="20">
        <v>0.13100000000000001</v>
      </c>
      <c r="D123" s="14">
        <v>4</v>
      </c>
      <c r="E123">
        <v>1</v>
      </c>
      <c r="F123" s="32">
        <v>1</v>
      </c>
      <c r="G123" s="14">
        <v>38</v>
      </c>
      <c r="H123" s="14">
        <v>15</v>
      </c>
      <c r="I123" s="14">
        <v>5</v>
      </c>
      <c r="J123" s="21">
        <v>39</v>
      </c>
      <c r="K123" s="17">
        <v>39</v>
      </c>
      <c r="L123" s="33">
        <v>185</v>
      </c>
      <c r="M123" s="14">
        <v>0</v>
      </c>
      <c r="R123" t="e">
        <f ca="1"/>
        <v>#NAME?</v>
      </c>
      <c r="S123" t="e">
        <f ca="1"/>
        <v>#NAME?</v>
      </c>
      <c r="T123" t="e">
        <f ca="1"/>
        <v>#NAME?</v>
      </c>
      <c r="U123" t="e">
        <f ca="1"/>
        <v>#NAME?</v>
      </c>
      <c r="V123" t="e">
        <f ca="1"/>
        <v>#NAME?</v>
      </c>
      <c r="W123" t="e">
        <f ca="1"/>
        <v>#NAME?</v>
      </c>
      <c r="X123" t="e">
        <f ca="1"/>
        <v>#NAME?</v>
      </c>
      <c r="Y123" t="e">
        <f ca="1"/>
        <v>#NAME?</v>
      </c>
      <c r="Z123" t="e">
        <f ca="1"/>
        <v>#NAME?</v>
      </c>
      <c r="AA123" t="e">
        <f ca="1"/>
        <v>#NAME?</v>
      </c>
      <c r="AB123" t="e">
        <f ca="1"/>
        <v>#NAME?</v>
      </c>
      <c r="AC123" t="e">
        <f ca="1"/>
        <v>#NAME?</v>
      </c>
      <c r="AD123" s="138" t="e">
        <f ca="1"/>
        <v>#NAME?</v>
      </c>
      <c r="AE123" s="139" t="e">
        <f ca="1"/>
        <v>#NAME?</v>
      </c>
      <c r="AF123" s="140" t="e">
        <f t="shared" ca="1" si="15"/>
        <v>#NAME?</v>
      </c>
      <c r="AG123" t="e">
        <f t="shared" ca="1" si="16"/>
        <v>#NAME?</v>
      </c>
      <c r="AH123" t="e">
        <f t="shared" ca="1" si="17"/>
        <v>#NAME?</v>
      </c>
      <c r="AI123" s="138" t="e">
        <f t="shared" ca="1" si="18"/>
        <v>#NAME?</v>
      </c>
      <c r="AJ123" s="140" t="e">
        <f t="shared" ca="1" si="19"/>
        <v>#NAME?</v>
      </c>
      <c r="AK123" s="138">
        <f t="shared" ca="1" si="20"/>
        <v>0</v>
      </c>
      <c r="AL123" s="140" t="e">
        <f t="shared" ca="1" si="21"/>
        <v>#NAME?</v>
      </c>
      <c r="AM123">
        <f t="shared" ca="1" si="22"/>
        <v>0</v>
      </c>
      <c r="BO123" t="e">
        <f ca="1"/>
        <v>#NAME?</v>
      </c>
      <c r="BP123" t="e">
        <f ca="1"/>
        <v>#NAME?</v>
      </c>
      <c r="BQ123" t="e">
        <f ca="1"/>
        <v>#NAME?</v>
      </c>
      <c r="BR123" t="e">
        <f t="shared" ca="1" si="26"/>
        <v>#NAME?</v>
      </c>
      <c r="BS123" t="e">
        <f t="shared" ca="1" si="27"/>
        <v>#NAME?</v>
      </c>
      <c r="BT123" t="e">
        <f t="shared" ca="1" si="23"/>
        <v>#NAME?</v>
      </c>
      <c r="BU123" t="e">
        <f t="shared" ca="1" si="24"/>
        <v>#NAME?</v>
      </c>
      <c r="BV123" t="e">
        <f t="shared" ca="1" si="25"/>
        <v>#NAME?</v>
      </c>
    </row>
    <row r="124" spans="1:74" ht="15.5" x14ac:dyDescent="0.35">
      <c r="A124" s="31">
        <v>64</v>
      </c>
      <c r="B124" s="14">
        <v>5</v>
      </c>
      <c r="C124" s="20">
        <v>1.5389999999999999</v>
      </c>
      <c r="D124" s="14">
        <v>4</v>
      </c>
      <c r="E124">
        <v>1</v>
      </c>
      <c r="F124" s="32">
        <v>1</v>
      </c>
      <c r="G124" s="14">
        <v>36</v>
      </c>
      <c r="H124" s="14">
        <v>8</v>
      </c>
      <c r="I124" s="14">
        <v>2</v>
      </c>
      <c r="J124" s="21">
        <v>35</v>
      </c>
      <c r="K124" s="17">
        <v>50</v>
      </c>
      <c r="L124" s="33">
        <v>183</v>
      </c>
      <c r="M124" s="14">
        <v>1</v>
      </c>
      <c r="R124" t="e">
        <f ca="1"/>
        <v>#NAME?</v>
      </c>
      <c r="S124" t="e">
        <f ca="1"/>
        <v>#NAME?</v>
      </c>
      <c r="T124" t="e">
        <f ca="1"/>
        <v>#NAME?</v>
      </c>
      <c r="U124" t="e">
        <f ca="1"/>
        <v>#NAME?</v>
      </c>
      <c r="V124" t="e">
        <f ca="1"/>
        <v>#NAME?</v>
      </c>
      <c r="W124" t="e">
        <f ca="1"/>
        <v>#NAME?</v>
      </c>
      <c r="X124" t="e">
        <f ca="1"/>
        <v>#NAME?</v>
      </c>
      <c r="Y124" t="e">
        <f ca="1"/>
        <v>#NAME?</v>
      </c>
      <c r="Z124" t="e">
        <f ca="1"/>
        <v>#NAME?</v>
      </c>
      <c r="AA124" t="e">
        <f ca="1"/>
        <v>#NAME?</v>
      </c>
      <c r="AB124" t="e">
        <f ca="1"/>
        <v>#NAME?</v>
      </c>
      <c r="AC124" t="e">
        <f ca="1"/>
        <v>#NAME?</v>
      </c>
      <c r="AD124" s="138" t="e">
        <f ca="1"/>
        <v>#NAME?</v>
      </c>
      <c r="AE124" s="139" t="e">
        <f ca="1"/>
        <v>#NAME?</v>
      </c>
      <c r="AF124" s="140" t="e">
        <f t="shared" ca="1" si="15"/>
        <v>#NAME?</v>
      </c>
      <c r="AG124" t="e">
        <f t="shared" ca="1" si="16"/>
        <v>#NAME?</v>
      </c>
      <c r="AH124" t="e">
        <f t="shared" ca="1" si="17"/>
        <v>#NAME?</v>
      </c>
      <c r="AI124" s="138" t="e">
        <f t="shared" ca="1" si="18"/>
        <v>#NAME?</v>
      </c>
      <c r="AJ124" s="140" t="e">
        <f t="shared" ca="1" si="19"/>
        <v>#NAME?</v>
      </c>
      <c r="AK124" s="138">
        <f t="shared" ca="1" si="20"/>
        <v>0</v>
      </c>
      <c r="AL124" s="140" t="e">
        <f t="shared" ca="1" si="21"/>
        <v>#NAME?</v>
      </c>
      <c r="AM124">
        <f t="shared" ca="1" si="22"/>
        <v>0</v>
      </c>
      <c r="BO124" t="e">
        <f ca="1"/>
        <v>#NAME?</v>
      </c>
      <c r="BP124" t="e">
        <f ca="1"/>
        <v>#NAME?</v>
      </c>
      <c r="BQ124" t="e">
        <f ca="1"/>
        <v>#NAME?</v>
      </c>
      <c r="BR124" t="e">
        <f t="shared" ca="1" si="26"/>
        <v>#NAME?</v>
      </c>
      <c r="BS124" t="e">
        <f t="shared" ca="1" si="27"/>
        <v>#NAME?</v>
      </c>
      <c r="BT124" t="e">
        <f t="shared" ca="1" si="23"/>
        <v>#NAME?</v>
      </c>
      <c r="BU124" t="e">
        <f t="shared" ca="1" si="24"/>
        <v>#NAME?</v>
      </c>
      <c r="BV124" t="e">
        <f t="shared" ca="1" si="25"/>
        <v>#NAME?</v>
      </c>
    </row>
    <row r="125" spans="1:74" ht="15.5" x14ac:dyDescent="0.35">
      <c r="A125" s="31">
        <v>67</v>
      </c>
      <c r="B125" s="14">
        <v>9</v>
      </c>
      <c r="C125" s="20">
        <v>0.63700000000000001</v>
      </c>
      <c r="D125" s="14">
        <v>4</v>
      </c>
      <c r="E125">
        <v>1</v>
      </c>
      <c r="F125" s="32">
        <v>1</v>
      </c>
      <c r="G125" s="14">
        <v>30</v>
      </c>
      <c r="H125" s="14">
        <v>12</v>
      </c>
      <c r="I125" s="14">
        <v>1</v>
      </c>
      <c r="J125" s="21">
        <v>37</v>
      </c>
      <c r="K125" s="17">
        <v>49</v>
      </c>
      <c r="L125" s="33">
        <v>190</v>
      </c>
      <c r="M125" s="14">
        <v>0</v>
      </c>
      <c r="R125" t="e">
        <f ca="1"/>
        <v>#NAME?</v>
      </c>
      <c r="S125" t="e">
        <f ca="1"/>
        <v>#NAME?</v>
      </c>
      <c r="T125" t="e">
        <f ca="1"/>
        <v>#NAME?</v>
      </c>
      <c r="U125" t="e">
        <f ca="1"/>
        <v>#NAME?</v>
      </c>
      <c r="V125" t="e">
        <f ca="1"/>
        <v>#NAME?</v>
      </c>
      <c r="W125" t="e">
        <f ca="1"/>
        <v>#NAME?</v>
      </c>
      <c r="X125" t="e">
        <f ca="1"/>
        <v>#NAME?</v>
      </c>
      <c r="Y125" t="e">
        <f ca="1"/>
        <v>#NAME?</v>
      </c>
      <c r="Z125" t="e">
        <f ca="1"/>
        <v>#NAME?</v>
      </c>
      <c r="AA125" t="e">
        <f ca="1"/>
        <v>#NAME?</v>
      </c>
      <c r="AB125" t="e">
        <f ca="1"/>
        <v>#NAME?</v>
      </c>
      <c r="AC125" t="e">
        <f ca="1"/>
        <v>#NAME?</v>
      </c>
      <c r="AD125" s="138" t="e">
        <f ca="1"/>
        <v>#NAME?</v>
      </c>
      <c r="AE125" s="139" t="e">
        <f ca="1"/>
        <v>#NAME?</v>
      </c>
      <c r="AF125" s="140" t="e">
        <f t="shared" ca="1" si="15"/>
        <v>#NAME?</v>
      </c>
      <c r="AG125" t="e">
        <f t="shared" ca="1" si="16"/>
        <v>#NAME?</v>
      </c>
      <c r="AH125" t="e">
        <f t="shared" ca="1" si="17"/>
        <v>#NAME?</v>
      </c>
      <c r="AI125" s="138" t="e">
        <f t="shared" ca="1" si="18"/>
        <v>#NAME?</v>
      </c>
      <c r="AJ125" s="140" t="e">
        <f t="shared" ca="1" si="19"/>
        <v>#NAME?</v>
      </c>
      <c r="AK125" s="138">
        <f t="shared" ca="1" si="20"/>
        <v>0</v>
      </c>
      <c r="AL125" s="140" t="e">
        <f t="shared" ca="1" si="21"/>
        <v>#NAME?</v>
      </c>
      <c r="AM125">
        <f t="shared" ca="1" si="22"/>
        <v>0</v>
      </c>
      <c r="BO125" t="e">
        <f ca="1"/>
        <v>#NAME?</v>
      </c>
      <c r="BP125" t="e">
        <f ca="1"/>
        <v>#NAME?</v>
      </c>
      <c r="BQ125" t="e">
        <f ca="1"/>
        <v>#NAME?</v>
      </c>
      <c r="BR125" t="e">
        <f t="shared" ca="1" si="26"/>
        <v>#NAME?</v>
      </c>
      <c r="BS125" t="e">
        <f t="shared" ca="1" si="27"/>
        <v>#NAME?</v>
      </c>
      <c r="BT125" t="e">
        <f t="shared" ca="1" si="23"/>
        <v>#NAME?</v>
      </c>
      <c r="BU125" t="e">
        <f t="shared" ca="1" si="24"/>
        <v>#NAME?</v>
      </c>
      <c r="BV125" t="e">
        <f t="shared" ca="1" si="25"/>
        <v>#NAME?</v>
      </c>
    </row>
    <row r="126" spans="1:74" ht="15.5" x14ac:dyDescent="0.35">
      <c r="A126" s="31">
        <v>65</v>
      </c>
      <c r="B126" s="14">
        <v>9</v>
      </c>
      <c r="C126" s="20">
        <v>0.27500000000000002</v>
      </c>
      <c r="D126" s="14">
        <v>1</v>
      </c>
      <c r="E126">
        <v>1</v>
      </c>
      <c r="F126" s="32">
        <v>1</v>
      </c>
      <c r="G126" s="14">
        <v>34</v>
      </c>
      <c r="H126" s="14">
        <v>11</v>
      </c>
      <c r="I126" s="14">
        <v>2</v>
      </c>
      <c r="J126" s="21">
        <v>40</v>
      </c>
      <c r="K126" s="17">
        <v>59</v>
      </c>
      <c r="L126" s="33">
        <v>174</v>
      </c>
      <c r="M126" s="14">
        <v>0</v>
      </c>
      <c r="R126" t="e">
        <f ca="1"/>
        <v>#NAME?</v>
      </c>
      <c r="S126" t="e">
        <f ca="1"/>
        <v>#NAME?</v>
      </c>
      <c r="T126" t="e">
        <f ca="1"/>
        <v>#NAME?</v>
      </c>
      <c r="U126" t="e">
        <f ca="1"/>
        <v>#NAME?</v>
      </c>
      <c r="V126" t="e">
        <f ca="1"/>
        <v>#NAME?</v>
      </c>
      <c r="W126" t="e">
        <f ca="1"/>
        <v>#NAME?</v>
      </c>
      <c r="X126" t="e">
        <f ca="1"/>
        <v>#NAME?</v>
      </c>
      <c r="Y126" t="e">
        <f ca="1"/>
        <v>#NAME?</v>
      </c>
      <c r="Z126" t="e">
        <f ca="1"/>
        <v>#NAME?</v>
      </c>
      <c r="AA126" t="e">
        <f ca="1"/>
        <v>#NAME?</v>
      </c>
      <c r="AB126" t="e">
        <f ca="1"/>
        <v>#NAME?</v>
      </c>
      <c r="AC126" t="e">
        <f ca="1"/>
        <v>#NAME?</v>
      </c>
      <c r="AD126" s="138" t="e">
        <f ca="1"/>
        <v>#NAME?</v>
      </c>
      <c r="AE126" s="139" t="e">
        <f ca="1"/>
        <v>#NAME?</v>
      </c>
      <c r="AF126" s="140" t="e">
        <f t="shared" ca="1" si="15"/>
        <v>#NAME?</v>
      </c>
      <c r="AG126" t="e">
        <f t="shared" ca="1" si="16"/>
        <v>#NAME?</v>
      </c>
      <c r="AH126" t="e">
        <f t="shared" ca="1" si="17"/>
        <v>#NAME?</v>
      </c>
      <c r="AI126" s="138" t="e">
        <f t="shared" ca="1" si="18"/>
        <v>#NAME?</v>
      </c>
      <c r="AJ126" s="140" t="e">
        <f t="shared" ca="1" si="19"/>
        <v>#NAME?</v>
      </c>
      <c r="AK126" s="138">
        <f t="shared" ca="1" si="20"/>
        <v>0</v>
      </c>
      <c r="AL126" s="140" t="e">
        <f t="shared" ca="1" si="21"/>
        <v>#NAME?</v>
      </c>
      <c r="AM126">
        <f t="shared" ca="1" si="22"/>
        <v>0</v>
      </c>
      <c r="BO126" t="e">
        <f ca="1"/>
        <v>#NAME?</v>
      </c>
      <c r="BP126" t="e">
        <f ca="1"/>
        <v>#NAME?</v>
      </c>
      <c r="BQ126" t="e">
        <f ca="1"/>
        <v>#NAME?</v>
      </c>
      <c r="BR126" t="e">
        <f t="shared" ca="1" si="26"/>
        <v>#NAME?</v>
      </c>
      <c r="BS126" t="e">
        <f t="shared" ca="1" si="27"/>
        <v>#NAME?</v>
      </c>
      <c r="BT126" t="e">
        <f t="shared" ca="1" si="23"/>
        <v>#NAME?</v>
      </c>
      <c r="BU126" t="e">
        <f t="shared" ca="1" si="24"/>
        <v>#NAME?</v>
      </c>
      <c r="BV126" t="e">
        <f t="shared" ca="1" si="25"/>
        <v>#NAME?</v>
      </c>
    </row>
    <row r="127" spans="1:74" ht="15.5" x14ac:dyDescent="0.35">
      <c r="A127" s="31">
        <v>89</v>
      </c>
      <c r="B127" s="14">
        <v>6</v>
      </c>
      <c r="C127" s="20">
        <v>0.71099999999999997</v>
      </c>
      <c r="D127" s="14">
        <v>4</v>
      </c>
      <c r="E127">
        <v>1</v>
      </c>
      <c r="F127" s="32">
        <v>1</v>
      </c>
      <c r="G127" s="14">
        <v>47</v>
      </c>
      <c r="H127" s="14">
        <v>13</v>
      </c>
      <c r="I127" s="14">
        <v>3</v>
      </c>
      <c r="J127" s="21">
        <v>37</v>
      </c>
      <c r="K127" s="17">
        <v>89</v>
      </c>
      <c r="L127" s="33">
        <v>193</v>
      </c>
      <c r="M127" s="14">
        <v>0</v>
      </c>
      <c r="R127" t="e">
        <f ca="1"/>
        <v>#NAME?</v>
      </c>
      <c r="S127" t="e">
        <f ca="1"/>
        <v>#NAME?</v>
      </c>
      <c r="T127" t="e">
        <f ca="1"/>
        <v>#NAME?</v>
      </c>
      <c r="U127" t="e">
        <f ca="1"/>
        <v>#NAME?</v>
      </c>
      <c r="V127" t="e">
        <f ca="1"/>
        <v>#NAME?</v>
      </c>
      <c r="W127" t="e">
        <f ca="1"/>
        <v>#NAME?</v>
      </c>
      <c r="X127" t="e">
        <f ca="1"/>
        <v>#NAME?</v>
      </c>
      <c r="Y127" t="e">
        <f ca="1"/>
        <v>#NAME?</v>
      </c>
      <c r="Z127" t="e">
        <f ca="1"/>
        <v>#NAME?</v>
      </c>
      <c r="AA127" t="e">
        <f ca="1"/>
        <v>#NAME?</v>
      </c>
      <c r="AB127" t="e">
        <f ca="1"/>
        <v>#NAME?</v>
      </c>
      <c r="AC127" t="e">
        <f ca="1"/>
        <v>#NAME?</v>
      </c>
      <c r="AD127" s="138" t="e">
        <f ca="1"/>
        <v>#NAME?</v>
      </c>
      <c r="AE127" s="139" t="e">
        <f ca="1"/>
        <v>#NAME?</v>
      </c>
      <c r="AF127" s="140" t="e">
        <f t="shared" ca="1" si="15"/>
        <v>#NAME?</v>
      </c>
      <c r="AG127" t="e">
        <f t="shared" ca="1" si="16"/>
        <v>#NAME?</v>
      </c>
      <c r="AH127" t="e">
        <f t="shared" ca="1" si="17"/>
        <v>#NAME?</v>
      </c>
      <c r="AI127" s="138" t="e">
        <f t="shared" ca="1" si="18"/>
        <v>#NAME?</v>
      </c>
      <c r="AJ127" s="140" t="e">
        <f t="shared" ca="1" si="19"/>
        <v>#NAME?</v>
      </c>
      <c r="AK127" s="138">
        <f t="shared" ca="1" si="20"/>
        <v>0</v>
      </c>
      <c r="AL127" s="140" t="e">
        <f t="shared" ca="1" si="21"/>
        <v>#NAME?</v>
      </c>
      <c r="AM127">
        <f t="shared" ca="1" si="22"/>
        <v>0</v>
      </c>
      <c r="BO127" t="e">
        <f ca="1"/>
        <v>#NAME?</v>
      </c>
      <c r="BP127" t="e">
        <f ca="1"/>
        <v>#NAME?</v>
      </c>
      <c r="BQ127" t="e">
        <f ca="1"/>
        <v>#NAME?</v>
      </c>
      <c r="BR127" t="e">
        <f t="shared" ca="1" si="26"/>
        <v>#NAME?</v>
      </c>
      <c r="BS127" t="e">
        <f t="shared" ca="1" si="27"/>
        <v>#NAME?</v>
      </c>
      <c r="BT127" t="e">
        <f t="shared" ca="1" si="23"/>
        <v>#NAME?</v>
      </c>
      <c r="BU127" t="e">
        <f t="shared" ca="1" si="24"/>
        <v>#NAME?</v>
      </c>
      <c r="BV127" t="e">
        <f t="shared" ca="1" si="25"/>
        <v>#NAME?</v>
      </c>
    </row>
    <row r="128" spans="1:74" ht="15.5" x14ac:dyDescent="0.35">
      <c r="A128" s="31">
        <v>53</v>
      </c>
      <c r="B128" s="14">
        <v>10</v>
      </c>
      <c r="C128" s="20">
        <v>1.2</v>
      </c>
      <c r="D128" s="14">
        <v>2</v>
      </c>
      <c r="E128">
        <v>1</v>
      </c>
      <c r="F128" s="32">
        <v>1</v>
      </c>
      <c r="G128" s="14">
        <v>33</v>
      </c>
      <c r="H128" s="14">
        <v>8</v>
      </c>
      <c r="I128" s="14">
        <v>2</v>
      </c>
      <c r="J128" s="21">
        <v>39</v>
      </c>
      <c r="K128" s="17">
        <v>109</v>
      </c>
      <c r="L128" s="33">
        <v>179</v>
      </c>
      <c r="M128" s="14">
        <v>1</v>
      </c>
      <c r="R128" t="e">
        <f ca="1"/>
        <v>#NAME?</v>
      </c>
      <c r="S128" t="e">
        <f ca="1"/>
        <v>#NAME?</v>
      </c>
      <c r="T128" t="e">
        <f ca="1"/>
        <v>#NAME?</v>
      </c>
      <c r="U128" t="e">
        <f ca="1"/>
        <v>#NAME?</v>
      </c>
      <c r="V128" t="e">
        <f ca="1"/>
        <v>#NAME?</v>
      </c>
      <c r="W128" t="e">
        <f ca="1"/>
        <v>#NAME?</v>
      </c>
      <c r="X128" t="e">
        <f ca="1"/>
        <v>#NAME?</v>
      </c>
      <c r="Y128" t="e">
        <f ca="1"/>
        <v>#NAME?</v>
      </c>
      <c r="Z128" t="e">
        <f ca="1"/>
        <v>#NAME?</v>
      </c>
      <c r="AA128" t="e">
        <f ca="1"/>
        <v>#NAME?</v>
      </c>
      <c r="AB128" t="e">
        <f ca="1"/>
        <v>#NAME?</v>
      </c>
      <c r="AC128" t="e">
        <f ca="1"/>
        <v>#NAME?</v>
      </c>
      <c r="AD128" s="138" t="e">
        <f ca="1"/>
        <v>#NAME?</v>
      </c>
      <c r="AE128" s="139" t="e">
        <f ca="1"/>
        <v>#NAME?</v>
      </c>
      <c r="AF128" s="140" t="e">
        <f t="shared" ca="1" si="15"/>
        <v>#NAME?</v>
      </c>
      <c r="AG128" t="e">
        <f t="shared" ca="1" si="16"/>
        <v>#NAME?</v>
      </c>
      <c r="AH128" t="e">
        <f t="shared" ca="1" si="17"/>
        <v>#NAME?</v>
      </c>
      <c r="AI128" s="138" t="e">
        <f t="shared" ca="1" si="18"/>
        <v>#NAME?</v>
      </c>
      <c r="AJ128" s="140" t="e">
        <f t="shared" ca="1" si="19"/>
        <v>#NAME?</v>
      </c>
      <c r="AK128" s="138">
        <f t="shared" ca="1" si="20"/>
        <v>0</v>
      </c>
      <c r="AL128" s="140" t="e">
        <f t="shared" ca="1" si="21"/>
        <v>#NAME?</v>
      </c>
      <c r="AM128">
        <f t="shared" ca="1" si="22"/>
        <v>0</v>
      </c>
      <c r="BO128" t="e">
        <f ca="1"/>
        <v>#NAME?</v>
      </c>
      <c r="BP128" t="e">
        <f ca="1"/>
        <v>#NAME?</v>
      </c>
      <c r="BQ128" t="e">
        <f ca="1"/>
        <v>#NAME?</v>
      </c>
      <c r="BR128" t="e">
        <f t="shared" ca="1" si="26"/>
        <v>#NAME?</v>
      </c>
      <c r="BS128" t="e">
        <f t="shared" ca="1" si="27"/>
        <v>#NAME?</v>
      </c>
      <c r="BT128" t="e">
        <f t="shared" ca="1" si="23"/>
        <v>#NAME?</v>
      </c>
      <c r="BU128" t="e">
        <f t="shared" ca="1" si="24"/>
        <v>#NAME?</v>
      </c>
      <c r="BV128" t="e">
        <f t="shared" ca="1" si="25"/>
        <v>#NAME?</v>
      </c>
    </row>
    <row r="129" spans="1:74" ht="15.5" x14ac:dyDescent="0.35">
      <c r="A129" s="31">
        <v>44</v>
      </c>
      <c r="B129" s="14">
        <v>14</v>
      </c>
      <c r="C129" s="20">
        <v>1.2270000000000001</v>
      </c>
      <c r="D129" s="14">
        <v>5</v>
      </c>
      <c r="E129">
        <v>0</v>
      </c>
      <c r="F129" s="32">
        <v>0</v>
      </c>
      <c r="G129" s="14">
        <v>37</v>
      </c>
      <c r="H129" s="14">
        <v>10</v>
      </c>
      <c r="I129" s="14">
        <v>4</v>
      </c>
      <c r="J129" s="21">
        <v>41</v>
      </c>
      <c r="K129" s="17">
        <v>20</v>
      </c>
      <c r="L129" s="33">
        <v>180</v>
      </c>
      <c r="M129" s="14">
        <v>1</v>
      </c>
      <c r="R129" t="e">
        <f ca="1"/>
        <v>#NAME?</v>
      </c>
      <c r="S129" t="e">
        <f ca="1"/>
        <v>#NAME?</v>
      </c>
      <c r="T129" t="e">
        <f ca="1"/>
        <v>#NAME?</v>
      </c>
      <c r="U129" t="e">
        <f ca="1"/>
        <v>#NAME?</v>
      </c>
      <c r="V129" t="e">
        <f ca="1"/>
        <v>#NAME?</v>
      </c>
      <c r="W129" t="e">
        <f ca="1"/>
        <v>#NAME?</v>
      </c>
      <c r="X129" t="e">
        <f ca="1"/>
        <v>#NAME?</v>
      </c>
      <c r="Y129" t="e">
        <f ca="1"/>
        <v>#NAME?</v>
      </c>
      <c r="Z129" t="e">
        <f ca="1"/>
        <v>#NAME?</v>
      </c>
      <c r="AA129" t="e">
        <f ca="1"/>
        <v>#NAME?</v>
      </c>
      <c r="AB129" t="e">
        <f ca="1"/>
        <v>#NAME?</v>
      </c>
      <c r="AC129" t="e">
        <f ca="1"/>
        <v>#NAME?</v>
      </c>
      <c r="AD129" s="138" t="e">
        <f ca="1"/>
        <v>#NAME?</v>
      </c>
      <c r="AE129" s="139" t="e">
        <f ca="1"/>
        <v>#NAME?</v>
      </c>
      <c r="AF129" s="140" t="e">
        <f t="shared" ca="1" si="15"/>
        <v>#NAME?</v>
      </c>
      <c r="AG129" t="e">
        <f t="shared" ca="1" si="16"/>
        <v>#NAME?</v>
      </c>
      <c r="AH129" t="e">
        <f t="shared" ca="1" si="17"/>
        <v>#NAME?</v>
      </c>
      <c r="AI129" s="138" t="e">
        <f t="shared" ca="1" si="18"/>
        <v>#NAME?</v>
      </c>
      <c r="AJ129" s="140" t="e">
        <f t="shared" ca="1" si="19"/>
        <v>#NAME?</v>
      </c>
      <c r="AK129" s="138">
        <f t="shared" ca="1" si="20"/>
        <v>0</v>
      </c>
      <c r="AL129" s="140" t="e">
        <f t="shared" ca="1" si="21"/>
        <v>#NAME?</v>
      </c>
      <c r="AM129">
        <f t="shared" ca="1" si="22"/>
        <v>0</v>
      </c>
      <c r="BO129" t="e">
        <f ca="1"/>
        <v>#NAME?</v>
      </c>
      <c r="BP129" t="e">
        <f ca="1"/>
        <v>#NAME?</v>
      </c>
      <c r="BQ129" t="e">
        <f ca="1"/>
        <v>#NAME?</v>
      </c>
      <c r="BR129" t="e">
        <f t="shared" ca="1" si="26"/>
        <v>#NAME?</v>
      </c>
      <c r="BS129" t="e">
        <f t="shared" ca="1" si="27"/>
        <v>#NAME?</v>
      </c>
      <c r="BT129" t="e">
        <f t="shared" ca="1" si="23"/>
        <v>#NAME?</v>
      </c>
      <c r="BU129" t="e">
        <f t="shared" ca="1" si="24"/>
        <v>#NAME?</v>
      </c>
      <c r="BV129" t="e">
        <f t="shared" ca="1" si="25"/>
        <v>#NAME?</v>
      </c>
    </row>
    <row r="130" spans="1:74" ht="15.5" x14ac:dyDescent="0.35">
      <c r="A130" s="31">
        <v>46</v>
      </c>
      <c r="B130" s="14">
        <v>7</v>
      </c>
      <c r="C130" s="20">
        <v>1.9630000000000001</v>
      </c>
      <c r="D130" s="14">
        <v>4</v>
      </c>
      <c r="E130">
        <v>0</v>
      </c>
      <c r="F130" s="32">
        <v>0</v>
      </c>
      <c r="G130" s="14">
        <v>28</v>
      </c>
      <c r="H130" s="14">
        <v>10</v>
      </c>
      <c r="I130" s="14">
        <v>1</v>
      </c>
      <c r="J130" s="21">
        <v>39</v>
      </c>
      <c r="K130" s="17">
        <v>22</v>
      </c>
      <c r="L130" s="33">
        <v>181</v>
      </c>
      <c r="M130" s="14">
        <v>1</v>
      </c>
      <c r="R130" t="e">
        <f ca="1"/>
        <v>#NAME?</v>
      </c>
      <c r="S130" t="e">
        <f ca="1"/>
        <v>#NAME?</v>
      </c>
      <c r="T130" t="e">
        <f ca="1"/>
        <v>#NAME?</v>
      </c>
      <c r="U130" t="e">
        <f ca="1"/>
        <v>#NAME?</v>
      </c>
      <c r="V130" t="e">
        <f ca="1"/>
        <v>#NAME?</v>
      </c>
      <c r="W130" t="e">
        <f ca="1"/>
        <v>#NAME?</v>
      </c>
      <c r="X130" t="e">
        <f ca="1"/>
        <v>#NAME?</v>
      </c>
      <c r="Y130" t="e">
        <f ca="1"/>
        <v>#NAME?</v>
      </c>
      <c r="Z130" t="e">
        <f ca="1"/>
        <v>#NAME?</v>
      </c>
      <c r="AA130" t="e">
        <f ca="1"/>
        <v>#NAME?</v>
      </c>
      <c r="AB130" t="e">
        <f ca="1"/>
        <v>#NAME?</v>
      </c>
      <c r="AC130" t="e">
        <f ca="1"/>
        <v>#NAME?</v>
      </c>
      <c r="AD130" s="138" t="e">
        <f ca="1"/>
        <v>#NAME?</v>
      </c>
      <c r="AE130" s="139" t="e">
        <f ca="1"/>
        <v>#NAME?</v>
      </c>
      <c r="AF130" s="140" t="e">
        <f t="shared" ca="1" si="15"/>
        <v>#NAME?</v>
      </c>
      <c r="AG130" t="e">
        <f t="shared" ca="1" si="16"/>
        <v>#NAME?</v>
      </c>
      <c r="AH130" t="e">
        <f t="shared" ca="1" si="17"/>
        <v>#NAME?</v>
      </c>
      <c r="AI130" s="138" t="e">
        <f t="shared" ca="1" si="18"/>
        <v>#NAME?</v>
      </c>
      <c r="AJ130" s="140" t="e">
        <f t="shared" ca="1" si="19"/>
        <v>#NAME?</v>
      </c>
      <c r="AK130" s="138">
        <f t="shared" ca="1" si="20"/>
        <v>0</v>
      </c>
      <c r="AL130" s="140" t="e">
        <f t="shared" ca="1" si="21"/>
        <v>#NAME?</v>
      </c>
      <c r="AM130">
        <f t="shared" ca="1" si="22"/>
        <v>0</v>
      </c>
      <c r="BO130" t="e">
        <f ca="1"/>
        <v>#NAME?</v>
      </c>
      <c r="BP130" t="e">
        <f ca="1"/>
        <v>#NAME?</v>
      </c>
      <c r="BQ130" t="e">
        <f ca="1"/>
        <v>#NAME?</v>
      </c>
      <c r="BR130" t="e">
        <f t="shared" ca="1" si="26"/>
        <v>#NAME?</v>
      </c>
      <c r="BS130" t="e">
        <f t="shared" ca="1" si="27"/>
        <v>#NAME?</v>
      </c>
      <c r="BT130" t="e">
        <f t="shared" ca="1" si="23"/>
        <v>#NAME?</v>
      </c>
      <c r="BU130" t="e">
        <f t="shared" ca="1" si="24"/>
        <v>#NAME?</v>
      </c>
      <c r="BV130" t="e">
        <f t="shared" ca="1" si="25"/>
        <v>#NAME?</v>
      </c>
    </row>
    <row r="131" spans="1:74" ht="15.5" x14ac:dyDescent="0.35">
      <c r="A131" s="31">
        <v>58</v>
      </c>
      <c r="B131" s="14">
        <v>17</v>
      </c>
      <c r="C131" s="20">
        <v>0.496</v>
      </c>
      <c r="D131" s="14">
        <v>2</v>
      </c>
      <c r="E131">
        <v>0</v>
      </c>
      <c r="F131" s="32">
        <v>0</v>
      </c>
      <c r="G131" s="14">
        <v>42</v>
      </c>
      <c r="H131" s="14">
        <v>5</v>
      </c>
      <c r="I131" s="14">
        <v>3</v>
      </c>
      <c r="J131" s="21">
        <v>43</v>
      </c>
      <c r="K131" s="17">
        <v>39</v>
      </c>
      <c r="L131" s="33">
        <v>165</v>
      </c>
      <c r="M131" s="14">
        <v>0</v>
      </c>
      <c r="R131" t="e">
        <f ca="1"/>
        <v>#NAME?</v>
      </c>
      <c r="S131" t="e">
        <f ca="1"/>
        <v>#NAME?</v>
      </c>
      <c r="T131" t="e">
        <f ca="1"/>
        <v>#NAME?</v>
      </c>
      <c r="U131" t="e">
        <f ca="1"/>
        <v>#NAME?</v>
      </c>
      <c r="V131" t="e">
        <f ca="1"/>
        <v>#NAME?</v>
      </c>
      <c r="W131" t="e">
        <f ca="1"/>
        <v>#NAME?</v>
      </c>
      <c r="X131" t="e">
        <f ca="1"/>
        <v>#NAME?</v>
      </c>
      <c r="Y131" t="e">
        <f ca="1"/>
        <v>#NAME?</v>
      </c>
      <c r="Z131" t="e">
        <f ca="1"/>
        <v>#NAME?</v>
      </c>
      <c r="AA131" t="e">
        <f ca="1"/>
        <v>#NAME?</v>
      </c>
      <c r="AB131" t="e">
        <f ca="1"/>
        <v>#NAME?</v>
      </c>
      <c r="AC131" t="e">
        <f ca="1"/>
        <v>#NAME?</v>
      </c>
      <c r="AD131" s="138" t="e">
        <f ca="1"/>
        <v>#NAME?</v>
      </c>
      <c r="AE131" s="139" t="e">
        <f ca="1"/>
        <v>#NAME?</v>
      </c>
      <c r="AF131" s="140" t="e">
        <f t="shared" ca="1" si="15"/>
        <v>#NAME?</v>
      </c>
      <c r="AG131" t="e">
        <f t="shared" ca="1" si="16"/>
        <v>#NAME?</v>
      </c>
      <c r="AH131" t="e">
        <f t="shared" ca="1" si="17"/>
        <v>#NAME?</v>
      </c>
      <c r="AI131" s="138" t="e">
        <f t="shared" ca="1" si="18"/>
        <v>#NAME?</v>
      </c>
      <c r="AJ131" s="140" t="e">
        <f t="shared" ca="1" si="19"/>
        <v>#NAME?</v>
      </c>
      <c r="AK131" s="138">
        <f t="shared" ca="1" si="20"/>
        <v>0</v>
      </c>
      <c r="AL131" s="140" t="e">
        <f t="shared" ca="1" si="21"/>
        <v>#NAME?</v>
      </c>
      <c r="AM131">
        <f t="shared" ca="1" si="22"/>
        <v>0</v>
      </c>
      <c r="BO131" t="e">
        <f ca="1"/>
        <v>#NAME?</v>
      </c>
      <c r="BP131" t="e">
        <f ca="1"/>
        <v>#NAME?</v>
      </c>
      <c r="BQ131" t="e">
        <f ca="1"/>
        <v>#NAME?</v>
      </c>
      <c r="BR131" t="e">
        <f t="shared" ca="1" si="26"/>
        <v>#NAME?</v>
      </c>
      <c r="BS131" t="e">
        <f t="shared" ca="1" si="27"/>
        <v>#NAME?</v>
      </c>
      <c r="BT131" t="e">
        <f t="shared" ca="1" si="23"/>
        <v>#NAME?</v>
      </c>
      <c r="BU131" t="e">
        <f t="shared" ca="1" si="24"/>
        <v>#NAME?</v>
      </c>
      <c r="BV131" t="e">
        <f t="shared" ca="1" si="25"/>
        <v>#NAME?</v>
      </c>
    </row>
    <row r="132" spans="1:74" ht="15.5" x14ac:dyDescent="0.35">
      <c r="A132" s="31">
        <v>62</v>
      </c>
      <c r="B132" s="14">
        <v>23</v>
      </c>
      <c r="C132" s="20">
        <v>0.42399999999999999</v>
      </c>
      <c r="D132" s="14">
        <v>2</v>
      </c>
      <c r="E132">
        <v>1</v>
      </c>
      <c r="F132" s="32">
        <v>0</v>
      </c>
      <c r="G132" s="14">
        <v>49</v>
      </c>
      <c r="H132" s="14">
        <v>12</v>
      </c>
      <c r="I132" s="14">
        <v>3</v>
      </c>
      <c r="J132" s="21">
        <v>48</v>
      </c>
      <c r="K132" s="17">
        <v>43</v>
      </c>
      <c r="L132" s="33">
        <v>162</v>
      </c>
      <c r="M132" s="14">
        <v>0</v>
      </c>
      <c r="R132" t="e">
        <f ca="1"/>
        <v>#NAME?</v>
      </c>
      <c r="S132" t="e">
        <f ca="1"/>
        <v>#NAME?</v>
      </c>
      <c r="T132" t="e">
        <f ca="1"/>
        <v>#NAME?</v>
      </c>
      <c r="U132" t="e">
        <f ca="1"/>
        <v>#NAME?</v>
      </c>
      <c r="V132" t="e">
        <f ca="1"/>
        <v>#NAME?</v>
      </c>
      <c r="W132" t="e">
        <f ca="1"/>
        <v>#NAME?</v>
      </c>
      <c r="X132" t="e">
        <f ca="1"/>
        <v>#NAME?</v>
      </c>
      <c r="Y132" t="e">
        <f ca="1"/>
        <v>#NAME?</v>
      </c>
      <c r="Z132" t="e">
        <f ca="1"/>
        <v>#NAME?</v>
      </c>
      <c r="AA132" t="e">
        <f ca="1"/>
        <v>#NAME?</v>
      </c>
      <c r="AB132" t="e">
        <f ca="1"/>
        <v>#NAME?</v>
      </c>
      <c r="AC132" t="e">
        <f ca="1"/>
        <v>#NAME?</v>
      </c>
      <c r="AD132" s="138" t="e">
        <f ca="1"/>
        <v>#NAME?</v>
      </c>
      <c r="AE132" s="139" t="e">
        <f ca="1"/>
        <v>#NAME?</v>
      </c>
      <c r="AF132" s="140" t="e">
        <f t="shared" ca="1" si="15"/>
        <v>#NAME?</v>
      </c>
      <c r="AG132" t="e">
        <f t="shared" ca="1" si="16"/>
        <v>#NAME?</v>
      </c>
      <c r="AH132" t="e">
        <f t="shared" ca="1" si="17"/>
        <v>#NAME?</v>
      </c>
      <c r="AI132" s="138" t="e">
        <f t="shared" ca="1" si="18"/>
        <v>#NAME?</v>
      </c>
      <c r="AJ132" s="140" t="e">
        <f t="shared" ca="1" si="19"/>
        <v>#NAME?</v>
      </c>
      <c r="AK132" s="138">
        <f t="shared" ca="1" si="20"/>
        <v>0</v>
      </c>
      <c r="AL132" s="140" t="e">
        <f t="shared" ca="1" si="21"/>
        <v>#NAME?</v>
      </c>
      <c r="AM132">
        <f t="shared" ca="1" si="22"/>
        <v>0</v>
      </c>
      <c r="BO132" t="e">
        <f ca="1"/>
        <v>#NAME?</v>
      </c>
      <c r="BP132" t="e">
        <f ca="1"/>
        <v>#NAME?</v>
      </c>
      <c r="BQ132" t="e">
        <f ca="1"/>
        <v>#NAME?</v>
      </c>
      <c r="BR132" t="e">
        <f t="shared" ca="1" si="26"/>
        <v>#NAME?</v>
      </c>
      <c r="BS132" t="e">
        <f t="shared" ca="1" si="27"/>
        <v>#NAME?</v>
      </c>
      <c r="BT132" t="e">
        <f t="shared" ca="1" si="23"/>
        <v>#NAME?</v>
      </c>
      <c r="BU132" t="e">
        <f t="shared" ca="1" si="24"/>
        <v>#NAME?</v>
      </c>
      <c r="BV132" t="e">
        <f t="shared" ca="1" si="25"/>
        <v>#NAME?</v>
      </c>
    </row>
    <row r="133" spans="1:74" ht="15.5" x14ac:dyDescent="0.35">
      <c r="A133" s="31">
        <v>62</v>
      </c>
      <c r="B133" s="14">
        <v>11</v>
      </c>
      <c r="C133" s="20">
        <v>1.1519999999999999</v>
      </c>
      <c r="D133" s="14">
        <v>2</v>
      </c>
      <c r="E133">
        <v>0</v>
      </c>
      <c r="F133" s="32">
        <v>1</v>
      </c>
      <c r="G133" s="14">
        <v>42</v>
      </c>
      <c r="H133" s="14">
        <v>8</v>
      </c>
      <c r="I133" s="14">
        <v>3</v>
      </c>
      <c r="J133" s="21">
        <v>42</v>
      </c>
      <c r="K133" s="17">
        <v>49</v>
      </c>
      <c r="L133" s="33">
        <v>178</v>
      </c>
      <c r="M133" s="14">
        <v>1</v>
      </c>
      <c r="R133" t="e">
        <f ca="1"/>
        <v>#NAME?</v>
      </c>
      <c r="S133" t="e">
        <f ca="1"/>
        <v>#NAME?</v>
      </c>
      <c r="T133" t="e">
        <f ca="1"/>
        <v>#NAME?</v>
      </c>
      <c r="U133" t="e">
        <f ca="1"/>
        <v>#NAME?</v>
      </c>
      <c r="V133" t="e">
        <f ca="1"/>
        <v>#NAME?</v>
      </c>
      <c r="W133" t="e">
        <f ca="1"/>
        <v>#NAME?</v>
      </c>
      <c r="X133" t="e">
        <f ca="1"/>
        <v>#NAME?</v>
      </c>
      <c r="Y133" t="e">
        <f ca="1"/>
        <v>#NAME?</v>
      </c>
      <c r="Z133" t="e">
        <f ca="1"/>
        <v>#NAME?</v>
      </c>
      <c r="AA133" t="e">
        <f ca="1"/>
        <v>#NAME?</v>
      </c>
      <c r="AB133" t="e">
        <f ca="1"/>
        <v>#NAME?</v>
      </c>
      <c r="AC133" t="e">
        <f ca="1"/>
        <v>#NAME?</v>
      </c>
      <c r="AD133" s="138" t="e">
        <f ca="1"/>
        <v>#NAME?</v>
      </c>
      <c r="AE133" s="139" t="e">
        <f ca="1"/>
        <v>#NAME?</v>
      </c>
      <c r="AF133" s="140" t="e">
        <f t="shared" ca="1" si="15"/>
        <v>#NAME?</v>
      </c>
      <c r="AG133" t="e">
        <f t="shared" ca="1" si="16"/>
        <v>#NAME?</v>
      </c>
      <c r="AH133" t="e">
        <f t="shared" ca="1" si="17"/>
        <v>#NAME?</v>
      </c>
      <c r="AI133" s="138" t="e">
        <f t="shared" ca="1" si="18"/>
        <v>#NAME?</v>
      </c>
      <c r="AJ133" s="140" t="e">
        <f t="shared" ca="1" si="19"/>
        <v>#NAME?</v>
      </c>
      <c r="AK133" s="138">
        <f t="shared" ca="1" si="20"/>
        <v>0</v>
      </c>
      <c r="AL133" s="140" t="e">
        <f t="shared" ca="1" si="21"/>
        <v>#NAME?</v>
      </c>
      <c r="AM133">
        <f t="shared" ca="1" si="22"/>
        <v>0</v>
      </c>
      <c r="BO133" t="e">
        <f ca="1"/>
        <v>#NAME?</v>
      </c>
      <c r="BP133" t="e">
        <f ca="1"/>
        <v>#NAME?</v>
      </c>
      <c r="BQ133" t="e">
        <f ca="1"/>
        <v>#NAME?</v>
      </c>
      <c r="BR133" t="e">
        <f t="shared" ca="1" si="26"/>
        <v>#NAME?</v>
      </c>
      <c r="BS133" t="e">
        <f t="shared" ca="1" si="27"/>
        <v>#NAME?</v>
      </c>
      <c r="BT133" t="e">
        <f t="shared" ca="1" si="23"/>
        <v>#NAME?</v>
      </c>
      <c r="BU133" t="e">
        <f t="shared" ca="1" si="24"/>
        <v>#NAME?</v>
      </c>
      <c r="BV133" t="e">
        <f t="shared" ca="1" si="25"/>
        <v>#NAME?</v>
      </c>
    </row>
    <row r="134" spans="1:74" ht="15.5" x14ac:dyDescent="0.35">
      <c r="A134" s="31">
        <v>46</v>
      </c>
      <c r="B134" s="14">
        <v>17</v>
      </c>
      <c r="C134" s="20">
        <v>1.4810000000000001</v>
      </c>
      <c r="D134" s="14">
        <v>3</v>
      </c>
      <c r="E134">
        <v>0</v>
      </c>
      <c r="F134" s="32">
        <v>0</v>
      </c>
      <c r="G134" s="14">
        <v>40</v>
      </c>
      <c r="H134" s="14">
        <v>1</v>
      </c>
      <c r="I134" s="14">
        <v>6</v>
      </c>
      <c r="J134" s="21">
        <v>47</v>
      </c>
      <c r="K134" s="17">
        <v>24</v>
      </c>
      <c r="L134" s="33">
        <v>165</v>
      </c>
      <c r="M134" s="14">
        <v>0</v>
      </c>
      <c r="R134" t="e">
        <f ca="1"/>
        <v>#NAME?</v>
      </c>
      <c r="S134" t="e">
        <f ca="1"/>
        <v>#NAME?</v>
      </c>
      <c r="T134" t="e">
        <f ca="1"/>
        <v>#NAME?</v>
      </c>
      <c r="U134" t="e">
        <f ca="1"/>
        <v>#NAME?</v>
      </c>
      <c r="V134" t="e">
        <f ca="1"/>
        <v>#NAME?</v>
      </c>
      <c r="W134" t="e">
        <f ca="1"/>
        <v>#NAME?</v>
      </c>
      <c r="X134" t="e">
        <f ca="1"/>
        <v>#NAME?</v>
      </c>
      <c r="Y134" t="e">
        <f ca="1"/>
        <v>#NAME?</v>
      </c>
      <c r="Z134" t="e">
        <f ca="1"/>
        <v>#NAME?</v>
      </c>
      <c r="AA134" t="e">
        <f ca="1"/>
        <v>#NAME?</v>
      </c>
      <c r="AB134" t="e">
        <f ca="1"/>
        <v>#NAME?</v>
      </c>
      <c r="AC134" t="e">
        <f ca="1"/>
        <v>#NAME?</v>
      </c>
      <c r="AD134" s="138" t="e">
        <f ca="1"/>
        <v>#NAME?</v>
      </c>
      <c r="AE134" s="139" t="e">
        <f ca="1"/>
        <v>#NAME?</v>
      </c>
      <c r="AF134" s="140" t="e">
        <f t="shared" ca="1" si="15"/>
        <v>#NAME?</v>
      </c>
      <c r="AG134" t="e">
        <f t="shared" ca="1" si="16"/>
        <v>#NAME?</v>
      </c>
      <c r="AH134" t="e">
        <f t="shared" ca="1" si="17"/>
        <v>#NAME?</v>
      </c>
      <c r="AI134" s="138" t="e">
        <f t="shared" ca="1" si="18"/>
        <v>#NAME?</v>
      </c>
      <c r="AJ134" s="140" t="e">
        <f t="shared" ca="1" si="19"/>
        <v>#NAME?</v>
      </c>
      <c r="AK134" s="138">
        <f t="shared" ca="1" si="20"/>
        <v>0</v>
      </c>
      <c r="AL134" s="140" t="e">
        <f t="shared" ca="1" si="21"/>
        <v>#NAME?</v>
      </c>
      <c r="AM134">
        <f t="shared" ca="1" si="22"/>
        <v>0</v>
      </c>
      <c r="BO134" t="e">
        <f ca="1"/>
        <v>#NAME?</v>
      </c>
      <c r="BP134" t="e">
        <f ca="1"/>
        <v>#NAME?</v>
      </c>
      <c r="BQ134" t="e">
        <f ca="1"/>
        <v>#NAME?</v>
      </c>
      <c r="BR134" t="e">
        <f t="shared" ca="1" si="26"/>
        <v>#NAME?</v>
      </c>
      <c r="BS134" t="e">
        <f t="shared" ca="1" si="27"/>
        <v>#NAME?</v>
      </c>
      <c r="BT134" t="e">
        <f t="shared" ca="1" si="23"/>
        <v>#NAME?</v>
      </c>
      <c r="BU134" t="e">
        <f t="shared" ca="1" si="24"/>
        <v>#NAME?</v>
      </c>
      <c r="BV134" t="e">
        <f t="shared" ca="1" si="25"/>
        <v>#NAME?</v>
      </c>
    </row>
    <row r="135" spans="1:74" ht="15.5" x14ac:dyDescent="0.35">
      <c r="A135" s="31">
        <v>66</v>
      </c>
      <c r="B135" s="14">
        <v>7</v>
      </c>
      <c r="C135" s="20">
        <v>2.2850000000000001</v>
      </c>
      <c r="D135" s="14">
        <v>3</v>
      </c>
      <c r="E135">
        <v>0</v>
      </c>
      <c r="F135" s="32">
        <v>1</v>
      </c>
      <c r="G135" s="14">
        <v>32</v>
      </c>
      <c r="H135" s="14">
        <v>9</v>
      </c>
      <c r="I135" s="14">
        <v>2</v>
      </c>
      <c r="J135" s="21">
        <v>32</v>
      </c>
      <c r="K135" s="17">
        <v>62</v>
      </c>
      <c r="L135" s="33">
        <v>177</v>
      </c>
      <c r="M135" s="14">
        <v>1</v>
      </c>
      <c r="R135" t="e">
        <f ca="1"/>
        <v>#NAME?</v>
      </c>
      <c r="S135" t="e">
        <f ca="1"/>
        <v>#NAME?</v>
      </c>
      <c r="T135" t="e">
        <f ca="1"/>
        <v>#NAME?</v>
      </c>
      <c r="U135" t="e">
        <f ca="1"/>
        <v>#NAME?</v>
      </c>
      <c r="V135" t="e">
        <f ca="1"/>
        <v>#NAME?</v>
      </c>
      <c r="W135" t="e">
        <f ca="1"/>
        <v>#NAME?</v>
      </c>
      <c r="X135" t="e">
        <f ca="1"/>
        <v>#NAME?</v>
      </c>
      <c r="Y135" t="e">
        <f ca="1"/>
        <v>#NAME?</v>
      </c>
      <c r="Z135" t="e">
        <f ca="1"/>
        <v>#NAME?</v>
      </c>
      <c r="AA135" t="e">
        <f ca="1"/>
        <v>#NAME?</v>
      </c>
      <c r="AB135" t="e">
        <f ca="1"/>
        <v>#NAME?</v>
      </c>
      <c r="AC135" t="e">
        <f ca="1"/>
        <v>#NAME?</v>
      </c>
      <c r="AD135" s="138" t="e">
        <f ca="1"/>
        <v>#NAME?</v>
      </c>
      <c r="AE135" s="139" t="e">
        <f ca="1"/>
        <v>#NAME?</v>
      </c>
      <c r="AF135" s="140" t="e">
        <f t="shared" ca="1" si="15"/>
        <v>#NAME?</v>
      </c>
      <c r="AG135" t="e">
        <f t="shared" ca="1" si="16"/>
        <v>#NAME?</v>
      </c>
      <c r="AH135" t="e">
        <f t="shared" ca="1" si="17"/>
        <v>#NAME?</v>
      </c>
      <c r="AI135" s="138" t="e">
        <f t="shared" ca="1" si="18"/>
        <v>#NAME?</v>
      </c>
      <c r="AJ135" s="140" t="e">
        <f t="shared" ca="1" si="19"/>
        <v>#NAME?</v>
      </c>
      <c r="AK135" s="138">
        <f t="shared" ca="1" si="20"/>
        <v>0</v>
      </c>
      <c r="AL135" s="140" t="e">
        <f t="shared" ca="1" si="21"/>
        <v>#NAME?</v>
      </c>
      <c r="AM135">
        <f t="shared" ca="1" si="22"/>
        <v>0</v>
      </c>
      <c r="BO135" t="e">
        <f ca="1"/>
        <v>#NAME?</v>
      </c>
      <c r="BP135" t="e">
        <f ca="1"/>
        <v>#NAME?</v>
      </c>
      <c r="BQ135" t="e">
        <f ca="1"/>
        <v>#NAME?</v>
      </c>
      <c r="BR135" t="e">
        <f t="shared" ca="1" si="26"/>
        <v>#NAME?</v>
      </c>
      <c r="BS135" t="e">
        <f t="shared" ca="1" si="27"/>
        <v>#NAME?</v>
      </c>
      <c r="BT135" t="e">
        <f t="shared" ca="1" si="23"/>
        <v>#NAME?</v>
      </c>
      <c r="BU135" t="e">
        <f t="shared" ca="1" si="24"/>
        <v>#NAME?</v>
      </c>
      <c r="BV135" t="e">
        <f t="shared" ca="1" si="25"/>
        <v>#NAME?</v>
      </c>
    </row>
    <row r="136" spans="1:74" ht="15.5" x14ac:dyDescent="0.35">
      <c r="A136" s="31">
        <v>56</v>
      </c>
      <c r="B136" s="14">
        <v>11</v>
      </c>
      <c r="C136" s="20">
        <v>0.29199999999999998</v>
      </c>
      <c r="D136" s="14">
        <v>3</v>
      </c>
      <c r="E136">
        <v>0</v>
      </c>
      <c r="F136" s="32">
        <v>0</v>
      </c>
      <c r="G136" s="14">
        <v>34</v>
      </c>
      <c r="H136" s="14">
        <v>9</v>
      </c>
      <c r="I136" s="14">
        <v>2</v>
      </c>
      <c r="J136" s="21">
        <v>38</v>
      </c>
      <c r="K136" s="17">
        <v>30</v>
      </c>
      <c r="L136" s="33">
        <v>186</v>
      </c>
      <c r="M136" s="14">
        <v>1</v>
      </c>
      <c r="R136" t="e">
        <f ca="1"/>
        <v>#NAME?</v>
      </c>
      <c r="S136" t="e">
        <f ca="1"/>
        <v>#NAME?</v>
      </c>
      <c r="T136" t="e">
        <f ca="1"/>
        <v>#NAME?</v>
      </c>
      <c r="U136" t="e">
        <f ca="1"/>
        <v>#NAME?</v>
      </c>
      <c r="V136" t="e">
        <f ca="1"/>
        <v>#NAME?</v>
      </c>
      <c r="W136" t="e">
        <f ca="1"/>
        <v>#NAME?</v>
      </c>
      <c r="X136" t="e">
        <f ca="1"/>
        <v>#NAME?</v>
      </c>
      <c r="Y136" t="e">
        <f ca="1"/>
        <v>#NAME?</v>
      </c>
      <c r="Z136" t="e">
        <f ca="1"/>
        <v>#NAME?</v>
      </c>
      <c r="AA136" t="e">
        <f ca="1"/>
        <v>#NAME?</v>
      </c>
      <c r="AB136" t="e">
        <f ca="1"/>
        <v>#NAME?</v>
      </c>
      <c r="AC136" t="e">
        <f ca="1"/>
        <v>#NAME?</v>
      </c>
      <c r="AD136" s="138" t="e">
        <f ca="1"/>
        <v>#NAME?</v>
      </c>
      <c r="AE136" s="139" t="e">
        <f ca="1"/>
        <v>#NAME?</v>
      </c>
      <c r="AF136" s="140" t="e">
        <f t="shared" ref="AF136:AF156" ca="1" si="28">AD136+AE136</f>
        <v>#NAME?</v>
      </c>
      <c r="AG136" t="e">
        <f t="shared" ref="AG136:AG156" ca="1" si="29">IF(AF136=0,"",AD136/AF136)</f>
        <v>#NAME?</v>
      </c>
      <c r="AH136" t="e">
        <f t="shared" ref="AH136:AH156" ca="1" si="30">1/(1+EXP(-$AO$8-MMULT(R136:AC136,$AO$9:$AO$20)))</f>
        <v>#NAME?</v>
      </c>
      <c r="AI136" s="138" t="e">
        <f t="shared" ref="AI136:AI156" ca="1" si="31">AF136*AH136</f>
        <v>#NAME?</v>
      </c>
      <c r="AJ136" s="140" t="e">
        <f t="shared" ref="AJ136:AJ156" ca="1" si="32">AF136-AI136</f>
        <v>#NAME?</v>
      </c>
      <c r="AK136" s="138">
        <f t="shared" ref="AK136:AK156" ca="1" si="33">IFERROR(AF136*(AG136*LN(AH136)+(1-AG136)*LN(1-AH136)),0)</f>
        <v>0</v>
      </c>
      <c r="AL136" s="140" t="e">
        <f t="shared" ref="AL136:AL156" ca="1" si="34">100*IF(AH136&gt;=$BK$13,AD136/AF136,AE136/AF136)</f>
        <v>#NAME?</v>
      </c>
      <c r="AM136">
        <f t="shared" ref="AM136:AM156" ca="1" si="35">IFERROR((AD136-AI136)^2/AI136+(AE136-AJ136)^2/AJ136,0)</f>
        <v>0</v>
      </c>
      <c r="BO136" t="e">
        <f ca="1"/>
        <v>#NAME?</v>
      </c>
      <c r="BP136" t="e">
        <f ca="1"/>
        <v>#NAME?</v>
      </c>
      <c r="BQ136" t="e">
        <f ca="1"/>
        <v>#NAME?</v>
      </c>
      <c r="BR136" t="e">
        <f t="shared" ca="1" si="26"/>
        <v>#NAME?</v>
      </c>
      <c r="BS136" t="e">
        <f t="shared" ca="1" si="27"/>
        <v>#NAME?</v>
      </c>
      <c r="BT136" t="e">
        <f t="shared" ref="BT136:BT157" ca="1" si="36">1-BR136/BR$157</f>
        <v>#NAME?</v>
      </c>
      <c r="BU136" t="e">
        <f t="shared" ref="BU136:BU157" ca="1" si="37">1-BS136/BS$157</f>
        <v>#NAME?</v>
      </c>
      <c r="BV136" t="e">
        <f t="shared" ref="BV136:BV157" ca="1" si="38">(BT136-BT137)*BU136</f>
        <v>#NAME?</v>
      </c>
    </row>
    <row r="137" spans="1:74" ht="15.5" x14ac:dyDescent="0.35">
      <c r="A137" s="31">
        <v>82</v>
      </c>
      <c r="B137" s="14">
        <v>15</v>
      </c>
      <c r="C137" s="20">
        <v>0.88800000000000001</v>
      </c>
      <c r="D137" s="14">
        <v>5</v>
      </c>
      <c r="E137">
        <v>1</v>
      </c>
      <c r="F137" s="32">
        <v>1</v>
      </c>
      <c r="G137" s="14">
        <v>40</v>
      </c>
      <c r="H137" s="14">
        <v>7</v>
      </c>
      <c r="I137" s="14">
        <v>3</v>
      </c>
      <c r="J137" s="21">
        <v>42</v>
      </c>
      <c r="K137" s="17">
        <v>61</v>
      </c>
      <c r="L137" s="33">
        <v>163</v>
      </c>
      <c r="M137" s="14">
        <v>1</v>
      </c>
      <c r="R137" t="e">
        <f ca="1"/>
        <v>#NAME?</v>
      </c>
      <c r="S137" t="e">
        <f ca="1"/>
        <v>#NAME?</v>
      </c>
      <c r="T137" t="e">
        <f ca="1"/>
        <v>#NAME?</v>
      </c>
      <c r="U137" t="e">
        <f ca="1"/>
        <v>#NAME?</v>
      </c>
      <c r="V137" t="e">
        <f ca="1"/>
        <v>#NAME?</v>
      </c>
      <c r="W137" t="e">
        <f ca="1"/>
        <v>#NAME?</v>
      </c>
      <c r="X137" t="e">
        <f ca="1"/>
        <v>#NAME?</v>
      </c>
      <c r="Y137" t="e">
        <f ca="1"/>
        <v>#NAME?</v>
      </c>
      <c r="Z137" t="e">
        <f ca="1"/>
        <v>#NAME?</v>
      </c>
      <c r="AA137" t="e">
        <f ca="1"/>
        <v>#NAME?</v>
      </c>
      <c r="AB137" t="e">
        <f ca="1"/>
        <v>#NAME?</v>
      </c>
      <c r="AC137" t="e">
        <f ca="1"/>
        <v>#NAME?</v>
      </c>
      <c r="AD137" s="138" t="e">
        <f ca="1"/>
        <v>#NAME?</v>
      </c>
      <c r="AE137" s="139" t="e">
        <f ca="1"/>
        <v>#NAME?</v>
      </c>
      <c r="AF137" s="140" t="e">
        <f t="shared" ca="1" si="28"/>
        <v>#NAME?</v>
      </c>
      <c r="AG137" t="e">
        <f t="shared" ca="1" si="29"/>
        <v>#NAME?</v>
      </c>
      <c r="AH137" t="e">
        <f t="shared" ca="1" si="30"/>
        <v>#NAME?</v>
      </c>
      <c r="AI137" s="138" t="e">
        <f t="shared" ca="1" si="31"/>
        <v>#NAME?</v>
      </c>
      <c r="AJ137" s="140" t="e">
        <f t="shared" ca="1" si="32"/>
        <v>#NAME?</v>
      </c>
      <c r="AK137" s="138">
        <f t="shared" ca="1" si="33"/>
        <v>0</v>
      </c>
      <c r="AL137" s="140" t="e">
        <f t="shared" ca="1" si="34"/>
        <v>#NAME?</v>
      </c>
      <c r="AM137">
        <f t="shared" ca="1" si="35"/>
        <v>0</v>
      </c>
      <c r="BO137" t="e">
        <f ca="1"/>
        <v>#NAME?</v>
      </c>
      <c r="BP137" t="e">
        <f ca="1"/>
        <v>#NAME?</v>
      </c>
      <c r="BQ137" t="e">
        <f ca="1"/>
        <v>#NAME?</v>
      </c>
      <c r="BR137" t="e">
        <f t="shared" ref="BR137:BR157" ca="1" si="39">BR136+BP137</f>
        <v>#NAME?</v>
      </c>
      <c r="BS137" t="e">
        <f t="shared" ref="BS137:BS157" ca="1" si="40">BS136+BQ137</f>
        <v>#NAME?</v>
      </c>
      <c r="BT137" t="e">
        <f t="shared" ca="1" si="36"/>
        <v>#NAME?</v>
      </c>
      <c r="BU137" t="e">
        <f t="shared" ca="1" si="37"/>
        <v>#NAME?</v>
      </c>
      <c r="BV137" t="e">
        <f t="shared" ca="1" si="38"/>
        <v>#NAME?</v>
      </c>
    </row>
    <row r="138" spans="1:74" ht="15.5" x14ac:dyDescent="0.35">
      <c r="A138" s="31">
        <v>44</v>
      </c>
      <c r="B138" s="14">
        <v>12</v>
      </c>
      <c r="C138" s="20">
        <v>2.3239999999999998</v>
      </c>
      <c r="D138" s="14">
        <v>2</v>
      </c>
      <c r="E138">
        <v>1</v>
      </c>
      <c r="F138" s="32">
        <v>0</v>
      </c>
      <c r="G138" s="14">
        <v>49</v>
      </c>
      <c r="H138" s="14">
        <v>19</v>
      </c>
      <c r="I138" s="14">
        <v>3</v>
      </c>
      <c r="J138" s="21">
        <v>32</v>
      </c>
      <c r="K138" s="17">
        <v>21</v>
      </c>
      <c r="L138" s="33">
        <v>179</v>
      </c>
      <c r="M138" s="14">
        <v>1</v>
      </c>
      <c r="R138" t="e">
        <f ca="1"/>
        <v>#NAME?</v>
      </c>
      <c r="S138" t="e">
        <f ca="1"/>
        <v>#NAME?</v>
      </c>
      <c r="T138" t="e">
        <f ca="1"/>
        <v>#NAME?</v>
      </c>
      <c r="U138" t="e">
        <f ca="1"/>
        <v>#NAME?</v>
      </c>
      <c r="V138" t="e">
        <f ca="1"/>
        <v>#NAME?</v>
      </c>
      <c r="W138" t="e">
        <f ca="1"/>
        <v>#NAME?</v>
      </c>
      <c r="X138" t="e">
        <f ca="1"/>
        <v>#NAME?</v>
      </c>
      <c r="Y138" t="e">
        <f ca="1"/>
        <v>#NAME?</v>
      </c>
      <c r="Z138" t="e">
        <f ca="1"/>
        <v>#NAME?</v>
      </c>
      <c r="AA138" t="e">
        <f ca="1"/>
        <v>#NAME?</v>
      </c>
      <c r="AB138" t="e">
        <f ca="1"/>
        <v>#NAME?</v>
      </c>
      <c r="AC138" t="e">
        <f ca="1"/>
        <v>#NAME?</v>
      </c>
      <c r="AD138" s="138" t="e">
        <f ca="1"/>
        <v>#NAME?</v>
      </c>
      <c r="AE138" s="139" t="e">
        <f ca="1"/>
        <v>#NAME?</v>
      </c>
      <c r="AF138" s="140" t="e">
        <f t="shared" ca="1" si="28"/>
        <v>#NAME?</v>
      </c>
      <c r="AG138" t="e">
        <f t="shared" ca="1" si="29"/>
        <v>#NAME?</v>
      </c>
      <c r="AH138" t="e">
        <f t="shared" ca="1" si="30"/>
        <v>#NAME?</v>
      </c>
      <c r="AI138" s="138" t="e">
        <f t="shared" ca="1" si="31"/>
        <v>#NAME?</v>
      </c>
      <c r="AJ138" s="140" t="e">
        <f t="shared" ca="1" si="32"/>
        <v>#NAME?</v>
      </c>
      <c r="AK138" s="138">
        <f t="shared" ca="1" si="33"/>
        <v>0</v>
      </c>
      <c r="AL138" s="140" t="e">
        <f t="shared" ca="1" si="34"/>
        <v>#NAME?</v>
      </c>
      <c r="AM138">
        <f t="shared" ca="1" si="35"/>
        <v>0</v>
      </c>
      <c r="BO138" t="e">
        <f ca="1"/>
        <v>#NAME?</v>
      </c>
      <c r="BP138" t="e">
        <f ca="1"/>
        <v>#NAME?</v>
      </c>
      <c r="BQ138" t="e">
        <f ca="1"/>
        <v>#NAME?</v>
      </c>
      <c r="BR138" t="e">
        <f t="shared" ca="1" si="39"/>
        <v>#NAME?</v>
      </c>
      <c r="BS138" t="e">
        <f t="shared" ca="1" si="40"/>
        <v>#NAME?</v>
      </c>
      <c r="BT138" t="e">
        <f t="shared" ca="1" si="36"/>
        <v>#NAME?</v>
      </c>
      <c r="BU138" t="e">
        <f t="shared" ca="1" si="37"/>
        <v>#NAME?</v>
      </c>
      <c r="BV138" t="e">
        <f t="shared" ca="1" si="38"/>
        <v>#NAME?</v>
      </c>
    </row>
    <row r="139" spans="1:74" ht="15.5" x14ac:dyDescent="0.35">
      <c r="A139" s="31">
        <v>44</v>
      </c>
      <c r="B139" s="14">
        <v>10</v>
      </c>
      <c r="C139" s="20">
        <v>0.19600000000000001</v>
      </c>
      <c r="D139" s="14">
        <v>3</v>
      </c>
      <c r="E139">
        <v>0</v>
      </c>
      <c r="F139" s="32">
        <v>0</v>
      </c>
      <c r="G139" s="14">
        <v>33</v>
      </c>
      <c r="H139" s="14">
        <v>12</v>
      </c>
      <c r="I139" s="14">
        <v>2</v>
      </c>
      <c r="J139" s="21">
        <v>40</v>
      </c>
      <c r="K139" s="17">
        <v>15</v>
      </c>
      <c r="L139" s="33">
        <v>189</v>
      </c>
      <c r="M139" s="14">
        <v>1</v>
      </c>
      <c r="R139" t="e">
        <f ca="1"/>
        <v>#NAME?</v>
      </c>
      <c r="S139" t="e">
        <f ca="1"/>
        <v>#NAME?</v>
      </c>
      <c r="T139" t="e">
        <f ca="1"/>
        <v>#NAME?</v>
      </c>
      <c r="U139" t="e">
        <f ca="1"/>
        <v>#NAME?</v>
      </c>
      <c r="V139" t="e">
        <f ca="1"/>
        <v>#NAME?</v>
      </c>
      <c r="W139" t="e">
        <f ca="1"/>
        <v>#NAME?</v>
      </c>
      <c r="X139" t="e">
        <f ca="1"/>
        <v>#NAME?</v>
      </c>
      <c r="Y139" t="e">
        <f ca="1"/>
        <v>#NAME?</v>
      </c>
      <c r="Z139" t="e">
        <f ca="1"/>
        <v>#NAME?</v>
      </c>
      <c r="AA139" t="e">
        <f ca="1"/>
        <v>#NAME?</v>
      </c>
      <c r="AB139" t="e">
        <f ca="1"/>
        <v>#NAME?</v>
      </c>
      <c r="AC139" t="e">
        <f ca="1"/>
        <v>#NAME?</v>
      </c>
      <c r="AD139" s="138" t="e">
        <f ca="1"/>
        <v>#NAME?</v>
      </c>
      <c r="AE139" s="139" t="e">
        <f ca="1"/>
        <v>#NAME?</v>
      </c>
      <c r="AF139" s="140" t="e">
        <f t="shared" ca="1" si="28"/>
        <v>#NAME?</v>
      </c>
      <c r="AG139" t="e">
        <f t="shared" ca="1" si="29"/>
        <v>#NAME?</v>
      </c>
      <c r="AH139" t="e">
        <f t="shared" ca="1" si="30"/>
        <v>#NAME?</v>
      </c>
      <c r="AI139" s="138" t="e">
        <f t="shared" ca="1" si="31"/>
        <v>#NAME?</v>
      </c>
      <c r="AJ139" s="140" t="e">
        <f t="shared" ca="1" si="32"/>
        <v>#NAME?</v>
      </c>
      <c r="AK139" s="138">
        <f t="shared" ca="1" si="33"/>
        <v>0</v>
      </c>
      <c r="AL139" s="140" t="e">
        <f t="shared" ca="1" si="34"/>
        <v>#NAME?</v>
      </c>
      <c r="AM139">
        <f t="shared" ca="1" si="35"/>
        <v>0</v>
      </c>
      <c r="BO139" t="e">
        <f ca="1"/>
        <v>#NAME?</v>
      </c>
      <c r="BP139" t="e">
        <f ca="1"/>
        <v>#NAME?</v>
      </c>
      <c r="BQ139" t="e">
        <f ca="1"/>
        <v>#NAME?</v>
      </c>
      <c r="BR139" t="e">
        <f t="shared" ca="1" si="39"/>
        <v>#NAME?</v>
      </c>
      <c r="BS139" t="e">
        <f t="shared" ca="1" si="40"/>
        <v>#NAME?</v>
      </c>
      <c r="BT139" t="e">
        <f t="shared" ca="1" si="36"/>
        <v>#NAME?</v>
      </c>
      <c r="BU139" t="e">
        <f t="shared" ca="1" si="37"/>
        <v>#NAME?</v>
      </c>
      <c r="BV139" t="e">
        <f t="shared" ca="1" si="38"/>
        <v>#NAME?</v>
      </c>
    </row>
    <row r="140" spans="1:74" ht="15.5" x14ac:dyDescent="0.35">
      <c r="A140" s="31">
        <v>51</v>
      </c>
      <c r="B140" s="14">
        <v>15</v>
      </c>
      <c r="C140" s="20">
        <v>0.18</v>
      </c>
      <c r="D140" s="14">
        <v>4</v>
      </c>
      <c r="E140">
        <v>1</v>
      </c>
      <c r="F140" s="32">
        <v>1</v>
      </c>
      <c r="G140" s="14">
        <v>40</v>
      </c>
      <c r="H140" s="14">
        <v>8</v>
      </c>
      <c r="I140" s="14">
        <v>3</v>
      </c>
      <c r="J140" s="21">
        <v>43</v>
      </c>
      <c r="K140" s="17">
        <v>26</v>
      </c>
      <c r="L140" s="33">
        <v>180</v>
      </c>
      <c r="M140" s="14">
        <v>1</v>
      </c>
      <c r="R140" t="e">
        <f ca="1"/>
        <v>#NAME?</v>
      </c>
      <c r="S140" t="e">
        <f ca="1"/>
        <v>#NAME?</v>
      </c>
      <c r="T140" t="e">
        <f ca="1"/>
        <v>#NAME?</v>
      </c>
      <c r="U140" t="e">
        <f ca="1"/>
        <v>#NAME?</v>
      </c>
      <c r="V140" t="e">
        <f ca="1"/>
        <v>#NAME?</v>
      </c>
      <c r="W140" t="e">
        <f ca="1"/>
        <v>#NAME?</v>
      </c>
      <c r="X140" t="e">
        <f ca="1"/>
        <v>#NAME?</v>
      </c>
      <c r="Y140" t="e">
        <f ca="1"/>
        <v>#NAME?</v>
      </c>
      <c r="Z140" t="e">
        <f ca="1"/>
        <v>#NAME?</v>
      </c>
      <c r="AA140" t="e">
        <f ca="1"/>
        <v>#NAME?</v>
      </c>
      <c r="AB140" t="e">
        <f ca="1"/>
        <v>#NAME?</v>
      </c>
      <c r="AC140" t="e">
        <f ca="1"/>
        <v>#NAME?</v>
      </c>
      <c r="AD140" s="138" t="e">
        <f ca="1"/>
        <v>#NAME?</v>
      </c>
      <c r="AE140" s="139" t="e">
        <f ca="1"/>
        <v>#NAME?</v>
      </c>
      <c r="AF140" s="140" t="e">
        <f t="shared" ca="1" si="28"/>
        <v>#NAME?</v>
      </c>
      <c r="AG140" t="e">
        <f t="shared" ca="1" si="29"/>
        <v>#NAME?</v>
      </c>
      <c r="AH140" t="e">
        <f t="shared" ca="1" si="30"/>
        <v>#NAME?</v>
      </c>
      <c r="AI140" s="138" t="e">
        <f t="shared" ca="1" si="31"/>
        <v>#NAME?</v>
      </c>
      <c r="AJ140" s="140" t="e">
        <f t="shared" ca="1" si="32"/>
        <v>#NAME?</v>
      </c>
      <c r="AK140" s="138">
        <f t="shared" ca="1" si="33"/>
        <v>0</v>
      </c>
      <c r="AL140" s="140" t="e">
        <f t="shared" ca="1" si="34"/>
        <v>#NAME?</v>
      </c>
      <c r="AM140">
        <f t="shared" ca="1" si="35"/>
        <v>0</v>
      </c>
      <c r="BO140" t="e">
        <f ca="1"/>
        <v>#NAME?</v>
      </c>
      <c r="BP140" t="e">
        <f ca="1"/>
        <v>#NAME?</v>
      </c>
      <c r="BQ140" t="e">
        <f ca="1"/>
        <v>#NAME?</v>
      </c>
      <c r="BR140" t="e">
        <f t="shared" ca="1" si="39"/>
        <v>#NAME?</v>
      </c>
      <c r="BS140" t="e">
        <f t="shared" ca="1" si="40"/>
        <v>#NAME?</v>
      </c>
      <c r="BT140" t="e">
        <f t="shared" ca="1" si="36"/>
        <v>#NAME?</v>
      </c>
      <c r="BU140" t="e">
        <f t="shared" ca="1" si="37"/>
        <v>#NAME?</v>
      </c>
      <c r="BV140" t="e">
        <f t="shared" ca="1" si="38"/>
        <v>#NAME?</v>
      </c>
    </row>
    <row r="141" spans="1:74" ht="15.5" x14ac:dyDescent="0.35">
      <c r="A141" s="31">
        <v>70</v>
      </c>
      <c r="B141" s="14">
        <v>13</v>
      </c>
      <c r="C141" s="20">
        <v>1.4159999999999999</v>
      </c>
      <c r="D141" s="14">
        <v>2</v>
      </c>
      <c r="E141">
        <v>0</v>
      </c>
      <c r="F141" s="32">
        <v>1</v>
      </c>
      <c r="G141" s="14">
        <v>45</v>
      </c>
      <c r="H141" s="14">
        <v>6</v>
      </c>
      <c r="I141" s="14">
        <v>3</v>
      </c>
      <c r="J141" s="21">
        <v>40</v>
      </c>
      <c r="K141" s="17">
        <v>57</v>
      </c>
      <c r="L141" s="33">
        <v>175</v>
      </c>
      <c r="M141" s="14">
        <v>1</v>
      </c>
      <c r="R141" t="e">
        <f ca="1"/>
        <v>#NAME?</v>
      </c>
      <c r="S141" t="e">
        <f ca="1"/>
        <v>#NAME?</v>
      </c>
      <c r="T141" t="e">
        <f ca="1"/>
        <v>#NAME?</v>
      </c>
      <c r="U141" t="e">
        <f ca="1"/>
        <v>#NAME?</v>
      </c>
      <c r="V141" t="e">
        <f ca="1"/>
        <v>#NAME?</v>
      </c>
      <c r="W141" t="e">
        <f ca="1"/>
        <v>#NAME?</v>
      </c>
      <c r="X141" t="e">
        <f ca="1"/>
        <v>#NAME?</v>
      </c>
      <c r="Y141" t="e">
        <f ca="1"/>
        <v>#NAME?</v>
      </c>
      <c r="Z141" t="e">
        <f ca="1"/>
        <v>#NAME?</v>
      </c>
      <c r="AA141" t="e">
        <f ca="1"/>
        <v>#NAME?</v>
      </c>
      <c r="AB141" t="e">
        <f ca="1"/>
        <v>#NAME?</v>
      </c>
      <c r="AC141" t="e">
        <f ca="1"/>
        <v>#NAME?</v>
      </c>
      <c r="AD141" s="138" t="e">
        <f ca="1"/>
        <v>#NAME?</v>
      </c>
      <c r="AE141" s="139" t="e">
        <f ca="1"/>
        <v>#NAME?</v>
      </c>
      <c r="AF141" s="140" t="e">
        <f t="shared" ca="1" si="28"/>
        <v>#NAME?</v>
      </c>
      <c r="AG141" t="e">
        <f t="shared" ca="1" si="29"/>
        <v>#NAME?</v>
      </c>
      <c r="AH141" t="e">
        <f t="shared" ca="1" si="30"/>
        <v>#NAME?</v>
      </c>
      <c r="AI141" s="138" t="e">
        <f t="shared" ca="1" si="31"/>
        <v>#NAME?</v>
      </c>
      <c r="AJ141" s="140" t="e">
        <f t="shared" ca="1" si="32"/>
        <v>#NAME?</v>
      </c>
      <c r="AK141" s="138">
        <f t="shared" ca="1" si="33"/>
        <v>0</v>
      </c>
      <c r="AL141" s="140" t="e">
        <f t="shared" ca="1" si="34"/>
        <v>#NAME?</v>
      </c>
      <c r="AM141">
        <f t="shared" ca="1" si="35"/>
        <v>0</v>
      </c>
      <c r="BO141" t="e">
        <f ca="1"/>
        <v>#NAME?</v>
      </c>
      <c r="BP141" t="e">
        <f ca="1"/>
        <v>#NAME?</v>
      </c>
      <c r="BQ141" t="e">
        <f ca="1"/>
        <v>#NAME?</v>
      </c>
      <c r="BR141" t="e">
        <f t="shared" ca="1" si="39"/>
        <v>#NAME?</v>
      </c>
      <c r="BS141" t="e">
        <f t="shared" ca="1" si="40"/>
        <v>#NAME?</v>
      </c>
      <c r="BT141" t="e">
        <f t="shared" ca="1" si="36"/>
        <v>#NAME?</v>
      </c>
      <c r="BU141" t="e">
        <f t="shared" ca="1" si="37"/>
        <v>#NAME?</v>
      </c>
      <c r="BV141" t="e">
        <f t="shared" ca="1" si="38"/>
        <v>#NAME?</v>
      </c>
    </row>
    <row r="142" spans="1:74" ht="15.5" x14ac:dyDescent="0.35">
      <c r="A142" s="31">
        <v>44</v>
      </c>
      <c r="B142" s="14">
        <v>2</v>
      </c>
      <c r="C142" s="20">
        <v>0.115</v>
      </c>
      <c r="D142" s="14">
        <v>3</v>
      </c>
      <c r="E142">
        <v>0</v>
      </c>
      <c r="F142" s="32">
        <v>0</v>
      </c>
      <c r="G142" s="14">
        <v>46</v>
      </c>
      <c r="H142" s="14">
        <v>6</v>
      </c>
      <c r="I142" s="14">
        <v>3</v>
      </c>
      <c r="J142" s="21">
        <v>29</v>
      </c>
      <c r="K142" s="17">
        <v>19</v>
      </c>
      <c r="L142" s="33">
        <v>167</v>
      </c>
      <c r="M142" s="14">
        <v>0</v>
      </c>
      <c r="R142" t="e">
        <f ca="1"/>
        <v>#NAME?</v>
      </c>
      <c r="S142" t="e">
        <f ca="1"/>
        <v>#NAME?</v>
      </c>
      <c r="T142" t="e">
        <f ca="1"/>
        <v>#NAME?</v>
      </c>
      <c r="U142" t="e">
        <f ca="1"/>
        <v>#NAME?</v>
      </c>
      <c r="V142" t="e">
        <f ca="1"/>
        <v>#NAME?</v>
      </c>
      <c r="W142" t="e">
        <f ca="1"/>
        <v>#NAME?</v>
      </c>
      <c r="X142" t="e">
        <f ca="1"/>
        <v>#NAME?</v>
      </c>
      <c r="Y142" t="e">
        <f ca="1"/>
        <v>#NAME?</v>
      </c>
      <c r="Z142" t="e">
        <f ca="1"/>
        <v>#NAME?</v>
      </c>
      <c r="AA142" t="e">
        <f ca="1"/>
        <v>#NAME?</v>
      </c>
      <c r="AB142" t="e">
        <f ca="1"/>
        <v>#NAME?</v>
      </c>
      <c r="AC142" t="e">
        <f ca="1"/>
        <v>#NAME?</v>
      </c>
      <c r="AD142" s="138" t="e">
        <f ca="1"/>
        <v>#NAME?</v>
      </c>
      <c r="AE142" s="139" t="e">
        <f ca="1"/>
        <v>#NAME?</v>
      </c>
      <c r="AF142" s="140" t="e">
        <f t="shared" ca="1" si="28"/>
        <v>#NAME?</v>
      </c>
      <c r="AG142" t="e">
        <f t="shared" ca="1" si="29"/>
        <v>#NAME?</v>
      </c>
      <c r="AH142" t="e">
        <f t="shared" ca="1" si="30"/>
        <v>#NAME?</v>
      </c>
      <c r="AI142" s="138" t="e">
        <f t="shared" ca="1" si="31"/>
        <v>#NAME?</v>
      </c>
      <c r="AJ142" s="140" t="e">
        <f t="shared" ca="1" si="32"/>
        <v>#NAME?</v>
      </c>
      <c r="AK142" s="138">
        <f t="shared" ca="1" si="33"/>
        <v>0</v>
      </c>
      <c r="AL142" s="140" t="e">
        <f t="shared" ca="1" si="34"/>
        <v>#NAME?</v>
      </c>
      <c r="AM142">
        <f t="shared" ca="1" si="35"/>
        <v>0</v>
      </c>
      <c r="BO142" t="e">
        <f ca="1"/>
        <v>#NAME?</v>
      </c>
      <c r="BP142" t="e">
        <f ca="1"/>
        <v>#NAME?</v>
      </c>
      <c r="BQ142" t="e">
        <f ca="1"/>
        <v>#NAME?</v>
      </c>
      <c r="BR142" t="e">
        <f t="shared" ca="1" si="39"/>
        <v>#NAME?</v>
      </c>
      <c r="BS142" t="e">
        <f t="shared" ca="1" si="40"/>
        <v>#NAME?</v>
      </c>
      <c r="BT142" t="e">
        <f t="shared" ca="1" si="36"/>
        <v>#NAME?</v>
      </c>
      <c r="BU142" t="e">
        <f t="shared" ca="1" si="37"/>
        <v>#NAME?</v>
      </c>
      <c r="BV142" t="e">
        <f t="shared" ca="1" si="38"/>
        <v>#NAME?</v>
      </c>
    </row>
    <row r="143" spans="1:74" ht="15.5" x14ac:dyDescent="0.35">
      <c r="A143" s="31">
        <v>75</v>
      </c>
      <c r="B143" s="14">
        <v>7</v>
      </c>
      <c r="C143" s="20">
        <v>0.995</v>
      </c>
      <c r="D143" s="14">
        <v>2</v>
      </c>
      <c r="E143">
        <v>1</v>
      </c>
      <c r="F143" s="32">
        <v>1</v>
      </c>
      <c r="G143" s="14">
        <v>30</v>
      </c>
      <c r="H143" s="14">
        <v>10</v>
      </c>
      <c r="I143" s="14">
        <v>2</v>
      </c>
      <c r="J143" s="21">
        <v>39</v>
      </c>
      <c r="K143" s="17">
        <v>58</v>
      </c>
      <c r="L143" s="33">
        <v>189</v>
      </c>
      <c r="M143" s="14">
        <v>1</v>
      </c>
      <c r="R143" t="e">
        <f ca="1"/>
        <v>#NAME?</v>
      </c>
      <c r="S143" t="e">
        <f ca="1"/>
        <v>#NAME?</v>
      </c>
      <c r="T143" t="e">
        <f ca="1"/>
        <v>#NAME?</v>
      </c>
      <c r="U143" t="e">
        <f ca="1"/>
        <v>#NAME?</v>
      </c>
      <c r="V143" t="e">
        <f ca="1"/>
        <v>#NAME?</v>
      </c>
      <c r="W143" t="e">
        <f ca="1"/>
        <v>#NAME?</v>
      </c>
      <c r="X143" t="e">
        <f ca="1"/>
        <v>#NAME?</v>
      </c>
      <c r="Y143" t="e">
        <f ca="1"/>
        <v>#NAME?</v>
      </c>
      <c r="Z143" t="e">
        <f ca="1"/>
        <v>#NAME?</v>
      </c>
      <c r="AA143" t="e">
        <f ca="1"/>
        <v>#NAME?</v>
      </c>
      <c r="AB143" t="e">
        <f ca="1"/>
        <v>#NAME?</v>
      </c>
      <c r="AC143" t="e">
        <f ca="1"/>
        <v>#NAME?</v>
      </c>
      <c r="AD143" s="138" t="e">
        <f ca="1"/>
        <v>#NAME?</v>
      </c>
      <c r="AE143" s="139" t="e">
        <f ca="1"/>
        <v>#NAME?</v>
      </c>
      <c r="AF143" s="140" t="e">
        <f t="shared" ca="1" si="28"/>
        <v>#NAME?</v>
      </c>
      <c r="AG143" t="e">
        <f t="shared" ca="1" si="29"/>
        <v>#NAME?</v>
      </c>
      <c r="AH143" t="e">
        <f t="shared" ca="1" si="30"/>
        <v>#NAME?</v>
      </c>
      <c r="AI143" s="138" t="e">
        <f t="shared" ca="1" si="31"/>
        <v>#NAME?</v>
      </c>
      <c r="AJ143" s="140" t="e">
        <f t="shared" ca="1" si="32"/>
        <v>#NAME?</v>
      </c>
      <c r="AK143" s="138">
        <f t="shared" ca="1" si="33"/>
        <v>0</v>
      </c>
      <c r="AL143" s="140" t="e">
        <f t="shared" ca="1" si="34"/>
        <v>#NAME?</v>
      </c>
      <c r="AM143">
        <f t="shared" ca="1" si="35"/>
        <v>0</v>
      </c>
      <c r="BO143" t="e">
        <f ca="1"/>
        <v>#NAME?</v>
      </c>
      <c r="BP143" t="e">
        <f ca="1"/>
        <v>#NAME?</v>
      </c>
      <c r="BQ143" t="e">
        <f ca="1"/>
        <v>#NAME?</v>
      </c>
      <c r="BR143" t="e">
        <f t="shared" ca="1" si="39"/>
        <v>#NAME?</v>
      </c>
      <c r="BS143" t="e">
        <f t="shared" ca="1" si="40"/>
        <v>#NAME?</v>
      </c>
      <c r="BT143" t="e">
        <f t="shared" ca="1" si="36"/>
        <v>#NAME?</v>
      </c>
      <c r="BU143" t="e">
        <f t="shared" ca="1" si="37"/>
        <v>#NAME?</v>
      </c>
      <c r="BV143" t="e">
        <f t="shared" ca="1" si="38"/>
        <v>#NAME?</v>
      </c>
    </row>
    <row r="144" spans="1:74" ht="15.5" x14ac:dyDescent="0.35">
      <c r="A144" s="31">
        <v>68</v>
      </c>
      <c r="B144" s="14">
        <v>4</v>
      </c>
      <c r="C144" s="20">
        <v>2.3519999999999999</v>
      </c>
      <c r="D144" s="14">
        <v>0</v>
      </c>
      <c r="E144">
        <v>1</v>
      </c>
      <c r="F144" s="32">
        <v>1</v>
      </c>
      <c r="G144" s="14">
        <v>30</v>
      </c>
      <c r="H144" s="14">
        <v>12</v>
      </c>
      <c r="I144" s="14">
        <v>2</v>
      </c>
      <c r="J144" s="21">
        <v>50</v>
      </c>
      <c r="K144" s="17">
        <v>51</v>
      </c>
      <c r="L144" s="33">
        <v>189</v>
      </c>
      <c r="M144" s="14">
        <v>1</v>
      </c>
      <c r="R144" t="e">
        <f ca="1"/>
        <v>#NAME?</v>
      </c>
      <c r="S144" t="e">
        <f ca="1"/>
        <v>#NAME?</v>
      </c>
      <c r="T144" t="e">
        <f ca="1"/>
        <v>#NAME?</v>
      </c>
      <c r="U144" t="e">
        <f ca="1"/>
        <v>#NAME?</v>
      </c>
      <c r="V144" t="e">
        <f ca="1"/>
        <v>#NAME?</v>
      </c>
      <c r="W144" t="e">
        <f ca="1"/>
        <v>#NAME?</v>
      </c>
      <c r="X144" t="e">
        <f ca="1"/>
        <v>#NAME?</v>
      </c>
      <c r="Y144" t="e">
        <f ca="1"/>
        <v>#NAME?</v>
      </c>
      <c r="Z144" t="e">
        <f ca="1"/>
        <v>#NAME?</v>
      </c>
      <c r="AA144" t="e">
        <f ca="1"/>
        <v>#NAME?</v>
      </c>
      <c r="AB144" t="e">
        <f ca="1"/>
        <v>#NAME?</v>
      </c>
      <c r="AC144" t="e">
        <f ca="1"/>
        <v>#NAME?</v>
      </c>
      <c r="AD144" s="138" t="e">
        <f ca="1"/>
        <v>#NAME?</v>
      </c>
      <c r="AE144" s="139" t="e">
        <f ca="1"/>
        <v>#NAME?</v>
      </c>
      <c r="AF144" s="140" t="e">
        <f t="shared" ca="1" si="28"/>
        <v>#NAME?</v>
      </c>
      <c r="AG144" t="e">
        <f t="shared" ca="1" si="29"/>
        <v>#NAME?</v>
      </c>
      <c r="AH144" t="e">
        <f t="shared" ca="1" si="30"/>
        <v>#NAME?</v>
      </c>
      <c r="AI144" s="138" t="e">
        <f t="shared" ca="1" si="31"/>
        <v>#NAME?</v>
      </c>
      <c r="AJ144" s="140" t="e">
        <f t="shared" ca="1" si="32"/>
        <v>#NAME?</v>
      </c>
      <c r="AK144" s="138">
        <f t="shared" ca="1" si="33"/>
        <v>0</v>
      </c>
      <c r="AL144" s="140" t="e">
        <f t="shared" ca="1" si="34"/>
        <v>#NAME?</v>
      </c>
      <c r="AM144">
        <f t="shared" ca="1" si="35"/>
        <v>0</v>
      </c>
      <c r="BO144" t="e">
        <f ca="1"/>
        <v>#NAME?</v>
      </c>
      <c r="BP144" t="e">
        <f ca="1"/>
        <v>#NAME?</v>
      </c>
      <c r="BQ144" t="e">
        <f ca="1"/>
        <v>#NAME?</v>
      </c>
      <c r="BR144" t="e">
        <f t="shared" ca="1" si="39"/>
        <v>#NAME?</v>
      </c>
      <c r="BS144" t="e">
        <f t="shared" ca="1" si="40"/>
        <v>#NAME?</v>
      </c>
      <c r="BT144" t="e">
        <f t="shared" ca="1" si="36"/>
        <v>#NAME?</v>
      </c>
      <c r="BU144" t="e">
        <f t="shared" ca="1" si="37"/>
        <v>#NAME?</v>
      </c>
      <c r="BV144" t="e">
        <f t="shared" ca="1" si="38"/>
        <v>#NAME?</v>
      </c>
    </row>
    <row r="145" spans="1:74" ht="15.5" x14ac:dyDescent="0.35">
      <c r="A145" s="31">
        <v>84</v>
      </c>
      <c r="B145" s="14">
        <v>9</v>
      </c>
      <c r="C145" s="20">
        <v>1.2589999999999999</v>
      </c>
      <c r="D145" s="14">
        <v>1</v>
      </c>
      <c r="E145">
        <v>1</v>
      </c>
      <c r="F145" s="32">
        <v>1</v>
      </c>
      <c r="G145" s="14">
        <v>31</v>
      </c>
      <c r="H145" s="14">
        <v>8</v>
      </c>
      <c r="I145" s="14">
        <v>2</v>
      </c>
      <c r="J145" s="21">
        <v>37</v>
      </c>
      <c r="K145" s="17">
        <v>76</v>
      </c>
      <c r="L145" s="33">
        <v>190</v>
      </c>
      <c r="M145" s="14">
        <v>1</v>
      </c>
      <c r="R145" t="e">
        <f ca="1"/>
        <v>#NAME?</v>
      </c>
      <c r="S145" t="e">
        <f ca="1"/>
        <v>#NAME?</v>
      </c>
      <c r="T145" t="e">
        <f ca="1"/>
        <v>#NAME?</v>
      </c>
      <c r="U145" t="e">
        <f ca="1"/>
        <v>#NAME?</v>
      </c>
      <c r="V145" t="e">
        <f ca="1"/>
        <v>#NAME?</v>
      </c>
      <c r="W145" t="e">
        <f ca="1"/>
        <v>#NAME?</v>
      </c>
      <c r="X145" t="e">
        <f ca="1"/>
        <v>#NAME?</v>
      </c>
      <c r="Y145" t="e">
        <f ca="1"/>
        <v>#NAME?</v>
      </c>
      <c r="Z145" t="e">
        <f ca="1"/>
        <v>#NAME?</v>
      </c>
      <c r="AA145" t="e">
        <f ca="1"/>
        <v>#NAME?</v>
      </c>
      <c r="AB145" t="e">
        <f ca="1"/>
        <v>#NAME?</v>
      </c>
      <c r="AC145" t="e">
        <f ca="1"/>
        <v>#NAME?</v>
      </c>
      <c r="AD145" s="138" t="e">
        <f ca="1"/>
        <v>#NAME?</v>
      </c>
      <c r="AE145" s="139" t="e">
        <f ca="1"/>
        <v>#NAME?</v>
      </c>
      <c r="AF145" s="140" t="e">
        <f t="shared" ca="1" si="28"/>
        <v>#NAME?</v>
      </c>
      <c r="AG145" t="e">
        <f t="shared" ca="1" si="29"/>
        <v>#NAME?</v>
      </c>
      <c r="AH145" t="e">
        <f t="shared" ca="1" si="30"/>
        <v>#NAME?</v>
      </c>
      <c r="AI145" s="138" t="e">
        <f t="shared" ca="1" si="31"/>
        <v>#NAME?</v>
      </c>
      <c r="AJ145" s="140" t="e">
        <f t="shared" ca="1" si="32"/>
        <v>#NAME?</v>
      </c>
      <c r="AK145" s="138">
        <f t="shared" ca="1" si="33"/>
        <v>0</v>
      </c>
      <c r="AL145" s="140" t="e">
        <f t="shared" ca="1" si="34"/>
        <v>#NAME?</v>
      </c>
      <c r="AM145">
        <f t="shared" ca="1" si="35"/>
        <v>0</v>
      </c>
      <c r="BO145" t="e">
        <f ca="1"/>
        <v>#NAME?</v>
      </c>
      <c r="BP145" t="e">
        <f ca="1"/>
        <v>#NAME?</v>
      </c>
      <c r="BQ145" t="e">
        <f ca="1"/>
        <v>#NAME?</v>
      </c>
      <c r="BR145" t="e">
        <f t="shared" ca="1" si="39"/>
        <v>#NAME?</v>
      </c>
      <c r="BS145" t="e">
        <f t="shared" ca="1" si="40"/>
        <v>#NAME?</v>
      </c>
      <c r="BT145" t="e">
        <f t="shared" ca="1" si="36"/>
        <v>#NAME?</v>
      </c>
      <c r="BU145" t="e">
        <f t="shared" ca="1" si="37"/>
        <v>#NAME?</v>
      </c>
      <c r="BV145" t="e">
        <f t="shared" ca="1" si="38"/>
        <v>#NAME?</v>
      </c>
    </row>
    <row r="146" spans="1:74" ht="15.5" x14ac:dyDescent="0.35">
      <c r="A146" s="31">
        <v>51</v>
      </c>
      <c r="B146" s="14">
        <v>3</v>
      </c>
      <c r="C146" s="20">
        <v>1.464</v>
      </c>
      <c r="D146" s="14">
        <v>4</v>
      </c>
      <c r="E146">
        <v>0</v>
      </c>
      <c r="F146" s="32">
        <v>0</v>
      </c>
      <c r="G146" s="14">
        <v>46</v>
      </c>
      <c r="H146" s="14">
        <v>6</v>
      </c>
      <c r="I146" s="14">
        <v>4</v>
      </c>
      <c r="J146" s="21">
        <v>33</v>
      </c>
      <c r="K146" s="17">
        <v>31</v>
      </c>
      <c r="L146" s="33">
        <v>167</v>
      </c>
      <c r="M146" s="14">
        <v>1</v>
      </c>
      <c r="R146" t="e">
        <f ca="1"/>
        <v>#NAME?</v>
      </c>
      <c r="S146" t="e">
        <f ca="1"/>
        <v>#NAME?</v>
      </c>
      <c r="T146" t="e">
        <f ca="1"/>
        <v>#NAME?</v>
      </c>
      <c r="U146" t="e">
        <f ca="1"/>
        <v>#NAME?</v>
      </c>
      <c r="V146" t="e">
        <f ca="1"/>
        <v>#NAME?</v>
      </c>
      <c r="W146" t="e">
        <f ca="1"/>
        <v>#NAME?</v>
      </c>
      <c r="X146" t="e">
        <f ca="1"/>
        <v>#NAME?</v>
      </c>
      <c r="Y146" t="e">
        <f ca="1"/>
        <v>#NAME?</v>
      </c>
      <c r="Z146" t="e">
        <f ca="1"/>
        <v>#NAME?</v>
      </c>
      <c r="AA146" t="e">
        <f ca="1"/>
        <v>#NAME?</v>
      </c>
      <c r="AB146" t="e">
        <f ca="1"/>
        <v>#NAME?</v>
      </c>
      <c r="AC146" t="e">
        <f ca="1"/>
        <v>#NAME?</v>
      </c>
      <c r="AD146" s="138" t="e">
        <f ca="1"/>
        <v>#NAME?</v>
      </c>
      <c r="AE146" s="139" t="e">
        <f ca="1"/>
        <v>#NAME?</v>
      </c>
      <c r="AF146" s="140" t="e">
        <f t="shared" ca="1" si="28"/>
        <v>#NAME?</v>
      </c>
      <c r="AG146" t="e">
        <f t="shared" ca="1" si="29"/>
        <v>#NAME?</v>
      </c>
      <c r="AH146" t="e">
        <f t="shared" ca="1" si="30"/>
        <v>#NAME?</v>
      </c>
      <c r="AI146" s="138" t="e">
        <f t="shared" ca="1" si="31"/>
        <v>#NAME?</v>
      </c>
      <c r="AJ146" s="140" t="e">
        <f t="shared" ca="1" si="32"/>
        <v>#NAME?</v>
      </c>
      <c r="AK146" s="138">
        <f t="shared" ca="1" si="33"/>
        <v>0</v>
      </c>
      <c r="AL146" s="140" t="e">
        <f t="shared" ca="1" si="34"/>
        <v>#NAME?</v>
      </c>
      <c r="AM146">
        <f t="shared" ca="1" si="35"/>
        <v>0</v>
      </c>
      <c r="BO146" t="e">
        <f ca="1"/>
        <v>#NAME?</v>
      </c>
      <c r="BP146" t="e">
        <f ca="1"/>
        <v>#NAME?</v>
      </c>
      <c r="BQ146" t="e">
        <f ca="1"/>
        <v>#NAME?</v>
      </c>
      <c r="BR146" t="e">
        <f t="shared" ca="1" si="39"/>
        <v>#NAME?</v>
      </c>
      <c r="BS146" t="e">
        <f t="shared" ca="1" si="40"/>
        <v>#NAME?</v>
      </c>
      <c r="BT146" t="e">
        <f t="shared" ca="1" si="36"/>
        <v>#NAME?</v>
      </c>
      <c r="BU146" t="e">
        <f t="shared" ca="1" si="37"/>
        <v>#NAME?</v>
      </c>
      <c r="BV146" t="e">
        <f t="shared" ca="1" si="38"/>
        <v>#NAME?</v>
      </c>
    </row>
    <row r="147" spans="1:74" ht="15.5" x14ac:dyDescent="0.35">
      <c r="A147" s="31">
        <v>88</v>
      </c>
      <c r="B147" s="14">
        <v>5</v>
      </c>
      <c r="C147" s="20">
        <v>0.504</v>
      </c>
      <c r="D147" s="14">
        <v>3</v>
      </c>
      <c r="E147">
        <v>1</v>
      </c>
      <c r="F147" s="32">
        <v>1</v>
      </c>
      <c r="G147" s="14">
        <v>42</v>
      </c>
      <c r="H147" s="14">
        <v>9</v>
      </c>
      <c r="I147" s="14">
        <v>3</v>
      </c>
      <c r="J147" s="21">
        <v>35</v>
      </c>
      <c r="K147" s="17">
        <v>63</v>
      </c>
      <c r="L147" s="33">
        <v>172</v>
      </c>
      <c r="M147" s="14">
        <v>0</v>
      </c>
      <c r="R147" t="e">
        <f ca="1"/>
        <v>#NAME?</v>
      </c>
      <c r="S147" t="e">
        <f ca="1"/>
        <v>#NAME?</v>
      </c>
      <c r="T147" t="e">
        <f ca="1"/>
        <v>#NAME?</v>
      </c>
      <c r="U147" t="e">
        <f ca="1"/>
        <v>#NAME?</v>
      </c>
      <c r="V147" t="e">
        <f ca="1"/>
        <v>#NAME?</v>
      </c>
      <c r="W147" t="e">
        <f ca="1"/>
        <v>#NAME?</v>
      </c>
      <c r="X147" t="e">
        <f ca="1"/>
        <v>#NAME?</v>
      </c>
      <c r="Y147" t="e">
        <f ca="1"/>
        <v>#NAME?</v>
      </c>
      <c r="Z147" t="e">
        <f ca="1"/>
        <v>#NAME?</v>
      </c>
      <c r="AA147" t="e">
        <f ca="1"/>
        <v>#NAME?</v>
      </c>
      <c r="AB147" t="e">
        <f ca="1"/>
        <v>#NAME?</v>
      </c>
      <c r="AC147" t="e">
        <f ca="1"/>
        <v>#NAME?</v>
      </c>
      <c r="AD147" s="138" t="e">
        <f ca="1"/>
        <v>#NAME?</v>
      </c>
      <c r="AE147" s="139" t="e">
        <f ca="1"/>
        <v>#NAME?</v>
      </c>
      <c r="AF147" s="140" t="e">
        <f t="shared" ca="1" si="28"/>
        <v>#NAME?</v>
      </c>
      <c r="AG147" t="e">
        <f t="shared" ca="1" si="29"/>
        <v>#NAME?</v>
      </c>
      <c r="AH147" t="e">
        <f t="shared" ca="1" si="30"/>
        <v>#NAME?</v>
      </c>
      <c r="AI147" s="138" t="e">
        <f t="shared" ca="1" si="31"/>
        <v>#NAME?</v>
      </c>
      <c r="AJ147" s="140" t="e">
        <f t="shared" ca="1" si="32"/>
        <v>#NAME?</v>
      </c>
      <c r="AK147" s="138">
        <f t="shared" ca="1" si="33"/>
        <v>0</v>
      </c>
      <c r="AL147" s="140" t="e">
        <f t="shared" ca="1" si="34"/>
        <v>#NAME?</v>
      </c>
      <c r="AM147">
        <f t="shared" ca="1" si="35"/>
        <v>0</v>
      </c>
      <c r="BO147" t="e">
        <f ca="1"/>
        <v>#NAME?</v>
      </c>
      <c r="BP147" t="e">
        <f ca="1"/>
        <v>#NAME?</v>
      </c>
      <c r="BQ147" t="e">
        <f ca="1"/>
        <v>#NAME?</v>
      </c>
      <c r="BR147" t="e">
        <f t="shared" ca="1" si="39"/>
        <v>#NAME?</v>
      </c>
      <c r="BS147" t="e">
        <f t="shared" ca="1" si="40"/>
        <v>#NAME?</v>
      </c>
      <c r="BT147" t="e">
        <f t="shared" ca="1" si="36"/>
        <v>#NAME?</v>
      </c>
      <c r="BU147" t="e">
        <f t="shared" ca="1" si="37"/>
        <v>#NAME?</v>
      </c>
      <c r="BV147" t="e">
        <f t="shared" ca="1" si="38"/>
        <v>#NAME?</v>
      </c>
    </row>
    <row r="148" spans="1:74" ht="15.5" x14ac:dyDescent="0.35">
      <c r="A148" s="31">
        <v>58</v>
      </c>
      <c r="B148" s="14">
        <v>19</v>
      </c>
      <c r="C148" s="20">
        <v>0.44700000000000001</v>
      </c>
      <c r="D148" s="14">
        <v>4</v>
      </c>
      <c r="E148">
        <v>0</v>
      </c>
      <c r="F148" s="32">
        <v>0</v>
      </c>
      <c r="G148" s="14">
        <v>43</v>
      </c>
      <c r="H148" s="14">
        <v>10</v>
      </c>
      <c r="I148" s="14">
        <v>3</v>
      </c>
      <c r="J148" s="21">
        <v>42</v>
      </c>
      <c r="K148" s="17">
        <v>35</v>
      </c>
      <c r="L148" s="33">
        <v>184</v>
      </c>
      <c r="M148" s="14">
        <v>1</v>
      </c>
      <c r="R148" t="e">
        <f ca="1"/>
        <v>#NAME?</v>
      </c>
      <c r="S148" t="e">
        <f ca="1"/>
        <v>#NAME?</v>
      </c>
      <c r="T148" t="e">
        <f ca="1"/>
        <v>#NAME?</v>
      </c>
      <c r="U148" t="e">
        <f ca="1"/>
        <v>#NAME?</v>
      </c>
      <c r="V148" t="e">
        <f ca="1"/>
        <v>#NAME?</v>
      </c>
      <c r="W148" t="e">
        <f ca="1"/>
        <v>#NAME?</v>
      </c>
      <c r="X148" t="e">
        <f ca="1"/>
        <v>#NAME?</v>
      </c>
      <c r="Y148" t="e">
        <f ca="1"/>
        <v>#NAME?</v>
      </c>
      <c r="Z148" t="e">
        <f ca="1"/>
        <v>#NAME?</v>
      </c>
      <c r="AA148" t="e">
        <f ca="1"/>
        <v>#NAME?</v>
      </c>
      <c r="AB148" t="e">
        <f ca="1"/>
        <v>#NAME?</v>
      </c>
      <c r="AC148" t="e">
        <f ca="1"/>
        <v>#NAME?</v>
      </c>
      <c r="AD148" s="138" t="e">
        <f ca="1"/>
        <v>#NAME?</v>
      </c>
      <c r="AE148" s="139" t="e">
        <f ca="1"/>
        <v>#NAME?</v>
      </c>
      <c r="AF148" s="140" t="e">
        <f t="shared" ca="1" si="28"/>
        <v>#NAME?</v>
      </c>
      <c r="AG148" t="e">
        <f t="shared" ca="1" si="29"/>
        <v>#NAME?</v>
      </c>
      <c r="AH148" t="e">
        <f t="shared" ca="1" si="30"/>
        <v>#NAME?</v>
      </c>
      <c r="AI148" s="138" t="e">
        <f t="shared" ca="1" si="31"/>
        <v>#NAME?</v>
      </c>
      <c r="AJ148" s="140" t="e">
        <f t="shared" ca="1" si="32"/>
        <v>#NAME?</v>
      </c>
      <c r="AK148" s="138">
        <f t="shared" ca="1" si="33"/>
        <v>0</v>
      </c>
      <c r="AL148" s="140" t="e">
        <f t="shared" ca="1" si="34"/>
        <v>#NAME?</v>
      </c>
      <c r="AM148">
        <f t="shared" ca="1" si="35"/>
        <v>0</v>
      </c>
      <c r="BO148" t="e">
        <f ca="1"/>
        <v>#NAME?</v>
      </c>
      <c r="BP148" t="e">
        <f ca="1"/>
        <v>#NAME?</v>
      </c>
      <c r="BQ148" t="e">
        <f ca="1"/>
        <v>#NAME?</v>
      </c>
      <c r="BR148" t="e">
        <f t="shared" ca="1" si="39"/>
        <v>#NAME?</v>
      </c>
      <c r="BS148" t="e">
        <f t="shared" ca="1" si="40"/>
        <v>#NAME?</v>
      </c>
      <c r="BT148" t="e">
        <f t="shared" ca="1" si="36"/>
        <v>#NAME?</v>
      </c>
      <c r="BU148" t="e">
        <f t="shared" ca="1" si="37"/>
        <v>#NAME?</v>
      </c>
      <c r="BV148" t="e">
        <f t="shared" ca="1" si="38"/>
        <v>#NAME?</v>
      </c>
    </row>
    <row r="149" spans="1:74" ht="15.5" x14ac:dyDescent="0.35">
      <c r="A149" s="31">
        <v>66</v>
      </c>
      <c r="B149" s="14">
        <v>17</v>
      </c>
      <c r="C149" s="20">
        <v>2.62</v>
      </c>
      <c r="D149" s="14">
        <v>2</v>
      </c>
      <c r="E149">
        <v>0</v>
      </c>
      <c r="F149" s="32">
        <v>1</v>
      </c>
      <c r="G149" s="14">
        <v>39</v>
      </c>
      <c r="H149" s="14">
        <v>8</v>
      </c>
      <c r="I149" s="14">
        <v>3</v>
      </c>
      <c r="J149" s="21">
        <v>50</v>
      </c>
      <c r="K149" s="17">
        <v>48</v>
      </c>
      <c r="L149" s="33">
        <v>172</v>
      </c>
      <c r="M149" s="14">
        <v>0</v>
      </c>
      <c r="R149" t="e">
        <f ca="1"/>
        <v>#NAME?</v>
      </c>
      <c r="S149" t="e">
        <f ca="1"/>
        <v>#NAME?</v>
      </c>
      <c r="T149" t="e">
        <f ca="1"/>
        <v>#NAME?</v>
      </c>
      <c r="U149" t="e">
        <f ca="1"/>
        <v>#NAME?</v>
      </c>
      <c r="V149" t="e">
        <f ca="1"/>
        <v>#NAME?</v>
      </c>
      <c r="W149" t="e">
        <f ca="1"/>
        <v>#NAME?</v>
      </c>
      <c r="X149" t="e">
        <f ca="1"/>
        <v>#NAME?</v>
      </c>
      <c r="Y149" t="e">
        <f ca="1"/>
        <v>#NAME?</v>
      </c>
      <c r="Z149" t="e">
        <f ca="1"/>
        <v>#NAME?</v>
      </c>
      <c r="AA149" t="e">
        <f ca="1"/>
        <v>#NAME?</v>
      </c>
      <c r="AB149" t="e">
        <f ca="1"/>
        <v>#NAME?</v>
      </c>
      <c r="AC149" t="e">
        <f ca="1"/>
        <v>#NAME?</v>
      </c>
      <c r="AD149" s="138" t="e">
        <f ca="1"/>
        <v>#NAME?</v>
      </c>
      <c r="AE149" s="139" t="e">
        <f ca="1"/>
        <v>#NAME?</v>
      </c>
      <c r="AF149" s="140" t="e">
        <f t="shared" ca="1" si="28"/>
        <v>#NAME?</v>
      </c>
      <c r="AG149" t="e">
        <f t="shared" ca="1" si="29"/>
        <v>#NAME?</v>
      </c>
      <c r="AH149" t="e">
        <f t="shared" ca="1" si="30"/>
        <v>#NAME?</v>
      </c>
      <c r="AI149" s="138" t="e">
        <f t="shared" ca="1" si="31"/>
        <v>#NAME?</v>
      </c>
      <c r="AJ149" s="140" t="e">
        <f t="shared" ca="1" si="32"/>
        <v>#NAME?</v>
      </c>
      <c r="AK149" s="138">
        <f t="shared" ca="1" si="33"/>
        <v>0</v>
      </c>
      <c r="AL149" s="140" t="e">
        <f t="shared" ca="1" si="34"/>
        <v>#NAME?</v>
      </c>
      <c r="AM149">
        <f t="shared" ca="1" si="35"/>
        <v>0</v>
      </c>
      <c r="BO149" t="e">
        <f ca="1"/>
        <v>#NAME?</v>
      </c>
      <c r="BP149" t="e">
        <f ca="1"/>
        <v>#NAME?</v>
      </c>
      <c r="BQ149" t="e">
        <f ca="1"/>
        <v>#NAME?</v>
      </c>
      <c r="BR149" t="e">
        <f t="shared" ca="1" si="39"/>
        <v>#NAME?</v>
      </c>
      <c r="BS149" t="e">
        <f t="shared" ca="1" si="40"/>
        <v>#NAME?</v>
      </c>
      <c r="BT149" t="e">
        <f t="shared" ca="1" si="36"/>
        <v>#NAME?</v>
      </c>
      <c r="BU149" t="e">
        <f t="shared" ca="1" si="37"/>
        <v>#NAME?</v>
      </c>
      <c r="BV149" t="e">
        <f t="shared" ca="1" si="38"/>
        <v>#NAME?</v>
      </c>
    </row>
    <row r="150" spans="1:74" ht="15.5" x14ac:dyDescent="0.35">
      <c r="A150" s="31">
        <v>55</v>
      </c>
      <c r="B150" s="14">
        <v>8</v>
      </c>
      <c r="C150" s="20">
        <v>1.1679999999999999</v>
      </c>
      <c r="D150" s="14">
        <v>3</v>
      </c>
      <c r="E150">
        <v>0</v>
      </c>
      <c r="F150" s="32">
        <v>0</v>
      </c>
      <c r="G150" s="14">
        <v>52</v>
      </c>
      <c r="H150" s="14">
        <v>10</v>
      </c>
      <c r="I150" s="14">
        <v>3</v>
      </c>
      <c r="J150" s="21">
        <v>40</v>
      </c>
      <c r="K150" s="17">
        <v>34</v>
      </c>
      <c r="L150" s="33">
        <v>182</v>
      </c>
      <c r="M150" s="14">
        <v>1</v>
      </c>
      <c r="R150" t="e">
        <f ca="1"/>
        <v>#NAME?</v>
      </c>
      <c r="S150" t="e">
        <f ca="1"/>
        <v>#NAME?</v>
      </c>
      <c r="T150" t="e">
        <f ca="1"/>
        <v>#NAME?</v>
      </c>
      <c r="U150" t="e">
        <f ca="1"/>
        <v>#NAME?</v>
      </c>
      <c r="V150" t="e">
        <f ca="1"/>
        <v>#NAME?</v>
      </c>
      <c r="W150" t="e">
        <f ca="1"/>
        <v>#NAME?</v>
      </c>
      <c r="X150" t="e">
        <f ca="1"/>
        <v>#NAME?</v>
      </c>
      <c r="Y150" t="e">
        <f ca="1"/>
        <v>#NAME?</v>
      </c>
      <c r="Z150" t="e">
        <f ca="1"/>
        <v>#NAME?</v>
      </c>
      <c r="AA150" t="e">
        <f ca="1"/>
        <v>#NAME?</v>
      </c>
      <c r="AB150" t="e">
        <f ca="1"/>
        <v>#NAME?</v>
      </c>
      <c r="AC150" t="e">
        <f ca="1"/>
        <v>#NAME?</v>
      </c>
      <c r="AD150" s="138" t="e">
        <f ca="1"/>
        <v>#NAME?</v>
      </c>
      <c r="AE150" s="139" t="e">
        <f ca="1"/>
        <v>#NAME?</v>
      </c>
      <c r="AF150" s="140" t="e">
        <f t="shared" ca="1" si="28"/>
        <v>#NAME?</v>
      </c>
      <c r="AG150" t="e">
        <f t="shared" ca="1" si="29"/>
        <v>#NAME?</v>
      </c>
      <c r="AH150" t="e">
        <f t="shared" ca="1" si="30"/>
        <v>#NAME?</v>
      </c>
      <c r="AI150" s="138" t="e">
        <f t="shared" ca="1" si="31"/>
        <v>#NAME?</v>
      </c>
      <c r="AJ150" s="140" t="e">
        <f t="shared" ca="1" si="32"/>
        <v>#NAME?</v>
      </c>
      <c r="AK150" s="138">
        <f t="shared" ca="1" si="33"/>
        <v>0</v>
      </c>
      <c r="AL150" s="140" t="e">
        <f t="shared" ca="1" si="34"/>
        <v>#NAME?</v>
      </c>
      <c r="AM150">
        <f t="shared" ca="1" si="35"/>
        <v>0</v>
      </c>
      <c r="BO150" t="e">
        <f ca="1"/>
        <v>#NAME?</v>
      </c>
      <c r="BP150" t="e">
        <f ca="1"/>
        <v>#NAME?</v>
      </c>
      <c r="BQ150" t="e">
        <f ca="1"/>
        <v>#NAME?</v>
      </c>
      <c r="BR150" t="e">
        <f t="shared" ca="1" si="39"/>
        <v>#NAME?</v>
      </c>
      <c r="BS150" t="e">
        <f t="shared" ca="1" si="40"/>
        <v>#NAME?</v>
      </c>
      <c r="BT150" t="e">
        <f t="shared" ca="1" si="36"/>
        <v>#NAME?</v>
      </c>
      <c r="BU150" t="e">
        <f t="shared" ca="1" si="37"/>
        <v>#NAME?</v>
      </c>
      <c r="BV150" t="e">
        <f t="shared" ca="1" si="38"/>
        <v>#NAME?</v>
      </c>
    </row>
    <row r="151" spans="1:74" ht="15.5" x14ac:dyDescent="0.35">
      <c r="A151" s="31">
        <v>60</v>
      </c>
      <c r="B151" s="14">
        <v>9</v>
      </c>
      <c r="C151" s="20">
        <v>3.2000000000000001E-2</v>
      </c>
      <c r="D151" s="14">
        <v>5</v>
      </c>
      <c r="E151">
        <v>0</v>
      </c>
      <c r="F151" s="32">
        <v>1</v>
      </c>
      <c r="G151" s="14">
        <v>35</v>
      </c>
      <c r="H151" s="14">
        <v>8</v>
      </c>
      <c r="I151" s="14">
        <v>2</v>
      </c>
      <c r="J151" s="21">
        <v>32</v>
      </c>
      <c r="K151" s="17">
        <v>37</v>
      </c>
      <c r="L151" s="33">
        <v>185</v>
      </c>
      <c r="M151" s="14">
        <v>1</v>
      </c>
      <c r="R151" t="e">
        <f ca="1"/>
        <v>#NAME?</v>
      </c>
      <c r="S151" t="e">
        <f ca="1"/>
        <v>#NAME?</v>
      </c>
      <c r="T151" t="e">
        <f ca="1"/>
        <v>#NAME?</v>
      </c>
      <c r="U151" t="e">
        <f ca="1"/>
        <v>#NAME?</v>
      </c>
      <c r="V151" t="e">
        <f ca="1"/>
        <v>#NAME?</v>
      </c>
      <c r="W151" t="e">
        <f ca="1"/>
        <v>#NAME?</v>
      </c>
      <c r="X151" t="e">
        <f ca="1"/>
        <v>#NAME?</v>
      </c>
      <c r="Y151" t="e">
        <f ca="1"/>
        <v>#NAME?</v>
      </c>
      <c r="Z151" t="e">
        <f ca="1"/>
        <v>#NAME?</v>
      </c>
      <c r="AA151" t="e">
        <f ca="1"/>
        <v>#NAME?</v>
      </c>
      <c r="AB151" t="e">
        <f ca="1"/>
        <v>#NAME?</v>
      </c>
      <c r="AC151" t="e">
        <f ca="1"/>
        <v>#NAME?</v>
      </c>
      <c r="AD151" s="138" t="e">
        <f ca="1"/>
        <v>#NAME?</v>
      </c>
      <c r="AE151" s="139" t="e">
        <f ca="1"/>
        <v>#NAME?</v>
      </c>
      <c r="AF151" s="140" t="e">
        <f t="shared" ca="1" si="28"/>
        <v>#NAME?</v>
      </c>
      <c r="AG151" t="e">
        <f t="shared" ca="1" si="29"/>
        <v>#NAME?</v>
      </c>
      <c r="AH151" t="e">
        <f t="shared" ca="1" si="30"/>
        <v>#NAME?</v>
      </c>
      <c r="AI151" s="138" t="e">
        <f t="shared" ca="1" si="31"/>
        <v>#NAME?</v>
      </c>
      <c r="AJ151" s="140" t="e">
        <f t="shared" ca="1" si="32"/>
        <v>#NAME?</v>
      </c>
      <c r="AK151" s="138">
        <f t="shared" ca="1" si="33"/>
        <v>0</v>
      </c>
      <c r="AL151" s="140" t="e">
        <f t="shared" ca="1" si="34"/>
        <v>#NAME?</v>
      </c>
      <c r="AM151">
        <f t="shared" ca="1" si="35"/>
        <v>0</v>
      </c>
      <c r="BO151" t="e">
        <f ca="1"/>
        <v>#NAME?</v>
      </c>
      <c r="BP151" t="e">
        <f ca="1"/>
        <v>#NAME?</v>
      </c>
      <c r="BQ151" t="e">
        <f ca="1"/>
        <v>#NAME?</v>
      </c>
      <c r="BR151" t="e">
        <f t="shared" ca="1" si="39"/>
        <v>#NAME?</v>
      </c>
      <c r="BS151" t="e">
        <f t="shared" ca="1" si="40"/>
        <v>#NAME?</v>
      </c>
      <c r="BT151" t="e">
        <f t="shared" ca="1" si="36"/>
        <v>#NAME?</v>
      </c>
      <c r="BU151" t="e">
        <f t="shared" ca="1" si="37"/>
        <v>#NAME?</v>
      </c>
      <c r="BV151" t="e">
        <f t="shared" ca="1" si="38"/>
        <v>#NAME?</v>
      </c>
    </row>
    <row r="152" spans="1:74" x14ac:dyDescent="0.35">
      <c r="R152" t="e">
        <f ca="1"/>
        <v>#NAME?</v>
      </c>
      <c r="S152" t="e">
        <f ca="1"/>
        <v>#NAME?</v>
      </c>
      <c r="T152" t="e">
        <f ca="1"/>
        <v>#NAME?</v>
      </c>
      <c r="U152" t="e">
        <f ca="1"/>
        <v>#NAME?</v>
      </c>
      <c r="V152" t="e">
        <f ca="1"/>
        <v>#NAME?</v>
      </c>
      <c r="W152" t="e">
        <f ca="1"/>
        <v>#NAME?</v>
      </c>
      <c r="X152" t="e">
        <f ca="1"/>
        <v>#NAME?</v>
      </c>
      <c r="Y152" t="e">
        <f ca="1"/>
        <v>#NAME?</v>
      </c>
      <c r="Z152" t="e">
        <f ca="1"/>
        <v>#NAME?</v>
      </c>
      <c r="AA152" t="e">
        <f ca="1"/>
        <v>#NAME?</v>
      </c>
      <c r="AB152" t="e">
        <f ca="1"/>
        <v>#NAME?</v>
      </c>
      <c r="AC152" t="e">
        <f ca="1"/>
        <v>#NAME?</v>
      </c>
      <c r="AD152" s="138" t="e">
        <f ca="1"/>
        <v>#NAME?</v>
      </c>
      <c r="AE152" s="139" t="e">
        <f ca="1"/>
        <v>#NAME?</v>
      </c>
      <c r="AF152" s="140" t="e">
        <f t="shared" ca="1" si="28"/>
        <v>#NAME?</v>
      </c>
      <c r="AG152" t="e">
        <f t="shared" ca="1" si="29"/>
        <v>#NAME?</v>
      </c>
      <c r="AH152" t="e">
        <f t="shared" ca="1" si="30"/>
        <v>#NAME?</v>
      </c>
      <c r="AI152" s="138" t="e">
        <f t="shared" ca="1" si="31"/>
        <v>#NAME?</v>
      </c>
      <c r="AJ152" s="140" t="e">
        <f t="shared" ca="1" si="32"/>
        <v>#NAME?</v>
      </c>
      <c r="AK152" s="138">
        <f t="shared" ca="1" si="33"/>
        <v>0</v>
      </c>
      <c r="AL152" s="140" t="e">
        <f t="shared" ca="1" si="34"/>
        <v>#NAME?</v>
      </c>
      <c r="AM152">
        <f t="shared" ca="1" si="35"/>
        <v>0</v>
      </c>
      <c r="BO152" t="e">
        <f ca="1"/>
        <v>#NAME?</v>
      </c>
      <c r="BP152" t="e">
        <f ca="1"/>
        <v>#NAME?</v>
      </c>
      <c r="BQ152" t="e">
        <f ca="1"/>
        <v>#NAME?</v>
      </c>
      <c r="BR152" t="e">
        <f t="shared" ca="1" si="39"/>
        <v>#NAME?</v>
      </c>
      <c r="BS152" t="e">
        <f t="shared" ca="1" si="40"/>
        <v>#NAME?</v>
      </c>
      <c r="BT152" t="e">
        <f t="shared" ca="1" si="36"/>
        <v>#NAME?</v>
      </c>
      <c r="BU152" t="e">
        <f t="shared" ca="1" si="37"/>
        <v>#NAME?</v>
      </c>
      <c r="BV152" t="e">
        <f t="shared" ca="1" si="38"/>
        <v>#NAME?</v>
      </c>
    </row>
    <row r="153" spans="1:74" x14ac:dyDescent="0.35">
      <c r="R153" t="e">
        <f ca="1"/>
        <v>#NAME?</v>
      </c>
      <c r="S153" t="e">
        <f ca="1"/>
        <v>#NAME?</v>
      </c>
      <c r="T153" t="e">
        <f ca="1"/>
        <v>#NAME?</v>
      </c>
      <c r="U153" t="e">
        <f ca="1"/>
        <v>#NAME?</v>
      </c>
      <c r="V153" t="e">
        <f ca="1"/>
        <v>#NAME?</v>
      </c>
      <c r="W153" t="e">
        <f ca="1"/>
        <v>#NAME?</v>
      </c>
      <c r="X153" t="e">
        <f ca="1"/>
        <v>#NAME?</v>
      </c>
      <c r="Y153" t="e">
        <f ca="1"/>
        <v>#NAME?</v>
      </c>
      <c r="Z153" t="e">
        <f ca="1"/>
        <v>#NAME?</v>
      </c>
      <c r="AA153" t="e">
        <f ca="1"/>
        <v>#NAME?</v>
      </c>
      <c r="AB153" t="e">
        <f ca="1"/>
        <v>#NAME?</v>
      </c>
      <c r="AC153" t="e">
        <f ca="1"/>
        <v>#NAME?</v>
      </c>
      <c r="AD153" s="138" t="e">
        <f ca="1"/>
        <v>#NAME?</v>
      </c>
      <c r="AE153" s="139" t="e">
        <f ca="1"/>
        <v>#NAME?</v>
      </c>
      <c r="AF153" s="140" t="e">
        <f t="shared" ca="1" si="28"/>
        <v>#NAME?</v>
      </c>
      <c r="AG153" t="e">
        <f t="shared" ca="1" si="29"/>
        <v>#NAME?</v>
      </c>
      <c r="AH153" t="e">
        <f t="shared" ca="1" si="30"/>
        <v>#NAME?</v>
      </c>
      <c r="AI153" s="138" t="e">
        <f t="shared" ca="1" si="31"/>
        <v>#NAME?</v>
      </c>
      <c r="AJ153" s="140" t="e">
        <f t="shared" ca="1" si="32"/>
        <v>#NAME?</v>
      </c>
      <c r="AK153" s="138">
        <f t="shared" ca="1" si="33"/>
        <v>0</v>
      </c>
      <c r="AL153" s="140" t="e">
        <f t="shared" ca="1" si="34"/>
        <v>#NAME?</v>
      </c>
      <c r="AM153">
        <f t="shared" ca="1" si="35"/>
        <v>0</v>
      </c>
      <c r="BO153" t="e">
        <f ca="1"/>
        <v>#NAME?</v>
      </c>
      <c r="BP153" t="e">
        <f ca="1"/>
        <v>#NAME?</v>
      </c>
      <c r="BQ153" t="e">
        <f ca="1"/>
        <v>#NAME?</v>
      </c>
      <c r="BR153" t="e">
        <f t="shared" ca="1" si="39"/>
        <v>#NAME?</v>
      </c>
      <c r="BS153" t="e">
        <f t="shared" ca="1" si="40"/>
        <v>#NAME?</v>
      </c>
      <c r="BT153" t="e">
        <f t="shared" ca="1" si="36"/>
        <v>#NAME?</v>
      </c>
      <c r="BU153" t="e">
        <f t="shared" ca="1" si="37"/>
        <v>#NAME?</v>
      </c>
      <c r="BV153" t="e">
        <f t="shared" ca="1" si="38"/>
        <v>#NAME?</v>
      </c>
    </row>
    <row r="154" spans="1:74" x14ac:dyDescent="0.35">
      <c r="R154" t="e">
        <f ca="1"/>
        <v>#NAME?</v>
      </c>
      <c r="S154" t="e">
        <f ca="1"/>
        <v>#NAME?</v>
      </c>
      <c r="T154" t="e">
        <f ca="1"/>
        <v>#NAME?</v>
      </c>
      <c r="U154" t="e">
        <f ca="1"/>
        <v>#NAME?</v>
      </c>
      <c r="V154" t="e">
        <f ca="1"/>
        <v>#NAME?</v>
      </c>
      <c r="W154" t="e">
        <f ca="1"/>
        <v>#NAME?</v>
      </c>
      <c r="X154" t="e">
        <f ca="1"/>
        <v>#NAME?</v>
      </c>
      <c r="Y154" t="e">
        <f ca="1"/>
        <v>#NAME?</v>
      </c>
      <c r="Z154" t="e">
        <f ca="1"/>
        <v>#NAME?</v>
      </c>
      <c r="AA154" t="e">
        <f ca="1"/>
        <v>#NAME?</v>
      </c>
      <c r="AB154" t="e">
        <f ca="1"/>
        <v>#NAME?</v>
      </c>
      <c r="AC154" t="e">
        <f ca="1"/>
        <v>#NAME?</v>
      </c>
      <c r="AD154" s="138" t="e">
        <f ca="1"/>
        <v>#NAME?</v>
      </c>
      <c r="AE154" s="139" t="e">
        <f ca="1"/>
        <v>#NAME?</v>
      </c>
      <c r="AF154" s="140" t="e">
        <f t="shared" ca="1" si="28"/>
        <v>#NAME?</v>
      </c>
      <c r="AG154" t="e">
        <f t="shared" ca="1" si="29"/>
        <v>#NAME?</v>
      </c>
      <c r="AH154" t="e">
        <f t="shared" ca="1" si="30"/>
        <v>#NAME?</v>
      </c>
      <c r="AI154" s="138" t="e">
        <f t="shared" ca="1" si="31"/>
        <v>#NAME?</v>
      </c>
      <c r="AJ154" s="140" t="e">
        <f t="shared" ca="1" si="32"/>
        <v>#NAME?</v>
      </c>
      <c r="AK154" s="138">
        <f t="shared" ca="1" si="33"/>
        <v>0</v>
      </c>
      <c r="AL154" s="140" t="e">
        <f t="shared" ca="1" si="34"/>
        <v>#NAME?</v>
      </c>
      <c r="AM154">
        <f t="shared" ca="1" si="35"/>
        <v>0</v>
      </c>
      <c r="BO154" t="e">
        <f ca="1"/>
        <v>#NAME?</v>
      </c>
      <c r="BP154" t="e">
        <f ca="1"/>
        <v>#NAME?</v>
      </c>
      <c r="BQ154" t="e">
        <f ca="1"/>
        <v>#NAME?</v>
      </c>
      <c r="BR154" t="e">
        <f t="shared" ca="1" si="39"/>
        <v>#NAME?</v>
      </c>
      <c r="BS154" t="e">
        <f t="shared" ca="1" si="40"/>
        <v>#NAME?</v>
      </c>
      <c r="BT154" t="e">
        <f t="shared" ca="1" si="36"/>
        <v>#NAME?</v>
      </c>
      <c r="BU154" t="e">
        <f t="shared" ca="1" si="37"/>
        <v>#NAME?</v>
      </c>
      <c r="BV154" t="e">
        <f t="shared" ca="1" si="38"/>
        <v>#NAME?</v>
      </c>
    </row>
    <row r="155" spans="1:74" x14ac:dyDescent="0.35">
      <c r="R155" t="e">
        <f ca="1"/>
        <v>#NAME?</v>
      </c>
      <c r="S155" t="e">
        <f ca="1"/>
        <v>#NAME?</v>
      </c>
      <c r="T155" t="e">
        <f ca="1"/>
        <v>#NAME?</v>
      </c>
      <c r="U155" t="e">
        <f ca="1"/>
        <v>#NAME?</v>
      </c>
      <c r="V155" t="e">
        <f ca="1"/>
        <v>#NAME?</v>
      </c>
      <c r="W155" t="e">
        <f ca="1"/>
        <v>#NAME?</v>
      </c>
      <c r="X155" t="e">
        <f ca="1"/>
        <v>#NAME?</v>
      </c>
      <c r="Y155" t="e">
        <f ca="1"/>
        <v>#NAME?</v>
      </c>
      <c r="Z155" t="e">
        <f ca="1"/>
        <v>#NAME?</v>
      </c>
      <c r="AA155" t="e">
        <f ca="1"/>
        <v>#NAME?</v>
      </c>
      <c r="AB155" t="e">
        <f ca="1"/>
        <v>#NAME?</v>
      </c>
      <c r="AC155" t="e">
        <f ca="1"/>
        <v>#NAME?</v>
      </c>
      <c r="AD155" s="138" t="e">
        <f ca="1"/>
        <v>#NAME?</v>
      </c>
      <c r="AE155" s="139" t="e">
        <f ca="1"/>
        <v>#NAME?</v>
      </c>
      <c r="AF155" s="140" t="e">
        <f t="shared" ca="1" si="28"/>
        <v>#NAME?</v>
      </c>
      <c r="AG155" t="e">
        <f t="shared" ca="1" si="29"/>
        <v>#NAME?</v>
      </c>
      <c r="AH155" t="e">
        <f t="shared" ca="1" si="30"/>
        <v>#NAME?</v>
      </c>
      <c r="AI155" s="138" t="e">
        <f t="shared" ca="1" si="31"/>
        <v>#NAME?</v>
      </c>
      <c r="AJ155" s="140" t="e">
        <f t="shared" ca="1" si="32"/>
        <v>#NAME?</v>
      </c>
      <c r="AK155" s="138">
        <f t="shared" ca="1" si="33"/>
        <v>0</v>
      </c>
      <c r="AL155" s="140" t="e">
        <f t="shared" ca="1" si="34"/>
        <v>#NAME?</v>
      </c>
      <c r="AM155">
        <f t="shared" ca="1" si="35"/>
        <v>0</v>
      </c>
      <c r="BO155" t="e">
        <f ca="1"/>
        <v>#NAME?</v>
      </c>
      <c r="BP155" t="e">
        <f ca="1"/>
        <v>#NAME?</v>
      </c>
      <c r="BQ155" t="e">
        <f ca="1"/>
        <v>#NAME?</v>
      </c>
      <c r="BR155" t="e">
        <f t="shared" ca="1" si="39"/>
        <v>#NAME?</v>
      </c>
      <c r="BS155" t="e">
        <f t="shared" ca="1" si="40"/>
        <v>#NAME?</v>
      </c>
      <c r="BT155" t="e">
        <f t="shared" ca="1" si="36"/>
        <v>#NAME?</v>
      </c>
      <c r="BU155" t="e">
        <f t="shared" ca="1" si="37"/>
        <v>#NAME?</v>
      </c>
      <c r="BV155" t="e">
        <f t="shared" ca="1" si="38"/>
        <v>#NAME?</v>
      </c>
    </row>
    <row r="156" spans="1:74" x14ac:dyDescent="0.35">
      <c r="R156" t="e">
        <f ca="1"/>
        <v>#NAME?</v>
      </c>
      <c r="S156" t="e">
        <f ca="1"/>
        <v>#NAME?</v>
      </c>
      <c r="T156" t="e">
        <f ca="1"/>
        <v>#NAME?</v>
      </c>
      <c r="U156" t="e">
        <f ca="1"/>
        <v>#NAME?</v>
      </c>
      <c r="V156" t="e">
        <f ca="1"/>
        <v>#NAME?</v>
      </c>
      <c r="W156" t="e">
        <f ca="1"/>
        <v>#NAME?</v>
      </c>
      <c r="X156" t="e">
        <f ca="1"/>
        <v>#NAME?</v>
      </c>
      <c r="Y156" t="e">
        <f ca="1"/>
        <v>#NAME?</v>
      </c>
      <c r="Z156" t="e">
        <f ca="1"/>
        <v>#NAME?</v>
      </c>
      <c r="AA156" t="e">
        <f ca="1"/>
        <v>#NAME?</v>
      </c>
      <c r="AB156" t="e">
        <f ca="1"/>
        <v>#NAME?</v>
      </c>
      <c r="AC156" t="e">
        <f ca="1"/>
        <v>#NAME?</v>
      </c>
      <c r="AD156" s="141" t="e">
        <f ca="1"/>
        <v>#NAME?</v>
      </c>
      <c r="AE156" s="142" t="e">
        <f ca="1"/>
        <v>#NAME?</v>
      </c>
      <c r="AF156" s="140" t="e">
        <f t="shared" ca="1" si="28"/>
        <v>#NAME?</v>
      </c>
      <c r="AG156" t="e">
        <f t="shared" ca="1" si="29"/>
        <v>#NAME?</v>
      </c>
      <c r="AH156" t="e">
        <f t="shared" ca="1" si="30"/>
        <v>#NAME?</v>
      </c>
      <c r="AI156" s="138" t="e">
        <f t="shared" ca="1" si="31"/>
        <v>#NAME?</v>
      </c>
      <c r="AJ156" s="140" t="e">
        <f t="shared" ca="1" si="32"/>
        <v>#NAME?</v>
      </c>
      <c r="AK156" s="138">
        <f t="shared" ca="1" si="33"/>
        <v>0</v>
      </c>
      <c r="AL156" s="140" t="e">
        <f t="shared" ca="1" si="34"/>
        <v>#NAME?</v>
      </c>
      <c r="AM156">
        <f t="shared" ca="1" si="35"/>
        <v>0</v>
      </c>
      <c r="BO156" t="e">
        <f ca="1"/>
        <v>#NAME?</v>
      </c>
      <c r="BP156" t="e">
        <f ca="1"/>
        <v>#NAME?</v>
      </c>
      <c r="BQ156" t="e">
        <f ca="1"/>
        <v>#NAME?</v>
      </c>
      <c r="BR156" t="e">
        <f t="shared" ca="1" si="39"/>
        <v>#NAME?</v>
      </c>
      <c r="BS156" t="e">
        <f t="shared" ca="1" si="40"/>
        <v>#NAME?</v>
      </c>
      <c r="BT156" t="e">
        <f t="shared" ca="1" si="36"/>
        <v>#NAME?</v>
      </c>
      <c r="BU156" t="e">
        <f t="shared" ca="1" si="37"/>
        <v>#NAME?</v>
      </c>
      <c r="BV156" t="e">
        <f t="shared" ca="1" si="38"/>
        <v>#NAME?</v>
      </c>
    </row>
    <row r="157" spans="1:74" x14ac:dyDescent="0.35">
      <c r="R157" s="134"/>
      <c r="S157" s="134"/>
      <c r="T157" s="134"/>
      <c r="U157" s="134"/>
      <c r="V157" s="134"/>
      <c r="W157" s="134"/>
      <c r="X157" s="134"/>
      <c r="Y157" s="134"/>
      <c r="Z157" s="134"/>
      <c r="AA157" s="134"/>
      <c r="AB157" s="134"/>
      <c r="AC157" s="134"/>
      <c r="AD157" s="134" t="e">
        <f ca="1">SUM(AD7:AD156)</f>
        <v>#NAME?</v>
      </c>
      <c r="AE157" s="134" t="e">
        <f t="shared" ref="AE157:AF157" ca="1" si="41">SUM(AE7:AE156)</f>
        <v>#NAME?</v>
      </c>
      <c r="AF157" s="146" t="e">
        <f t="shared" ca="1" si="41"/>
        <v>#NAME?</v>
      </c>
      <c r="AG157" s="146"/>
      <c r="AH157" s="146"/>
      <c r="AI157" s="146" t="e">
        <f ca="1">SUM(AI7:AI156)</f>
        <v>#NAME?</v>
      </c>
      <c r="AJ157" s="146" t="e">
        <f t="shared" ref="AJ157:AK157" ca="1" si="42">SUM(AJ7:AJ156)</f>
        <v>#NAME?</v>
      </c>
      <c r="AK157" s="146">
        <f t="shared" ca="1" si="42"/>
        <v>0</v>
      </c>
      <c r="AL157" s="146" t="e">
        <f ca="1">SUMPRODUCT(AL7:AL156,AF7:AF156)/AF157</f>
        <v>#NAME?</v>
      </c>
      <c r="AM157" s="146">
        <f ca="1">SUM(AM7:AM156)</f>
        <v>0</v>
      </c>
      <c r="BO157" s="152" t="e">
        <f ca="1"/>
        <v>#NAME?</v>
      </c>
      <c r="BP157" s="152" t="e">
        <f ca="1"/>
        <v>#NAME?</v>
      </c>
      <c r="BQ157" s="152" t="e">
        <f ca="1"/>
        <v>#NAME?</v>
      </c>
      <c r="BR157" s="152" t="e">
        <f t="shared" ca="1" si="39"/>
        <v>#NAME?</v>
      </c>
      <c r="BS157" s="152" t="e">
        <f t="shared" ca="1" si="40"/>
        <v>#NAME?</v>
      </c>
      <c r="BT157" s="152" t="e">
        <f t="shared" ca="1" si="36"/>
        <v>#NAME?</v>
      </c>
      <c r="BU157" s="152" t="e">
        <f t="shared" ca="1" si="37"/>
        <v>#NAME?</v>
      </c>
      <c r="BV157" s="152" t="e">
        <f t="shared" ca="1" si="38"/>
        <v>#NAME?</v>
      </c>
    </row>
    <row r="158" spans="1:74" ht="15" thickBot="1" x14ac:dyDescent="0.4">
      <c r="BV158" t="e">
        <f ca="1">SUM(BV7:BV157)</f>
        <v>#NAME?</v>
      </c>
    </row>
    <row r="159" spans="1:74" ht="15" thickTop="1" x14ac:dyDescent="0.35">
      <c r="R159" s="151"/>
      <c r="S159" s="151" t="s">
        <v>186</v>
      </c>
      <c r="T159" s="151" t="s">
        <v>187</v>
      </c>
      <c r="U159" s="151" t="s">
        <v>188</v>
      </c>
      <c r="V159" s="151" t="s">
        <v>178</v>
      </c>
      <c r="W159" s="151" t="s">
        <v>189</v>
      </c>
      <c r="X159" s="151" t="s">
        <v>190</v>
      </c>
      <c r="Y159" s="151" t="s">
        <v>191</v>
      </c>
    </row>
    <row r="160" spans="1:74" x14ac:dyDescent="0.35">
      <c r="R160" t="s">
        <v>157</v>
      </c>
      <c r="S160" t="e">
        <f t="array" aca="1" ref="S160:S172" ca="1">AO8:AO20</f>
        <v>#NAME?</v>
      </c>
      <c r="T160" t="e">
        <f t="array" aca="1" ref="T160:T172" ca="1">SQRT([2]!DIAG(AT7:BF19))</f>
        <v>#NAME?</v>
      </c>
      <c r="U160" t="e">
        <f ca="1">(S160/T160)^2</f>
        <v>#NAME?</v>
      </c>
      <c r="V160" t="e">
        <f ca="1">_xlfn.CHISQ.DIST.RT(U160,1)</f>
        <v>#NAME?</v>
      </c>
      <c r="W160" t="e">
        <f ca="1">EXP(S160)</f>
        <v>#NAME?</v>
      </c>
    </row>
    <row r="161" spans="18:25" x14ac:dyDescent="0.35">
      <c r="R161" t="str">
        <f t="array" ref="R161:R172">TRANSPOSE(R6:AC6)</f>
        <v>No. Staff</v>
      </c>
      <c r="S161" t="e">
        <f ca="1"/>
        <v>#NAME?</v>
      </c>
      <c r="T161" t="e">
        <f ca="1"/>
        <v>#NAME?</v>
      </c>
      <c r="U161" t="e">
        <f t="shared" ref="U161:U172" ca="1" si="43">(S161/T161)^2</f>
        <v>#NAME?</v>
      </c>
      <c r="V161" t="e">
        <f t="shared" ref="V161:V172" ca="1" si="44">_xlfn.CHISQ.DIST.RT(U161,1)</f>
        <v>#NAME?</v>
      </c>
      <c r="W161" t="e">
        <f t="shared" ref="W161:W172" ca="1" si="45">EXP(S161)</f>
        <v>#NAME?</v>
      </c>
      <c r="X161" t="e">
        <f ca="1">EXP(S161-T161*_xlfn.NORM.S.INV(1-$AR$12/2))</f>
        <v>#NAME?</v>
      </c>
      <c r="Y161" t="e">
        <f ca="1">EXP(S161+T161*_xlfn.NORM.S.INV(1-$AR$12/2))</f>
        <v>#NAME?</v>
      </c>
    </row>
    <row r="162" spans="18:25" x14ac:dyDescent="0.35">
      <c r="R162" t="str">
        <v>Age (Yrs)</v>
      </c>
      <c r="S162" t="e">
        <f ca="1"/>
        <v>#NAME?</v>
      </c>
      <c r="T162" t="e">
        <f ca="1"/>
        <v>#NAME?</v>
      </c>
      <c r="U162" t="e">
        <f t="shared" ca="1" si="43"/>
        <v>#NAME?</v>
      </c>
      <c r="V162" t="e">
        <f t="shared" ca="1" si="44"/>
        <v>#NAME?</v>
      </c>
      <c r="W162" t="e">
        <f t="shared" ca="1" si="45"/>
        <v>#NAME?</v>
      </c>
      <c r="X162" t="e">
        <f t="shared" ref="X162:X172" ca="1" si="46">EXP(S162-T162*_xlfn.NORM.S.INV(1-$AR$12/2))</f>
        <v>#NAME?</v>
      </c>
      <c r="Y162" t="e">
        <f t="shared" ref="Y162:Y172" ca="1" si="47">EXP(S162+T162*_xlfn.NORM.S.INV(1-$AR$12/2))</f>
        <v>#NAME?</v>
      </c>
    </row>
    <row r="163" spans="18:25" x14ac:dyDescent="0.35">
      <c r="R163" t="str">
        <v>GrossProfit $m</v>
      </c>
      <c r="S163" t="e">
        <f ca="1"/>
        <v>#NAME?</v>
      </c>
      <c r="T163" t="e">
        <f ca="1"/>
        <v>#NAME?</v>
      </c>
      <c r="U163" t="e">
        <f t="shared" ca="1" si="43"/>
        <v>#NAME?</v>
      </c>
      <c r="V163" t="e">
        <f t="shared" ca="1" si="44"/>
        <v>#NAME?</v>
      </c>
      <c r="W163" t="e">
        <f t="shared" ca="1" si="45"/>
        <v>#NAME?</v>
      </c>
      <c r="X163" t="e">
        <f t="shared" ca="1" si="46"/>
        <v>#NAME?</v>
      </c>
      <c r="Y163" t="e">
        <f t="shared" ca="1" si="47"/>
        <v>#NAME?</v>
      </c>
    </row>
    <row r="164" spans="18:25" x14ac:dyDescent="0.35">
      <c r="R164" t="str">
        <v>Competitors</v>
      </c>
      <c r="S164" t="e">
        <f ca="1"/>
        <v>#NAME?</v>
      </c>
      <c r="T164" t="e">
        <f ca="1"/>
        <v>#NAME?</v>
      </c>
      <c r="U164" t="e">
        <f t="shared" ca="1" si="43"/>
        <v>#NAME?</v>
      </c>
      <c r="V164" t="e">
        <f t="shared" ca="1" si="44"/>
        <v>#NAME?</v>
      </c>
      <c r="W164" t="e">
        <f t="shared" ca="1" si="45"/>
        <v>#NAME?</v>
      </c>
      <c r="X164" t="e">
        <f t="shared" ca="1" si="46"/>
        <v>#NAME?</v>
      </c>
      <c r="Y164" t="e">
        <f t="shared" ca="1" si="47"/>
        <v>#NAME?</v>
      </c>
    </row>
    <row r="165" spans="18:25" x14ac:dyDescent="0.35">
      <c r="R165" t="str">
        <v>OnlineChannel</v>
      </c>
      <c r="S165" t="e">
        <f ca="1"/>
        <v>#NAME?</v>
      </c>
      <c r="T165" t="e">
        <f ca="1"/>
        <v>#NAME?</v>
      </c>
      <c r="U165" t="e">
        <f t="shared" ca="1" si="43"/>
        <v>#NAME?</v>
      </c>
      <c r="V165" t="e">
        <f t="shared" ca="1" si="44"/>
        <v>#NAME?</v>
      </c>
      <c r="W165" t="e">
        <f t="shared" ca="1" si="45"/>
        <v>#NAME?</v>
      </c>
      <c r="X165" t="e">
        <f t="shared" ca="1" si="46"/>
        <v>#NAME?</v>
      </c>
      <c r="Y165" t="e">
        <f t="shared" ca="1" si="47"/>
        <v>#NAME?</v>
      </c>
    </row>
    <row r="166" spans="18:25" x14ac:dyDescent="0.35">
      <c r="R166" t="str">
        <v>Mng-Gender</v>
      </c>
      <c r="S166" t="e">
        <f ca="1"/>
        <v>#NAME?</v>
      </c>
      <c r="T166" t="e">
        <f ca="1"/>
        <v>#NAME?</v>
      </c>
      <c r="U166" t="e">
        <f t="shared" ca="1" si="43"/>
        <v>#NAME?</v>
      </c>
      <c r="V166" t="e">
        <f t="shared" ca="1" si="44"/>
        <v>#NAME?</v>
      </c>
      <c r="W166" t="e">
        <f t="shared" ca="1" si="45"/>
        <v>#NAME?</v>
      </c>
      <c r="X166" t="e">
        <f t="shared" ca="1" si="46"/>
        <v>#NAME?</v>
      </c>
      <c r="Y166" t="e">
        <f t="shared" ca="1" si="47"/>
        <v>#NAME?</v>
      </c>
    </row>
    <row r="167" spans="18:25" x14ac:dyDescent="0.35">
      <c r="R167" t="str">
        <v>Mng-Age</v>
      </c>
      <c r="S167" t="e">
        <f ca="1"/>
        <v>#NAME?</v>
      </c>
      <c r="T167" t="e">
        <f ca="1"/>
        <v>#NAME?</v>
      </c>
      <c r="U167" t="e">
        <f t="shared" ca="1" si="43"/>
        <v>#NAME?</v>
      </c>
      <c r="V167" t="e">
        <f t="shared" ca="1" si="44"/>
        <v>#NAME?</v>
      </c>
      <c r="W167" t="e">
        <f t="shared" ca="1" si="45"/>
        <v>#NAME?</v>
      </c>
      <c r="X167" t="e">
        <f t="shared" ca="1" si="46"/>
        <v>#NAME?</v>
      </c>
      <c r="Y167" t="e">
        <f t="shared" ca="1" si="47"/>
        <v>#NAME?</v>
      </c>
    </row>
    <row r="168" spans="18:25" x14ac:dyDescent="0.35">
      <c r="R168" t="str">
        <v>Mng-Exp</v>
      </c>
      <c r="S168" t="e">
        <f ca="1"/>
        <v>#NAME?</v>
      </c>
      <c r="T168" t="e">
        <f ca="1"/>
        <v>#NAME?</v>
      </c>
      <c r="U168" t="e">
        <f t="shared" ca="1" si="43"/>
        <v>#NAME?</v>
      </c>
      <c r="V168" t="e">
        <f t="shared" ca="1" si="44"/>
        <v>#NAME?</v>
      </c>
      <c r="W168" t="e">
        <f t="shared" ca="1" si="45"/>
        <v>#NAME?</v>
      </c>
      <c r="X168" t="e">
        <f t="shared" ca="1" si="46"/>
        <v>#NAME?</v>
      </c>
      <c r="Y168" t="e">
        <f t="shared" ca="1" si="47"/>
        <v>#NAME?</v>
      </c>
    </row>
    <row r="169" spans="18:25" x14ac:dyDescent="0.35">
      <c r="R169" t="str">
        <v>Mng-Train</v>
      </c>
      <c r="S169" t="e">
        <f ca="1"/>
        <v>#NAME?</v>
      </c>
      <c r="T169" t="e">
        <f ca="1"/>
        <v>#NAME?</v>
      </c>
      <c r="U169" t="e">
        <f t="shared" ca="1" si="43"/>
        <v>#NAME?</v>
      </c>
      <c r="V169" t="e">
        <f t="shared" ca="1" si="44"/>
        <v>#NAME?</v>
      </c>
      <c r="W169" t="e">
        <f t="shared" ca="1" si="45"/>
        <v>#NAME?</v>
      </c>
      <c r="X169" t="e">
        <f t="shared" ca="1" si="46"/>
        <v>#NAME?</v>
      </c>
      <c r="Y169" t="e">
        <f t="shared" ca="1" si="47"/>
        <v>#NAME?</v>
      </c>
    </row>
    <row r="170" spans="18:25" x14ac:dyDescent="0.35">
      <c r="R170" t="str">
        <v>Union%</v>
      </c>
      <c r="S170" t="e">
        <f ca="1"/>
        <v>#NAME?</v>
      </c>
      <c r="T170" t="e">
        <f ca="1"/>
        <v>#NAME?</v>
      </c>
      <c r="U170" t="e">
        <f t="shared" ca="1" si="43"/>
        <v>#NAME?</v>
      </c>
      <c r="V170" t="e">
        <f t="shared" ca="1" si="44"/>
        <v>#NAME?</v>
      </c>
      <c r="W170" t="e">
        <f t="shared" ca="1" si="45"/>
        <v>#NAME?</v>
      </c>
      <c r="X170" t="e">
        <f t="shared" ca="1" si="46"/>
        <v>#NAME?</v>
      </c>
      <c r="Y170" t="e">
        <f t="shared" ca="1" si="47"/>
        <v>#NAME?</v>
      </c>
    </row>
    <row r="171" spans="18:25" x14ac:dyDescent="0.35">
      <c r="R171" t="str">
        <v>CarSpaces</v>
      </c>
      <c r="S171" t="e">
        <f ca="1"/>
        <v>#NAME?</v>
      </c>
      <c r="T171" t="e">
        <f ca="1"/>
        <v>#NAME?</v>
      </c>
      <c r="U171" t="e">
        <f t="shared" ca="1" si="43"/>
        <v>#NAME?</v>
      </c>
      <c r="V171" t="e">
        <f t="shared" ca="1" si="44"/>
        <v>#NAME?</v>
      </c>
      <c r="W171" t="e">
        <f t="shared" ca="1" si="45"/>
        <v>#NAME?</v>
      </c>
      <c r="X171" t="e">
        <f t="shared" ca="1" si="46"/>
        <v>#NAME?</v>
      </c>
      <c r="Y171" t="e">
        <f t="shared" ca="1" si="47"/>
        <v>#NAME?</v>
      </c>
    </row>
    <row r="172" spans="18:25" x14ac:dyDescent="0.35">
      <c r="R172" s="152" t="str">
        <v>Basket:2017</v>
      </c>
      <c r="S172" s="152" t="e">
        <f ca="1"/>
        <v>#NAME?</v>
      </c>
      <c r="T172" s="152" t="e">
        <f ca="1"/>
        <v>#NAME?</v>
      </c>
      <c r="U172" s="152" t="e">
        <f t="shared" ca="1" si="43"/>
        <v>#NAME?</v>
      </c>
      <c r="V172" s="152" t="e">
        <f t="shared" ca="1" si="44"/>
        <v>#NAME?</v>
      </c>
      <c r="W172" s="152" t="e">
        <f t="shared" ca="1" si="45"/>
        <v>#NAME?</v>
      </c>
      <c r="X172" s="152" t="e">
        <f t="shared" ca="1" si="46"/>
        <v>#NAME?</v>
      </c>
      <c r="Y172" s="152" t="e">
        <f t="shared" ca="1" si="47"/>
        <v>#NAME?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BCD6A-FDC5-4C77-A50F-FC67DC0AA292}">
  <dimension ref="A1:U154"/>
  <sheetViews>
    <sheetView workbookViewId="0"/>
  </sheetViews>
  <sheetFormatPr defaultRowHeight="14.5" x14ac:dyDescent="0.35"/>
  <sheetData>
    <row r="1" spans="1:21" x14ac:dyDescent="0.35">
      <c r="A1" t="s">
        <v>164</v>
      </c>
    </row>
    <row r="2" spans="1:21" ht="15" thickBot="1" x14ac:dyDescent="0.4"/>
    <row r="3" spans="1:21" ht="15" thickTop="1" x14ac:dyDescent="0.35">
      <c r="A3" s="144" t="str">
        <f>'4.1f'!A1</f>
        <v>No. Staff</v>
      </c>
      <c r="B3" s="144" t="str">
        <f>'4.1f'!B1</f>
        <v>Age (Yrs)</v>
      </c>
      <c r="C3" s="144" t="str">
        <f>'4.1f'!C1</f>
        <v>GrossProfit $m</v>
      </c>
      <c r="D3" s="144" t="str">
        <f>'4.1f'!D1</f>
        <v>Competitors</v>
      </c>
      <c r="E3" s="144" t="str">
        <f>'4.1f'!E1</f>
        <v>OnlineChannel</v>
      </c>
      <c r="F3" s="144" t="str">
        <f>'4.1f'!F1</f>
        <v>Mng-Gender</v>
      </c>
      <c r="G3" s="144" t="str">
        <f>'4.1f'!G1</f>
        <v>Mng-Age</v>
      </c>
      <c r="H3" s="144" t="str">
        <f>'4.1f'!H1</f>
        <v>Mng-Exp</v>
      </c>
      <c r="I3" s="144" t="str">
        <f>'4.1f'!I1</f>
        <v>Mng-Train</v>
      </c>
      <c r="J3" s="144" t="str">
        <f>'4.1f'!J1</f>
        <v>Basket:2017</v>
      </c>
      <c r="K3" s="144" t="str">
        <f>'4.1f'!K1</f>
        <v>Sundays</v>
      </c>
      <c r="L3" s="144" t="s">
        <v>165</v>
      </c>
      <c r="M3" s="144" t="s">
        <v>166</v>
      </c>
      <c r="N3" s="144"/>
      <c r="O3" s="144"/>
      <c r="P3" s="144"/>
      <c r="Q3" s="144"/>
      <c r="R3" s="144"/>
      <c r="S3" s="144"/>
      <c r="T3" s="144"/>
      <c r="U3" s="144"/>
    </row>
    <row r="4" spans="1:21" x14ac:dyDescent="0.35">
      <c r="A4" t="e">
        <f t="array" aca="1" ref="A4:M153" ca="1">[2]!LogitSummary('4.1f'!A2:L151)</f>
        <v>#NAME?</v>
      </c>
      <c r="B4" t="e">
        <f ca="1"/>
        <v>#NAME?</v>
      </c>
      <c r="C4" t="e">
        <f ca="1"/>
        <v>#NAME?</v>
      </c>
      <c r="D4" t="e">
        <f ca="1"/>
        <v>#NAME?</v>
      </c>
      <c r="E4" t="e">
        <f ca="1"/>
        <v>#NAME?</v>
      </c>
      <c r="F4" t="e">
        <f ca="1"/>
        <v>#NAME?</v>
      </c>
      <c r="G4" t="e">
        <f ca="1"/>
        <v>#NAME?</v>
      </c>
      <c r="H4" t="e">
        <f ca="1"/>
        <v>#NAME?</v>
      </c>
      <c r="I4" t="e">
        <f ca="1"/>
        <v>#NAME?</v>
      </c>
      <c r="J4" t="e">
        <f ca="1"/>
        <v>#NAME?</v>
      </c>
      <c r="K4" t="e">
        <f ca="1"/>
        <v>#NAME?</v>
      </c>
      <c r="L4" s="138" t="e">
        <f ca="1"/>
        <v>#NAME?</v>
      </c>
      <c r="M4" s="139" t="e">
        <f ca="1"/>
        <v>#NAME?</v>
      </c>
      <c r="N4" s="140"/>
    </row>
    <row r="5" spans="1:21" x14ac:dyDescent="0.35">
      <c r="A5" t="e">
        <f ca="1"/>
        <v>#NAME?</v>
      </c>
      <c r="B5" t="e">
        <f ca="1"/>
        <v>#NAME?</v>
      </c>
      <c r="C5" t="e">
        <f ca="1"/>
        <v>#NAME?</v>
      </c>
      <c r="D5" t="e">
        <f ca="1"/>
        <v>#NAME?</v>
      </c>
      <c r="E5" t="e">
        <f ca="1"/>
        <v>#NAME?</v>
      </c>
      <c r="F5" t="e">
        <f ca="1"/>
        <v>#NAME?</v>
      </c>
      <c r="G5" t="e">
        <f ca="1"/>
        <v>#NAME?</v>
      </c>
      <c r="H5" t="e">
        <f ca="1"/>
        <v>#NAME?</v>
      </c>
      <c r="I5" t="e">
        <f ca="1"/>
        <v>#NAME?</v>
      </c>
      <c r="J5" t="e">
        <f ca="1"/>
        <v>#NAME?</v>
      </c>
      <c r="K5" t="e">
        <f ca="1"/>
        <v>#NAME?</v>
      </c>
      <c r="L5" s="138" t="e">
        <f ca="1"/>
        <v>#NAME?</v>
      </c>
      <c r="M5" s="139" t="e">
        <f ca="1"/>
        <v>#NAME?</v>
      </c>
      <c r="N5" s="140"/>
    </row>
    <row r="6" spans="1:21" x14ac:dyDescent="0.35">
      <c r="A6" t="e">
        <f ca="1"/>
        <v>#NAME?</v>
      </c>
      <c r="B6" t="e">
        <f ca="1"/>
        <v>#NAME?</v>
      </c>
      <c r="C6" t="e">
        <f ca="1"/>
        <v>#NAME?</v>
      </c>
      <c r="D6" t="e">
        <f ca="1"/>
        <v>#NAME?</v>
      </c>
      <c r="E6" t="e">
        <f ca="1"/>
        <v>#NAME?</v>
      </c>
      <c r="F6" t="e">
        <f ca="1"/>
        <v>#NAME?</v>
      </c>
      <c r="G6" t="e">
        <f ca="1"/>
        <v>#NAME?</v>
      </c>
      <c r="H6" t="e">
        <f ca="1"/>
        <v>#NAME?</v>
      </c>
      <c r="I6" t="e">
        <f ca="1"/>
        <v>#NAME?</v>
      </c>
      <c r="J6" t="e">
        <f ca="1"/>
        <v>#NAME?</v>
      </c>
      <c r="K6" t="e">
        <f ca="1"/>
        <v>#NAME?</v>
      </c>
      <c r="L6" s="138" t="e">
        <f ca="1"/>
        <v>#NAME?</v>
      </c>
      <c r="M6" s="139" t="e">
        <f ca="1"/>
        <v>#NAME?</v>
      </c>
      <c r="N6" s="140"/>
    </row>
    <row r="7" spans="1:21" x14ac:dyDescent="0.35">
      <c r="A7" t="e">
        <f ca="1"/>
        <v>#NAME?</v>
      </c>
      <c r="B7" t="e">
        <f ca="1"/>
        <v>#NAME?</v>
      </c>
      <c r="C7" t="e">
        <f ca="1"/>
        <v>#NAME?</v>
      </c>
      <c r="D7" t="e">
        <f ca="1"/>
        <v>#NAME?</v>
      </c>
      <c r="E7" t="e">
        <f ca="1"/>
        <v>#NAME?</v>
      </c>
      <c r="F7" t="e">
        <f ca="1"/>
        <v>#NAME?</v>
      </c>
      <c r="G7" t="e">
        <f ca="1"/>
        <v>#NAME?</v>
      </c>
      <c r="H7" t="e">
        <f ca="1"/>
        <v>#NAME?</v>
      </c>
      <c r="I7" t="e">
        <f ca="1"/>
        <v>#NAME?</v>
      </c>
      <c r="J7" t="e">
        <f ca="1"/>
        <v>#NAME?</v>
      </c>
      <c r="K7" t="e">
        <f ca="1"/>
        <v>#NAME?</v>
      </c>
      <c r="L7" s="138" t="e">
        <f ca="1"/>
        <v>#NAME?</v>
      </c>
      <c r="M7" s="139" t="e">
        <f ca="1"/>
        <v>#NAME?</v>
      </c>
      <c r="N7" s="140"/>
    </row>
    <row r="8" spans="1:21" x14ac:dyDescent="0.35">
      <c r="A8" t="e">
        <f ca="1"/>
        <v>#NAME?</v>
      </c>
      <c r="B8" t="e">
        <f ca="1"/>
        <v>#NAME?</v>
      </c>
      <c r="C8" t="e">
        <f ca="1"/>
        <v>#NAME?</v>
      </c>
      <c r="D8" t="e">
        <f ca="1"/>
        <v>#NAME?</v>
      </c>
      <c r="E8" t="e">
        <f ca="1"/>
        <v>#NAME?</v>
      </c>
      <c r="F8" t="e">
        <f ca="1"/>
        <v>#NAME?</v>
      </c>
      <c r="G8" t="e">
        <f ca="1"/>
        <v>#NAME?</v>
      </c>
      <c r="H8" t="e">
        <f ca="1"/>
        <v>#NAME?</v>
      </c>
      <c r="I8" t="e">
        <f ca="1"/>
        <v>#NAME?</v>
      </c>
      <c r="J8" t="e">
        <f ca="1"/>
        <v>#NAME?</v>
      </c>
      <c r="K8" t="e">
        <f ca="1"/>
        <v>#NAME?</v>
      </c>
      <c r="L8" s="138" t="e">
        <f ca="1"/>
        <v>#NAME?</v>
      </c>
      <c r="M8" s="139" t="e">
        <f ca="1"/>
        <v>#NAME?</v>
      </c>
      <c r="N8" s="140"/>
    </row>
    <row r="9" spans="1:21" x14ac:dyDescent="0.35">
      <c r="A9" t="e">
        <f ca="1"/>
        <v>#NAME?</v>
      </c>
      <c r="B9" t="e">
        <f ca="1"/>
        <v>#NAME?</v>
      </c>
      <c r="C9" t="e">
        <f ca="1"/>
        <v>#NAME?</v>
      </c>
      <c r="D9" t="e">
        <f ca="1"/>
        <v>#NAME?</v>
      </c>
      <c r="E9" t="e">
        <f ca="1"/>
        <v>#NAME?</v>
      </c>
      <c r="F9" t="e">
        <f ca="1"/>
        <v>#NAME?</v>
      </c>
      <c r="G9" t="e">
        <f ca="1"/>
        <v>#NAME?</v>
      </c>
      <c r="H9" t="e">
        <f ca="1"/>
        <v>#NAME?</v>
      </c>
      <c r="I9" t="e">
        <f ca="1"/>
        <v>#NAME?</v>
      </c>
      <c r="J9" t="e">
        <f ca="1"/>
        <v>#NAME?</v>
      </c>
      <c r="K9" t="e">
        <f ca="1"/>
        <v>#NAME?</v>
      </c>
      <c r="L9" s="138" t="e">
        <f ca="1"/>
        <v>#NAME?</v>
      </c>
      <c r="M9" s="139" t="e">
        <f ca="1"/>
        <v>#NAME?</v>
      </c>
      <c r="N9" s="140"/>
    </row>
    <row r="10" spans="1:21" x14ac:dyDescent="0.35">
      <c r="A10" t="e">
        <f ca="1"/>
        <v>#NAME?</v>
      </c>
      <c r="B10" t="e">
        <f ca="1"/>
        <v>#NAME?</v>
      </c>
      <c r="C10" t="e">
        <f ca="1"/>
        <v>#NAME?</v>
      </c>
      <c r="D10" t="e">
        <f ca="1"/>
        <v>#NAME?</v>
      </c>
      <c r="E10" t="e">
        <f ca="1"/>
        <v>#NAME?</v>
      </c>
      <c r="F10" t="e">
        <f ca="1"/>
        <v>#NAME?</v>
      </c>
      <c r="G10" t="e">
        <f ca="1"/>
        <v>#NAME?</v>
      </c>
      <c r="H10" t="e">
        <f ca="1"/>
        <v>#NAME?</v>
      </c>
      <c r="I10" t="e">
        <f ca="1"/>
        <v>#NAME?</v>
      </c>
      <c r="J10" t="e">
        <f ca="1"/>
        <v>#NAME?</v>
      </c>
      <c r="K10" t="e">
        <f ca="1"/>
        <v>#NAME?</v>
      </c>
      <c r="L10" s="138" t="e">
        <f ca="1"/>
        <v>#NAME?</v>
      </c>
      <c r="M10" s="139" t="e">
        <f ca="1"/>
        <v>#NAME?</v>
      </c>
      <c r="N10" s="140"/>
    </row>
    <row r="11" spans="1:21" x14ac:dyDescent="0.35">
      <c r="A11" t="e">
        <f ca="1"/>
        <v>#NAME?</v>
      </c>
      <c r="B11" t="e">
        <f ca="1"/>
        <v>#NAME?</v>
      </c>
      <c r="C11" t="e">
        <f ca="1"/>
        <v>#NAME?</v>
      </c>
      <c r="D11" t="e">
        <f ca="1"/>
        <v>#NAME?</v>
      </c>
      <c r="E11" t="e">
        <f ca="1"/>
        <v>#NAME?</v>
      </c>
      <c r="F11" t="e">
        <f ca="1"/>
        <v>#NAME?</v>
      </c>
      <c r="G11" t="e">
        <f ca="1"/>
        <v>#NAME?</v>
      </c>
      <c r="H11" t="e">
        <f ca="1"/>
        <v>#NAME?</v>
      </c>
      <c r="I11" t="e">
        <f ca="1"/>
        <v>#NAME?</v>
      </c>
      <c r="J11" t="e">
        <f ca="1"/>
        <v>#NAME?</v>
      </c>
      <c r="K11" t="e">
        <f ca="1"/>
        <v>#NAME?</v>
      </c>
      <c r="L11" s="138" t="e">
        <f ca="1"/>
        <v>#NAME?</v>
      </c>
      <c r="M11" s="139" t="e">
        <f ca="1"/>
        <v>#NAME?</v>
      </c>
      <c r="N11" s="140"/>
    </row>
    <row r="12" spans="1:21" x14ac:dyDescent="0.35">
      <c r="A12" t="e">
        <f ca="1"/>
        <v>#NAME?</v>
      </c>
      <c r="B12" t="e">
        <f ca="1"/>
        <v>#NAME?</v>
      </c>
      <c r="C12" t="e">
        <f ca="1"/>
        <v>#NAME?</v>
      </c>
      <c r="D12" t="e">
        <f ca="1"/>
        <v>#NAME?</v>
      </c>
      <c r="E12" t="e">
        <f ca="1"/>
        <v>#NAME?</v>
      </c>
      <c r="F12" t="e">
        <f ca="1"/>
        <v>#NAME?</v>
      </c>
      <c r="G12" t="e">
        <f ca="1"/>
        <v>#NAME?</v>
      </c>
      <c r="H12" t="e">
        <f ca="1"/>
        <v>#NAME?</v>
      </c>
      <c r="I12" t="e">
        <f ca="1"/>
        <v>#NAME?</v>
      </c>
      <c r="J12" t="e">
        <f ca="1"/>
        <v>#NAME?</v>
      </c>
      <c r="K12" t="e">
        <f ca="1"/>
        <v>#NAME?</v>
      </c>
      <c r="L12" s="138" t="e">
        <f ca="1"/>
        <v>#NAME?</v>
      </c>
      <c r="M12" s="139" t="e">
        <f ca="1"/>
        <v>#NAME?</v>
      </c>
      <c r="N12" s="140"/>
    </row>
    <row r="13" spans="1:21" x14ac:dyDescent="0.35">
      <c r="A13" t="e">
        <f ca="1"/>
        <v>#NAME?</v>
      </c>
      <c r="B13" t="e">
        <f ca="1"/>
        <v>#NAME?</v>
      </c>
      <c r="C13" t="e">
        <f ca="1"/>
        <v>#NAME?</v>
      </c>
      <c r="D13" t="e">
        <f ca="1"/>
        <v>#NAME?</v>
      </c>
      <c r="E13" t="e">
        <f ca="1"/>
        <v>#NAME?</v>
      </c>
      <c r="F13" t="e">
        <f ca="1"/>
        <v>#NAME?</v>
      </c>
      <c r="G13" t="e">
        <f ca="1"/>
        <v>#NAME?</v>
      </c>
      <c r="H13" t="e">
        <f ca="1"/>
        <v>#NAME?</v>
      </c>
      <c r="I13" t="e">
        <f ca="1"/>
        <v>#NAME?</v>
      </c>
      <c r="J13" t="e">
        <f ca="1"/>
        <v>#NAME?</v>
      </c>
      <c r="K13" t="e">
        <f ca="1"/>
        <v>#NAME?</v>
      </c>
      <c r="L13" s="138" t="e">
        <f ca="1"/>
        <v>#NAME?</v>
      </c>
      <c r="M13" s="139" t="e">
        <f ca="1"/>
        <v>#NAME?</v>
      </c>
      <c r="N13" s="140"/>
    </row>
    <row r="14" spans="1:21" x14ac:dyDescent="0.35">
      <c r="A14" t="e">
        <f ca="1"/>
        <v>#NAME?</v>
      </c>
      <c r="B14" t="e">
        <f ca="1"/>
        <v>#NAME?</v>
      </c>
      <c r="C14" t="e">
        <f ca="1"/>
        <v>#NAME?</v>
      </c>
      <c r="D14" t="e">
        <f ca="1"/>
        <v>#NAME?</v>
      </c>
      <c r="E14" t="e">
        <f ca="1"/>
        <v>#NAME?</v>
      </c>
      <c r="F14" t="e">
        <f ca="1"/>
        <v>#NAME?</v>
      </c>
      <c r="G14" t="e">
        <f ca="1"/>
        <v>#NAME?</v>
      </c>
      <c r="H14" t="e">
        <f ca="1"/>
        <v>#NAME?</v>
      </c>
      <c r="I14" t="e">
        <f ca="1"/>
        <v>#NAME?</v>
      </c>
      <c r="J14" t="e">
        <f ca="1"/>
        <v>#NAME?</v>
      </c>
      <c r="K14" t="e">
        <f ca="1"/>
        <v>#NAME?</v>
      </c>
      <c r="L14" s="138" t="e">
        <f ca="1"/>
        <v>#NAME?</v>
      </c>
      <c r="M14" s="139" t="e">
        <f ca="1"/>
        <v>#NAME?</v>
      </c>
      <c r="N14" s="140"/>
    </row>
    <row r="15" spans="1:21" x14ac:dyDescent="0.35">
      <c r="A15" t="e">
        <f ca="1"/>
        <v>#NAME?</v>
      </c>
      <c r="B15" t="e">
        <f ca="1"/>
        <v>#NAME?</v>
      </c>
      <c r="C15" t="e">
        <f ca="1"/>
        <v>#NAME?</v>
      </c>
      <c r="D15" t="e">
        <f ca="1"/>
        <v>#NAME?</v>
      </c>
      <c r="E15" t="e">
        <f ca="1"/>
        <v>#NAME?</v>
      </c>
      <c r="F15" t="e">
        <f ca="1"/>
        <v>#NAME?</v>
      </c>
      <c r="G15" t="e">
        <f ca="1"/>
        <v>#NAME?</v>
      </c>
      <c r="H15" t="e">
        <f ca="1"/>
        <v>#NAME?</v>
      </c>
      <c r="I15" t="e">
        <f ca="1"/>
        <v>#NAME?</v>
      </c>
      <c r="J15" t="e">
        <f ca="1"/>
        <v>#NAME?</v>
      </c>
      <c r="K15" t="e">
        <f ca="1"/>
        <v>#NAME?</v>
      </c>
      <c r="L15" s="138" t="e">
        <f ca="1"/>
        <v>#NAME?</v>
      </c>
      <c r="M15" s="139" t="e">
        <f ca="1"/>
        <v>#NAME?</v>
      </c>
      <c r="N15" s="140"/>
    </row>
    <row r="16" spans="1:21" x14ac:dyDescent="0.35">
      <c r="A16" t="e">
        <f ca="1"/>
        <v>#NAME?</v>
      </c>
      <c r="B16" t="e">
        <f ca="1"/>
        <v>#NAME?</v>
      </c>
      <c r="C16" t="e">
        <f ca="1"/>
        <v>#NAME?</v>
      </c>
      <c r="D16" t="e">
        <f ca="1"/>
        <v>#NAME?</v>
      </c>
      <c r="E16" t="e">
        <f ca="1"/>
        <v>#NAME?</v>
      </c>
      <c r="F16" t="e">
        <f ca="1"/>
        <v>#NAME?</v>
      </c>
      <c r="G16" t="e">
        <f ca="1"/>
        <v>#NAME?</v>
      </c>
      <c r="H16" t="e">
        <f ca="1"/>
        <v>#NAME?</v>
      </c>
      <c r="I16" t="e">
        <f ca="1"/>
        <v>#NAME?</v>
      </c>
      <c r="J16" t="e">
        <f ca="1"/>
        <v>#NAME?</v>
      </c>
      <c r="K16" t="e">
        <f ca="1"/>
        <v>#NAME?</v>
      </c>
      <c r="L16" s="138" t="e">
        <f ca="1"/>
        <v>#NAME?</v>
      </c>
      <c r="M16" s="139" t="e">
        <f ca="1"/>
        <v>#NAME?</v>
      </c>
      <c r="N16" s="140"/>
    </row>
    <row r="17" spans="1:14" x14ac:dyDescent="0.35">
      <c r="A17" t="e">
        <f ca="1"/>
        <v>#NAME?</v>
      </c>
      <c r="B17" t="e">
        <f ca="1"/>
        <v>#NAME?</v>
      </c>
      <c r="C17" t="e">
        <f ca="1"/>
        <v>#NAME?</v>
      </c>
      <c r="D17" t="e">
        <f ca="1"/>
        <v>#NAME?</v>
      </c>
      <c r="E17" t="e">
        <f ca="1"/>
        <v>#NAME?</v>
      </c>
      <c r="F17" t="e">
        <f ca="1"/>
        <v>#NAME?</v>
      </c>
      <c r="G17" t="e">
        <f ca="1"/>
        <v>#NAME?</v>
      </c>
      <c r="H17" t="e">
        <f ca="1"/>
        <v>#NAME?</v>
      </c>
      <c r="I17" t="e">
        <f ca="1"/>
        <v>#NAME?</v>
      </c>
      <c r="J17" t="e">
        <f ca="1"/>
        <v>#NAME?</v>
      </c>
      <c r="K17" t="e">
        <f ca="1"/>
        <v>#NAME?</v>
      </c>
      <c r="L17" s="138" t="e">
        <f ca="1"/>
        <v>#NAME?</v>
      </c>
      <c r="M17" s="139" t="e">
        <f ca="1"/>
        <v>#NAME?</v>
      </c>
      <c r="N17" s="140"/>
    </row>
    <row r="18" spans="1:14" x14ac:dyDescent="0.35">
      <c r="A18" t="e">
        <f ca="1"/>
        <v>#NAME?</v>
      </c>
      <c r="B18" t="e">
        <f ca="1"/>
        <v>#NAME?</v>
      </c>
      <c r="C18" t="e">
        <f ca="1"/>
        <v>#NAME?</v>
      </c>
      <c r="D18" t="e">
        <f ca="1"/>
        <v>#NAME?</v>
      </c>
      <c r="E18" t="e">
        <f ca="1"/>
        <v>#NAME?</v>
      </c>
      <c r="F18" t="e">
        <f ca="1"/>
        <v>#NAME?</v>
      </c>
      <c r="G18" t="e">
        <f ca="1"/>
        <v>#NAME?</v>
      </c>
      <c r="H18" t="e">
        <f ca="1"/>
        <v>#NAME?</v>
      </c>
      <c r="I18" t="e">
        <f ca="1"/>
        <v>#NAME?</v>
      </c>
      <c r="J18" t="e">
        <f ca="1"/>
        <v>#NAME?</v>
      </c>
      <c r="K18" t="e">
        <f ca="1"/>
        <v>#NAME?</v>
      </c>
      <c r="L18" s="138" t="e">
        <f ca="1"/>
        <v>#NAME?</v>
      </c>
      <c r="M18" s="139" t="e">
        <f ca="1"/>
        <v>#NAME?</v>
      </c>
      <c r="N18" s="140"/>
    </row>
    <row r="19" spans="1:14" x14ac:dyDescent="0.35">
      <c r="A19" t="e">
        <f ca="1"/>
        <v>#NAME?</v>
      </c>
      <c r="B19" t="e">
        <f ca="1"/>
        <v>#NAME?</v>
      </c>
      <c r="C19" t="e">
        <f ca="1"/>
        <v>#NAME?</v>
      </c>
      <c r="D19" t="e">
        <f ca="1"/>
        <v>#NAME?</v>
      </c>
      <c r="E19" t="e">
        <f ca="1"/>
        <v>#NAME?</v>
      </c>
      <c r="F19" t="e">
        <f ca="1"/>
        <v>#NAME?</v>
      </c>
      <c r="G19" t="e">
        <f ca="1"/>
        <v>#NAME?</v>
      </c>
      <c r="H19" t="e">
        <f ca="1"/>
        <v>#NAME?</v>
      </c>
      <c r="I19" t="e">
        <f ca="1"/>
        <v>#NAME?</v>
      </c>
      <c r="J19" t="e">
        <f ca="1"/>
        <v>#NAME?</v>
      </c>
      <c r="K19" t="e">
        <f ca="1"/>
        <v>#NAME?</v>
      </c>
      <c r="L19" s="138" t="e">
        <f ca="1"/>
        <v>#NAME?</v>
      </c>
      <c r="M19" s="139" t="e">
        <f ca="1"/>
        <v>#NAME?</v>
      </c>
      <c r="N19" s="140"/>
    </row>
    <row r="20" spans="1:14" x14ac:dyDescent="0.35">
      <c r="A20" t="e">
        <f ca="1"/>
        <v>#NAME?</v>
      </c>
      <c r="B20" t="e">
        <f ca="1"/>
        <v>#NAME?</v>
      </c>
      <c r="C20" t="e">
        <f ca="1"/>
        <v>#NAME?</v>
      </c>
      <c r="D20" t="e">
        <f ca="1"/>
        <v>#NAME?</v>
      </c>
      <c r="E20" t="e">
        <f ca="1"/>
        <v>#NAME?</v>
      </c>
      <c r="F20" t="e">
        <f ca="1"/>
        <v>#NAME?</v>
      </c>
      <c r="G20" t="e">
        <f ca="1"/>
        <v>#NAME?</v>
      </c>
      <c r="H20" t="e">
        <f ca="1"/>
        <v>#NAME?</v>
      </c>
      <c r="I20" t="e">
        <f ca="1"/>
        <v>#NAME?</v>
      </c>
      <c r="J20" t="e">
        <f ca="1"/>
        <v>#NAME?</v>
      </c>
      <c r="K20" t="e">
        <f ca="1"/>
        <v>#NAME?</v>
      </c>
      <c r="L20" s="138" t="e">
        <f ca="1"/>
        <v>#NAME?</v>
      </c>
      <c r="M20" s="139" t="e">
        <f ca="1"/>
        <v>#NAME?</v>
      </c>
      <c r="N20" s="140"/>
    </row>
    <row r="21" spans="1:14" x14ac:dyDescent="0.35">
      <c r="A21" t="e">
        <f ca="1"/>
        <v>#NAME?</v>
      </c>
      <c r="B21" t="e">
        <f ca="1"/>
        <v>#NAME?</v>
      </c>
      <c r="C21" t="e">
        <f ca="1"/>
        <v>#NAME?</v>
      </c>
      <c r="D21" t="e">
        <f ca="1"/>
        <v>#NAME?</v>
      </c>
      <c r="E21" t="e">
        <f ca="1"/>
        <v>#NAME?</v>
      </c>
      <c r="F21" t="e">
        <f ca="1"/>
        <v>#NAME?</v>
      </c>
      <c r="G21" t="e">
        <f ca="1"/>
        <v>#NAME?</v>
      </c>
      <c r="H21" t="e">
        <f ca="1"/>
        <v>#NAME?</v>
      </c>
      <c r="I21" t="e">
        <f ca="1"/>
        <v>#NAME?</v>
      </c>
      <c r="J21" t="e">
        <f ca="1"/>
        <v>#NAME?</v>
      </c>
      <c r="K21" t="e">
        <f ca="1"/>
        <v>#NAME?</v>
      </c>
      <c r="L21" s="138" t="e">
        <f ca="1"/>
        <v>#NAME?</v>
      </c>
      <c r="M21" s="139" t="e">
        <f ca="1"/>
        <v>#NAME?</v>
      </c>
      <c r="N21" s="140"/>
    </row>
    <row r="22" spans="1:14" x14ac:dyDescent="0.35">
      <c r="A22" t="e">
        <f ca="1"/>
        <v>#NAME?</v>
      </c>
      <c r="B22" t="e">
        <f ca="1"/>
        <v>#NAME?</v>
      </c>
      <c r="C22" t="e">
        <f ca="1"/>
        <v>#NAME?</v>
      </c>
      <c r="D22" t="e">
        <f ca="1"/>
        <v>#NAME?</v>
      </c>
      <c r="E22" t="e">
        <f ca="1"/>
        <v>#NAME?</v>
      </c>
      <c r="F22" t="e">
        <f ca="1"/>
        <v>#NAME?</v>
      </c>
      <c r="G22" t="e">
        <f ca="1"/>
        <v>#NAME?</v>
      </c>
      <c r="H22" t="e">
        <f ca="1"/>
        <v>#NAME?</v>
      </c>
      <c r="I22" t="e">
        <f ca="1"/>
        <v>#NAME?</v>
      </c>
      <c r="J22" t="e">
        <f ca="1"/>
        <v>#NAME?</v>
      </c>
      <c r="K22" t="e">
        <f ca="1"/>
        <v>#NAME?</v>
      </c>
      <c r="L22" s="138" t="e">
        <f ca="1"/>
        <v>#NAME?</v>
      </c>
      <c r="M22" s="139" t="e">
        <f ca="1"/>
        <v>#NAME?</v>
      </c>
      <c r="N22" s="140"/>
    </row>
    <row r="23" spans="1:14" x14ac:dyDescent="0.35">
      <c r="A23" t="e">
        <f ca="1"/>
        <v>#NAME?</v>
      </c>
      <c r="B23" t="e">
        <f ca="1"/>
        <v>#NAME?</v>
      </c>
      <c r="C23" t="e">
        <f ca="1"/>
        <v>#NAME?</v>
      </c>
      <c r="D23" t="e">
        <f ca="1"/>
        <v>#NAME?</v>
      </c>
      <c r="E23" t="e">
        <f ca="1"/>
        <v>#NAME?</v>
      </c>
      <c r="F23" t="e">
        <f ca="1"/>
        <v>#NAME?</v>
      </c>
      <c r="G23" t="e">
        <f ca="1"/>
        <v>#NAME?</v>
      </c>
      <c r="H23" t="e">
        <f ca="1"/>
        <v>#NAME?</v>
      </c>
      <c r="I23" t="e">
        <f ca="1"/>
        <v>#NAME?</v>
      </c>
      <c r="J23" t="e">
        <f ca="1"/>
        <v>#NAME?</v>
      </c>
      <c r="K23" t="e">
        <f ca="1"/>
        <v>#NAME?</v>
      </c>
      <c r="L23" s="138" t="e">
        <f ca="1"/>
        <v>#NAME?</v>
      </c>
      <c r="M23" s="139" t="e">
        <f ca="1"/>
        <v>#NAME?</v>
      </c>
      <c r="N23" s="140"/>
    </row>
    <row r="24" spans="1:14" x14ac:dyDescent="0.35">
      <c r="A24" t="e">
        <f ca="1"/>
        <v>#NAME?</v>
      </c>
      <c r="B24" t="e">
        <f ca="1"/>
        <v>#NAME?</v>
      </c>
      <c r="C24" t="e">
        <f ca="1"/>
        <v>#NAME?</v>
      </c>
      <c r="D24" t="e">
        <f ca="1"/>
        <v>#NAME?</v>
      </c>
      <c r="E24" t="e">
        <f ca="1"/>
        <v>#NAME?</v>
      </c>
      <c r="F24" t="e">
        <f ca="1"/>
        <v>#NAME?</v>
      </c>
      <c r="G24" t="e">
        <f ca="1"/>
        <v>#NAME?</v>
      </c>
      <c r="H24" t="e">
        <f ca="1"/>
        <v>#NAME?</v>
      </c>
      <c r="I24" t="e">
        <f ca="1"/>
        <v>#NAME?</v>
      </c>
      <c r="J24" t="e">
        <f ca="1"/>
        <v>#NAME?</v>
      </c>
      <c r="K24" t="e">
        <f ca="1"/>
        <v>#NAME?</v>
      </c>
      <c r="L24" s="138" t="e">
        <f ca="1"/>
        <v>#NAME?</v>
      </c>
      <c r="M24" s="139" t="e">
        <f ca="1"/>
        <v>#NAME?</v>
      </c>
      <c r="N24" s="140"/>
    </row>
    <row r="25" spans="1:14" x14ac:dyDescent="0.35">
      <c r="A25" t="e">
        <f ca="1"/>
        <v>#NAME?</v>
      </c>
      <c r="B25" t="e">
        <f ca="1"/>
        <v>#NAME?</v>
      </c>
      <c r="C25" t="e">
        <f ca="1"/>
        <v>#NAME?</v>
      </c>
      <c r="D25" t="e">
        <f ca="1"/>
        <v>#NAME?</v>
      </c>
      <c r="E25" t="e">
        <f ca="1"/>
        <v>#NAME?</v>
      </c>
      <c r="F25" t="e">
        <f ca="1"/>
        <v>#NAME?</v>
      </c>
      <c r="G25" t="e">
        <f ca="1"/>
        <v>#NAME?</v>
      </c>
      <c r="H25" t="e">
        <f ca="1"/>
        <v>#NAME?</v>
      </c>
      <c r="I25" t="e">
        <f ca="1"/>
        <v>#NAME?</v>
      </c>
      <c r="J25" t="e">
        <f ca="1"/>
        <v>#NAME?</v>
      </c>
      <c r="K25" t="e">
        <f ca="1"/>
        <v>#NAME?</v>
      </c>
      <c r="L25" s="138" t="e">
        <f ca="1"/>
        <v>#NAME?</v>
      </c>
      <c r="M25" s="139" t="e">
        <f ca="1"/>
        <v>#NAME?</v>
      </c>
      <c r="N25" s="140"/>
    </row>
    <row r="26" spans="1:14" x14ac:dyDescent="0.35">
      <c r="A26" t="e">
        <f ca="1"/>
        <v>#NAME?</v>
      </c>
      <c r="B26" t="e">
        <f ca="1"/>
        <v>#NAME?</v>
      </c>
      <c r="C26" t="e">
        <f ca="1"/>
        <v>#NAME?</v>
      </c>
      <c r="D26" t="e">
        <f ca="1"/>
        <v>#NAME?</v>
      </c>
      <c r="E26" t="e">
        <f ca="1"/>
        <v>#NAME?</v>
      </c>
      <c r="F26" t="e">
        <f ca="1"/>
        <v>#NAME?</v>
      </c>
      <c r="G26" t="e">
        <f ca="1"/>
        <v>#NAME?</v>
      </c>
      <c r="H26" t="e">
        <f ca="1"/>
        <v>#NAME?</v>
      </c>
      <c r="I26" t="e">
        <f ca="1"/>
        <v>#NAME?</v>
      </c>
      <c r="J26" t="e">
        <f ca="1"/>
        <v>#NAME?</v>
      </c>
      <c r="K26" t="e">
        <f ca="1"/>
        <v>#NAME?</v>
      </c>
      <c r="L26" s="138" t="e">
        <f ca="1"/>
        <v>#NAME?</v>
      </c>
      <c r="M26" s="139" t="e">
        <f ca="1"/>
        <v>#NAME?</v>
      </c>
      <c r="N26" s="140"/>
    </row>
    <row r="27" spans="1:14" x14ac:dyDescent="0.35">
      <c r="A27" t="e">
        <f ca="1"/>
        <v>#NAME?</v>
      </c>
      <c r="B27" t="e">
        <f ca="1"/>
        <v>#NAME?</v>
      </c>
      <c r="C27" t="e">
        <f ca="1"/>
        <v>#NAME?</v>
      </c>
      <c r="D27" t="e">
        <f ca="1"/>
        <v>#NAME?</v>
      </c>
      <c r="E27" t="e">
        <f ca="1"/>
        <v>#NAME?</v>
      </c>
      <c r="F27" t="e">
        <f ca="1"/>
        <v>#NAME?</v>
      </c>
      <c r="G27" t="e">
        <f ca="1"/>
        <v>#NAME?</v>
      </c>
      <c r="H27" t="e">
        <f ca="1"/>
        <v>#NAME?</v>
      </c>
      <c r="I27" t="e">
        <f ca="1"/>
        <v>#NAME?</v>
      </c>
      <c r="J27" t="e">
        <f ca="1"/>
        <v>#NAME?</v>
      </c>
      <c r="K27" t="e">
        <f ca="1"/>
        <v>#NAME?</v>
      </c>
      <c r="L27" s="138" t="e">
        <f ca="1"/>
        <v>#NAME?</v>
      </c>
      <c r="M27" s="139" t="e">
        <f ca="1"/>
        <v>#NAME?</v>
      </c>
      <c r="N27" s="140"/>
    </row>
    <row r="28" spans="1:14" x14ac:dyDescent="0.35">
      <c r="A28" t="e">
        <f ca="1"/>
        <v>#NAME?</v>
      </c>
      <c r="B28" t="e">
        <f ca="1"/>
        <v>#NAME?</v>
      </c>
      <c r="C28" t="e">
        <f ca="1"/>
        <v>#NAME?</v>
      </c>
      <c r="D28" t="e">
        <f ca="1"/>
        <v>#NAME?</v>
      </c>
      <c r="E28" t="e">
        <f ca="1"/>
        <v>#NAME?</v>
      </c>
      <c r="F28" t="e">
        <f ca="1"/>
        <v>#NAME?</v>
      </c>
      <c r="G28" t="e">
        <f ca="1"/>
        <v>#NAME?</v>
      </c>
      <c r="H28" t="e">
        <f ca="1"/>
        <v>#NAME?</v>
      </c>
      <c r="I28" t="e">
        <f ca="1"/>
        <v>#NAME?</v>
      </c>
      <c r="J28" t="e">
        <f ca="1"/>
        <v>#NAME?</v>
      </c>
      <c r="K28" t="e">
        <f ca="1"/>
        <v>#NAME?</v>
      </c>
      <c r="L28" s="138" t="e">
        <f ca="1"/>
        <v>#NAME?</v>
      </c>
      <c r="M28" s="139" t="e">
        <f ca="1"/>
        <v>#NAME?</v>
      </c>
      <c r="N28" s="140"/>
    </row>
    <row r="29" spans="1:14" x14ac:dyDescent="0.35">
      <c r="A29" t="e">
        <f ca="1"/>
        <v>#NAME?</v>
      </c>
      <c r="B29" t="e">
        <f ca="1"/>
        <v>#NAME?</v>
      </c>
      <c r="C29" t="e">
        <f ca="1"/>
        <v>#NAME?</v>
      </c>
      <c r="D29" t="e">
        <f ca="1"/>
        <v>#NAME?</v>
      </c>
      <c r="E29" t="e">
        <f ca="1"/>
        <v>#NAME?</v>
      </c>
      <c r="F29" t="e">
        <f ca="1"/>
        <v>#NAME?</v>
      </c>
      <c r="G29" t="e">
        <f ca="1"/>
        <v>#NAME?</v>
      </c>
      <c r="H29" t="e">
        <f ca="1"/>
        <v>#NAME?</v>
      </c>
      <c r="I29" t="e">
        <f ca="1"/>
        <v>#NAME?</v>
      </c>
      <c r="J29" t="e">
        <f ca="1"/>
        <v>#NAME?</v>
      </c>
      <c r="K29" t="e">
        <f ca="1"/>
        <v>#NAME?</v>
      </c>
      <c r="L29" s="138" t="e">
        <f ca="1"/>
        <v>#NAME?</v>
      </c>
      <c r="M29" s="139" t="e">
        <f ca="1"/>
        <v>#NAME?</v>
      </c>
      <c r="N29" s="140"/>
    </row>
    <row r="30" spans="1:14" x14ac:dyDescent="0.35">
      <c r="A30" t="e">
        <f ca="1"/>
        <v>#NAME?</v>
      </c>
      <c r="B30" t="e">
        <f ca="1"/>
        <v>#NAME?</v>
      </c>
      <c r="C30" t="e">
        <f ca="1"/>
        <v>#NAME?</v>
      </c>
      <c r="D30" t="e">
        <f ca="1"/>
        <v>#NAME?</v>
      </c>
      <c r="E30" t="e">
        <f ca="1"/>
        <v>#NAME?</v>
      </c>
      <c r="F30" t="e">
        <f ca="1"/>
        <v>#NAME?</v>
      </c>
      <c r="G30" t="e">
        <f ca="1"/>
        <v>#NAME?</v>
      </c>
      <c r="H30" t="e">
        <f ca="1"/>
        <v>#NAME?</v>
      </c>
      <c r="I30" t="e">
        <f ca="1"/>
        <v>#NAME?</v>
      </c>
      <c r="J30" t="e">
        <f ca="1"/>
        <v>#NAME?</v>
      </c>
      <c r="K30" t="e">
        <f ca="1"/>
        <v>#NAME?</v>
      </c>
      <c r="L30" s="138" t="e">
        <f ca="1"/>
        <v>#NAME?</v>
      </c>
      <c r="M30" s="139" t="e">
        <f ca="1"/>
        <v>#NAME?</v>
      </c>
      <c r="N30" s="140"/>
    </row>
    <row r="31" spans="1:14" x14ac:dyDescent="0.35">
      <c r="A31" t="e">
        <f ca="1"/>
        <v>#NAME?</v>
      </c>
      <c r="B31" t="e">
        <f ca="1"/>
        <v>#NAME?</v>
      </c>
      <c r="C31" t="e">
        <f ca="1"/>
        <v>#NAME?</v>
      </c>
      <c r="D31" t="e">
        <f ca="1"/>
        <v>#NAME?</v>
      </c>
      <c r="E31" t="e">
        <f ca="1"/>
        <v>#NAME?</v>
      </c>
      <c r="F31" t="e">
        <f ca="1"/>
        <v>#NAME?</v>
      </c>
      <c r="G31" t="e">
        <f ca="1"/>
        <v>#NAME?</v>
      </c>
      <c r="H31" t="e">
        <f ca="1"/>
        <v>#NAME?</v>
      </c>
      <c r="I31" t="e">
        <f ca="1"/>
        <v>#NAME?</v>
      </c>
      <c r="J31" t="e">
        <f ca="1"/>
        <v>#NAME?</v>
      </c>
      <c r="K31" t="e">
        <f ca="1"/>
        <v>#NAME?</v>
      </c>
      <c r="L31" s="138" t="e">
        <f ca="1"/>
        <v>#NAME?</v>
      </c>
      <c r="M31" s="139" t="e">
        <f ca="1"/>
        <v>#NAME?</v>
      </c>
      <c r="N31" s="140"/>
    </row>
    <row r="32" spans="1:14" x14ac:dyDescent="0.35">
      <c r="A32" t="e">
        <f ca="1"/>
        <v>#NAME?</v>
      </c>
      <c r="B32" t="e">
        <f ca="1"/>
        <v>#NAME?</v>
      </c>
      <c r="C32" t="e">
        <f ca="1"/>
        <v>#NAME?</v>
      </c>
      <c r="D32" t="e">
        <f ca="1"/>
        <v>#NAME?</v>
      </c>
      <c r="E32" t="e">
        <f ca="1"/>
        <v>#NAME?</v>
      </c>
      <c r="F32" t="e">
        <f ca="1"/>
        <v>#NAME?</v>
      </c>
      <c r="G32" t="e">
        <f ca="1"/>
        <v>#NAME?</v>
      </c>
      <c r="H32" t="e">
        <f ca="1"/>
        <v>#NAME?</v>
      </c>
      <c r="I32" t="e">
        <f ca="1"/>
        <v>#NAME?</v>
      </c>
      <c r="J32" t="e">
        <f ca="1"/>
        <v>#NAME?</v>
      </c>
      <c r="K32" t="e">
        <f ca="1"/>
        <v>#NAME?</v>
      </c>
      <c r="L32" s="138" t="e">
        <f ca="1"/>
        <v>#NAME?</v>
      </c>
      <c r="M32" s="139" t="e">
        <f ca="1"/>
        <v>#NAME?</v>
      </c>
      <c r="N32" s="140"/>
    </row>
    <row r="33" spans="1:14" x14ac:dyDescent="0.35">
      <c r="A33" t="e">
        <f ca="1"/>
        <v>#NAME?</v>
      </c>
      <c r="B33" t="e">
        <f ca="1"/>
        <v>#NAME?</v>
      </c>
      <c r="C33" t="e">
        <f ca="1"/>
        <v>#NAME?</v>
      </c>
      <c r="D33" t="e">
        <f ca="1"/>
        <v>#NAME?</v>
      </c>
      <c r="E33" t="e">
        <f ca="1"/>
        <v>#NAME?</v>
      </c>
      <c r="F33" t="e">
        <f ca="1"/>
        <v>#NAME?</v>
      </c>
      <c r="G33" t="e">
        <f ca="1"/>
        <v>#NAME?</v>
      </c>
      <c r="H33" t="e">
        <f ca="1"/>
        <v>#NAME?</v>
      </c>
      <c r="I33" t="e">
        <f ca="1"/>
        <v>#NAME?</v>
      </c>
      <c r="J33" t="e">
        <f ca="1"/>
        <v>#NAME?</v>
      </c>
      <c r="K33" t="e">
        <f ca="1"/>
        <v>#NAME?</v>
      </c>
      <c r="L33" s="138" t="e">
        <f ca="1"/>
        <v>#NAME?</v>
      </c>
      <c r="M33" s="139" t="e">
        <f ca="1"/>
        <v>#NAME?</v>
      </c>
      <c r="N33" s="140"/>
    </row>
    <row r="34" spans="1:14" x14ac:dyDescent="0.35">
      <c r="A34" t="e">
        <f ca="1"/>
        <v>#NAME?</v>
      </c>
      <c r="B34" t="e">
        <f ca="1"/>
        <v>#NAME?</v>
      </c>
      <c r="C34" t="e">
        <f ca="1"/>
        <v>#NAME?</v>
      </c>
      <c r="D34" t="e">
        <f ca="1"/>
        <v>#NAME?</v>
      </c>
      <c r="E34" t="e">
        <f ca="1"/>
        <v>#NAME?</v>
      </c>
      <c r="F34" t="e">
        <f ca="1"/>
        <v>#NAME?</v>
      </c>
      <c r="G34" t="e">
        <f ca="1"/>
        <v>#NAME?</v>
      </c>
      <c r="H34" t="e">
        <f ca="1"/>
        <v>#NAME?</v>
      </c>
      <c r="I34" t="e">
        <f ca="1"/>
        <v>#NAME?</v>
      </c>
      <c r="J34" t="e">
        <f ca="1"/>
        <v>#NAME?</v>
      </c>
      <c r="K34" t="e">
        <f ca="1"/>
        <v>#NAME?</v>
      </c>
      <c r="L34" s="138" t="e">
        <f ca="1"/>
        <v>#NAME?</v>
      </c>
      <c r="M34" s="139" t="e">
        <f ca="1"/>
        <v>#NAME?</v>
      </c>
      <c r="N34" s="140"/>
    </row>
    <row r="35" spans="1:14" x14ac:dyDescent="0.35">
      <c r="A35" t="e">
        <f ca="1"/>
        <v>#NAME?</v>
      </c>
      <c r="B35" t="e">
        <f ca="1"/>
        <v>#NAME?</v>
      </c>
      <c r="C35" t="e">
        <f ca="1"/>
        <v>#NAME?</v>
      </c>
      <c r="D35" t="e">
        <f ca="1"/>
        <v>#NAME?</v>
      </c>
      <c r="E35" t="e">
        <f ca="1"/>
        <v>#NAME?</v>
      </c>
      <c r="F35" t="e">
        <f ca="1"/>
        <v>#NAME?</v>
      </c>
      <c r="G35" t="e">
        <f ca="1"/>
        <v>#NAME?</v>
      </c>
      <c r="H35" t="e">
        <f ca="1"/>
        <v>#NAME?</v>
      </c>
      <c r="I35" t="e">
        <f ca="1"/>
        <v>#NAME?</v>
      </c>
      <c r="J35" t="e">
        <f ca="1"/>
        <v>#NAME?</v>
      </c>
      <c r="K35" t="e">
        <f ca="1"/>
        <v>#NAME?</v>
      </c>
      <c r="L35" s="138" t="e">
        <f ca="1"/>
        <v>#NAME?</v>
      </c>
      <c r="M35" s="139" t="e">
        <f ca="1"/>
        <v>#NAME?</v>
      </c>
      <c r="N35" s="140"/>
    </row>
    <row r="36" spans="1:14" x14ac:dyDescent="0.35">
      <c r="A36" t="e">
        <f ca="1"/>
        <v>#NAME?</v>
      </c>
      <c r="B36" t="e">
        <f ca="1"/>
        <v>#NAME?</v>
      </c>
      <c r="C36" t="e">
        <f ca="1"/>
        <v>#NAME?</v>
      </c>
      <c r="D36" t="e">
        <f ca="1"/>
        <v>#NAME?</v>
      </c>
      <c r="E36" t="e">
        <f ca="1"/>
        <v>#NAME?</v>
      </c>
      <c r="F36" t="e">
        <f ca="1"/>
        <v>#NAME?</v>
      </c>
      <c r="G36" t="e">
        <f ca="1"/>
        <v>#NAME?</v>
      </c>
      <c r="H36" t="e">
        <f ca="1"/>
        <v>#NAME?</v>
      </c>
      <c r="I36" t="e">
        <f ca="1"/>
        <v>#NAME?</v>
      </c>
      <c r="J36" t="e">
        <f ca="1"/>
        <v>#NAME?</v>
      </c>
      <c r="K36" t="e">
        <f ca="1"/>
        <v>#NAME?</v>
      </c>
      <c r="L36" s="138" t="e">
        <f ca="1"/>
        <v>#NAME?</v>
      </c>
      <c r="M36" s="139" t="e">
        <f ca="1"/>
        <v>#NAME?</v>
      </c>
      <c r="N36" s="140"/>
    </row>
    <row r="37" spans="1:14" x14ac:dyDescent="0.35">
      <c r="A37" t="e">
        <f ca="1"/>
        <v>#NAME?</v>
      </c>
      <c r="B37" t="e">
        <f ca="1"/>
        <v>#NAME?</v>
      </c>
      <c r="C37" t="e">
        <f ca="1"/>
        <v>#NAME?</v>
      </c>
      <c r="D37" t="e">
        <f ca="1"/>
        <v>#NAME?</v>
      </c>
      <c r="E37" t="e">
        <f ca="1"/>
        <v>#NAME?</v>
      </c>
      <c r="F37" t="e">
        <f ca="1"/>
        <v>#NAME?</v>
      </c>
      <c r="G37" t="e">
        <f ca="1"/>
        <v>#NAME?</v>
      </c>
      <c r="H37" t="e">
        <f ca="1"/>
        <v>#NAME?</v>
      </c>
      <c r="I37" t="e">
        <f ca="1"/>
        <v>#NAME?</v>
      </c>
      <c r="J37" t="e">
        <f ca="1"/>
        <v>#NAME?</v>
      </c>
      <c r="K37" t="e">
        <f ca="1"/>
        <v>#NAME?</v>
      </c>
      <c r="L37" s="138" t="e">
        <f ca="1"/>
        <v>#NAME?</v>
      </c>
      <c r="M37" s="139" t="e">
        <f ca="1"/>
        <v>#NAME?</v>
      </c>
      <c r="N37" s="140"/>
    </row>
    <row r="38" spans="1:14" x14ac:dyDescent="0.35">
      <c r="A38" t="e">
        <f ca="1"/>
        <v>#NAME?</v>
      </c>
      <c r="B38" t="e">
        <f ca="1"/>
        <v>#NAME?</v>
      </c>
      <c r="C38" t="e">
        <f ca="1"/>
        <v>#NAME?</v>
      </c>
      <c r="D38" t="e">
        <f ca="1"/>
        <v>#NAME?</v>
      </c>
      <c r="E38" t="e">
        <f ca="1"/>
        <v>#NAME?</v>
      </c>
      <c r="F38" t="e">
        <f ca="1"/>
        <v>#NAME?</v>
      </c>
      <c r="G38" t="e">
        <f ca="1"/>
        <v>#NAME?</v>
      </c>
      <c r="H38" t="e">
        <f ca="1"/>
        <v>#NAME?</v>
      </c>
      <c r="I38" t="e">
        <f ca="1"/>
        <v>#NAME?</v>
      </c>
      <c r="J38" t="e">
        <f ca="1"/>
        <v>#NAME?</v>
      </c>
      <c r="K38" t="e">
        <f ca="1"/>
        <v>#NAME?</v>
      </c>
      <c r="L38" s="138" t="e">
        <f ca="1"/>
        <v>#NAME?</v>
      </c>
      <c r="M38" s="139" t="e">
        <f ca="1"/>
        <v>#NAME?</v>
      </c>
      <c r="N38" s="140"/>
    </row>
    <row r="39" spans="1:14" x14ac:dyDescent="0.35">
      <c r="A39" t="e">
        <f ca="1"/>
        <v>#NAME?</v>
      </c>
      <c r="B39" t="e">
        <f ca="1"/>
        <v>#NAME?</v>
      </c>
      <c r="C39" t="e">
        <f ca="1"/>
        <v>#NAME?</v>
      </c>
      <c r="D39" t="e">
        <f ca="1"/>
        <v>#NAME?</v>
      </c>
      <c r="E39" t="e">
        <f ca="1"/>
        <v>#NAME?</v>
      </c>
      <c r="F39" t="e">
        <f ca="1"/>
        <v>#NAME?</v>
      </c>
      <c r="G39" t="e">
        <f ca="1"/>
        <v>#NAME?</v>
      </c>
      <c r="H39" t="e">
        <f ca="1"/>
        <v>#NAME?</v>
      </c>
      <c r="I39" t="e">
        <f ca="1"/>
        <v>#NAME?</v>
      </c>
      <c r="J39" t="e">
        <f ca="1"/>
        <v>#NAME?</v>
      </c>
      <c r="K39" t="e">
        <f ca="1"/>
        <v>#NAME?</v>
      </c>
      <c r="L39" s="138" t="e">
        <f ca="1"/>
        <v>#NAME?</v>
      </c>
      <c r="M39" s="139" t="e">
        <f ca="1"/>
        <v>#NAME?</v>
      </c>
      <c r="N39" s="140"/>
    </row>
    <row r="40" spans="1:14" x14ac:dyDescent="0.35">
      <c r="A40" t="e">
        <f ca="1"/>
        <v>#NAME?</v>
      </c>
      <c r="B40" t="e">
        <f ca="1"/>
        <v>#NAME?</v>
      </c>
      <c r="C40" t="e">
        <f ca="1"/>
        <v>#NAME?</v>
      </c>
      <c r="D40" t="e">
        <f ca="1"/>
        <v>#NAME?</v>
      </c>
      <c r="E40" t="e">
        <f ca="1"/>
        <v>#NAME?</v>
      </c>
      <c r="F40" t="e">
        <f ca="1"/>
        <v>#NAME?</v>
      </c>
      <c r="G40" t="e">
        <f ca="1"/>
        <v>#NAME?</v>
      </c>
      <c r="H40" t="e">
        <f ca="1"/>
        <v>#NAME?</v>
      </c>
      <c r="I40" t="e">
        <f ca="1"/>
        <v>#NAME?</v>
      </c>
      <c r="J40" t="e">
        <f ca="1"/>
        <v>#NAME?</v>
      </c>
      <c r="K40" t="e">
        <f ca="1"/>
        <v>#NAME?</v>
      </c>
      <c r="L40" s="138" t="e">
        <f ca="1"/>
        <v>#NAME?</v>
      </c>
      <c r="M40" s="139" t="e">
        <f ca="1"/>
        <v>#NAME?</v>
      </c>
      <c r="N40" s="140"/>
    </row>
    <row r="41" spans="1:14" x14ac:dyDescent="0.35">
      <c r="A41" t="e">
        <f ca="1"/>
        <v>#NAME?</v>
      </c>
      <c r="B41" t="e">
        <f ca="1"/>
        <v>#NAME?</v>
      </c>
      <c r="C41" t="e">
        <f ca="1"/>
        <v>#NAME?</v>
      </c>
      <c r="D41" t="e">
        <f ca="1"/>
        <v>#NAME?</v>
      </c>
      <c r="E41" t="e">
        <f ca="1"/>
        <v>#NAME?</v>
      </c>
      <c r="F41" t="e">
        <f ca="1"/>
        <v>#NAME?</v>
      </c>
      <c r="G41" t="e">
        <f ca="1"/>
        <v>#NAME?</v>
      </c>
      <c r="H41" t="e">
        <f ca="1"/>
        <v>#NAME?</v>
      </c>
      <c r="I41" t="e">
        <f ca="1"/>
        <v>#NAME?</v>
      </c>
      <c r="J41" t="e">
        <f ca="1"/>
        <v>#NAME?</v>
      </c>
      <c r="K41" t="e">
        <f ca="1"/>
        <v>#NAME?</v>
      </c>
      <c r="L41" s="138" t="e">
        <f ca="1"/>
        <v>#NAME?</v>
      </c>
      <c r="M41" s="139" t="e">
        <f ca="1"/>
        <v>#NAME?</v>
      </c>
      <c r="N41" s="140"/>
    </row>
    <row r="42" spans="1:14" x14ac:dyDescent="0.35">
      <c r="A42" t="e">
        <f ca="1"/>
        <v>#NAME?</v>
      </c>
      <c r="B42" t="e">
        <f ca="1"/>
        <v>#NAME?</v>
      </c>
      <c r="C42" t="e">
        <f ca="1"/>
        <v>#NAME?</v>
      </c>
      <c r="D42" t="e">
        <f ca="1"/>
        <v>#NAME?</v>
      </c>
      <c r="E42" t="e">
        <f ca="1"/>
        <v>#NAME?</v>
      </c>
      <c r="F42" t="e">
        <f ca="1"/>
        <v>#NAME?</v>
      </c>
      <c r="G42" t="e">
        <f ca="1"/>
        <v>#NAME?</v>
      </c>
      <c r="H42" t="e">
        <f ca="1"/>
        <v>#NAME?</v>
      </c>
      <c r="I42" t="e">
        <f ca="1"/>
        <v>#NAME?</v>
      </c>
      <c r="J42" t="e">
        <f ca="1"/>
        <v>#NAME?</v>
      </c>
      <c r="K42" t="e">
        <f ca="1"/>
        <v>#NAME?</v>
      </c>
      <c r="L42" s="138" t="e">
        <f ca="1"/>
        <v>#NAME?</v>
      </c>
      <c r="M42" s="139" t="e">
        <f ca="1"/>
        <v>#NAME?</v>
      </c>
      <c r="N42" s="140"/>
    </row>
    <row r="43" spans="1:14" x14ac:dyDescent="0.35">
      <c r="A43" t="e">
        <f ca="1"/>
        <v>#NAME?</v>
      </c>
      <c r="B43" t="e">
        <f ca="1"/>
        <v>#NAME?</v>
      </c>
      <c r="C43" t="e">
        <f ca="1"/>
        <v>#NAME?</v>
      </c>
      <c r="D43" t="e">
        <f ca="1"/>
        <v>#NAME?</v>
      </c>
      <c r="E43" t="e">
        <f ca="1"/>
        <v>#NAME?</v>
      </c>
      <c r="F43" t="e">
        <f ca="1"/>
        <v>#NAME?</v>
      </c>
      <c r="G43" t="e">
        <f ca="1"/>
        <v>#NAME?</v>
      </c>
      <c r="H43" t="e">
        <f ca="1"/>
        <v>#NAME?</v>
      </c>
      <c r="I43" t="e">
        <f ca="1"/>
        <v>#NAME?</v>
      </c>
      <c r="J43" t="e">
        <f ca="1"/>
        <v>#NAME?</v>
      </c>
      <c r="K43" t="e">
        <f ca="1"/>
        <v>#NAME?</v>
      </c>
      <c r="L43" s="138" t="e">
        <f ca="1"/>
        <v>#NAME?</v>
      </c>
      <c r="M43" s="139" t="e">
        <f ca="1"/>
        <v>#NAME?</v>
      </c>
      <c r="N43" s="140"/>
    </row>
    <row r="44" spans="1:14" x14ac:dyDescent="0.35">
      <c r="A44" t="e">
        <f ca="1"/>
        <v>#NAME?</v>
      </c>
      <c r="B44" t="e">
        <f ca="1"/>
        <v>#NAME?</v>
      </c>
      <c r="C44" t="e">
        <f ca="1"/>
        <v>#NAME?</v>
      </c>
      <c r="D44" t="e">
        <f ca="1"/>
        <v>#NAME?</v>
      </c>
      <c r="E44" t="e">
        <f ca="1"/>
        <v>#NAME?</v>
      </c>
      <c r="F44" t="e">
        <f ca="1"/>
        <v>#NAME?</v>
      </c>
      <c r="G44" t="e">
        <f ca="1"/>
        <v>#NAME?</v>
      </c>
      <c r="H44" t="e">
        <f ca="1"/>
        <v>#NAME?</v>
      </c>
      <c r="I44" t="e">
        <f ca="1"/>
        <v>#NAME?</v>
      </c>
      <c r="J44" t="e">
        <f ca="1"/>
        <v>#NAME?</v>
      </c>
      <c r="K44" t="e">
        <f ca="1"/>
        <v>#NAME?</v>
      </c>
      <c r="L44" s="138" t="e">
        <f ca="1"/>
        <v>#NAME?</v>
      </c>
      <c r="M44" s="139" t="e">
        <f ca="1"/>
        <v>#NAME?</v>
      </c>
      <c r="N44" s="140"/>
    </row>
    <row r="45" spans="1:14" x14ac:dyDescent="0.35">
      <c r="A45" t="e">
        <f ca="1"/>
        <v>#NAME?</v>
      </c>
      <c r="B45" t="e">
        <f ca="1"/>
        <v>#NAME?</v>
      </c>
      <c r="C45" t="e">
        <f ca="1"/>
        <v>#NAME?</v>
      </c>
      <c r="D45" t="e">
        <f ca="1"/>
        <v>#NAME?</v>
      </c>
      <c r="E45" t="e">
        <f ca="1"/>
        <v>#NAME?</v>
      </c>
      <c r="F45" t="e">
        <f ca="1"/>
        <v>#NAME?</v>
      </c>
      <c r="G45" t="e">
        <f ca="1"/>
        <v>#NAME?</v>
      </c>
      <c r="H45" t="e">
        <f ca="1"/>
        <v>#NAME?</v>
      </c>
      <c r="I45" t="e">
        <f ca="1"/>
        <v>#NAME?</v>
      </c>
      <c r="J45" t="e">
        <f ca="1"/>
        <v>#NAME?</v>
      </c>
      <c r="K45" t="e">
        <f ca="1"/>
        <v>#NAME?</v>
      </c>
      <c r="L45" s="138" t="e">
        <f ca="1"/>
        <v>#NAME?</v>
      </c>
      <c r="M45" s="139" t="e">
        <f ca="1"/>
        <v>#NAME?</v>
      </c>
      <c r="N45" s="140"/>
    </row>
    <row r="46" spans="1:14" x14ac:dyDescent="0.35">
      <c r="A46" t="e">
        <f ca="1"/>
        <v>#NAME?</v>
      </c>
      <c r="B46" t="e">
        <f ca="1"/>
        <v>#NAME?</v>
      </c>
      <c r="C46" t="e">
        <f ca="1"/>
        <v>#NAME?</v>
      </c>
      <c r="D46" t="e">
        <f ca="1"/>
        <v>#NAME?</v>
      </c>
      <c r="E46" t="e">
        <f ca="1"/>
        <v>#NAME?</v>
      </c>
      <c r="F46" t="e">
        <f ca="1"/>
        <v>#NAME?</v>
      </c>
      <c r="G46" t="e">
        <f ca="1"/>
        <v>#NAME?</v>
      </c>
      <c r="H46" t="e">
        <f ca="1"/>
        <v>#NAME?</v>
      </c>
      <c r="I46" t="e">
        <f ca="1"/>
        <v>#NAME?</v>
      </c>
      <c r="J46" t="e">
        <f ca="1"/>
        <v>#NAME?</v>
      </c>
      <c r="K46" t="e">
        <f ca="1"/>
        <v>#NAME?</v>
      </c>
      <c r="L46" s="138" t="e">
        <f ca="1"/>
        <v>#NAME?</v>
      </c>
      <c r="M46" s="139" t="e">
        <f ca="1"/>
        <v>#NAME?</v>
      </c>
      <c r="N46" s="140"/>
    </row>
    <row r="47" spans="1:14" x14ac:dyDescent="0.35">
      <c r="A47" t="e">
        <f ca="1"/>
        <v>#NAME?</v>
      </c>
      <c r="B47" t="e">
        <f ca="1"/>
        <v>#NAME?</v>
      </c>
      <c r="C47" t="e">
        <f ca="1"/>
        <v>#NAME?</v>
      </c>
      <c r="D47" t="e">
        <f ca="1"/>
        <v>#NAME?</v>
      </c>
      <c r="E47" t="e">
        <f ca="1"/>
        <v>#NAME?</v>
      </c>
      <c r="F47" t="e">
        <f ca="1"/>
        <v>#NAME?</v>
      </c>
      <c r="G47" t="e">
        <f ca="1"/>
        <v>#NAME?</v>
      </c>
      <c r="H47" t="e">
        <f ca="1"/>
        <v>#NAME?</v>
      </c>
      <c r="I47" t="e">
        <f ca="1"/>
        <v>#NAME?</v>
      </c>
      <c r="J47" t="e">
        <f ca="1"/>
        <v>#NAME?</v>
      </c>
      <c r="K47" t="e">
        <f ca="1"/>
        <v>#NAME?</v>
      </c>
      <c r="L47" s="138" t="e">
        <f ca="1"/>
        <v>#NAME?</v>
      </c>
      <c r="M47" s="139" t="e">
        <f ca="1"/>
        <v>#NAME?</v>
      </c>
      <c r="N47" s="140"/>
    </row>
    <row r="48" spans="1:14" x14ac:dyDescent="0.35">
      <c r="A48" t="e">
        <f ca="1"/>
        <v>#NAME?</v>
      </c>
      <c r="B48" t="e">
        <f ca="1"/>
        <v>#NAME?</v>
      </c>
      <c r="C48" t="e">
        <f ca="1"/>
        <v>#NAME?</v>
      </c>
      <c r="D48" t="e">
        <f ca="1"/>
        <v>#NAME?</v>
      </c>
      <c r="E48" t="e">
        <f ca="1"/>
        <v>#NAME?</v>
      </c>
      <c r="F48" t="e">
        <f ca="1"/>
        <v>#NAME?</v>
      </c>
      <c r="G48" t="e">
        <f ca="1"/>
        <v>#NAME?</v>
      </c>
      <c r="H48" t="e">
        <f ca="1"/>
        <v>#NAME?</v>
      </c>
      <c r="I48" t="e">
        <f ca="1"/>
        <v>#NAME?</v>
      </c>
      <c r="J48" t="e">
        <f ca="1"/>
        <v>#NAME?</v>
      </c>
      <c r="K48" t="e">
        <f ca="1"/>
        <v>#NAME?</v>
      </c>
      <c r="L48" s="138" t="e">
        <f ca="1"/>
        <v>#NAME?</v>
      </c>
      <c r="M48" s="139" t="e">
        <f ca="1"/>
        <v>#NAME?</v>
      </c>
      <c r="N48" s="140"/>
    </row>
    <row r="49" spans="1:14" x14ac:dyDescent="0.35">
      <c r="A49" t="e">
        <f ca="1"/>
        <v>#NAME?</v>
      </c>
      <c r="B49" t="e">
        <f ca="1"/>
        <v>#NAME?</v>
      </c>
      <c r="C49" t="e">
        <f ca="1"/>
        <v>#NAME?</v>
      </c>
      <c r="D49" t="e">
        <f ca="1"/>
        <v>#NAME?</v>
      </c>
      <c r="E49" t="e">
        <f ca="1"/>
        <v>#NAME?</v>
      </c>
      <c r="F49" t="e">
        <f ca="1"/>
        <v>#NAME?</v>
      </c>
      <c r="G49" t="e">
        <f ca="1"/>
        <v>#NAME?</v>
      </c>
      <c r="H49" t="e">
        <f ca="1"/>
        <v>#NAME?</v>
      </c>
      <c r="I49" t="e">
        <f ca="1"/>
        <v>#NAME?</v>
      </c>
      <c r="J49" t="e">
        <f ca="1"/>
        <v>#NAME?</v>
      </c>
      <c r="K49" t="e">
        <f ca="1"/>
        <v>#NAME?</v>
      </c>
      <c r="L49" s="138" t="e">
        <f ca="1"/>
        <v>#NAME?</v>
      </c>
      <c r="M49" s="139" t="e">
        <f ca="1"/>
        <v>#NAME?</v>
      </c>
      <c r="N49" s="140"/>
    </row>
    <row r="50" spans="1:14" x14ac:dyDescent="0.35">
      <c r="A50" t="e">
        <f ca="1"/>
        <v>#NAME?</v>
      </c>
      <c r="B50" t="e">
        <f ca="1"/>
        <v>#NAME?</v>
      </c>
      <c r="C50" t="e">
        <f ca="1"/>
        <v>#NAME?</v>
      </c>
      <c r="D50" t="e">
        <f ca="1"/>
        <v>#NAME?</v>
      </c>
      <c r="E50" t="e">
        <f ca="1"/>
        <v>#NAME?</v>
      </c>
      <c r="F50" t="e">
        <f ca="1"/>
        <v>#NAME?</v>
      </c>
      <c r="G50" t="e">
        <f ca="1"/>
        <v>#NAME?</v>
      </c>
      <c r="H50" t="e">
        <f ca="1"/>
        <v>#NAME?</v>
      </c>
      <c r="I50" t="e">
        <f ca="1"/>
        <v>#NAME?</v>
      </c>
      <c r="J50" t="e">
        <f ca="1"/>
        <v>#NAME?</v>
      </c>
      <c r="K50" t="e">
        <f ca="1"/>
        <v>#NAME?</v>
      </c>
      <c r="L50" s="138" t="e">
        <f ca="1"/>
        <v>#NAME?</v>
      </c>
      <c r="M50" s="139" t="e">
        <f ca="1"/>
        <v>#NAME?</v>
      </c>
      <c r="N50" s="140"/>
    </row>
    <row r="51" spans="1:14" x14ac:dyDescent="0.35">
      <c r="A51" t="e">
        <f ca="1"/>
        <v>#NAME?</v>
      </c>
      <c r="B51" t="e">
        <f ca="1"/>
        <v>#NAME?</v>
      </c>
      <c r="C51" t="e">
        <f ca="1"/>
        <v>#NAME?</v>
      </c>
      <c r="D51" t="e">
        <f ca="1"/>
        <v>#NAME?</v>
      </c>
      <c r="E51" t="e">
        <f ca="1"/>
        <v>#NAME?</v>
      </c>
      <c r="F51" t="e">
        <f ca="1"/>
        <v>#NAME?</v>
      </c>
      <c r="G51" t="e">
        <f ca="1"/>
        <v>#NAME?</v>
      </c>
      <c r="H51" t="e">
        <f ca="1"/>
        <v>#NAME?</v>
      </c>
      <c r="I51" t="e">
        <f ca="1"/>
        <v>#NAME?</v>
      </c>
      <c r="J51" t="e">
        <f ca="1"/>
        <v>#NAME?</v>
      </c>
      <c r="K51" t="e">
        <f ca="1"/>
        <v>#NAME?</v>
      </c>
      <c r="L51" s="138" t="e">
        <f ca="1"/>
        <v>#NAME?</v>
      </c>
      <c r="M51" s="139" t="e">
        <f ca="1"/>
        <v>#NAME?</v>
      </c>
      <c r="N51" s="140"/>
    </row>
    <row r="52" spans="1:14" x14ac:dyDescent="0.35">
      <c r="A52" t="e">
        <f ca="1"/>
        <v>#NAME?</v>
      </c>
      <c r="B52" t="e">
        <f ca="1"/>
        <v>#NAME?</v>
      </c>
      <c r="C52" t="e">
        <f ca="1"/>
        <v>#NAME?</v>
      </c>
      <c r="D52" t="e">
        <f ca="1"/>
        <v>#NAME?</v>
      </c>
      <c r="E52" t="e">
        <f ca="1"/>
        <v>#NAME?</v>
      </c>
      <c r="F52" t="e">
        <f ca="1"/>
        <v>#NAME?</v>
      </c>
      <c r="G52" t="e">
        <f ca="1"/>
        <v>#NAME?</v>
      </c>
      <c r="H52" t="e">
        <f ca="1"/>
        <v>#NAME?</v>
      </c>
      <c r="I52" t="e">
        <f ca="1"/>
        <v>#NAME?</v>
      </c>
      <c r="J52" t="e">
        <f ca="1"/>
        <v>#NAME?</v>
      </c>
      <c r="K52" t="e">
        <f ca="1"/>
        <v>#NAME?</v>
      </c>
      <c r="L52" s="138" t="e">
        <f ca="1"/>
        <v>#NAME?</v>
      </c>
      <c r="M52" s="139" t="e">
        <f ca="1"/>
        <v>#NAME?</v>
      </c>
      <c r="N52" s="140"/>
    </row>
    <row r="53" spans="1:14" x14ac:dyDescent="0.35">
      <c r="A53" t="e">
        <f ca="1"/>
        <v>#NAME?</v>
      </c>
      <c r="B53" t="e">
        <f ca="1"/>
        <v>#NAME?</v>
      </c>
      <c r="C53" t="e">
        <f ca="1"/>
        <v>#NAME?</v>
      </c>
      <c r="D53" t="e">
        <f ca="1"/>
        <v>#NAME?</v>
      </c>
      <c r="E53" t="e">
        <f ca="1"/>
        <v>#NAME?</v>
      </c>
      <c r="F53" t="e">
        <f ca="1"/>
        <v>#NAME?</v>
      </c>
      <c r="G53" t="e">
        <f ca="1"/>
        <v>#NAME?</v>
      </c>
      <c r="H53" t="e">
        <f ca="1"/>
        <v>#NAME?</v>
      </c>
      <c r="I53" t="e">
        <f ca="1"/>
        <v>#NAME?</v>
      </c>
      <c r="J53" t="e">
        <f ca="1"/>
        <v>#NAME?</v>
      </c>
      <c r="K53" t="e">
        <f ca="1"/>
        <v>#NAME?</v>
      </c>
      <c r="L53" s="138" t="e">
        <f ca="1"/>
        <v>#NAME?</v>
      </c>
      <c r="M53" s="139" t="e">
        <f ca="1"/>
        <v>#NAME?</v>
      </c>
      <c r="N53" s="140"/>
    </row>
    <row r="54" spans="1:14" x14ac:dyDescent="0.35">
      <c r="A54" t="e">
        <f ca="1"/>
        <v>#NAME?</v>
      </c>
      <c r="B54" t="e">
        <f ca="1"/>
        <v>#NAME?</v>
      </c>
      <c r="C54" t="e">
        <f ca="1"/>
        <v>#NAME?</v>
      </c>
      <c r="D54" t="e">
        <f ca="1"/>
        <v>#NAME?</v>
      </c>
      <c r="E54" t="e">
        <f ca="1"/>
        <v>#NAME?</v>
      </c>
      <c r="F54" t="e">
        <f ca="1"/>
        <v>#NAME?</v>
      </c>
      <c r="G54" t="e">
        <f ca="1"/>
        <v>#NAME?</v>
      </c>
      <c r="H54" t="e">
        <f ca="1"/>
        <v>#NAME?</v>
      </c>
      <c r="I54" t="e">
        <f ca="1"/>
        <v>#NAME?</v>
      </c>
      <c r="J54" t="e">
        <f ca="1"/>
        <v>#NAME?</v>
      </c>
      <c r="K54" t="e">
        <f ca="1"/>
        <v>#NAME?</v>
      </c>
      <c r="L54" s="138" t="e">
        <f ca="1"/>
        <v>#NAME?</v>
      </c>
      <c r="M54" s="139" t="e">
        <f ca="1"/>
        <v>#NAME?</v>
      </c>
      <c r="N54" s="140"/>
    </row>
    <row r="55" spans="1:14" x14ac:dyDescent="0.35">
      <c r="A55" t="e">
        <f ca="1"/>
        <v>#NAME?</v>
      </c>
      <c r="B55" t="e">
        <f ca="1"/>
        <v>#NAME?</v>
      </c>
      <c r="C55" t="e">
        <f ca="1"/>
        <v>#NAME?</v>
      </c>
      <c r="D55" t="e">
        <f ca="1"/>
        <v>#NAME?</v>
      </c>
      <c r="E55" t="e">
        <f ca="1"/>
        <v>#NAME?</v>
      </c>
      <c r="F55" t="e">
        <f ca="1"/>
        <v>#NAME?</v>
      </c>
      <c r="G55" t="e">
        <f ca="1"/>
        <v>#NAME?</v>
      </c>
      <c r="H55" t="e">
        <f ca="1"/>
        <v>#NAME?</v>
      </c>
      <c r="I55" t="e">
        <f ca="1"/>
        <v>#NAME?</v>
      </c>
      <c r="J55" t="e">
        <f ca="1"/>
        <v>#NAME?</v>
      </c>
      <c r="K55" t="e">
        <f ca="1"/>
        <v>#NAME?</v>
      </c>
      <c r="L55" s="138" t="e">
        <f ca="1"/>
        <v>#NAME?</v>
      </c>
      <c r="M55" s="139" t="e">
        <f ca="1"/>
        <v>#NAME?</v>
      </c>
      <c r="N55" s="140"/>
    </row>
    <row r="56" spans="1:14" x14ac:dyDescent="0.35">
      <c r="A56" t="e">
        <f ca="1"/>
        <v>#NAME?</v>
      </c>
      <c r="B56" t="e">
        <f ca="1"/>
        <v>#NAME?</v>
      </c>
      <c r="C56" t="e">
        <f ca="1"/>
        <v>#NAME?</v>
      </c>
      <c r="D56" t="e">
        <f ca="1"/>
        <v>#NAME?</v>
      </c>
      <c r="E56" t="e">
        <f ca="1"/>
        <v>#NAME?</v>
      </c>
      <c r="F56" t="e">
        <f ca="1"/>
        <v>#NAME?</v>
      </c>
      <c r="G56" t="e">
        <f ca="1"/>
        <v>#NAME?</v>
      </c>
      <c r="H56" t="e">
        <f ca="1"/>
        <v>#NAME?</v>
      </c>
      <c r="I56" t="e">
        <f ca="1"/>
        <v>#NAME?</v>
      </c>
      <c r="J56" t="e">
        <f ca="1"/>
        <v>#NAME?</v>
      </c>
      <c r="K56" t="e">
        <f ca="1"/>
        <v>#NAME?</v>
      </c>
      <c r="L56" s="138" t="e">
        <f ca="1"/>
        <v>#NAME?</v>
      </c>
      <c r="M56" s="139" t="e">
        <f ca="1"/>
        <v>#NAME?</v>
      </c>
      <c r="N56" s="140"/>
    </row>
    <row r="57" spans="1:14" x14ac:dyDescent="0.35">
      <c r="A57" t="e">
        <f ca="1"/>
        <v>#NAME?</v>
      </c>
      <c r="B57" t="e">
        <f ca="1"/>
        <v>#NAME?</v>
      </c>
      <c r="C57" t="e">
        <f ca="1"/>
        <v>#NAME?</v>
      </c>
      <c r="D57" t="e">
        <f ca="1"/>
        <v>#NAME?</v>
      </c>
      <c r="E57" t="e">
        <f ca="1"/>
        <v>#NAME?</v>
      </c>
      <c r="F57" t="e">
        <f ca="1"/>
        <v>#NAME?</v>
      </c>
      <c r="G57" t="e">
        <f ca="1"/>
        <v>#NAME?</v>
      </c>
      <c r="H57" t="e">
        <f ca="1"/>
        <v>#NAME?</v>
      </c>
      <c r="I57" t="e">
        <f ca="1"/>
        <v>#NAME?</v>
      </c>
      <c r="J57" t="e">
        <f ca="1"/>
        <v>#NAME?</v>
      </c>
      <c r="K57" t="e">
        <f ca="1"/>
        <v>#NAME?</v>
      </c>
      <c r="L57" s="138" t="e">
        <f ca="1"/>
        <v>#NAME?</v>
      </c>
      <c r="M57" s="139" t="e">
        <f ca="1"/>
        <v>#NAME?</v>
      </c>
      <c r="N57" s="140"/>
    </row>
    <row r="58" spans="1:14" x14ac:dyDescent="0.35">
      <c r="A58" t="e">
        <f ca="1"/>
        <v>#NAME?</v>
      </c>
      <c r="B58" t="e">
        <f ca="1"/>
        <v>#NAME?</v>
      </c>
      <c r="C58" t="e">
        <f ca="1"/>
        <v>#NAME?</v>
      </c>
      <c r="D58" t="e">
        <f ca="1"/>
        <v>#NAME?</v>
      </c>
      <c r="E58" t="e">
        <f ca="1"/>
        <v>#NAME?</v>
      </c>
      <c r="F58" t="e">
        <f ca="1"/>
        <v>#NAME?</v>
      </c>
      <c r="G58" t="e">
        <f ca="1"/>
        <v>#NAME?</v>
      </c>
      <c r="H58" t="e">
        <f ca="1"/>
        <v>#NAME?</v>
      </c>
      <c r="I58" t="e">
        <f ca="1"/>
        <v>#NAME?</v>
      </c>
      <c r="J58" t="e">
        <f ca="1"/>
        <v>#NAME?</v>
      </c>
      <c r="K58" t="e">
        <f ca="1"/>
        <v>#NAME?</v>
      </c>
      <c r="L58" s="138" t="e">
        <f ca="1"/>
        <v>#NAME?</v>
      </c>
      <c r="M58" s="139" t="e">
        <f ca="1"/>
        <v>#NAME?</v>
      </c>
      <c r="N58" s="140"/>
    </row>
    <row r="59" spans="1:14" x14ac:dyDescent="0.35">
      <c r="A59" t="e">
        <f ca="1"/>
        <v>#NAME?</v>
      </c>
      <c r="B59" t="e">
        <f ca="1"/>
        <v>#NAME?</v>
      </c>
      <c r="C59" t="e">
        <f ca="1"/>
        <v>#NAME?</v>
      </c>
      <c r="D59" t="e">
        <f ca="1"/>
        <v>#NAME?</v>
      </c>
      <c r="E59" t="e">
        <f ca="1"/>
        <v>#NAME?</v>
      </c>
      <c r="F59" t="e">
        <f ca="1"/>
        <v>#NAME?</v>
      </c>
      <c r="G59" t="e">
        <f ca="1"/>
        <v>#NAME?</v>
      </c>
      <c r="H59" t="e">
        <f ca="1"/>
        <v>#NAME?</v>
      </c>
      <c r="I59" t="e">
        <f ca="1"/>
        <v>#NAME?</v>
      </c>
      <c r="J59" t="e">
        <f ca="1"/>
        <v>#NAME?</v>
      </c>
      <c r="K59" t="e">
        <f ca="1"/>
        <v>#NAME?</v>
      </c>
      <c r="L59" s="138" t="e">
        <f ca="1"/>
        <v>#NAME?</v>
      </c>
      <c r="M59" s="139" t="e">
        <f ca="1"/>
        <v>#NAME?</v>
      </c>
      <c r="N59" s="140"/>
    </row>
    <row r="60" spans="1:14" x14ac:dyDescent="0.35">
      <c r="A60" t="e">
        <f ca="1"/>
        <v>#NAME?</v>
      </c>
      <c r="B60" t="e">
        <f ca="1"/>
        <v>#NAME?</v>
      </c>
      <c r="C60" t="e">
        <f ca="1"/>
        <v>#NAME?</v>
      </c>
      <c r="D60" t="e">
        <f ca="1"/>
        <v>#NAME?</v>
      </c>
      <c r="E60" t="e">
        <f ca="1"/>
        <v>#NAME?</v>
      </c>
      <c r="F60" t="e">
        <f ca="1"/>
        <v>#NAME?</v>
      </c>
      <c r="G60" t="e">
        <f ca="1"/>
        <v>#NAME?</v>
      </c>
      <c r="H60" t="e">
        <f ca="1"/>
        <v>#NAME?</v>
      </c>
      <c r="I60" t="e">
        <f ca="1"/>
        <v>#NAME?</v>
      </c>
      <c r="J60" t="e">
        <f ca="1"/>
        <v>#NAME?</v>
      </c>
      <c r="K60" t="e">
        <f ca="1"/>
        <v>#NAME?</v>
      </c>
      <c r="L60" s="138" t="e">
        <f ca="1"/>
        <v>#NAME?</v>
      </c>
      <c r="M60" s="139" t="e">
        <f ca="1"/>
        <v>#NAME?</v>
      </c>
      <c r="N60" s="140"/>
    </row>
    <row r="61" spans="1:14" x14ac:dyDescent="0.35">
      <c r="A61" t="e">
        <f ca="1"/>
        <v>#NAME?</v>
      </c>
      <c r="B61" t="e">
        <f ca="1"/>
        <v>#NAME?</v>
      </c>
      <c r="C61" t="e">
        <f ca="1"/>
        <v>#NAME?</v>
      </c>
      <c r="D61" t="e">
        <f ca="1"/>
        <v>#NAME?</v>
      </c>
      <c r="E61" t="e">
        <f ca="1"/>
        <v>#NAME?</v>
      </c>
      <c r="F61" t="e">
        <f ca="1"/>
        <v>#NAME?</v>
      </c>
      <c r="G61" t="e">
        <f ca="1"/>
        <v>#NAME?</v>
      </c>
      <c r="H61" t="e">
        <f ca="1"/>
        <v>#NAME?</v>
      </c>
      <c r="I61" t="e">
        <f ca="1"/>
        <v>#NAME?</v>
      </c>
      <c r="J61" t="e">
        <f ca="1"/>
        <v>#NAME?</v>
      </c>
      <c r="K61" t="e">
        <f ca="1"/>
        <v>#NAME?</v>
      </c>
      <c r="L61" s="138" t="e">
        <f ca="1"/>
        <v>#NAME?</v>
      </c>
      <c r="M61" s="139" t="e">
        <f ca="1"/>
        <v>#NAME?</v>
      </c>
      <c r="N61" s="140"/>
    </row>
    <row r="62" spans="1:14" x14ac:dyDescent="0.35">
      <c r="A62" t="e">
        <f ca="1"/>
        <v>#NAME?</v>
      </c>
      <c r="B62" t="e">
        <f ca="1"/>
        <v>#NAME?</v>
      </c>
      <c r="C62" t="e">
        <f ca="1"/>
        <v>#NAME?</v>
      </c>
      <c r="D62" t="e">
        <f ca="1"/>
        <v>#NAME?</v>
      </c>
      <c r="E62" t="e">
        <f ca="1"/>
        <v>#NAME?</v>
      </c>
      <c r="F62" t="e">
        <f ca="1"/>
        <v>#NAME?</v>
      </c>
      <c r="G62" t="e">
        <f ca="1"/>
        <v>#NAME?</v>
      </c>
      <c r="H62" t="e">
        <f ca="1"/>
        <v>#NAME?</v>
      </c>
      <c r="I62" t="e">
        <f ca="1"/>
        <v>#NAME?</v>
      </c>
      <c r="J62" t="e">
        <f ca="1"/>
        <v>#NAME?</v>
      </c>
      <c r="K62" t="e">
        <f ca="1"/>
        <v>#NAME?</v>
      </c>
      <c r="L62" s="138" t="e">
        <f ca="1"/>
        <v>#NAME?</v>
      </c>
      <c r="M62" s="139" t="e">
        <f ca="1"/>
        <v>#NAME?</v>
      </c>
      <c r="N62" s="140"/>
    </row>
    <row r="63" spans="1:14" x14ac:dyDescent="0.35">
      <c r="A63" t="e">
        <f ca="1"/>
        <v>#NAME?</v>
      </c>
      <c r="B63" t="e">
        <f ca="1"/>
        <v>#NAME?</v>
      </c>
      <c r="C63" t="e">
        <f ca="1"/>
        <v>#NAME?</v>
      </c>
      <c r="D63" t="e">
        <f ca="1"/>
        <v>#NAME?</v>
      </c>
      <c r="E63" t="e">
        <f ca="1"/>
        <v>#NAME?</v>
      </c>
      <c r="F63" t="e">
        <f ca="1"/>
        <v>#NAME?</v>
      </c>
      <c r="G63" t="e">
        <f ca="1"/>
        <v>#NAME?</v>
      </c>
      <c r="H63" t="e">
        <f ca="1"/>
        <v>#NAME?</v>
      </c>
      <c r="I63" t="e">
        <f ca="1"/>
        <v>#NAME?</v>
      </c>
      <c r="J63" t="e">
        <f ca="1"/>
        <v>#NAME?</v>
      </c>
      <c r="K63" t="e">
        <f ca="1"/>
        <v>#NAME?</v>
      </c>
      <c r="L63" s="138" t="e">
        <f ca="1"/>
        <v>#NAME?</v>
      </c>
      <c r="M63" s="139" t="e">
        <f ca="1"/>
        <v>#NAME?</v>
      </c>
      <c r="N63" s="140"/>
    </row>
    <row r="64" spans="1:14" x14ac:dyDescent="0.35">
      <c r="A64" t="e">
        <f ca="1"/>
        <v>#NAME?</v>
      </c>
      <c r="B64" t="e">
        <f ca="1"/>
        <v>#NAME?</v>
      </c>
      <c r="C64" t="e">
        <f ca="1"/>
        <v>#NAME?</v>
      </c>
      <c r="D64" t="e">
        <f ca="1"/>
        <v>#NAME?</v>
      </c>
      <c r="E64" t="e">
        <f ca="1"/>
        <v>#NAME?</v>
      </c>
      <c r="F64" t="e">
        <f ca="1"/>
        <v>#NAME?</v>
      </c>
      <c r="G64" t="e">
        <f ca="1"/>
        <v>#NAME?</v>
      </c>
      <c r="H64" t="e">
        <f ca="1"/>
        <v>#NAME?</v>
      </c>
      <c r="I64" t="e">
        <f ca="1"/>
        <v>#NAME?</v>
      </c>
      <c r="J64" t="e">
        <f ca="1"/>
        <v>#NAME?</v>
      </c>
      <c r="K64" t="e">
        <f ca="1"/>
        <v>#NAME?</v>
      </c>
      <c r="L64" s="138" t="e">
        <f ca="1"/>
        <v>#NAME?</v>
      </c>
      <c r="M64" s="139" t="e">
        <f ca="1"/>
        <v>#NAME?</v>
      </c>
      <c r="N64" s="140"/>
    </row>
    <row r="65" spans="1:14" x14ac:dyDescent="0.35">
      <c r="A65" t="e">
        <f ca="1"/>
        <v>#NAME?</v>
      </c>
      <c r="B65" t="e">
        <f ca="1"/>
        <v>#NAME?</v>
      </c>
      <c r="C65" t="e">
        <f ca="1"/>
        <v>#NAME?</v>
      </c>
      <c r="D65" t="e">
        <f ca="1"/>
        <v>#NAME?</v>
      </c>
      <c r="E65" t="e">
        <f ca="1"/>
        <v>#NAME?</v>
      </c>
      <c r="F65" t="e">
        <f ca="1"/>
        <v>#NAME?</v>
      </c>
      <c r="G65" t="e">
        <f ca="1"/>
        <v>#NAME?</v>
      </c>
      <c r="H65" t="e">
        <f ca="1"/>
        <v>#NAME?</v>
      </c>
      <c r="I65" t="e">
        <f ca="1"/>
        <v>#NAME?</v>
      </c>
      <c r="J65" t="e">
        <f ca="1"/>
        <v>#NAME?</v>
      </c>
      <c r="K65" t="e">
        <f ca="1"/>
        <v>#NAME?</v>
      </c>
      <c r="L65" s="138" t="e">
        <f ca="1"/>
        <v>#NAME?</v>
      </c>
      <c r="M65" s="139" t="e">
        <f ca="1"/>
        <v>#NAME?</v>
      </c>
      <c r="N65" s="140"/>
    </row>
    <row r="66" spans="1:14" x14ac:dyDescent="0.35">
      <c r="A66" t="e">
        <f ca="1"/>
        <v>#NAME?</v>
      </c>
      <c r="B66" t="e">
        <f ca="1"/>
        <v>#NAME?</v>
      </c>
      <c r="C66" t="e">
        <f ca="1"/>
        <v>#NAME?</v>
      </c>
      <c r="D66" t="e">
        <f ca="1"/>
        <v>#NAME?</v>
      </c>
      <c r="E66" t="e">
        <f ca="1"/>
        <v>#NAME?</v>
      </c>
      <c r="F66" t="e">
        <f ca="1"/>
        <v>#NAME?</v>
      </c>
      <c r="G66" t="e">
        <f ca="1"/>
        <v>#NAME?</v>
      </c>
      <c r="H66" t="e">
        <f ca="1"/>
        <v>#NAME?</v>
      </c>
      <c r="I66" t="e">
        <f ca="1"/>
        <v>#NAME?</v>
      </c>
      <c r="J66" t="e">
        <f ca="1"/>
        <v>#NAME?</v>
      </c>
      <c r="K66" t="e">
        <f ca="1"/>
        <v>#NAME?</v>
      </c>
      <c r="L66" s="138" t="e">
        <f ca="1"/>
        <v>#NAME?</v>
      </c>
      <c r="M66" s="139" t="e">
        <f ca="1"/>
        <v>#NAME?</v>
      </c>
      <c r="N66" s="140"/>
    </row>
    <row r="67" spans="1:14" x14ac:dyDescent="0.35">
      <c r="A67" t="e">
        <f ca="1"/>
        <v>#NAME?</v>
      </c>
      <c r="B67" t="e">
        <f ca="1"/>
        <v>#NAME?</v>
      </c>
      <c r="C67" t="e">
        <f ca="1"/>
        <v>#NAME?</v>
      </c>
      <c r="D67" t="e">
        <f ca="1"/>
        <v>#NAME?</v>
      </c>
      <c r="E67" t="e">
        <f ca="1"/>
        <v>#NAME?</v>
      </c>
      <c r="F67" t="e">
        <f ca="1"/>
        <v>#NAME?</v>
      </c>
      <c r="G67" t="e">
        <f ca="1"/>
        <v>#NAME?</v>
      </c>
      <c r="H67" t="e">
        <f ca="1"/>
        <v>#NAME?</v>
      </c>
      <c r="I67" t="e">
        <f ca="1"/>
        <v>#NAME?</v>
      </c>
      <c r="J67" t="e">
        <f ca="1"/>
        <v>#NAME?</v>
      </c>
      <c r="K67" t="e">
        <f ca="1"/>
        <v>#NAME?</v>
      </c>
      <c r="L67" s="138" t="e">
        <f ca="1"/>
        <v>#NAME?</v>
      </c>
      <c r="M67" s="139" t="e">
        <f ca="1"/>
        <v>#NAME?</v>
      </c>
      <c r="N67" s="140"/>
    </row>
    <row r="68" spans="1:14" x14ac:dyDescent="0.35">
      <c r="A68" t="e">
        <f ca="1"/>
        <v>#NAME?</v>
      </c>
      <c r="B68" t="e">
        <f ca="1"/>
        <v>#NAME?</v>
      </c>
      <c r="C68" t="e">
        <f ca="1"/>
        <v>#NAME?</v>
      </c>
      <c r="D68" t="e">
        <f ca="1"/>
        <v>#NAME?</v>
      </c>
      <c r="E68" t="e">
        <f ca="1"/>
        <v>#NAME?</v>
      </c>
      <c r="F68" t="e">
        <f ca="1"/>
        <v>#NAME?</v>
      </c>
      <c r="G68" t="e">
        <f ca="1"/>
        <v>#NAME?</v>
      </c>
      <c r="H68" t="e">
        <f ca="1"/>
        <v>#NAME?</v>
      </c>
      <c r="I68" t="e">
        <f ca="1"/>
        <v>#NAME?</v>
      </c>
      <c r="J68" t="e">
        <f ca="1"/>
        <v>#NAME?</v>
      </c>
      <c r="K68" t="e">
        <f ca="1"/>
        <v>#NAME?</v>
      </c>
      <c r="L68" s="138" t="e">
        <f ca="1"/>
        <v>#NAME?</v>
      </c>
      <c r="M68" s="139" t="e">
        <f ca="1"/>
        <v>#NAME?</v>
      </c>
      <c r="N68" s="140"/>
    </row>
    <row r="69" spans="1:14" x14ac:dyDescent="0.35">
      <c r="A69" t="e">
        <f ca="1"/>
        <v>#NAME?</v>
      </c>
      <c r="B69" t="e">
        <f ca="1"/>
        <v>#NAME?</v>
      </c>
      <c r="C69" t="e">
        <f ca="1"/>
        <v>#NAME?</v>
      </c>
      <c r="D69" t="e">
        <f ca="1"/>
        <v>#NAME?</v>
      </c>
      <c r="E69" t="e">
        <f ca="1"/>
        <v>#NAME?</v>
      </c>
      <c r="F69" t="e">
        <f ca="1"/>
        <v>#NAME?</v>
      </c>
      <c r="G69" t="e">
        <f ca="1"/>
        <v>#NAME?</v>
      </c>
      <c r="H69" t="e">
        <f ca="1"/>
        <v>#NAME?</v>
      </c>
      <c r="I69" t="e">
        <f ca="1"/>
        <v>#NAME?</v>
      </c>
      <c r="J69" t="e">
        <f ca="1"/>
        <v>#NAME?</v>
      </c>
      <c r="K69" t="e">
        <f ca="1"/>
        <v>#NAME?</v>
      </c>
      <c r="L69" s="138" t="e">
        <f ca="1"/>
        <v>#NAME?</v>
      </c>
      <c r="M69" s="139" t="e">
        <f ca="1"/>
        <v>#NAME?</v>
      </c>
      <c r="N69" s="140"/>
    </row>
    <row r="70" spans="1:14" x14ac:dyDescent="0.35">
      <c r="A70" t="e">
        <f ca="1"/>
        <v>#NAME?</v>
      </c>
      <c r="B70" t="e">
        <f ca="1"/>
        <v>#NAME?</v>
      </c>
      <c r="C70" t="e">
        <f ca="1"/>
        <v>#NAME?</v>
      </c>
      <c r="D70" t="e">
        <f ca="1"/>
        <v>#NAME?</v>
      </c>
      <c r="E70" t="e">
        <f ca="1"/>
        <v>#NAME?</v>
      </c>
      <c r="F70" t="e">
        <f ca="1"/>
        <v>#NAME?</v>
      </c>
      <c r="G70" t="e">
        <f ca="1"/>
        <v>#NAME?</v>
      </c>
      <c r="H70" t="e">
        <f ca="1"/>
        <v>#NAME?</v>
      </c>
      <c r="I70" t="e">
        <f ca="1"/>
        <v>#NAME?</v>
      </c>
      <c r="J70" t="e">
        <f ca="1"/>
        <v>#NAME?</v>
      </c>
      <c r="K70" t="e">
        <f ca="1"/>
        <v>#NAME?</v>
      </c>
      <c r="L70" s="138" t="e">
        <f ca="1"/>
        <v>#NAME?</v>
      </c>
      <c r="M70" s="139" t="e">
        <f ca="1"/>
        <v>#NAME?</v>
      </c>
      <c r="N70" s="140"/>
    </row>
    <row r="71" spans="1:14" x14ac:dyDescent="0.35">
      <c r="A71" t="e">
        <f ca="1"/>
        <v>#NAME?</v>
      </c>
      <c r="B71" t="e">
        <f ca="1"/>
        <v>#NAME?</v>
      </c>
      <c r="C71" t="e">
        <f ca="1"/>
        <v>#NAME?</v>
      </c>
      <c r="D71" t="e">
        <f ca="1"/>
        <v>#NAME?</v>
      </c>
      <c r="E71" t="e">
        <f ca="1"/>
        <v>#NAME?</v>
      </c>
      <c r="F71" t="e">
        <f ca="1"/>
        <v>#NAME?</v>
      </c>
      <c r="G71" t="e">
        <f ca="1"/>
        <v>#NAME?</v>
      </c>
      <c r="H71" t="e">
        <f ca="1"/>
        <v>#NAME?</v>
      </c>
      <c r="I71" t="e">
        <f ca="1"/>
        <v>#NAME?</v>
      </c>
      <c r="J71" t="e">
        <f ca="1"/>
        <v>#NAME?</v>
      </c>
      <c r="K71" t="e">
        <f ca="1"/>
        <v>#NAME?</v>
      </c>
      <c r="L71" s="138" t="e">
        <f ca="1"/>
        <v>#NAME?</v>
      </c>
      <c r="M71" s="139" t="e">
        <f ca="1"/>
        <v>#NAME?</v>
      </c>
      <c r="N71" s="140"/>
    </row>
    <row r="72" spans="1:14" x14ac:dyDescent="0.35">
      <c r="A72" t="e">
        <f ca="1"/>
        <v>#NAME?</v>
      </c>
      <c r="B72" t="e">
        <f ca="1"/>
        <v>#NAME?</v>
      </c>
      <c r="C72" t="e">
        <f ca="1"/>
        <v>#NAME?</v>
      </c>
      <c r="D72" t="e">
        <f ca="1"/>
        <v>#NAME?</v>
      </c>
      <c r="E72" t="e">
        <f ca="1"/>
        <v>#NAME?</v>
      </c>
      <c r="F72" t="e">
        <f ca="1"/>
        <v>#NAME?</v>
      </c>
      <c r="G72" t="e">
        <f ca="1"/>
        <v>#NAME?</v>
      </c>
      <c r="H72" t="e">
        <f ca="1"/>
        <v>#NAME?</v>
      </c>
      <c r="I72" t="e">
        <f ca="1"/>
        <v>#NAME?</v>
      </c>
      <c r="J72" t="e">
        <f ca="1"/>
        <v>#NAME?</v>
      </c>
      <c r="K72" t="e">
        <f ca="1"/>
        <v>#NAME?</v>
      </c>
      <c r="L72" s="138" t="e">
        <f ca="1"/>
        <v>#NAME?</v>
      </c>
      <c r="M72" s="139" t="e">
        <f ca="1"/>
        <v>#NAME?</v>
      </c>
      <c r="N72" s="140"/>
    </row>
    <row r="73" spans="1:14" x14ac:dyDescent="0.35">
      <c r="A73" t="e">
        <f ca="1"/>
        <v>#NAME?</v>
      </c>
      <c r="B73" t="e">
        <f ca="1"/>
        <v>#NAME?</v>
      </c>
      <c r="C73" t="e">
        <f ca="1"/>
        <v>#NAME?</v>
      </c>
      <c r="D73" t="e">
        <f ca="1"/>
        <v>#NAME?</v>
      </c>
      <c r="E73" t="e">
        <f ca="1"/>
        <v>#NAME?</v>
      </c>
      <c r="F73" t="e">
        <f ca="1"/>
        <v>#NAME?</v>
      </c>
      <c r="G73" t="e">
        <f ca="1"/>
        <v>#NAME?</v>
      </c>
      <c r="H73" t="e">
        <f ca="1"/>
        <v>#NAME?</v>
      </c>
      <c r="I73" t="e">
        <f ca="1"/>
        <v>#NAME?</v>
      </c>
      <c r="J73" t="e">
        <f ca="1"/>
        <v>#NAME?</v>
      </c>
      <c r="K73" t="e">
        <f ca="1"/>
        <v>#NAME?</v>
      </c>
      <c r="L73" s="138" t="e">
        <f ca="1"/>
        <v>#NAME?</v>
      </c>
      <c r="M73" s="139" t="e">
        <f ca="1"/>
        <v>#NAME?</v>
      </c>
      <c r="N73" s="140"/>
    </row>
    <row r="74" spans="1:14" x14ac:dyDescent="0.35">
      <c r="A74" t="e">
        <f ca="1"/>
        <v>#NAME?</v>
      </c>
      <c r="B74" t="e">
        <f ca="1"/>
        <v>#NAME?</v>
      </c>
      <c r="C74" t="e">
        <f ca="1"/>
        <v>#NAME?</v>
      </c>
      <c r="D74" t="e">
        <f ca="1"/>
        <v>#NAME?</v>
      </c>
      <c r="E74" t="e">
        <f ca="1"/>
        <v>#NAME?</v>
      </c>
      <c r="F74" t="e">
        <f ca="1"/>
        <v>#NAME?</v>
      </c>
      <c r="G74" t="e">
        <f ca="1"/>
        <v>#NAME?</v>
      </c>
      <c r="H74" t="e">
        <f ca="1"/>
        <v>#NAME?</v>
      </c>
      <c r="I74" t="e">
        <f ca="1"/>
        <v>#NAME?</v>
      </c>
      <c r="J74" t="e">
        <f ca="1"/>
        <v>#NAME?</v>
      </c>
      <c r="K74" t="e">
        <f ca="1"/>
        <v>#NAME?</v>
      </c>
      <c r="L74" s="138" t="e">
        <f ca="1"/>
        <v>#NAME?</v>
      </c>
      <c r="M74" s="139" t="e">
        <f ca="1"/>
        <v>#NAME?</v>
      </c>
      <c r="N74" s="140"/>
    </row>
    <row r="75" spans="1:14" x14ac:dyDescent="0.35">
      <c r="A75" t="e">
        <f ca="1"/>
        <v>#NAME?</v>
      </c>
      <c r="B75" t="e">
        <f ca="1"/>
        <v>#NAME?</v>
      </c>
      <c r="C75" t="e">
        <f ca="1"/>
        <v>#NAME?</v>
      </c>
      <c r="D75" t="e">
        <f ca="1"/>
        <v>#NAME?</v>
      </c>
      <c r="E75" t="e">
        <f ca="1"/>
        <v>#NAME?</v>
      </c>
      <c r="F75" t="e">
        <f ca="1"/>
        <v>#NAME?</v>
      </c>
      <c r="G75" t="e">
        <f ca="1"/>
        <v>#NAME?</v>
      </c>
      <c r="H75" t="e">
        <f ca="1"/>
        <v>#NAME?</v>
      </c>
      <c r="I75" t="e">
        <f ca="1"/>
        <v>#NAME?</v>
      </c>
      <c r="J75" t="e">
        <f ca="1"/>
        <v>#NAME?</v>
      </c>
      <c r="K75" t="e">
        <f ca="1"/>
        <v>#NAME?</v>
      </c>
      <c r="L75" s="138" t="e">
        <f ca="1"/>
        <v>#NAME?</v>
      </c>
      <c r="M75" s="139" t="e">
        <f ca="1"/>
        <v>#NAME?</v>
      </c>
      <c r="N75" s="140"/>
    </row>
    <row r="76" spans="1:14" x14ac:dyDescent="0.35">
      <c r="A76" t="e">
        <f ca="1"/>
        <v>#NAME?</v>
      </c>
      <c r="B76" t="e">
        <f ca="1"/>
        <v>#NAME?</v>
      </c>
      <c r="C76" t="e">
        <f ca="1"/>
        <v>#NAME?</v>
      </c>
      <c r="D76" t="e">
        <f ca="1"/>
        <v>#NAME?</v>
      </c>
      <c r="E76" t="e">
        <f ca="1"/>
        <v>#NAME?</v>
      </c>
      <c r="F76" t="e">
        <f ca="1"/>
        <v>#NAME?</v>
      </c>
      <c r="G76" t="e">
        <f ca="1"/>
        <v>#NAME?</v>
      </c>
      <c r="H76" t="e">
        <f ca="1"/>
        <v>#NAME?</v>
      </c>
      <c r="I76" t="e">
        <f ca="1"/>
        <v>#NAME?</v>
      </c>
      <c r="J76" t="e">
        <f ca="1"/>
        <v>#NAME?</v>
      </c>
      <c r="K76" t="e">
        <f ca="1"/>
        <v>#NAME?</v>
      </c>
      <c r="L76" s="138" t="e">
        <f ca="1"/>
        <v>#NAME?</v>
      </c>
      <c r="M76" s="139" t="e">
        <f ca="1"/>
        <v>#NAME?</v>
      </c>
      <c r="N76" s="140"/>
    </row>
    <row r="77" spans="1:14" x14ac:dyDescent="0.35">
      <c r="A77" t="e">
        <f ca="1"/>
        <v>#NAME?</v>
      </c>
      <c r="B77" t="e">
        <f ca="1"/>
        <v>#NAME?</v>
      </c>
      <c r="C77" t="e">
        <f ca="1"/>
        <v>#NAME?</v>
      </c>
      <c r="D77" t="e">
        <f ca="1"/>
        <v>#NAME?</v>
      </c>
      <c r="E77" t="e">
        <f ca="1"/>
        <v>#NAME?</v>
      </c>
      <c r="F77" t="e">
        <f ca="1"/>
        <v>#NAME?</v>
      </c>
      <c r="G77" t="e">
        <f ca="1"/>
        <v>#NAME?</v>
      </c>
      <c r="H77" t="e">
        <f ca="1"/>
        <v>#NAME?</v>
      </c>
      <c r="I77" t="e">
        <f ca="1"/>
        <v>#NAME?</v>
      </c>
      <c r="J77" t="e">
        <f ca="1"/>
        <v>#NAME?</v>
      </c>
      <c r="K77" t="e">
        <f ca="1"/>
        <v>#NAME?</v>
      </c>
      <c r="L77" s="138" t="e">
        <f ca="1"/>
        <v>#NAME?</v>
      </c>
      <c r="M77" s="139" t="e">
        <f ca="1"/>
        <v>#NAME?</v>
      </c>
      <c r="N77" s="140"/>
    </row>
    <row r="78" spans="1:14" x14ac:dyDescent="0.35">
      <c r="A78" t="e">
        <f ca="1"/>
        <v>#NAME?</v>
      </c>
      <c r="B78" t="e">
        <f ca="1"/>
        <v>#NAME?</v>
      </c>
      <c r="C78" t="e">
        <f ca="1"/>
        <v>#NAME?</v>
      </c>
      <c r="D78" t="e">
        <f ca="1"/>
        <v>#NAME?</v>
      </c>
      <c r="E78" t="e">
        <f ca="1"/>
        <v>#NAME?</v>
      </c>
      <c r="F78" t="e">
        <f ca="1"/>
        <v>#NAME?</v>
      </c>
      <c r="G78" t="e">
        <f ca="1"/>
        <v>#NAME?</v>
      </c>
      <c r="H78" t="e">
        <f ca="1"/>
        <v>#NAME?</v>
      </c>
      <c r="I78" t="e">
        <f ca="1"/>
        <v>#NAME?</v>
      </c>
      <c r="J78" t="e">
        <f ca="1"/>
        <v>#NAME?</v>
      </c>
      <c r="K78" t="e">
        <f ca="1"/>
        <v>#NAME?</v>
      </c>
      <c r="L78" s="138" t="e">
        <f ca="1"/>
        <v>#NAME?</v>
      </c>
      <c r="M78" s="139" t="e">
        <f ca="1"/>
        <v>#NAME?</v>
      </c>
      <c r="N78" s="140"/>
    </row>
    <row r="79" spans="1:14" x14ac:dyDescent="0.35">
      <c r="A79" t="e">
        <f ca="1"/>
        <v>#NAME?</v>
      </c>
      <c r="B79" t="e">
        <f ca="1"/>
        <v>#NAME?</v>
      </c>
      <c r="C79" t="e">
        <f ca="1"/>
        <v>#NAME?</v>
      </c>
      <c r="D79" t="e">
        <f ca="1"/>
        <v>#NAME?</v>
      </c>
      <c r="E79" t="e">
        <f ca="1"/>
        <v>#NAME?</v>
      </c>
      <c r="F79" t="e">
        <f ca="1"/>
        <v>#NAME?</v>
      </c>
      <c r="G79" t="e">
        <f ca="1"/>
        <v>#NAME?</v>
      </c>
      <c r="H79" t="e">
        <f ca="1"/>
        <v>#NAME?</v>
      </c>
      <c r="I79" t="e">
        <f ca="1"/>
        <v>#NAME?</v>
      </c>
      <c r="J79" t="e">
        <f ca="1"/>
        <v>#NAME?</v>
      </c>
      <c r="K79" t="e">
        <f ca="1"/>
        <v>#NAME?</v>
      </c>
      <c r="L79" s="138" t="e">
        <f ca="1"/>
        <v>#NAME?</v>
      </c>
      <c r="M79" s="139" t="e">
        <f ca="1"/>
        <v>#NAME?</v>
      </c>
      <c r="N79" s="140"/>
    </row>
    <row r="80" spans="1:14" x14ac:dyDescent="0.35">
      <c r="A80" t="e">
        <f ca="1"/>
        <v>#NAME?</v>
      </c>
      <c r="B80" t="e">
        <f ca="1"/>
        <v>#NAME?</v>
      </c>
      <c r="C80" t="e">
        <f ca="1"/>
        <v>#NAME?</v>
      </c>
      <c r="D80" t="e">
        <f ca="1"/>
        <v>#NAME?</v>
      </c>
      <c r="E80" t="e">
        <f ca="1"/>
        <v>#NAME?</v>
      </c>
      <c r="F80" t="e">
        <f ca="1"/>
        <v>#NAME?</v>
      </c>
      <c r="G80" t="e">
        <f ca="1"/>
        <v>#NAME?</v>
      </c>
      <c r="H80" t="e">
        <f ca="1"/>
        <v>#NAME?</v>
      </c>
      <c r="I80" t="e">
        <f ca="1"/>
        <v>#NAME?</v>
      </c>
      <c r="J80" t="e">
        <f ca="1"/>
        <v>#NAME?</v>
      </c>
      <c r="K80" t="e">
        <f ca="1"/>
        <v>#NAME?</v>
      </c>
      <c r="L80" s="138" t="e">
        <f ca="1"/>
        <v>#NAME?</v>
      </c>
      <c r="M80" s="139" t="e">
        <f ca="1"/>
        <v>#NAME?</v>
      </c>
      <c r="N80" s="140"/>
    </row>
    <row r="81" spans="1:14" x14ac:dyDescent="0.35">
      <c r="A81" t="e">
        <f ca="1"/>
        <v>#NAME?</v>
      </c>
      <c r="B81" t="e">
        <f ca="1"/>
        <v>#NAME?</v>
      </c>
      <c r="C81" t="e">
        <f ca="1"/>
        <v>#NAME?</v>
      </c>
      <c r="D81" t="e">
        <f ca="1"/>
        <v>#NAME?</v>
      </c>
      <c r="E81" t="e">
        <f ca="1"/>
        <v>#NAME?</v>
      </c>
      <c r="F81" t="e">
        <f ca="1"/>
        <v>#NAME?</v>
      </c>
      <c r="G81" t="e">
        <f ca="1"/>
        <v>#NAME?</v>
      </c>
      <c r="H81" t="e">
        <f ca="1"/>
        <v>#NAME?</v>
      </c>
      <c r="I81" t="e">
        <f ca="1"/>
        <v>#NAME?</v>
      </c>
      <c r="J81" t="e">
        <f ca="1"/>
        <v>#NAME?</v>
      </c>
      <c r="K81" t="e">
        <f ca="1"/>
        <v>#NAME?</v>
      </c>
      <c r="L81" s="138" t="e">
        <f ca="1"/>
        <v>#NAME?</v>
      </c>
      <c r="M81" s="139" t="e">
        <f ca="1"/>
        <v>#NAME?</v>
      </c>
      <c r="N81" s="140"/>
    </row>
    <row r="82" spans="1:14" x14ac:dyDescent="0.35">
      <c r="A82" t="e">
        <f ca="1"/>
        <v>#NAME?</v>
      </c>
      <c r="B82" t="e">
        <f ca="1"/>
        <v>#NAME?</v>
      </c>
      <c r="C82" t="e">
        <f ca="1"/>
        <v>#NAME?</v>
      </c>
      <c r="D82" t="e">
        <f ca="1"/>
        <v>#NAME?</v>
      </c>
      <c r="E82" t="e">
        <f ca="1"/>
        <v>#NAME?</v>
      </c>
      <c r="F82" t="e">
        <f ca="1"/>
        <v>#NAME?</v>
      </c>
      <c r="G82" t="e">
        <f ca="1"/>
        <v>#NAME?</v>
      </c>
      <c r="H82" t="e">
        <f ca="1"/>
        <v>#NAME?</v>
      </c>
      <c r="I82" t="e">
        <f ca="1"/>
        <v>#NAME?</v>
      </c>
      <c r="J82" t="e">
        <f ca="1"/>
        <v>#NAME?</v>
      </c>
      <c r="K82" t="e">
        <f ca="1"/>
        <v>#NAME?</v>
      </c>
      <c r="L82" s="138" t="e">
        <f ca="1"/>
        <v>#NAME?</v>
      </c>
      <c r="M82" s="139" t="e">
        <f ca="1"/>
        <v>#NAME?</v>
      </c>
      <c r="N82" s="140"/>
    </row>
    <row r="83" spans="1:14" x14ac:dyDescent="0.35">
      <c r="A83" t="e">
        <f ca="1"/>
        <v>#NAME?</v>
      </c>
      <c r="B83" t="e">
        <f ca="1"/>
        <v>#NAME?</v>
      </c>
      <c r="C83" t="e">
        <f ca="1"/>
        <v>#NAME?</v>
      </c>
      <c r="D83" t="e">
        <f ca="1"/>
        <v>#NAME?</v>
      </c>
      <c r="E83" t="e">
        <f ca="1"/>
        <v>#NAME?</v>
      </c>
      <c r="F83" t="e">
        <f ca="1"/>
        <v>#NAME?</v>
      </c>
      <c r="G83" t="e">
        <f ca="1"/>
        <v>#NAME?</v>
      </c>
      <c r="H83" t="e">
        <f ca="1"/>
        <v>#NAME?</v>
      </c>
      <c r="I83" t="e">
        <f ca="1"/>
        <v>#NAME?</v>
      </c>
      <c r="J83" t="e">
        <f ca="1"/>
        <v>#NAME?</v>
      </c>
      <c r="K83" t="e">
        <f ca="1"/>
        <v>#NAME?</v>
      </c>
      <c r="L83" s="138" t="e">
        <f ca="1"/>
        <v>#NAME?</v>
      </c>
      <c r="M83" s="139" t="e">
        <f ca="1"/>
        <v>#NAME?</v>
      </c>
      <c r="N83" s="140"/>
    </row>
    <row r="84" spans="1:14" x14ac:dyDescent="0.35">
      <c r="A84" t="e">
        <f ca="1"/>
        <v>#NAME?</v>
      </c>
      <c r="B84" t="e">
        <f ca="1"/>
        <v>#NAME?</v>
      </c>
      <c r="C84" t="e">
        <f ca="1"/>
        <v>#NAME?</v>
      </c>
      <c r="D84" t="e">
        <f ca="1"/>
        <v>#NAME?</v>
      </c>
      <c r="E84" t="e">
        <f ca="1"/>
        <v>#NAME?</v>
      </c>
      <c r="F84" t="e">
        <f ca="1"/>
        <v>#NAME?</v>
      </c>
      <c r="G84" t="e">
        <f ca="1"/>
        <v>#NAME?</v>
      </c>
      <c r="H84" t="e">
        <f ca="1"/>
        <v>#NAME?</v>
      </c>
      <c r="I84" t="e">
        <f ca="1"/>
        <v>#NAME?</v>
      </c>
      <c r="J84" t="e">
        <f ca="1"/>
        <v>#NAME?</v>
      </c>
      <c r="K84" t="e">
        <f ca="1"/>
        <v>#NAME?</v>
      </c>
      <c r="L84" s="138" t="e">
        <f ca="1"/>
        <v>#NAME?</v>
      </c>
      <c r="M84" s="139" t="e">
        <f ca="1"/>
        <v>#NAME?</v>
      </c>
      <c r="N84" s="140"/>
    </row>
    <row r="85" spans="1:14" x14ac:dyDescent="0.35">
      <c r="A85" t="e">
        <f ca="1"/>
        <v>#NAME?</v>
      </c>
      <c r="B85" t="e">
        <f ca="1"/>
        <v>#NAME?</v>
      </c>
      <c r="C85" t="e">
        <f ca="1"/>
        <v>#NAME?</v>
      </c>
      <c r="D85" t="e">
        <f ca="1"/>
        <v>#NAME?</v>
      </c>
      <c r="E85" t="e">
        <f ca="1"/>
        <v>#NAME?</v>
      </c>
      <c r="F85" t="e">
        <f ca="1"/>
        <v>#NAME?</v>
      </c>
      <c r="G85" t="e">
        <f ca="1"/>
        <v>#NAME?</v>
      </c>
      <c r="H85" t="e">
        <f ca="1"/>
        <v>#NAME?</v>
      </c>
      <c r="I85" t="e">
        <f ca="1"/>
        <v>#NAME?</v>
      </c>
      <c r="J85" t="e">
        <f ca="1"/>
        <v>#NAME?</v>
      </c>
      <c r="K85" t="e">
        <f ca="1"/>
        <v>#NAME?</v>
      </c>
      <c r="L85" s="138" t="e">
        <f ca="1"/>
        <v>#NAME?</v>
      </c>
      <c r="M85" s="139" t="e">
        <f ca="1"/>
        <v>#NAME?</v>
      </c>
      <c r="N85" s="140"/>
    </row>
    <row r="86" spans="1:14" x14ac:dyDescent="0.35">
      <c r="A86" t="e">
        <f ca="1"/>
        <v>#NAME?</v>
      </c>
      <c r="B86" t="e">
        <f ca="1"/>
        <v>#NAME?</v>
      </c>
      <c r="C86" t="e">
        <f ca="1"/>
        <v>#NAME?</v>
      </c>
      <c r="D86" t="e">
        <f ca="1"/>
        <v>#NAME?</v>
      </c>
      <c r="E86" t="e">
        <f ca="1"/>
        <v>#NAME?</v>
      </c>
      <c r="F86" t="e">
        <f ca="1"/>
        <v>#NAME?</v>
      </c>
      <c r="G86" t="e">
        <f ca="1"/>
        <v>#NAME?</v>
      </c>
      <c r="H86" t="e">
        <f ca="1"/>
        <v>#NAME?</v>
      </c>
      <c r="I86" t="e">
        <f ca="1"/>
        <v>#NAME?</v>
      </c>
      <c r="J86" t="e">
        <f ca="1"/>
        <v>#NAME?</v>
      </c>
      <c r="K86" t="e">
        <f ca="1"/>
        <v>#NAME?</v>
      </c>
      <c r="L86" s="138" t="e">
        <f ca="1"/>
        <v>#NAME?</v>
      </c>
      <c r="M86" s="139" t="e">
        <f ca="1"/>
        <v>#NAME?</v>
      </c>
      <c r="N86" s="140"/>
    </row>
    <row r="87" spans="1:14" x14ac:dyDescent="0.35">
      <c r="A87" t="e">
        <f ca="1"/>
        <v>#NAME?</v>
      </c>
      <c r="B87" t="e">
        <f ca="1"/>
        <v>#NAME?</v>
      </c>
      <c r="C87" t="e">
        <f ca="1"/>
        <v>#NAME?</v>
      </c>
      <c r="D87" t="e">
        <f ca="1"/>
        <v>#NAME?</v>
      </c>
      <c r="E87" t="e">
        <f ca="1"/>
        <v>#NAME?</v>
      </c>
      <c r="F87" t="e">
        <f ca="1"/>
        <v>#NAME?</v>
      </c>
      <c r="G87" t="e">
        <f ca="1"/>
        <v>#NAME?</v>
      </c>
      <c r="H87" t="e">
        <f ca="1"/>
        <v>#NAME?</v>
      </c>
      <c r="I87" t="e">
        <f ca="1"/>
        <v>#NAME?</v>
      </c>
      <c r="J87" t="e">
        <f ca="1"/>
        <v>#NAME?</v>
      </c>
      <c r="K87" t="e">
        <f ca="1"/>
        <v>#NAME?</v>
      </c>
      <c r="L87" s="138" t="e">
        <f ca="1"/>
        <v>#NAME?</v>
      </c>
      <c r="M87" s="139" t="e">
        <f ca="1"/>
        <v>#NAME?</v>
      </c>
      <c r="N87" s="140"/>
    </row>
    <row r="88" spans="1:14" x14ac:dyDescent="0.35">
      <c r="A88" t="e">
        <f ca="1"/>
        <v>#NAME?</v>
      </c>
      <c r="B88" t="e">
        <f ca="1"/>
        <v>#NAME?</v>
      </c>
      <c r="C88" t="e">
        <f ca="1"/>
        <v>#NAME?</v>
      </c>
      <c r="D88" t="e">
        <f ca="1"/>
        <v>#NAME?</v>
      </c>
      <c r="E88" t="e">
        <f ca="1"/>
        <v>#NAME?</v>
      </c>
      <c r="F88" t="e">
        <f ca="1"/>
        <v>#NAME?</v>
      </c>
      <c r="G88" t="e">
        <f ca="1"/>
        <v>#NAME?</v>
      </c>
      <c r="H88" t="e">
        <f ca="1"/>
        <v>#NAME?</v>
      </c>
      <c r="I88" t="e">
        <f ca="1"/>
        <v>#NAME?</v>
      </c>
      <c r="J88" t="e">
        <f ca="1"/>
        <v>#NAME?</v>
      </c>
      <c r="K88" t="e">
        <f ca="1"/>
        <v>#NAME?</v>
      </c>
      <c r="L88" s="138" t="e">
        <f ca="1"/>
        <v>#NAME?</v>
      </c>
      <c r="M88" s="139" t="e">
        <f ca="1"/>
        <v>#NAME?</v>
      </c>
      <c r="N88" s="140"/>
    </row>
    <row r="89" spans="1:14" x14ac:dyDescent="0.35">
      <c r="A89" t="e">
        <f ca="1"/>
        <v>#NAME?</v>
      </c>
      <c r="B89" t="e">
        <f ca="1"/>
        <v>#NAME?</v>
      </c>
      <c r="C89" t="e">
        <f ca="1"/>
        <v>#NAME?</v>
      </c>
      <c r="D89" t="e">
        <f ca="1"/>
        <v>#NAME?</v>
      </c>
      <c r="E89" t="e">
        <f ca="1"/>
        <v>#NAME?</v>
      </c>
      <c r="F89" t="e">
        <f ca="1"/>
        <v>#NAME?</v>
      </c>
      <c r="G89" t="e">
        <f ca="1"/>
        <v>#NAME?</v>
      </c>
      <c r="H89" t="e">
        <f ca="1"/>
        <v>#NAME?</v>
      </c>
      <c r="I89" t="e">
        <f ca="1"/>
        <v>#NAME?</v>
      </c>
      <c r="J89" t="e">
        <f ca="1"/>
        <v>#NAME?</v>
      </c>
      <c r="K89" t="e">
        <f ca="1"/>
        <v>#NAME?</v>
      </c>
      <c r="L89" s="138" t="e">
        <f ca="1"/>
        <v>#NAME?</v>
      </c>
      <c r="M89" s="139" t="e">
        <f ca="1"/>
        <v>#NAME?</v>
      </c>
      <c r="N89" s="140"/>
    </row>
    <row r="90" spans="1:14" x14ac:dyDescent="0.35">
      <c r="A90" t="e">
        <f ca="1"/>
        <v>#NAME?</v>
      </c>
      <c r="B90" t="e">
        <f ca="1"/>
        <v>#NAME?</v>
      </c>
      <c r="C90" t="e">
        <f ca="1"/>
        <v>#NAME?</v>
      </c>
      <c r="D90" t="e">
        <f ca="1"/>
        <v>#NAME?</v>
      </c>
      <c r="E90" t="e">
        <f ca="1"/>
        <v>#NAME?</v>
      </c>
      <c r="F90" t="e">
        <f ca="1"/>
        <v>#NAME?</v>
      </c>
      <c r="G90" t="e">
        <f ca="1"/>
        <v>#NAME?</v>
      </c>
      <c r="H90" t="e">
        <f ca="1"/>
        <v>#NAME?</v>
      </c>
      <c r="I90" t="e">
        <f ca="1"/>
        <v>#NAME?</v>
      </c>
      <c r="J90" t="e">
        <f ca="1"/>
        <v>#NAME?</v>
      </c>
      <c r="K90" t="e">
        <f ca="1"/>
        <v>#NAME?</v>
      </c>
      <c r="L90" s="138" t="e">
        <f ca="1"/>
        <v>#NAME?</v>
      </c>
      <c r="M90" s="139" t="e">
        <f ca="1"/>
        <v>#NAME?</v>
      </c>
      <c r="N90" s="140"/>
    </row>
    <row r="91" spans="1:14" x14ac:dyDescent="0.35">
      <c r="A91" t="e">
        <f ca="1"/>
        <v>#NAME?</v>
      </c>
      <c r="B91" t="e">
        <f ca="1"/>
        <v>#NAME?</v>
      </c>
      <c r="C91" t="e">
        <f ca="1"/>
        <v>#NAME?</v>
      </c>
      <c r="D91" t="e">
        <f ca="1"/>
        <v>#NAME?</v>
      </c>
      <c r="E91" t="e">
        <f ca="1"/>
        <v>#NAME?</v>
      </c>
      <c r="F91" t="e">
        <f ca="1"/>
        <v>#NAME?</v>
      </c>
      <c r="G91" t="e">
        <f ca="1"/>
        <v>#NAME?</v>
      </c>
      <c r="H91" t="e">
        <f ca="1"/>
        <v>#NAME?</v>
      </c>
      <c r="I91" t="e">
        <f ca="1"/>
        <v>#NAME?</v>
      </c>
      <c r="J91" t="e">
        <f ca="1"/>
        <v>#NAME?</v>
      </c>
      <c r="K91" t="e">
        <f ca="1"/>
        <v>#NAME?</v>
      </c>
      <c r="L91" s="138" t="e">
        <f ca="1"/>
        <v>#NAME?</v>
      </c>
      <c r="M91" s="139" t="e">
        <f ca="1"/>
        <v>#NAME?</v>
      </c>
      <c r="N91" s="140"/>
    </row>
    <row r="92" spans="1:14" x14ac:dyDescent="0.35">
      <c r="A92" t="e">
        <f ca="1"/>
        <v>#NAME?</v>
      </c>
      <c r="B92" t="e">
        <f ca="1"/>
        <v>#NAME?</v>
      </c>
      <c r="C92" t="e">
        <f ca="1"/>
        <v>#NAME?</v>
      </c>
      <c r="D92" t="e">
        <f ca="1"/>
        <v>#NAME?</v>
      </c>
      <c r="E92" t="e">
        <f ca="1"/>
        <v>#NAME?</v>
      </c>
      <c r="F92" t="e">
        <f ca="1"/>
        <v>#NAME?</v>
      </c>
      <c r="G92" t="e">
        <f ca="1"/>
        <v>#NAME?</v>
      </c>
      <c r="H92" t="e">
        <f ca="1"/>
        <v>#NAME?</v>
      </c>
      <c r="I92" t="e">
        <f ca="1"/>
        <v>#NAME?</v>
      </c>
      <c r="J92" t="e">
        <f ca="1"/>
        <v>#NAME?</v>
      </c>
      <c r="K92" t="e">
        <f ca="1"/>
        <v>#NAME?</v>
      </c>
      <c r="L92" s="138" t="e">
        <f ca="1"/>
        <v>#NAME?</v>
      </c>
      <c r="M92" s="139" t="e">
        <f ca="1"/>
        <v>#NAME?</v>
      </c>
      <c r="N92" s="140"/>
    </row>
    <row r="93" spans="1:14" x14ac:dyDescent="0.35">
      <c r="A93" t="e">
        <f ca="1"/>
        <v>#NAME?</v>
      </c>
      <c r="B93" t="e">
        <f ca="1"/>
        <v>#NAME?</v>
      </c>
      <c r="C93" t="e">
        <f ca="1"/>
        <v>#NAME?</v>
      </c>
      <c r="D93" t="e">
        <f ca="1"/>
        <v>#NAME?</v>
      </c>
      <c r="E93" t="e">
        <f ca="1"/>
        <v>#NAME?</v>
      </c>
      <c r="F93" t="e">
        <f ca="1"/>
        <v>#NAME?</v>
      </c>
      <c r="G93" t="e">
        <f ca="1"/>
        <v>#NAME?</v>
      </c>
      <c r="H93" t="e">
        <f ca="1"/>
        <v>#NAME?</v>
      </c>
      <c r="I93" t="e">
        <f ca="1"/>
        <v>#NAME?</v>
      </c>
      <c r="J93" t="e">
        <f ca="1"/>
        <v>#NAME?</v>
      </c>
      <c r="K93" t="e">
        <f ca="1"/>
        <v>#NAME?</v>
      </c>
      <c r="L93" s="138" t="e">
        <f ca="1"/>
        <v>#NAME?</v>
      </c>
      <c r="M93" s="139" t="e">
        <f ca="1"/>
        <v>#NAME?</v>
      </c>
      <c r="N93" s="140"/>
    </row>
    <row r="94" spans="1:14" x14ac:dyDescent="0.35">
      <c r="A94" t="e">
        <f ca="1"/>
        <v>#NAME?</v>
      </c>
      <c r="B94" t="e">
        <f ca="1"/>
        <v>#NAME?</v>
      </c>
      <c r="C94" t="e">
        <f ca="1"/>
        <v>#NAME?</v>
      </c>
      <c r="D94" t="e">
        <f ca="1"/>
        <v>#NAME?</v>
      </c>
      <c r="E94" t="e">
        <f ca="1"/>
        <v>#NAME?</v>
      </c>
      <c r="F94" t="e">
        <f ca="1"/>
        <v>#NAME?</v>
      </c>
      <c r="G94" t="e">
        <f ca="1"/>
        <v>#NAME?</v>
      </c>
      <c r="H94" t="e">
        <f ca="1"/>
        <v>#NAME?</v>
      </c>
      <c r="I94" t="e">
        <f ca="1"/>
        <v>#NAME?</v>
      </c>
      <c r="J94" t="e">
        <f ca="1"/>
        <v>#NAME?</v>
      </c>
      <c r="K94" t="e">
        <f ca="1"/>
        <v>#NAME?</v>
      </c>
      <c r="L94" s="138" t="e">
        <f ca="1"/>
        <v>#NAME?</v>
      </c>
      <c r="M94" s="139" t="e">
        <f ca="1"/>
        <v>#NAME?</v>
      </c>
      <c r="N94" s="140"/>
    </row>
    <row r="95" spans="1:14" x14ac:dyDescent="0.35">
      <c r="A95" t="e">
        <f ca="1"/>
        <v>#NAME?</v>
      </c>
      <c r="B95" t="e">
        <f ca="1"/>
        <v>#NAME?</v>
      </c>
      <c r="C95" t="e">
        <f ca="1"/>
        <v>#NAME?</v>
      </c>
      <c r="D95" t="e">
        <f ca="1"/>
        <v>#NAME?</v>
      </c>
      <c r="E95" t="e">
        <f ca="1"/>
        <v>#NAME?</v>
      </c>
      <c r="F95" t="e">
        <f ca="1"/>
        <v>#NAME?</v>
      </c>
      <c r="G95" t="e">
        <f ca="1"/>
        <v>#NAME?</v>
      </c>
      <c r="H95" t="e">
        <f ca="1"/>
        <v>#NAME?</v>
      </c>
      <c r="I95" t="e">
        <f ca="1"/>
        <v>#NAME?</v>
      </c>
      <c r="J95" t="e">
        <f ca="1"/>
        <v>#NAME?</v>
      </c>
      <c r="K95" t="e">
        <f ca="1"/>
        <v>#NAME?</v>
      </c>
      <c r="L95" s="138" t="e">
        <f ca="1"/>
        <v>#NAME?</v>
      </c>
      <c r="M95" s="139" t="e">
        <f ca="1"/>
        <v>#NAME?</v>
      </c>
      <c r="N95" s="140"/>
    </row>
    <row r="96" spans="1:14" x14ac:dyDescent="0.35">
      <c r="A96" t="e">
        <f ca="1"/>
        <v>#NAME?</v>
      </c>
      <c r="B96" t="e">
        <f ca="1"/>
        <v>#NAME?</v>
      </c>
      <c r="C96" t="e">
        <f ca="1"/>
        <v>#NAME?</v>
      </c>
      <c r="D96" t="e">
        <f ca="1"/>
        <v>#NAME?</v>
      </c>
      <c r="E96" t="e">
        <f ca="1"/>
        <v>#NAME?</v>
      </c>
      <c r="F96" t="e">
        <f ca="1"/>
        <v>#NAME?</v>
      </c>
      <c r="G96" t="e">
        <f ca="1"/>
        <v>#NAME?</v>
      </c>
      <c r="H96" t="e">
        <f ca="1"/>
        <v>#NAME?</v>
      </c>
      <c r="I96" t="e">
        <f ca="1"/>
        <v>#NAME?</v>
      </c>
      <c r="J96" t="e">
        <f ca="1"/>
        <v>#NAME?</v>
      </c>
      <c r="K96" t="e">
        <f ca="1"/>
        <v>#NAME?</v>
      </c>
      <c r="L96" s="138" t="e">
        <f ca="1"/>
        <v>#NAME?</v>
      </c>
      <c r="M96" s="139" t="e">
        <f ca="1"/>
        <v>#NAME?</v>
      </c>
      <c r="N96" s="140"/>
    </row>
    <row r="97" spans="1:14" x14ac:dyDescent="0.35">
      <c r="A97" t="e">
        <f ca="1"/>
        <v>#NAME?</v>
      </c>
      <c r="B97" t="e">
        <f ca="1"/>
        <v>#NAME?</v>
      </c>
      <c r="C97" t="e">
        <f ca="1"/>
        <v>#NAME?</v>
      </c>
      <c r="D97" t="e">
        <f ca="1"/>
        <v>#NAME?</v>
      </c>
      <c r="E97" t="e">
        <f ca="1"/>
        <v>#NAME?</v>
      </c>
      <c r="F97" t="e">
        <f ca="1"/>
        <v>#NAME?</v>
      </c>
      <c r="G97" t="e">
        <f ca="1"/>
        <v>#NAME?</v>
      </c>
      <c r="H97" t="e">
        <f ca="1"/>
        <v>#NAME?</v>
      </c>
      <c r="I97" t="e">
        <f ca="1"/>
        <v>#NAME?</v>
      </c>
      <c r="J97" t="e">
        <f ca="1"/>
        <v>#NAME?</v>
      </c>
      <c r="K97" t="e">
        <f ca="1"/>
        <v>#NAME?</v>
      </c>
      <c r="L97" s="138" t="e">
        <f ca="1"/>
        <v>#NAME?</v>
      </c>
      <c r="M97" s="139" t="e">
        <f ca="1"/>
        <v>#NAME?</v>
      </c>
      <c r="N97" s="140"/>
    </row>
    <row r="98" spans="1:14" x14ac:dyDescent="0.35">
      <c r="A98" t="e">
        <f ca="1"/>
        <v>#NAME?</v>
      </c>
      <c r="B98" t="e">
        <f ca="1"/>
        <v>#NAME?</v>
      </c>
      <c r="C98" t="e">
        <f ca="1"/>
        <v>#NAME?</v>
      </c>
      <c r="D98" t="e">
        <f ca="1"/>
        <v>#NAME?</v>
      </c>
      <c r="E98" t="e">
        <f ca="1"/>
        <v>#NAME?</v>
      </c>
      <c r="F98" t="e">
        <f ca="1"/>
        <v>#NAME?</v>
      </c>
      <c r="G98" t="e">
        <f ca="1"/>
        <v>#NAME?</v>
      </c>
      <c r="H98" t="e">
        <f ca="1"/>
        <v>#NAME?</v>
      </c>
      <c r="I98" t="e">
        <f ca="1"/>
        <v>#NAME?</v>
      </c>
      <c r="J98" t="e">
        <f ca="1"/>
        <v>#NAME?</v>
      </c>
      <c r="K98" t="e">
        <f ca="1"/>
        <v>#NAME?</v>
      </c>
      <c r="L98" s="138" t="e">
        <f ca="1"/>
        <v>#NAME?</v>
      </c>
      <c r="M98" s="139" t="e">
        <f ca="1"/>
        <v>#NAME?</v>
      </c>
      <c r="N98" s="140"/>
    </row>
    <row r="99" spans="1:14" x14ac:dyDescent="0.35">
      <c r="A99" t="e">
        <f ca="1"/>
        <v>#NAME?</v>
      </c>
      <c r="B99" t="e">
        <f ca="1"/>
        <v>#NAME?</v>
      </c>
      <c r="C99" t="e">
        <f ca="1"/>
        <v>#NAME?</v>
      </c>
      <c r="D99" t="e">
        <f ca="1"/>
        <v>#NAME?</v>
      </c>
      <c r="E99" t="e">
        <f ca="1"/>
        <v>#NAME?</v>
      </c>
      <c r="F99" t="e">
        <f ca="1"/>
        <v>#NAME?</v>
      </c>
      <c r="G99" t="e">
        <f ca="1"/>
        <v>#NAME?</v>
      </c>
      <c r="H99" t="e">
        <f ca="1"/>
        <v>#NAME?</v>
      </c>
      <c r="I99" t="e">
        <f ca="1"/>
        <v>#NAME?</v>
      </c>
      <c r="J99" t="e">
        <f ca="1"/>
        <v>#NAME?</v>
      </c>
      <c r="K99" t="e">
        <f ca="1"/>
        <v>#NAME?</v>
      </c>
      <c r="L99" s="138" t="e">
        <f ca="1"/>
        <v>#NAME?</v>
      </c>
      <c r="M99" s="139" t="e">
        <f ca="1"/>
        <v>#NAME?</v>
      </c>
      <c r="N99" s="140"/>
    </row>
    <row r="100" spans="1:14" x14ac:dyDescent="0.35">
      <c r="A100" t="e">
        <f ca="1"/>
        <v>#NAME?</v>
      </c>
      <c r="B100" t="e">
        <f ca="1"/>
        <v>#NAME?</v>
      </c>
      <c r="C100" t="e">
        <f ca="1"/>
        <v>#NAME?</v>
      </c>
      <c r="D100" t="e">
        <f ca="1"/>
        <v>#NAME?</v>
      </c>
      <c r="E100" t="e">
        <f ca="1"/>
        <v>#NAME?</v>
      </c>
      <c r="F100" t="e">
        <f ca="1"/>
        <v>#NAME?</v>
      </c>
      <c r="G100" t="e">
        <f ca="1"/>
        <v>#NAME?</v>
      </c>
      <c r="H100" t="e">
        <f ca="1"/>
        <v>#NAME?</v>
      </c>
      <c r="I100" t="e">
        <f ca="1"/>
        <v>#NAME?</v>
      </c>
      <c r="J100" t="e">
        <f ca="1"/>
        <v>#NAME?</v>
      </c>
      <c r="K100" t="e">
        <f ca="1"/>
        <v>#NAME?</v>
      </c>
      <c r="L100" s="138" t="e">
        <f ca="1"/>
        <v>#NAME?</v>
      </c>
      <c r="M100" s="139" t="e">
        <f ca="1"/>
        <v>#NAME?</v>
      </c>
      <c r="N100" s="140"/>
    </row>
    <row r="101" spans="1:14" x14ac:dyDescent="0.35">
      <c r="A101" t="e">
        <f ca="1"/>
        <v>#NAME?</v>
      </c>
      <c r="B101" t="e">
        <f ca="1"/>
        <v>#NAME?</v>
      </c>
      <c r="C101" t="e">
        <f ca="1"/>
        <v>#NAME?</v>
      </c>
      <c r="D101" t="e">
        <f ca="1"/>
        <v>#NAME?</v>
      </c>
      <c r="E101" t="e">
        <f ca="1"/>
        <v>#NAME?</v>
      </c>
      <c r="F101" t="e">
        <f ca="1"/>
        <v>#NAME?</v>
      </c>
      <c r="G101" t="e">
        <f ca="1"/>
        <v>#NAME?</v>
      </c>
      <c r="H101" t="e">
        <f ca="1"/>
        <v>#NAME?</v>
      </c>
      <c r="I101" t="e">
        <f ca="1"/>
        <v>#NAME?</v>
      </c>
      <c r="J101" t="e">
        <f ca="1"/>
        <v>#NAME?</v>
      </c>
      <c r="K101" t="e">
        <f ca="1"/>
        <v>#NAME?</v>
      </c>
      <c r="L101" s="138" t="e">
        <f ca="1"/>
        <v>#NAME?</v>
      </c>
      <c r="M101" s="139" t="e">
        <f ca="1"/>
        <v>#NAME?</v>
      </c>
      <c r="N101" s="140"/>
    </row>
    <row r="102" spans="1:14" x14ac:dyDescent="0.35">
      <c r="A102" t="e">
        <f ca="1"/>
        <v>#NAME?</v>
      </c>
      <c r="B102" t="e">
        <f ca="1"/>
        <v>#NAME?</v>
      </c>
      <c r="C102" t="e">
        <f ca="1"/>
        <v>#NAME?</v>
      </c>
      <c r="D102" t="e">
        <f ca="1"/>
        <v>#NAME?</v>
      </c>
      <c r="E102" t="e">
        <f ca="1"/>
        <v>#NAME?</v>
      </c>
      <c r="F102" t="e">
        <f ca="1"/>
        <v>#NAME?</v>
      </c>
      <c r="G102" t="e">
        <f ca="1"/>
        <v>#NAME?</v>
      </c>
      <c r="H102" t="e">
        <f ca="1"/>
        <v>#NAME?</v>
      </c>
      <c r="I102" t="e">
        <f ca="1"/>
        <v>#NAME?</v>
      </c>
      <c r="J102" t="e">
        <f ca="1"/>
        <v>#NAME?</v>
      </c>
      <c r="K102" t="e">
        <f ca="1"/>
        <v>#NAME?</v>
      </c>
      <c r="L102" s="138" t="e">
        <f ca="1"/>
        <v>#NAME?</v>
      </c>
      <c r="M102" s="139" t="e">
        <f ca="1"/>
        <v>#NAME?</v>
      </c>
      <c r="N102" s="140"/>
    </row>
    <row r="103" spans="1:14" x14ac:dyDescent="0.35">
      <c r="A103" t="e">
        <f ca="1"/>
        <v>#NAME?</v>
      </c>
      <c r="B103" t="e">
        <f ca="1"/>
        <v>#NAME?</v>
      </c>
      <c r="C103" t="e">
        <f ca="1"/>
        <v>#NAME?</v>
      </c>
      <c r="D103" t="e">
        <f ca="1"/>
        <v>#NAME?</v>
      </c>
      <c r="E103" t="e">
        <f ca="1"/>
        <v>#NAME?</v>
      </c>
      <c r="F103" t="e">
        <f ca="1"/>
        <v>#NAME?</v>
      </c>
      <c r="G103" t="e">
        <f ca="1"/>
        <v>#NAME?</v>
      </c>
      <c r="H103" t="e">
        <f ca="1"/>
        <v>#NAME?</v>
      </c>
      <c r="I103" t="e">
        <f ca="1"/>
        <v>#NAME?</v>
      </c>
      <c r="J103" t="e">
        <f ca="1"/>
        <v>#NAME?</v>
      </c>
      <c r="K103" t="e">
        <f ca="1"/>
        <v>#NAME?</v>
      </c>
      <c r="L103" s="138" t="e">
        <f ca="1"/>
        <v>#NAME?</v>
      </c>
      <c r="M103" s="139" t="e">
        <f ca="1"/>
        <v>#NAME?</v>
      </c>
      <c r="N103" s="140"/>
    </row>
    <row r="104" spans="1:14" x14ac:dyDescent="0.35">
      <c r="A104" t="e">
        <f ca="1"/>
        <v>#NAME?</v>
      </c>
      <c r="B104" t="e">
        <f ca="1"/>
        <v>#NAME?</v>
      </c>
      <c r="C104" t="e">
        <f ca="1"/>
        <v>#NAME?</v>
      </c>
      <c r="D104" t="e">
        <f ca="1"/>
        <v>#NAME?</v>
      </c>
      <c r="E104" t="e">
        <f ca="1"/>
        <v>#NAME?</v>
      </c>
      <c r="F104" t="e">
        <f ca="1"/>
        <v>#NAME?</v>
      </c>
      <c r="G104" t="e">
        <f ca="1"/>
        <v>#NAME?</v>
      </c>
      <c r="H104" t="e">
        <f ca="1"/>
        <v>#NAME?</v>
      </c>
      <c r="I104" t="e">
        <f ca="1"/>
        <v>#NAME?</v>
      </c>
      <c r="J104" t="e">
        <f ca="1"/>
        <v>#NAME?</v>
      </c>
      <c r="K104" t="e">
        <f ca="1"/>
        <v>#NAME?</v>
      </c>
      <c r="L104" s="138" t="e">
        <f ca="1"/>
        <v>#NAME?</v>
      </c>
      <c r="M104" s="139" t="e">
        <f ca="1"/>
        <v>#NAME?</v>
      </c>
      <c r="N104" s="140"/>
    </row>
    <row r="105" spans="1:14" x14ac:dyDescent="0.35">
      <c r="A105" t="e">
        <f ca="1"/>
        <v>#NAME?</v>
      </c>
      <c r="B105" t="e">
        <f ca="1"/>
        <v>#NAME?</v>
      </c>
      <c r="C105" t="e">
        <f ca="1"/>
        <v>#NAME?</v>
      </c>
      <c r="D105" t="e">
        <f ca="1"/>
        <v>#NAME?</v>
      </c>
      <c r="E105" t="e">
        <f ca="1"/>
        <v>#NAME?</v>
      </c>
      <c r="F105" t="e">
        <f ca="1"/>
        <v>#NAME?</v>
      </c>
      <c r="G105" t="e">
        <f ca="1"/>
        <v>#NAME?</v>
      </c>
      <c r="H105" t="e">
        <f ca="1"/>
        <v>#NAME?</v>
      </c>
      <c r="I105" t="e">
        <f ca="1"/>
        <v>#NAME?</v>
      </c>
      <c r="J105" t="e">
        <f ca="1"/>
        <v>#NAME?</v>
      </c>
      <c r="K105" t="e">
        <f ca="1"/>
        <v>#NAME?</v>
      </c>
      <c r="L105" s="138" t="e">
        <f ca="1"/>
        <v>#NAME?</v>
      </c>
      <c r="M105" s="139" t="e">
        <f ca="1"/>
        <v>#NAME?</v>
      </c>
      <c r="N105" s="140"/>
    </row>
    <row r="106" spans="1:14" x14ac:dyDescent="0.35">
      <c r="A106" t="e">
        <f ca="1"/>
        <v>#NAME?</v>
      </c>
      <c r="B106" t="e">
        <f ca="1"/>
        <v>#NAME?</v>
      </c>
      <c r="C106" t="e">
        <f ca="1"/>
        <v>#NAME?</v>
      </c>
      <c r="D106" t="e">
        <f ca="1"/>
        <v>#NAME?</v>
      </c>
      <c r="E106" t="e">
        <f ca="1"/>
        <v>#NAME?</v>
      </c>
      <c r="F106" t="e">
        <f ca="1"/>
        <v>#NAME?</v>
      </c>
      <c r="G106" t="e">
        <f ca="1"/>
        <v>#NAME?</v>
      </c>
      <c r="H106" t="e">
        <f ca="1"/>
        <v>#NAME?</v>
      </c>
      <c r="I106" t="e">
        <f ca="1"/>
        <v>#NAME?</v>
      </c>
      <c r="J106" t="e">
        <f ca="1"/>
        <v>#NAME?</v>
      </c>
      <c r="K106" t="e">
        <f ca="1"/>
        <v>#NAME?</v>
      </c>
      <c r="L106" s="138" t="e">
        <f ca="1"/>
        <v>#NAME?</v>
      </c>
      <c r="M106" s="139" t="e">
        <f ca="1"/>
        <v>#NAME?</v>
      </c>
      <c r="N106" s="140"/>
    </row>
    <row r="107" spans="1:14" x14ac:dyDescent="0.35">
      <c r="A107" t="e">
        <f ca="1"/>
        <v>#NAME?</v>
      </c>
      <c r="B107" t="e">
        <f ca="1"/>
        <v>#NAME?</v>
      </c>
      <c r="C107" t="e">
        <f ca="1"/>
        <v>#NAME?</v>
      </c>
      <c r="D107" t="e">
        <f ca="1"/>
        <v>#NAME?</v>
      </c>
      <c r="E107" t="e">
        <f ca="1"/>
        <v>#NAME?</v>
      </c>
      <c r="F107" t="e">
        <f ca="1"/>
        <v>#NAME?</v>
      </c>
      <c r="G107" t="e">
        <f ca="1"/>
        <v>#NAME?</v>
      </c>
      <c r="H107" t="e">
        <f ca="1"/>
        <v>#NAME?</v>
      </c>
      <c r="I107" t="e">
        <f ca="1"/>
        <v>#NAME?</v>
      </c>
      <c r="J107" t="e">
        <f ca="1"/>
        <v>#NAME?</v>
      </c>
      <c r="K107" t="e">
        <f ca="1"/>
        <v>#NAME?</v>
      </c>
      <c r="L107" s="138" t="e">
        <f ca="1"/>
        <v>#NAME?</v>
      </c>
      <c r="M107" s="139" t="e">
        <f ca="1"/>
        <v>#NAME?</v>
      </c>
      <c r="N107" s="140"/>
    </row>
    <row r="108" spans="1:14" x14ac:dyDescent="0.35">
      <c r="A108" t="e">
        <f ca="1"/>
        <v>#NAME?</v>
      </c>
      <c r="B108" t="e">
        <f ca="1"/>
        <v>#NAME?</v>
      </c>
      <c r="C108" t="e">
        <f ca="1"/>
        <v>#NAME?</v>
      </c>
      <c r="D108" t="e">
        <f ca="1"/>
        <v>#NAME?</v>
      </c>
      <c r="E108" t="e">
        <f ca="1"/>
        <v>#NAME?</v>
      </c>
      <c r="F108" t="e">
        <f ca="1"/>
        <v>#NAME?</v>
      </c>
      <c r="G108" t="e">
        <f ca="1"/>
        <v>#NAME?</v>
      </c>
      <c r="H108" t="e">
        <f ca="1"/>
        <v>#NAME?</v>
      </c>
      <c r="I108" t="e">
        <f ca="1"/>
        <v>#NAME?</v>
      </c>
      <c r="J108" t="e">
        <f ca="1"/>
        <v>#NAME?</v>
      </c>
      <c r="K108" t="e">
        <f ca="1"/>
        <v>#NAME?</v>
      </c>
      <c r="L108" s="138" t="e">
        <f ca="1"/>
        <v>#NAME?</v>
      </c>
      <c r="M108" s="139" t="e">
        <f ca="1"/>
        <v>#NAME?</v>
      </c>
      <c r="N108" s="140"/>
    </row>
    <row r="109" spans="1:14" x14ac:dyDescent="0.35">
      <c r="A109" t="e">
        <f ca="1"/>
        <v>#NAME?</v>
      </c>
      <c r="B109" t="e">
        <f ca="1"/>
        <v>#NAME?</v>
      </c>
      <c r="C109" t="e">
        <f ca="1"/>
        <v>#NAME?</v>
      </c>
      <c r="D109" t="e">
        <f ca="1"/>
        <v>#NAME?</v>
      </c>
      <c r="E109" t="e">
        <f ca="1"/>
        <v>#NAME?</v>
      </c>
      <c r="F109" t="e">
        <f ca="1"/>
        <v>#NAME?</v>
      </c>
      <c r="G109" t="e">
        <f ca="1"/>
        <v>#NAME?</v>
      </c>
      <c r="H109" t="e">
        <f ca="1"/>
        <v>#NAME?</v>
      </c>
      <c r="I109" t="e">
        <f ca="1"/>
        <v>#NAME?</v>
      </c>
      <c r="J109" t="e">
        <f ca="1"/>
        <v>#NAME?</v>
      </c>
      <c r="K109" t="e">
        <f ca="1"/>
        <v>#NAME?</v>
      </c>
      <c r="L109" s="138" t="e">
        <f ca="1"/>
        <v>#NAME?</v>
      </c>
      <c r="M109" s="139" t="e">
        <f ca="1"/>
        <v>#NAME?</v>
      </c>
      <c r="N109" s="140"/>
    </row>
    <row r="110" spans="1:14" x14ac:dyDescent="0.35">
      <c r="A110" t="e">
        <f ca="1"/>
        <v>#NAME?</v>
      </c>
      <c r="B110" t="e">
        <f ca="1"/>
        <v>#NAME?</v>
      </c>
      <c r="C110" t="e">
        <f ca="1"/>
        <v>#NAME?</v>
      </c>
      <c r="D110" t="e">
        <f ca="1"/>
        <v>#NAME?</v>
      </c>
      <c r="E110" t="e">
        <f ca="1"/>
        <v>#NAME?</v>
      </c>
      <c r="F110" t="e">
        <f ca="1"/>
        <v>#NAME?</v>
      </c>
      <c r="G110" t="e">
        <f ca="1"/>
        <v>#NAME?</v>
      </c>
      <c r="H110" t="e">
        <f ca="1"/>
        <v>#NAME?</v>
      </c>
      <c r="I110" t="e">
        <f ca="1"/>
        <v>#NAME?</v>
      </c>
      <c r="J110" t="e">
        <f ca="1"/>
        <v>#NAME?</v>
      </c>
      <c r="K110" t="e">
        <f ca="1"/>
        <v>#NAME?</v>
      </c>
      <c r="L110" s="138" t="e">
        <f ca="1"/>
        <v>#NAME?</v>
      </c>
      <c r="M110" s="139" t="e">
        <f ca="1"/>
        <v>#NAME?</v>
      </c>
      <c r="N110" s="140"/>
    </row>
    <row r="111" spans="1:14" x14ac:dyDescent="0.35">
      <c r="A111" t="e">
        <f ca="1"/>
        <v>#NAME?</v>
      </c>
      <c r="B111" t="e">
        <f ca="1"/>
        <v>#NAME?</v>
      </c>
      <c r="C111" t="e">
        <f ca="1"/>
        <v>#NAME?</v>
      </c>
      <c r="D111" t="e">
        <f ca="1"/>
        <v>#NAME?</v>
      </c>
      <c r="E111" t="e">
        <f ca="1"/>
        <v>#NAME?</v>
      </c>
      <c r="F111" t="e">
        <f ca="1"/>
        <v>#NAME?</v>
      </c>
      <c r="G111" t="e">
        <f ca="1"/>
        <v>#NAME?</v>
      </c>
      <c r="H111" t="e">
        <f ca="1"/>
        <v>#NAME?</v>
      </c>
      <c r="I111" t="e">
        <f ca="1"/>
        <v>#NAME?</v>
      </c>
      <c r="J111" t="e">
        <f ca="1"/>
        <v>#NAME?</v>
      </c>
      <c r="K111" t="e">
        <f ca="1"/>
        <v>#NAME?</v>
      </c>
      <c r="L111" s="138" t="e">
        <f ca="1"/>
        <v>#NAME?</v>
      </c>
      <c r="M111" s="139" t="e">
        <f ca="1"/>
        <v>#NAME?</v>
      </c>
      <c r="N111" s="140"/>
    </row>
    <row r="112" spans="1:14" x14ac:dyDescent="0.35">
      <c r="A112" t="e">
        <f ca="1"/>
        <v>#NAME?</v>
      </c>
      <c r="B112" t="e">
        <f ca="1"/>
        <v>#NAME?</v>
      </c>
      <c r="C112" t="e">
        <f ca="1"/>
        <v>#NAME?</v>
      </c>
      <c r="D112" t="e">
        <f ca="1"/>
        <v>#NAME?</v>
      </c>
      <c r="E112" t="e">
        <f ca="1"/>
        <v>#NAME?</v>
      </c>
      <c r="F112" t="e">
        <f ca="1"/>
        <v>#NAME?</v>
      </c>
      <c r="G112" t="e">
        <f ca="1"/>
        <v>#NAME?</v>
      </c>
      <c r="H112" t="e">
        <f ca="1"/>
        <v>#NAME?</v>
      </c>
      <c r="I112" t="e">
        <f ca="1"/>
        <v>#NAME?</v>
      </c>
      <c r="J112" t="e">
        <f ca="1"/>
        <v>#NAME?</v>
      </c>
      <c r="K112" t="e">
        <f ca="1"/>
        <v>#NAME?</v>
      </c>
      <c r="L112" s="138" t="e">
        <f ca="1"/>
        <v>#NAME?</v>
      </c>
      <c r="M112" s="139" t="e">
        <f ca="1"/>
        <v>#NAME?</v>
      </c>
      <c r="N112" s="140"/>
    </row>
    <row r="113" spans="1:14" x14ac:dyDescent="0.35">
      <c r="A113" t="e">
        <f ca="1"/>
        <v>#NAME?</v>
      </c>
      <c r="B113" t="e">
        <f ca="1"/>
        <v>#NAME?</v>
      </c>
      <c r="C113" t="e">
        <f ca="1"/>
        <v>#NAME?</v>
      </c>
      <c r="D113" t="e">
        <f ca="1"/>
        <v>#NAME?</v>
      </c>
      <c r="E113" t="e">
        <f ca="1"/>
        <v>#NAME?</v>
      </c>
      <c r="F113" t="e">
        <f ca="1"/>
        <v>#NAME?</v>
      </c>
      <c r="G113" t="e">
        <f ca="1"/>
        <v>#NAME?</v>
      </c>
      <c r="H113" t="e">
        <f ca="1"/>
        <v>#NAME?</v>
      </c>
      <c r="I113" t="e">
        <f ca="1"/>
        <v>#NAME?</v>
      </c>
      <c r="J113" t="e">
        <f ca="1"/>
        <v>#NAME?</v>
      </c>
      <c r="K113" t="e">
        <f ca="1"/>
        <v>#NAME?</v>
      </c>
      <c r="L113" s="138" t="e">
        <f ca="1"/>
        <v>#NAME?</v>
      </c>
      <c r="M113" s="139" t="e">
        <f ca="1"/>
        <v>#NAME?</v>
      </c>
      <c r="N113" s="140"/>
    </row>
    <row r="114" spans="1:14" x14ac:dyDescent="0.35">
      <c r="A114" t="e">
        <f ca="1"/>
        <v>#NAME?</v>
      </c>
      <c r="B114" t="e">
        <f ca="1"/>
        <v>#NAME?</v>
      </c>
      <c r="C114" t="e">
        <f ca="1"/>
        <v>#NAME?</v>
      </c>
      <c r="D114" t="e">
        <f ca="1"/>
        <v>#NAME?</v>
      </c>
      <c r="E114" t="e">
        <f ca="1"/>
        <v>#NAME?</v>
      </c>
      <c r="F114" t="e">
        <f ca="1"/>
        <v>#NAME?</v>
      </c>
      <c r="G114" t="e">
        <f ca="1"/>
        <v>#NAME?</v>
      </c>
      <c r="H114" t="e">
        <f ca="1"/>
        <v>#NAME?</v>
      </c>
      <c r="I114" t="e">
        <f ca="1"/>
        <v>#NAME?</v>
      </c>
      <c r="J114" t="e">
        <f ca="1"/>
        <v>#NAME?</v>
      </c>
      <c r="K114" t="e">
        <f ca="1"/>
        <v>#NAME?</v>
      </c>
      <c r="L114" s="138" t="e">
        <f ca="1"/>
        <v>#NAME?</v>
      </c>
      <c r="M114" s="139" t="e">
        <f ca="1"/>
        <v>#NAME?</v>
      </c>
      <c r="N114" s="140"/>
    </row>
    <row r="115" spans="1:14" x14ac:dyDescent="0.35">
      <c r="A115" t="e">
        <f ca="1"/>
        <v>#NAME?</v>
      </c>
      <c r="B115" t="e">
        <f ca="1"/>
        <v>#NAME?</v>
      </c>
      <c r="C115" t="e">
        <f ca="1"/>
        <v>#NAME?</v>
      </c>
      <c r="D115" t="e">
        <f ca="1"/>
        <v>#NAME?</v>
      </c>
      <c r="E115" t="e">
        <f ca="1"/>
        <v>#NAME?</v>
      </c>
      <c r="F115" t="e">
        <f ca="1"/>
        <v>#NAME?</v>
      </c>
      <c r="G115" t="e">
        <f ca="1"/>
        <v>#NAME?</v>
      </c>
      <c r="H115" t="e">
        <f ca="1"/>
        <v>#NAME?</v>
      </c>
      <c r="I115" t="e">
        <f ca="1"/>
        <v>#NAME?</v>
      </c>
      <c r="J115" t="e">
        <f ca="1"/>
        <v>#NAME?</v>
      </c>
      <c r="K115" t="e">
        <f ca="1"/>
        <v>#NAME?</v>
      </c>
      <c r="L115" s="138" t="e">
        <f ca="1"/>
        <v>#NAME?</v>
      </c>
      <c r="M115" s="139" t="e">
        <f ca="1"/>
        <v>#NAME?</v>
      </c>
      <c r="N115" s="140"/>
    </row>
    <row r="116" spans="1:14" x14ac:dyDescent="0.35">
      <c r="A116" t="e">
        <f ca="1"/>
        <v>#NAME?</v>
      </c>
      <c r="B116" t="e">
        <f ca="1"/>
        <v>#NAME?</v>
      </c>
      <c r="C116" t="e">
        <f ca="1"/>
        <v>#NAME?</v>
      </c>
      <c r="D116" t="e">
        <f ca="1"/>
        <v>#NAME?</v>
      </c>
      <c r="E116" t="e">
        <f ca="1"/>
        <v>#NAME?</v>
      </c>
      <c r="F116" t="e">
        <f ca="1"/>
        <v>#NAME?</v>
      </c>
      <c r="G116" t="e">
        <f ca="1"/>
        <v>#NAME?</v>
      </c>
      <c r="H116" t="e">
        <f ca="1"/>
        <v>#NAME?</v>
      </c>
      <c r="I116" t="e">
        <f ca="1"/>
        <v>#NAME?</v>
      </c>
      <c r="J116" t="e">
        <f ca="1"/>
        <v>#NAME?</v>
      </c>
      <c r="K116" t="e">
        <f ca="1"/>
        <v>#NAME?</v>
      </c>
      <c r="L116" s="138" t="e">
        <f ca="1"/>
        <v>#NAME?</v>
      </c>
      <c r="M116" s="139" t="e">
        <f ca="1"/>
        <v>#NAME?</v>
      </c>
      <c r="N116" s="140"/>
    </row>
    <row r="117" spans="1:14" x14ac:dyDescent="0.35">
      <c r="A117" t="e">
        <f ca="1"/>
        <v>#NAME?</v>
      </c>
      <c r="B117" t="e">
        <f ca="1"/>
        <v>#NAME?</v>
      </c>
      <c r="C117" t="e">
        <f ca="1"/>
        <v>#NAME?</v>
      </c>
      <c r="D117" t="e">
        <f ca="1"/>
        <v>#NAME?</v>
      </c>
      <c r="E117" t="e">
        <f ca="1"/>
        <v>#NAME?</v>
      </c>
      <c r="F117" t="e">
        <f ca="1"/>
        <v>#NAME?</v>
      </c>
      <c r="G117" t="e">
        <f ca="1"/>
        <v>#NAME?</v>
      </c>
      <c r="H117" t="e">
        <f ca="1"/>
        <v>#NAME?</v>
      </c>
      <c r="I117" t="e">
        <f ca="1"/>
        <v>#NAME?</v>
      </c>
      <c r="J117" t="e">
        <f ca="1"/>
        <v>#NAME?</v>
      </c>
      <c r="K117" t="e">
        <f ca="1"/>
        <v>#NAME?</v>
      </c>
      <c r="L117" s="138" t="e">
        <f ca="1"/>
        <v>#NAME?</v>
      </c>
      <c r="M117" s="139" t="e">
        <f ca="1"/>
        <v>#NAME?</v>
      </c>
      <c r="N117" s="140"/>
    </row>
    <row r="118" spans="1:14" x14ac:dyDescent="0.35">
      <c r="A118" t="e">
        <f ca="1"/>
        <v>#NAME?</v>
      </c>
      <c r="B118" t="e">
        <f ca="1"/>
        <v>#NAME?</v>
      </c>
      <c r="C118" t="e">
        <f ca="1"/>
        <v>#NAME?</v>
      </c>
      <c r="D118" t="e">
        <f ca="1"/>
        <v>#NAME?</v>
      </c>
      <c r="E118" t="e">
        <f ca="1"/>
        <v>#NAME?</v>
      </c>
      <c r="F118" t="e">
        <f ca="1"/>
        <v>#NAME?</v>
      </c>
      <c r="G118" t="e">
        <f ca="1"/>
        <v>#NAME?</v>
      </c>
      <c r="H118" t="e">
        <f ca="1"/>
        <v>#NAME?</v>
      </c>
      <c r="I118" t="e">
        <f ca="1"/>
        <v>#NAME?</v>
      </c>
      <c r="J118" t="e">
        <f ca="1"/>
        <v>#NAME?</v>
      </c>
      <c r="K118" t="e">
        <f ca="1"/>
        <v>#NAME?</v>
      </c>
      <c r="L118" s="138" t="e">
        <f ca="1"/>
        <v>#NAME?</v>
      </c>
      <c r="M118" s="139" t="e">
        <f ca="1"/>
        <v>#NAME?</v>
      </c>
      <c r="N118" s="140"/>
    </row>
    <row r="119" spans="1:14" x14ac:dyDescent="0.35">
      <c r="A119" t="e">
        <f ca="1"/>
        <v>#NAME?</v>
      </c>
      <c r="B119" t="e">
        <f ca="1"/>
        <v>#NAME?</v>
      </c>
      <c r="C119" t="e">
        <f ca="1"/>
        <v>#NAME?</v>
      </c>
      <c r="D119" t="e">
        <f ca="1"/>
        <v>#NAME?</v>
      </c>
      <c r="E119" t="e">
        <f ca="1"/>
        <v>#NAME?</v>
      </c>
      <c r="F119" t="e">
        <f ca="1"/>
        <v>#NAME?</v>
      </c>
      <c r="G119" t="e">
        <f ca="1"/>
        <v>#NAME?</v>
      </c>
      <c r="H119" t="e">
        <f ca="1"/>
        <v>#NAME?</v>
      </c>
      <c r="I119" t="e">
        <f ca="1"/>
        <v>#NAME?</v>
      </c>
      <c r="J119" t="e">
        <f ca="1"/>
        <v>#NAME?</v>
      </c>
      <c r="K119" t="e">
        <f ca="1"/>
        <v>#NAME?</v>
      </c>
      <c r="L119" s="138" t="e">
        <f ca="1"/>
        <v>#NAME?</v>
      </c>
      <c r="M119" s="139" t="e">
        <f ca="1"/>
        <v>#NAME?</v>
      </c>
      <c r="N119" s="140"/>
    </row>
    <row r="120" spans="1:14" x14ac:dyDescent="0.35">
      <c r="A120" t="e">
        <f ca="1"/>
        <v>#NAME?</v>
      </c>
      <c r="B120" t="e">
        <f ca="1"/>
        <v>#NAME?</v>
      </c>
      <c r="C120" t="e">
        <f ca="1"/>
        <v>#NAME?</v>
      </c>
      <c r="D120" t="e">
        <f ca="1"/>
        <v>#NAME?</v>
      </c>
      <c r="E120" t="e">
        <f ca="1"/>
        <v>#NAME?</v>
      </c>
      <c r="F120" t="e">
        <f ca="1"/>
        <v>#NAME?</v>
      </c>
      <c r="G120" t="e">
        <f ca="1"/>
        <v>#NAME?</v>
      </c>
      <c r="H120" t="e">
        <f ca="1"/>
        <v>#NAME?</v>
      </c>
      <c r="I120" t="e">
        <f ca="1"/>
        <v>#NAME?</v>
      </c>
      <c r="J120" t="e">
        <f ca="1"/>
        <v>#NAME?</v>
      </c>
      <c r="K120" t="e">
        <f ca="1"/>
        <v>#NAME?</v>
      </c>
      <c r="L120" s="138" t="e">
        <f ca="1"/>
        <v>#NAME?</v>
      </c>
      <c r="M120" s="139" t="e">
        <f ca="1"/>
        <v>#NAME?</v>
      </c>
      <c r="N120" s="140"/>
    </row>
    <row r="121" spans="1:14" x14ac:dyDescent="0.35">
      <c r="A121" t="e">
        <f ca="1"/>
        <v>#NAME?</v>
      </c>
      <c r="B121" t="e">
        <f ca="1"/>
        <v>#NAME?</v>
      </c>
      <c r="C121" t="e">
        <f ca="1"/>
        <v>#NAME?</v>
      </c>
      <c r="D121" t="e">
        <f ca="1"/>
        <v>#NAME?</v>
      </c>
      <c r="E121" t="e">
        <f ca="1"/>
        <v>#NAME?</v>
      </c>
      <c r="F121" t="e">
        <f ca="1"/>
        <v>#NAME?</v>
      </c>
      <c r="G121" t="e">
        <f ca="1"/>
        <v>#NAME?</v>
      </c>
      <c r="H121" t="e">
        <f ca="1"/>
        <v>#NAME?</v>
      </c>
      <c r="I121" t="e">
        <f ca="1"/>
        <v>#NAME?</v>
      </c>
      <c r="J121" t="e">
        <f ca="1"/>
        <v>#NAME?</v>
      </c>
      <c r="K121" t="e">
        <f ca="1"/>
        <v>#NAME?</v>
      </c>
      <c r="L121" s="138" t="e">
        <f ca="1"/>
        <v>#NAME?</v>
      </c>
      <c r="M121" s="139" t="e">
        <f ca="1"/>
        <v>#NAME?</v>
      </c>
      <c r="N121" s="140"/>
    </row>
    <row r="122" spans="1:14" x14ac:dyDescent="0.35">
      <c r="A122" t="e">
        <f ca="1"/>
        <v>#NAME?</v>
      </c>
      <c r="B122" t="e">
        <f ca="1"/>
        <v>#NAME?</v>
      </c>
      <c r="C122" t="e">
        <f ca="1"/>
        <v>#NAME?</v>
      </c>
      <c r="D122" t="e">
        <f ca="1"/>
        <v>#NAME?</v>
      </c>
      <c r="E122" t="e">
        <f ca="1"/>
        <v>#NAME?</v>
      </c>
      <c r="F122" t="e">
        <f ca="1"/>
        <v>#NAME?</v>
      </c>
      <c r="G122" t="e">
        <f ca="1"/>
        <v>#NAME?</v>
      </c>
      <c r="H122" t="e">
        <f ca="1"/>
        <v>#NAME?</v>
      </c>
      <c r="I122" t="e">
        <f ca="1"/>
        <v>#NAME?</v>
      </c>
      <c r="J122" t="e">
        <f ca="1"/>
        <v>#NAME?</v>
      </c>
      <c r="K122" t="e">
        <f ca="1"/>
        <v>#NAME?</v>
      </c>
      <c r="L122" s="138" t="e">
        <f ca="1"/>
        <v>#NAME?</v>
      </c>
      <c r="M122" s="139" t="e">
        <f ca="1"/>
        <v>#NAME?</v>
      </c>
      <c r="N122" s="140"/>
    </row>
    <row r="123" spans="1:14" x14ac:dyDescent="0.35">
      <c r="A123" t="e">
        <f ca="1"/>
        <v>#NAME?</v>
      </c>
      <c r="B123" t="e">
        <f ca="1"/>
        <v>#NAME?</v>
      </c>
      <c r="C123" t="e">
        <f ca="1"/>
        <v>#NAME?</v>
      </c>
      <c r="D123" t="e">
        <f ca="1"/>
        <v>#NAME?</v>
      </c>
      <c r="E123" t="e">
        <f ca="1"/>
        <v>#NAME?</v>
      </c>
      <c r="F123" t="e">
        <f ca="1"/>
        <v>#NAME?</v>
      </c>
      <c r="G123" t="e">
        <f ca="1"/>
        <v>#NAME?</v>
      </c>
      <c r="H123" t="e">
        <f ca="1"/>
        <v>#NAME?</v>
      </c>
      <c r="I123" t="e">
        <f ca="1"/>
        <v>#NAME?</v>
      </c>
      <c r="J123" t="e">
        <f ca="1"/>
        <v>#NAME?</v>
      </c>
      <c r="K123" t="e">
        <f ca="1"/>
        <v>#NAME?</v>
      </c>
      <c r="L123" s="138" t="e">
        <f ca="1"/>
        <v>#NAME?</v>
      </c>
      <c r="M123" s="139" t="e">
        <f ca="1"/>
        <v>#NAME?</v>
      </c>
      <c r="N123" s="140"/>
    </row>
    <row r="124" spans="1:14" x14ac:dyDescent="0.35">
      <c r="A124" t="e">
        <f ca="1"/>
        <v>#NAME?</v>
      </c>
      <c r="B124" t="e">
        <f ca="1"/>
        <v>#NAME?</v>
      </c>
      <c r="C124" t="e">
        <f ca="1"/>
        <v>#NAME?</v>
      </c>
      <c r="D124" t="e">
        <f ca="1"/>
        <v>#NAME?</v>
      </c>
      <c r="E124" t="e">
        <f ca="1"/>
        <v>#NAME?</v>
      </c>
      <c r="F124" t="e">
        <f ca="1"/>
        <v>#NAME?</v>
      </c>
      <c r="G124" t="e">
        <f ca="1"/>
        <v>#NAME?</v>
      </c>
      <c r="H124" t="e">
        <f ca="1"/>
        <v>#NAME?</v>
      </c>
      <c r="I124" t="e">
        <f ca="1"/>
        <v>#NAME?</v>
      </c>
      <c r="J124" t="e">
        <f ca="1"/>
        <v>#NAME?</v>
      </c>
      <c r="K124" t="e">
        <f ca="1"/>
        <v>#NAME?</v>
      </c>
      <c r="L124" s="138" t="e">
        <f ca="1"/>
        <v>#NAME?</v>
      </c>
      <c r="M124" s="139" t="e">
        <f ca="1"/>
        <v>#NAME?</v>
      </c>
      <c r="N124" s="140"/>
    </row>
    <row r="125" spans="1:14" x14ac:dyDescent="0.35">
      <c r="A125" t="e">
        <f ca="1"/>
        <v>#NAME?</v>
      </c>
      <c r="B125" t="e">
        <f ca="1"/>
        <v>#NAME?</v>
      </c>
      <c r="C125" t="e">
        <f ca="1"/>
        <v>#NAME?</v>
      </c>
      <c r="D125" t="e">
        <f ca="1"/>
        <v>#NAME?</v>
      </c>
      <c r="E125" t="e">
        <f ca="1"/>
        <v>#NAME?</v>
      </c>
      <c r="F125" t="e">
        <f ca="1"/>
        <v>#NAME?</v>
      </c>
      <c r="G125" t="e">
        <f ca="1"/>
        <v>#NAME?</v>
      </c>
      <c r="H125" t="e">
        <f ca="1"/>
        <v>#NAME?</v>
      </c>
      <c r="I125" t="e">
        <f ca="1"/>
        <v>#NAME?</v>
      </c>
      <c r="J125" t="e">
        <f ca="1"/>
        <v>#NAME?</v>
      </c>
      <c r="K125" t="e">
        <f ca="1"/>
        <v>#NAME?</v>
      </c>
      <c r="L125" s="138" t="e">
        <f ca="1"/>
        <v>#NAME?</v>
      </c>
      <c r="M125" s="139" t="e">
        <f ca="1"/>
        <v>#NAME?</v>
      </c>
      <c r="N125" s="140"/>
    </row>
    <row r="126" spans="1:14" x14ac:dyDescent="0.35">
      <c r="A126" t="e">
        <f ca="1"/>
        <v>#NAME?</v>
      </c>
      <c r="B126" t="e">
        <f ca="1"/>
        <v>#NAME?</v>
      </c>
      <c r="C126" t="e">
        <f ca="1"/>
        <v>#NAME?</v>
      </c>
      <c r="D126" t="e">
        <f ca="1"/>
        <v>#NAME?</v>
      </c>
      <c r="E126" t="e">
        <f ca="1"/>
        <v>#NAME?</v>
      </c>
      <c r="F126" t="e">
        <f ca="1"/>
        <v>#NAME?</v>
      </c>
      <c r="G126" t="e">
        <f ca="1"/>
        <v>#NAME?</v>
      </c>
      <c r="H126" t="e">
        <f ca="1"/>
        <v>#NAME?</v>
      </c>
      <c r="I126" t="e">
        <f ca="1"/>
        <v>#NAME?</v>
      </c>
      <c r="J126" t="e">
        <f ca="1"/>
        <v>#NAME?</v>
      </c>
      <c r="K126" t="e">
        <f ca="1"/>
        <v>#NAME?</v>
      </c>
      <c r="L126" s="138" t="e">
        <f ca="1"/>
        <v>#NAME?</v>
      </c>
      <c r="M126" s="139" t="e">
        <f ca="1"/>
        <v>#NAME?</v>
      </c>
      <c r="N126" s="140"/>
    </row>
    <row r="127" spans="1:14" x14ac:dyDescent="0.35">
      <c r="A127" t="e">
        <f ca="1"/>
        <v>#NAME?</v>
      </c>
      <c r="B127" t="e">
        <f ca="1"/>
        <v>#NAME?</v>
      </c>
      <c r="C127" t="e">
        <f ca="1"/>
        <v>#NAME?</v>
      </c>
      <c r="D127" t="e">
        <f ca="1"/>
        <v>#NAME?</v>
      </c>
      <c r="E127" t="e">
        <f ca="1"/>
        <v>#NAME?</v>
      </c>
      <c r="F127" t="e">
        <f ca="1"/>
        <v>#NAME?</v>
      </c>
      <c r="G127" t="e">
        <f ca="1"/>
        <v>#NAME?</v>
      </c>
      <c r="H127" t="e">
        <f ca="1"/>
        <v>#NAME?</v>
      </c>
      <c r="I127" t="e">
        <f ca="1"/>
        <v>#NAME?</v>
      </c>
      <c r="J127" t="e">
        <f ca="1"/>
        <v>#NAME?</v>
      </c>
      <c r="K127" t="e">
        <f ca="1"/>
        <v>#NAME?</v>
      </c>
      <c r="L127" s="138" t="e">
        <f ca="1"/>
        <v>#NAME?</v>
      </c>
      <c r="M127" s="139" t="e">
        <f ca="1"/>
        <v>#NAME?</v>
      </c>
      <c r="N127" s="140"/>
    </row>
    <row r="128" spans="1:14" x14ac:dyDescent="0.35">
      <c r="A128" t="e">
        <f ca="1"/>
        <v>#NAME?</v>
      </c>
      <c r="B128" t="e">
        <f ca="1"/>
        <v>#NAME?</v>
      </c>
      <c r="C128" t="e">
        <f ca="1"/>
        <v>#NAME?</v>
      </c>
      <c r="D128" t="e">
        <f ca="1"/>
        <v>#NAME?</v>
      </c>
      <c r="E128" t="e">
        <f ca="1"/>
        <v>#NAME?</v>
      </c>
      <c r="F128" t="e">
        <f ca="1"/>
        <v>#NAME?</v>
      </c>
      <c r="G128" t="e">
        <f ca="1"/>
        <v>#NAME?</v>
      </c>
      <c r="H128" t="e">
        <f ca="1"/>
        <v>#NAME?</v>
      </c>
      <c r="I128" t="e">
        <f ca="1"/>
        <v>#NAME?</v>
      </c>
      <c r="J128" t="e">
        <f ca="1"/>
        <v>#NAME?</v>
      </c>
      <c r="K128" t="e">
        <f ca="1"/>
        <v>#NAME?</v>
      </c>
      <c r="L128" s="138" t="e">
        <f ca="1"/>
        <v>#NAME?</v>
      </c>
      <c r="M128" s="139" t="e">
        <f ca="1"/>
        <v>#NAME?</v>
      </c>
      <c r="N128" s="140"/>
    </row>
    <row r="129" spans="1:14" x14ac:dyDescent="0.35">
      <c r="A129" t="e">
        <f ca="1"/>
        <v>#NAME?</v>
      </c>
      <c r="B129" t="e">
        <f ca="1"/>
        <v>#NAME?</v>
      </c>
      <c r="C129" t="e">
        <f ca="1"/>
        <v>#NAME?</v>
      </c>
      <c r="D129" t="e">
        <f ca="1"/>
        <v>#NAME?</v>
      </c>
      <c r="E129" t="e">
        <f ca="1"/>
        <v>#NAME?</v>
      </c>
      <c r="F129" t="e">
        <f ca="1"/>
        <v>#NAME?</v>
      </c>
      <c r="G129" t="e">
        <f ca="1"/>
        <v>#NAME?</v>
      </c>
      <c r="H129" t="e">
        <f ca="1"/>
        <v>#NAME?</v>
      </c>
      <c r="I129" t="e">
        <f ca="1"/>
        <v>#NAME?</v>
      </c>
      <c r="J129" t="e">
        <f ca="1"/>
        <v>#NAME?</v>
      </c>
      <c r="K129" t="e">
        <f ca="1"/>
        <v>#NAME?</v>
      </c>
      <c r="L129" s="138" t="e">
        <f ca="1"/>
        <v>#NAME?</v>
      </c>
      <c r="M129" s="139" t="e">
        <f ca="1"/>
        <v>#NAME?</v>
      </c>
      <c r="N129" s="140"/>
    </row>
    <row r="130" spans="1:14" x14ac:dyDescent="0.35">
      <c r="A130" t="e">
        <f ca="1"/>
        <v>#NAME?</v>
      </c>
      <c r="B130" t="e">
        <f ca="1"/>
        <v>#NAME?</v>
      </c>
      <c r="C130" t="e">
        <f ca="1"/>
        <v>#NAME?</v>
      </c>
      <c r="D130" t="e">
        <f ca="1"/>
        <v>#NAME?</v>
      </c>
      <c r="E130" t="e">
        <f ca="1"/>
        <v>#NAME?</v>
      </c>
      <c r="F130" t="e">
        <f ca="1"/>
        <v>#NAME?</v>
      </c>
      <c r="G130" t="e">
        <f ca="1"/>
        <v>#NAME?</v>
      </c>
      <c r="H130" t="e">
        <f ca="1"/>
        <v>#NAME?</v>
      </c>
      <c r="I130" t="e">
        <f ca="1"/>
        <v>#NAME?</v>
      </c>
      <c r="J130" t="e">
        <f ca="1"/>
        <v>#NAME?</v>
      </c>
      <c r="K130" t="e">
        <f ca="1"/>
        <v>#NAME?</v>
      </c>
      <c r="L130" s="138" t="e">
        <f ca="1"/>
        <v>#NAME?</v>
      </c>
      <c r="M130" s="139" t="e">
        <f ca="1"/>
        <v>#NAME?</v>
      </c>
      <c r="N130" s="140"/>
    </row>
    <row r="131" spans="1:14" x14ac:dyDescent="0.35">
      <c r="A131" t="e">
        <f ca="1"/>
        <v>#NAME?</v>
      </c>
      <c r="B131" t="e">
        <f ca="1"/>
        <v>#NAME?</v>
      </c>
      <c r="C131" t="e">
        <f ca="1"/>
        <v>#NAME?</v>
      </c>
      <c r="D131" t="e">
        <f ca="1"/>
        <v>#NAME?</v>
      </c>
      <c r="E131" t="e">
        <f ca="1"/>
        <v>#NAME?</v>
      </c>
      <c r="F131" t="e">
        <f ca="1"/>
        <v>#NAME?</v>
      </c>
      <c r="G131" t="e">
        <f ca="1"/>
        <v>#NAME?</v>
      </c>
      <c r="H131" t="e">
        <f ca="1"/>
        <v>#NAME?</v>
      </c>
      <c r="I131" t="e">
        <f ca="1"/>
        <v>#NAME?</v>
      </c>
      <c r="J131" t="e">
        <f ca="1"/>
        <v>#NAME?</v>
      </c>
      <c r="K131" t="e">
        <f ca="1"/>
        <v>#NAME?</v>
      </c>
      <c r="L131" s="138" t="e">
        <f ca="1"/>
        <v>#NAME?</v>
      </c>
      <c r="M131" s="139" t="e">
        <f ca="1"/>
        <v>#NAME?</v>
      </c>
      <c r="N131" s="140"/>
    </row>
    <row r="132" spans="1:14" x14ac:dyDescent="0.35">
      <c r="A132" t="e">
        <f ca="1"/>
        <v>#NAME?</v>
      </c>
      <c r="B132" t="e">
        <f ca="1"/>
        <v>#NAME?</v>
      </c>
      <c r="C132" t="e">
        <f ca="1"/>
        <v>#NAME?</v>
      </c>
      <c r="D132" t="e">
        <f ca="1"/>
        <v>#NAME?</v>
      </c>
      <c r="E132" t="e">
        <f ca="1"/>
        <v>#NAME?</v>
      </c>
      <c r="F132" t="e">
        <f ca="1"/>
        <v>#NAME?</v>
      </c>
      <c r="G132" t="e">
        <f ca="1"/>
        <v>#NAME?</v>
      </c>
      <c r="H132" t="e">
        <f ca="1"/>
        <v>#NAME?</v>
      </c>
      <c r="I132" t="e">
        <f ca="1"/>
        <v>#NAME?</v>
      </c>
      <c r="J132" t="e">
        <f ca="1"/>
        <v>#NAME?</v>
      </c>
      <c r="K132" t="e">
        <f ca="1"/>
        <v>#NAME?</v>
      </c>
      <c r="L132" s="138" t="e">
        <f ca="1"/>
        <v>#NAME?</v>
      </c>
      <c r="M132" s="139" t="e">
        <f ca="1"/>
        <v>#NAME?</v>
      </c>
      <c r="N132" s="140"/>
    </row>
    <row r="133" spans="1:14" x14ac:dyDescent="0.35">
      <c r="A133" t="e">
        <f ca="1"/>
        <v>#NAME?</v>
      </c>
      <c r="B133" t="e">
        <f ca="1"/>
        <v>#NAME?</v>
      </c>
      <c r="C133" t="e">
        <f ca="1"/>
        <v>#NAME?</v>
      </c>
      <c r="D133" t="e">
        <f ca="1"/>
        <v>#NAME?</v>
      </c>
      <c r="E133" t="e">
        <f ca="1"/>
        <v>#NAME?</v>
      </c>
      <c r="F133" t="e">
        <f ca="1"/>
        <v>#NAME?</v>
      </c>
      <c r="G133" t="e">
        <f ca="1"/>
        <v>#NAME?</v>
      </c>
      <c r="H133" t="e">
        <f ca="1"/>
        <v>#NAME?</v>
      </c>
      <c r="I133" t="e">
        <f ca="1"/>
        <v>#NAME?</v>
      </c>
      <c r="J133" t="e">
        <f ca="1"/>
        <v>#NAME?</v>
      </c>
      <c r="K133" t="e">
        <f ca="1"/>
        <v>#NAME?</v>
      </c>
      <c r="L133" s="138" t="e">
        <f ca="1"/>
        <v>#NAME?</v>
      </c>
      <c r="M133" s="139" t="e">
        <f ca="1"/>
        <v>#NAME?</v>
      </c>
      <c r="N133" s="140"/>
    </row>
    <row r="134" spans="1:14" x14ac:dyDescent="0.35">
      <c r="A134" t="e">
        <f ca="1"/>
        <v>#NAME?</v>
      </c>
      <c r="B134" t="e">
        <f ca="1"/>
        <v>#NAME?</v>
      </c>
      <c r="C134" t="e">
        <f ca="1"/>
        <v>#NAME?</v>
      </c>
      <c r="D134" t="e">
        <f ca="1"/>
        <v>#NAME?</v>
      </c>
      <c r="E134" t="e">
        <f ca="1"/>
        <v>#NAME?</v>
      </c>
      <c r="F134" t="e">
        <f ca="1"/>
        <v>#NAME?</v>
      </c>
      <c r="G134" t="e">
        <f ca="1"/>
        <v>#NAME?</v>
      </c>
      <c r="H134" t="e">
        <f ca="1"/>
        <v>#NAME?</v>
      </c>
      <c r="I134" t="e">
        <f ca="1"/>
        <v>#NAME?</v>
      </c>
      <c r="J134" t="e">
        <f ca="1"/>
        <v>#NAME?</v>
      </c>
      <c r="K134" t="e">
        <f ca="1"/>
        <v>#NAME?</v>
      </c>
      <c r="L134" s="138" t="e">
        <f ca="1"/>
        <v>#NAME?</v>
      </c>
      <c r="M134" s="139" t="e">
        <f ca="1"/>
        <v>#NAME?</v>
      </c>
      <c r="N134" s="140"/>
    </row>
    <row r="135" spans="1:14" x14ac:dyDescent="0.35">
      <c r="A135" t="e">
        <f ca="1"/>
        <v>#NAME?</v>
      </c>
      <c r="B135" t="e">
        <f ca="1"/>
        <v>#NAME?</v>
      </c>
      <c r="C135" t="e">
        <f ca="1"/>
        <v>#NAME?</v>
      </c>
      <c r="D135" t="e">
        <f ca="1"/>
        <v>#NAME?</v>
      </c>
      <c r="E135" t="e">
        <f ca="1"/>
        <v>#NAME?</v>
      </c>
      <c r="F135" t="e">
        <f ca="1"/>
        <v>#NAME?</v>
      </c>
      <c r="G135" t="e">
        <f ca="1"/>
        <v>#NAME?</v>
      </c>
      <c r="H135" t="e">
        <f ca="1"/>
        <v>#NAME?</v>
      </c>
      <c r="I135" t="e">
        <f ca="1"/>
        <v>#NAME?</v>
      </c>
      <c r="J135" t="e">
        <f ca="1"/>
        <v>#NAME?</v>
      </c>
      <c r="K135" t="e">
        <f ca="1"/>
        <v>#NAME?</v>
      </c>
      <c r="L135" s="138" t="e">
        <f ca="1"/>
        <v>#NAME?</v>
      </c>
      <c r="M135" s="139" t="e">
        <f ca="1"/>
        <v>#NAME?</v>
      </c>
      <c r="N135" s="140"/>
    </row>
    <row r="136" spans="1:14" x14ac:dyDescent="0.35">
      <c r="A136" t="e">
        <f ca="1"/>
        <v>#NAME?</v>
      </c>
      <c r="B136" t="e">
        <f ca="1"/>
        <v>#NAME?</v>
      </c>
      <c r="C136" t="e">
        <f ca="1"/>
        <v>#NAME?</v>
      </c>
      <c r="D136" t="e">
        <f ca="1"/>
        <v>#NAME?</v>
      </c>
      <c r="E136" t="e">
        <f ca="1"/>
        <v>#NAME?</v>
      </c>
      <c r="F136" t="e">
        <f ca="1"/>
        <v>#NAME?</v>
      </c>
      <c r="G136" t="e">
        <f ca="1"/>
        <v>#NAME?</v>
      </c>
      <c r="H136" t="e">
        <f ca="1"/>
        <v>#NAME?</v>
      </c>
      <c r="I136" t="e">
        <f ca="1"/>
        <v>#NAME?</v>
      </c>
      <c r="J136" t="e">
        <f ca="1"/>
        <v>#NAME?</v>
      </c>
      <c r="K136" t="e">
        <f ca="1"/>
        <v>#NAME?</v>
      </c>
      <c r="L136" s="138" t="e">
        <f ca="1"/>
        <v>#NAME?</v>
      </c>
      <c r="M136" s="139" t="e">
        <f ca="1"/>
        <v>#NAME?</v>
      </c>
      <c r="N136" s="140"/>
    </row>
    <row r="137" spans="1:14" x14ac:dyDescent="0.35">
      <c r="A137" t="e">
        <f ca="1"/>
        <v>#NAME?</v>
      </c>
      <c r="B137" t="e">
        <f ca="1"/>
        <v>#NAME?</v>
      </c>
      <c r="C137" t="e">
        <f ca="1"/>
        <v>#NAME?</v>
      </c>
      <c r="D137" t="e">
        <f ca="1"/>
        <v>#NAME?</v>
      </c>
      <c r="E137" t="e">
        <f ca="1"/>
        <v>#NAME?</v>
      </c>
      <c r="F137" t="e">
        <f ca="1"/>
        <v>#NAME?</v>
      </c>
      <c r="G137" t="e">
        <f ca="1"/>
        <v>#NAME?</v>
      </c>
      <c r="H137" t="e">
        <f ca="1"/>
        <v>#NAME?</v>
      </c>
      <c r="I137" t="e">
        <f ca="1"/>
        <v>#NAME?</v>
      </c>
      <c r="J137" t="e">
        <f ca="1"/>
        <v>#NAME?</v>
      </c>
      <c r="K137" t="e">
        <f ca="1"/>
        <v>#NAME?</v>
      </c>
      <c r="L137" s="138" t="e">
        <f ca="1"/>
        <v>#NAME?</v>
      </c>
      <c r="M137" s="139" t="e">
        <f ca="1"/>
        <v>#NAME?</v>
      </c>
      <c r="N137" s="140"/>
    </row>
    <row r="138" spans="1:14" x14ac:dyDescent="0.35">
      <c r="A138" t="e">
        <f ca="1"/>
        <v>#NAME?</v>
      </c>
      <c r="B138" t="e">
        <f ca="1"/>
        <v>#NAME?</v>
      </c>
      <c r="C138" t="e">
        <f ca="1"/>
        <v>#NAME?</v>
      </c>
      <c r="D138" t="e">
        <f ca="1"/>
        <v>#NAME?</v>
      </c>
      <c r="E138" t="e">
        <f ca="1"/>
        <v>#NAME?</v>
      </c>
      <c r="F138" t="e">
        <f ca="1"/>
        <v>#NAME?</v>
      </c>
      <c r="G138" t="e">
        <f ca="1"/>
        <v>#NAME?</v>
      </c>
      <c r="H138" t="e">
        <f ca="1"/>
        <v>#NAME?</v>
      </c>
      <c r="I138" t="e">
        <f ca="1"/>
        <v>#NAME?</v>
      </c>
      <c r="J138" t="e">
        <f ca="1"/>
        <v>#NAME?</v>
      </c>
      <c r="K138" t="e">
        <f ca="1"/>
        <v>#NAME?</v>
      </c>
      <c r="L138" s="138" t="e">
        <f ca="1"/>
        <v>#NAME?</v>
      </c>
      <c r="M138" s="139" t="e">
        <f ca="1"/>
        <v>#NAME?</v>
      </c>
      <c r="N138" s="140"/>
    </row>
    <row r="139" spans="1:14" x14ac:dyDescent="0.35">
      <c r="A139" t="e">
        <f ca="1"/>
        <v>#NAME?</v>
      </c>
      <c r="B139" t="e">
        <f ca="1"/>
        <v>#NAME?</v>
      </c>
      <c r="C139" t="e">
        <f ca="1"/>
        <v>#NAME?</v>
      </c>
      <c r="D139" t="e">
        <f ca="1"/>
        <v>#NAME?</v>
      </c>
      <c r="E139" t="e">
        <f ca="1"/>
        <v>#NAME?</v>
      </c>
      <c r="F139" t="e">
        <f ca="1"/>
        <v>#NAME?</v>
      </c>
      <c r="G139" t="e">
        <f ca="1"/>
        <v>#NAME?</v>
      </c>
      <c r="H139" t="e">
        <f ca="1"/>
        <v>#NAME?</v>
      </c>
      <c r="I139" t="e">
        <f ca="1"/>
        <v>#NAME?</v>
      </c>
      <c r="J139" t="e">
        <f ca="1"/>
        <v>#NAME?</v>
      </c>
      <c r="K139" t="e">
        <f ca="1"/>
        <v>#NAME?</v>
      </c>
      <c r="L139" s="138" t="e">
        <f ca="1"/>
        <v>#NAME?</v>
      </c>
      <c r="M139" s="139" t="e">
        <f ca="1"/>
        <v>#NAME?</v>
      </c>
      <c r="N139" s="140"/>
    </row>
    <row r="140" spans="1:14" x14ac:dyDescent="0.35">
      <c r="A140" t="e">
        <f ca="1"/>
        <v>#NAME?</v>
      </c>
      <c r="B140" t="e">
        <f ca="1"/>
        <v>#NAME?</v>
      </c>
      <c r="C140" t="e">
        <f ca="1"/>
        <v>#NAME?</v>
      </c>
      <c r="D140" t="e">
        <f ca="1"/>
        <v>#NAME?</v>
      </c>
      <c r="E140" t="e">
        <f ca="1"/>
        <v>#NAME?</v>
      </c>
      <c r="F140" t="e">
        <f ca="1"/>
        <v>#NAME?</v>
      </c>
      <c r="G140" t="e">
        <f ca="1"/>
        <v>#NAME?</v>
      </c>
      <c r="H140" t="e">
        <f ca="1"/>
        <v>#NAME?</v>
      </c>
      <c r="I140" t="e">
        <f ca="1"/>
        <v>#NAME?</v>
      </c>
      <c r="J140" t="e">
        <f ca="1"/>
        <v>#NAME?</v>
      </c>
      <c r="K140" t="e">
        <f ca="1"/>
        <v>#NAME?</v>
      </c>
      <c r="L140" s="138" t="e">
        <f ca="1"/>
        <v>#NAME?</v>
      </c>
      <c r="M140" s="139" t="e">
        <f ca="1"/>
        <v>#NAME?</v>
      </c>
      <c r="N140" s="140"/>
    </row>
    <row r="141" spans="1:14" x14ac:dyDescent="0.35">
      <c r="A141" t="e">
        <f ca="1"/>
        <v>#NAME?</v>
      </c>
      <c r="B141" t="e">
        <f ca="1"/>
        <v>#NAME?</v>
      </c>
      <c r="C141" t="e">
        <f ca="1"/>
        <v>#NAME?</v>
      </c>
      <c r="D141" t="e">
        <f ca="1"/>
        <v>#NAME?</v>
      </c>
      <c r="E141" t="e">
        <f ca="1"/>
        <v>#NAME?</v>
      </c>
      <c r="F141" t="e">
        <f ca="1"/>
        <v>#NAME?</v>
      </c>
      <c r="G141" t="e">
        <f ca="1"/>
        <v>#NAME?</v>
      </c>
      <c r="H141" t="e">
        <f ca="1"/>
        <v>#NAME?</v>
      </c>
      <c r="I141" t="e">
        <f ca="1"/>
        <v>#NAME?</v>
      </c>
      <c r="J141" t="e">
        <f ca="1"/>
        <v>#NAME?</v>
      </c>
      <c r="K141" t="e">
        <f ca="1"/>
        <v>#NAME?</v>
      </c>
      <c r="L141" s="138" t="e">
        <f ca="1"/>
        <v>#NAME?</v>
      </c>
      <c r="M141" s="139" t="e">
        <f ca="1"/>
        <v>#NAME?</v>
      </c>
      <c r="N141" s="140"/>
    </row>
    <row r="142" spans="1:14" x14ac:dyDescent="0.35">
      <c r="A142" t="e">
        <f ca="1"/>
        <v>#NAME?</v>
      </c>
      <c r="B142" t="e">
        <f ca="1"/>
        <v>#NAME?</v>
      </c>
      <c r="C142" t="e">
        <f ca="1"/>
        <v>#NAME?</v>
      </c>
      <c r="D142" t="e">
        <f ca="1"/>
        <v>#NAME?</v>
      </c>
      <c r="E142" t="e">
        <f ca="1"/>
        <v>#NAME?</v>
      </c>
      <c r="F142" t="e">
        <f ca="1"/>
        <v>#NAME?</v>
      </c>
      <c r="G142" t="e">
        <f ca="1"/>
        <v>#NAME?</v>
      </c>
      <c r="H142" t="e">
        <f ca="1"/>
        <v>#NAME?</v>
      </c>
      <c r="I142" t="e">
        <f ca="1"/>
        <v>#NAME?</v>
      </c>
      <c r="J142" t="e">
        <f ca="1"/>
        <v>#NAME?</v>
      </c>
      <c r="K142" t="e">
        <f ca="1"/>
        <v>#NAME?</v>
      </c>
      <c r="L142" s="138" t="e">
        <f ca="1"/>
        <v>#NAME?</v>
      </c>
      <c r="M142" s="139" t="e">
        <f ca="1"/>
        <v>#NAME?</v>
      </c>
      <c r="N142" s="140"/>
    </row>
    <row r="143" spans="1:14" x14ac:dyDescent="0.35">
      <c r="A143" t="e">
        <f ca="1"/>
        <v>#NAME?</v>
      </c>
      <c r="B143" t="e">
        <f ca="1"/>
        <v>#NAME?</v>
      </c>
      <c r="C143" t="e">
        <f ca="1"/>
        <v>#NAME?</v>
      </c>
      <c r="D143" t="e">
        <f ca="1"/>
        <v>#NAME?</v>
      </c>
      <c r="E143" t="e">
        <f ca="1"/>
        <v>#NAME?</v>
      </c>
      <c r="F143" t="e">
        <f ca="1"/>
        <v>#NAME?</v>
      </c>
      <c r="G143" t="e">
        <f ca="1"/>
        <v>#NAME?</v>
      </c>
      <c r="H143" t="e">
        <f ca="1"/>
        <v>#NAME?</v>
      </c>
      <c r="I143" t="e">
        <f ca="1"/>
        <v>#NAME?</v>
      </c>
      <c r="J143" t="e">
        <f ca="1"/>
        <v>#NAME?</v>
      </c>
      <c r="K143" t="e">
        <f ca="1"/>
        <v>#NAME?</v>
      </c>
      <c r="L143" s="138" t="e">
        <f ca="1"/>
        <v>#NAME?</v>
      </c>
      <c r="M143" s="139" t="e">
        <f ca="1"/>
        <v>#NAME?</v>
      </c>
      <c r="N143" s="140"/>
    </row>
    <row r="144" spans="1:14" x14ac:dyDescent="0.35">
      <c r="A144" t="e">
        <f ca="1"/>
        <v>#NAME?</v>
      </c>
      <c r="B144" t="e">
        <f ca="1"/>
        <v>#NAME?</v>
      </c>
      <c r="C144" t="e">
        <f ca="1"/>
        <v>#NAME?</v>
      </c>
      <c r="D144" t="e">
        <f ca="1"/>
        <v>#NAME?</v>
      </c>
      <c r="E144" t="e">
        <f ca="1"/>
        <v>#NAME?</v>
      </c>
      <c r="F144" t="e">
        <f ca="1"/>
        <v>#NAME?</v>
      </c>
      <c r="G144" t="e">
        <f ca="1"/>
        <v>#NAME?</v>
      </c>
      <c r="H144" t="e">
        <f ca="1"/>
        <v>#NAME?</v>
      </c>
      <c r="I144" t="e">
        <f ca="1"/>
        <v>#NAME?</v>
      </c>
      <c r="J144" t="e">
        <f ca="1"/>
        <v>#NAME?</v>
      </c>
      <c r="K144" t="e">
        <f ca="1"/>
        <v>#NAME?</v>
      </c>
      <c r="L144" s="138" t="e">
        <f ca="1"/>
        <v>#NAME?</v>
      </c>
      <c r="M144" s="139" t="e">
        <f ca="1"/>
        <v>#NAME?</v>
      </c>
      <c r="N144" s="140"/>
    </row>
    <row r="145" spans="1:14" x14ac:dyDescent="0.35">
      <c r="A145" t="e">
        <f ca="1"/>
        <v>#NAME?</v>
      </c>
      <c r="B145" t="e">
        <f ca="1"/>
        <v>#NAME?</v>
      </c>
      <c r="C145" t="e">
        <f ca="1"/>
        <v>#NAME?</v>
      </c>
      <c r="D145" t="e">
        <f ca="1"/>
        <v>#NAME?</v>
      </c>
      <c r="E145" t="e">
        <f ca="1"/>
        <v>#NAME?</v>
      </c>
      <c r="F145" t="e">
        <f ca="1"/>
        <v>#NAME?</v>
      </c>
      <c r="G145" t="e">
        <f ca="1"/>
        <v>#NAME?</v>
      </c>
      <c r="H145" t="e">
        <f ca="1"/>
        <v>#NAME?</v>
      </c>
      <c r="I145" t="e">
        <f ca="1"/>
        <v>#NAME?</v>
      </c>
      <c r="J145" t="e">
        <f ca="1"/>
        <v>#NAME?</v>
      </c>
      <c r="K145" t="e">
        <f ca="1"/>
        <v>#NAME?</v>
      </c>
      <c r="L145" s="138" t="e">
        <f ca="1"/>
        <v>#NAME?</v>
      </c>
      <c r="M145" s="139" t="e">
        <f ca="1"/>
        <v>#NAME?</v>
      </c>
      <c r="N145" s="140"/>
    </row>
    <row r="146" spans="1:14" x14ac:dyDescent="0.35">
      <c r="A146" t="e">
        <f ca="1"/>
        <v>#NAME?</v>
      </c>
      <c r="B146" t="e">
        <f ca="1"/>
        <v>#NAME?</v>
      </c>
      <c r="C146" t="e">
        <f ca="1"/>
        <v>#NAME?</v>
      </c>
      <c r="D146" t="e">
        <f ca="1"/>
        <v>#NAME?</v>
      </c>
      <c r="E146" t="e">
        <f ca="1"/>
        <v>#NAME?</v>
      </c>
      <c r="F146" t="e">
        <f ca="1"/>
        <v>#NAME?</v>
      </c>
      <c r="G146" t="e">
        <f ca="1"/>
        <v>#NAME?</v>
      </c>
      <c r="H146" t="e">
        <f ca="1"/>
        <v>#NAME?</v>
      </c>
      <c r="I146" t="e">
        <f ca="1"/>
        <v>#NAME?</v>
      </c>
      <c r="J146" t="e">
        <f ca="1"/>
        <v>#NAME?</v>
      </c>
      <c r="K146" t="e">
        <f ca="1"/>
        <v>#NAME?</v>
      </c>
      <c r="L146" s="138" t="e">
        <f ca="1"/>
        <v>#NAME?</v>
      </c>
      <c r="M146" s="139" t="e">
        <f ca="1"/>
        <v>#NAME?</v>
      </c>
      <c r="N146" s="140"/>
    </row>
    <row r="147" spans="1:14" x14ac:dyDescent="0.35">
      <c r="A147" t="e">
        <f ca="1"/>
        <v>#NAME?</v>
      </c>
      <c r="B147" t="e">
        <f ca="1"/>
        <v>#NAME?</v>
      </c>
      <c r="C147" t="e">
        <f ca="1"/>
        <v>#NAME?</v>
      </c>
      <c r="D147" t="e">
        <f ca="1"/>
        <v>#NAME?</v>
      </c>
      <c r="E147" t="e">
        <f ca="1"/>
        <v>#NAME?</v>
      </c>
      <c r="F147" t="e">
        <f ca="1"/>
        <v>#NAME?</v>
      </c>
      <c r="G147" t="e">
        <f ca="1"/>
        <v>#NAME?</v>
      </c>
      <c r="H147" t="e">
        <f ca="1"/>
        <v>#NAME?</v>
      </c>
      <c r="I147" t="e">
        <f ca="1"/>
        <v>#NAME?</v>
      </c>
      <c r="J147" t="e">
        <f ca="1"/>
        <v>#NAME?</v>
      </c>
      <c r="K147" t="e">
        <f ca="1"/>
        <v>#NAME?</v>
      </c>
      <c r="L147" s="138" t="e">
        <f ca="1"/>
        <v>#NAME?</v>
      </c>
      <c r="M147" s="139" t="e">
        <f ca="1"/>
        <v>#NAME?</v>
      </c>
      <c r="N147" s="140"/>
    </row>
    <row r="148" spans="1:14" x14ac:dyDescent="0.35">
      <c r="A148" t="e">
        <f ca="1"/>
        <v>#NAME?</v>
      </c>
      <c r="B148" t="e">
        <f ca="1"/>
        <v>#NAME?</v>
      </c>
      <c r="C148" t="e">
        <f ca="1"/>
        <v>#NAME?</v>
      </c>
      <c r="D148" t="e">
        <f ca="1"/>
        <v>#NAME?</v>
      </c>
      <c r="E148" t="e">
        <f ca="1"/>
        <v>#NAME?</v>
      </c>
      <c r="F148" t="e">
        <f ca="1"/>
        <v>#NAME?</v>
      </c>
      <c r="G148" t="e">
        <f ca="1"/>
        <v>#NAME?</v>
      </c>
      <c r="H148" t="e">
        <f ca="1"/>
        <v>#NAME?</v>
      </c>
      <c r="I148" t="e">
        <f ca="1"/>
        <v>#NAME?</v>
      </c>
      <c r="J148" t="e">
        <f ca="1"/>
        <v>#NAME?</v>
      </c>
      <c r="K148" t="e">
        <f ca="1"/>
        <v>#NAME?</v>
      </c>
      <c r="L148" s="138" t="e">
        <f ca="1"/>
        <v>#NAME?</v>
      </c>
      <c r="M148" s="139" t="e">
        <f ca="1"/>
        <v>#NAME?</v>
      </c>
      <c r="N148" s="140"/>
    </row>
    <row r="149" spans="1:14" x14ac:dyDescent="0.35">
      <c r="A149" t="e">
        <f ca="1"/>
        <v>#NAME?</v>
      </c>
      <c r="B149" t="e">
        <f ca="1"/>
        <v>#NAME?</v>
      </c>
      <c r="C149" t="e">
        <f ca="1"/>
        <v>#NAME?</v>
      </c>
      <c r="D149" t="e">
        <f ca="1"/>
        <v>#NAME?</v>
      </c>
      <c r="E149" t="e">
        <f ca="1"/>
        <v>#NAME?</v>
      </c>
      <c r="F149" t="e">
        <f ca="1"/>
        <v>#NAME?</v>
      </c>
      <c r="G149" t="e">
        <f ca="1"/>
        <v>#NAME?</v>
      </c>
      <c r="H149" t="e">
        <f ca="1"/>
        <v>#NAME?</v>
      </c>
      <c r="I149" t="e">
        <f ca="1"/>
        <v>#NAME?</v>
      </c>
      <c r="J149" t="e">
        <f ca="1"/>
        <v>#NAME?</v>
      </c>
      <c r="K149" t="e">
        <f ca="1"/>
        <v>#NAME?</v>
      </c>
      <c r="L149" s="138" t="e">
        <f ca="1"/>
        <v>#NAME?</v>
      </c>
      <c r="M149" s="139" t="e">
        <f ca="1"/>
        <v>#NAME?</v>
      </c>
      <c r="N149" s="140"/>
    </row>
    <row r="150" spans="1:14" x14ac:dyDescent="0.35">
      <c r="A150" t="e">
        <f ca="1"/>
        <v>#NAME?</v>
      </c>
      <c r="B150" t="e">
        <f ca="1"/>
        <v>#NAME?</v>
      </c>
      <c r="C150" t="e">
        <f ca="1"/>
        <v>#NAME?</v>
      </c>
      <c r="D150" t="e">
        <f ca="1"/>
        <v>#NAME?</v>
      </c>
      <c r="E150" t="e">
        <f ca="1"/>
        <v>#NAME?</v>
      </c>
      <c r="F150" t="e">
        <f ca="1"/>
        <v>#NAME?</v>
      </c>
      <c r="G150" t="e">
        <f ca="1"/>
        <v>#NAME?</v>
      </c>
      <c r="H150" t="e">
        <f ca="1"/>
        <v>#NAME?</v>
      </c>
      <c r="I150" t="e">
        <f ca="1"/>
        <v>#NAME?</v>
      </c>
      <c r="J150" t="e">
        <f ca="1"/>
        <v>#NAME?</v>
      </c>
      <c r="K150" t="e">
        <f ca="1"/>
        <v>#NAME?</v>
      </c>
      <c r="L150" s="138" t="e">
        <f ca="1"/>
        <v>#NAME?</v>
      </c>
      <c r="M150" s="139" t="e">
        <f ca="1"/>
        <v>#NAME?</v>
      </c>
      <c r="N150" s="140"/>
    </row>
    <row r="151" spans="1:14" x14ac:dyDescent="0.35">
      <c r="A151" t="e">
        <f ca="1"/>
        <v>#NAME?</v>
      </c>
      <c r="B151" t="e">
        <f ca="1"/>
        <v>#NAME?</v>
      </c>
      <c r="C151" t="e">
        <f ca="1"/>
        <v>#NAME?</v>
      </c>
      <c r="D151" t="e">
        <f ca="1"/>
        <v>#NAME?</v>
      </c>
      <c r="E151" t="e">
        <f ca="1"/>
        <v>#NAME?</v>
      </c>
      <c r="F151" t="e">
        <f ca="1"/>
        <v>#NAME?</v>
      </c>
      <c r="G151" t="e">
        <f ca="1"/>
        <v>#NAME?</v>
      </c>
      <c r="H151" t="e">
        <f ca="1"/>
        <v>#NAME?</v>
      </c>
      <c r="I151" t="e">
        <f ca="1"/>
        <v>#NAME?</v>
      </c>
      <c r="J151" t="e">
        <f ca="1"/>
        <v>#NAME?</v>
      </c>
      <c r="K151" t="e">
        <f ca="1"/>
        <v>#NAME?</v>
      </c>
      <c r="L151" s="138" t="e">
        <f ca="1"/>
        <v>#NAME?</v>
      </c>
      <c r="M151" s="139" t="e">
        <f ca="1"/>
        <v>#NAME?</v>
      </c>
      <c r="N151" s="140"/>
    </row>
    <row r="152" spans="1:14" x14ac:dyDescent="0.35">
      <c r="A152" t="e">
        <f ca="1"/>
        <v>#NAME?</v>
      </c>
      <c r="B152" t="e">
        <f ca="1"/>
        <v>#NAME?</v>
      </c>
      <c r="C152" t="e">
        <f ca="1"/>
        <v>#NAME?</v>
      </c>
      <c r="D152" t="e">
        <f ca="1"/>
        <v>#NAME?</v>
      </c>
      <c r="E152" t="e">
        <f ca="1"/>
        <v>#NAME?</v>
      </c>
      <c r="F152" t="e">
        <f ca="1"/>
        <v>#NAME?</v>
      </c>
      <c r="G152" t="e">
        <f ca="1"/>
        <v>#NAME?</v>
      </c>
      <c r="H152" t="e">
        <f ca="1"/>
        <v>#NAME?</v>
      </c>
      <c r="I152" t="e">
        <f ca="1"/>
        <v>#NAME?</v>
      </c>
      <c r="J152" t="e">
        <f ca="1"/>
        <v>#NAME?</v>
      </c>
      <c r="K152" t="e">
        <f ca="1"/>
        <v>#NAME?</v>
      </c>
      <c r="L152" s="138" t="e">
        <f ca="1"/>
        <v>#NAME?</v>
      </c>
      <c r="M152" s="139" t="e">
        <f ca="1"/>
        <v>#NAME?</v>
      </c>
      <c r="N152" s="140"/>
    </row>
    <row r="153" spans="1:14" x14ac:dyDescent="0.35">
      <c r="A153" t="e">
        <f ca="1"/>
        <v>#NAME?</v>
      </c>
      <c r="B153" t="e">
        <f ca="1"/>
        <v>#NAME?</v>
      </c>
      <c r="C153" t="e">
        <f ca="1"/>
        <v>#NAME?</v>
      </c>
      <c r="D153" t="e">
        <f ca="1"/>
        <v>#NAME?</v>
      </c>
      <c r="E153" t="e">
        <f ca="1"/>
        <v>#NAME?</v>
      </c>
      <c r="F153" t="e">
        <f ca="1"/>
        <v>#NAME?</v>
      </c>
      <c r="G153" t="e">
        <f ca="1"/>
        <v>#NAME?</v>
      </c>
      <c r="H153" t="e">
        <f ca="1"/>
        <v>#NAME?</v>
      </c>
      <c r="I153" t="e">
        <f ca="1"/>
        <v>#NAME?</v>
      </c>
      <c r="J153" t="e">
        <f ca="1"/>
        <v>#NAME?</v>
      </c>
      <c r="K153" t="e">
        <f ca="1"/>
        <v>#NAME?</v>
      </c>
      <c r="L153" s="141" t="e">
        <f ca="1"/>
        <v>#NAME?</v>
      </c>
      <c r="M153" s="142" t="e">
        <f ca="1"/>
        <v>#NAME?</v>
      </c>
      <c r="N153" s="143"/>
    </row>
    <row r="154" spans="1:14" x14ac:dyDescent="0.35">
      <c r="A154" s="13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72E5F-FBF2-49DF-A2BC-6613D3683916}">
  <dimension ref="A1:BN169"/>
  <sheetViews>
    <sheetView workbookViewId="0">
      <selection sqref="A1:K151"/>
    </sheetView>
  </sheetViews>
  <sheetFormatPr defaultRowHeight="14.5" x14ac:dyDescent="0.35"/>
  <sheetData>
    <row r="1" spans="1:66" ht="15.5" x14ac:dyDescent="0.35">
      <c r="A1" s="27" t="s">
        <v>47</v>
      </c>
      <c r="B1" s="26" t="s">
        <v>48</v>
      </c>
      <c r="C1" s="26" t="s">
        <v>49</v>
      </c>
      <c r="D1" s="26" t="s">
        <v>51</v>
      </c>
      <c r="E1" s="30" t="s">
        <v>60</v>
      </c>
      <c r="F1" s="28" t="s">
        <v>54</v>
      </c>
      <c r="G1" s="26" t="s">
        <v>55</v>
      </c>
      <c r="H1" s="26" t="s">
        <v>56</v>
      </c>
      <c r="I1" s="26" t="s">
        <v>57</v>
      </c>
      <c r="J1" s="29" t="s">
        <v>40</v>
      </c>
      <c r="K1" s="28" t="s">
        <v>53</v>
      </c>
      <c r="L1" s="28"/>
    </row>
    <row r="2" spans="1:66" ht="15.5" x14ac:dyDescent="0.35">
      <c r="A2" s="31">
        <v>60</v>
      </c>
      <c r="B2" s="14">
        <v>10</v>
      </c>
      <c r="C2" s="20">
        <v>0.71199999999999997</v>
      </c>
      <c r="D2" s="14">
        <v>3</v>
      </c>
      <c r="E2">
        <v>1</v>
      </c>
      <c r="F2" s="32">
        <v>0</v>
      </c>
      <c r="G2" s="14">
        <v>33</v>
      </c>
      <c r="H2" s="14">
        <v>12</v>
      </c>
      <c r="I2" s="14">
        <v>2</v>
      </c>
      <c r="J2" s="33">
        <v>178</v>
      </c>
      <c r="K2" s="14">
        <v>1</v>
      </c>
      <c r="L2" s="14"/>
    </row>
    <row r="3" spans="1:66" ht="15.5" x14ac:dyDescent="0.35">
      <c r="A3" s="31">
        <v>69</v>
      </c>
      <c r="B3" s="14">
        <v>8</v>
      </c>
      <c r="C3" s="20">
        <v>9.0999999999999998E-2</v>
      </c>
      <c r="D3" s="14">
        <v>3</v>
      </c>
      <c r="E3">
        <v>1</v>
      </c>
      <c r="F3" s="32">
        <v>0</v>
      </c>
      <c r="G3" s="14">
        <v>33</v>
      </c>
      <c r="H3" s="14">
        <v>16</v>
      </c>
      <c r="I3" s="14">
        <v>1</v>
      </c>
      <c r="J3" s="33">
        <v>178</v>
      </c>
      <c r="K3" s="14">
        <v>1</v>
      </c>
      <c r="L3" s="14"/>
      <c r="N3" t="s">
        <v>164</v>
      </c>
      <c r="BB3" t="s">
        <v>193</v>
      </c>
      <c r="BG3" t="s">
        <v>198</v>
      </c>
    </row>
    <row r="4" spans="1:66" ht="16" thickBot="1" x14ac:dyDescent="0.4">
      <c r="A4" s="31">
        <v>79</v>
      </c>
      <c r="B4" s="14">
        <v>7</v>
      </c>
      <c r="C4" s="20">
        <v>1.72</v>
      </c>
      <c r="D4" s="14">
        <v>1</v>
      </c>
      <c r="E4">
        <v>1</v>
      </c>
      <c r="F4" s="32">
        <v>1</v>
      </c>
      <c r="G4" s="14">
        <v>40</v>
      </c>
      <c r="H4" s="14">
        <v>13</v>
      </c>
      <c r="I4" s="14">
        <v>2</v>
      </c>
      <c r="J4" s="33">
        <v>188</v>
      </c>
      <c r="K4" s="14">
        <v>1</v>
      </c>
      <c r="L4" s="14"/>
    </row>
    <row r="5" spans="1:66" ht="16" thickTop="1" x14ac:dyDescent="0.35">
      <c r="A5" s="31">
        <v>66</v>
      </c>
      <c r="B5" s="14">
        <v>7</v>
      </c>
      <c r="C5" s="20">
        <v>1.3720000000000001</v>
      </c>
      <c r="D5" s="14">
        <v>1</v>
      </c>
      <c r="E5">
        <v>0</v>
      </c>
      <c r="F5" s="32">
        <v>1</v>
      </c>
      <c r="G5" s="14">
        <v>29</v>
      </c>
      <c r="H5" s="14">
        <v>10</v>
      </c>
      <c r="I5" s="14">
        <v>2</v>
      </c>
      <c r="J5" s="33">
        <v>180</v>
      </c>
      <c r="K5" s="14">
        <v>1</v>
      </c>
      <c r="L5" s="14"/>
      <c r="N5" s="145" t="str">
        <f>A1</f>
        <v>No. Staff</v>
      </c>
      <c r="O5" s="145" t="str">
        <f t="shared" ref="O5:W5" si="0">B1</f>
        <v>Age (Yrs)</v>
      </c>
      <c r="P5" s="145" t="str">
        <f t="shared" si="0"/>
        <v>GrossProfit $m</v>
      </c>
      <c r="Q5" s="145" t="str">
        <f t="shared" si="0"/>
        <v>Competitors</v>
      </c>
      <c r="R5" s="145" t="str">
        <f t="shared" si="0"/>
        <v>OnlineChannel</v>
      </c>
      <c r="S5" s="145" t="str">
        <f t="shared" si="0"/>
        <v>Mng-Gender</v>
      </c>
      <c r="T5" s="145" t="str">
        <f t="shared" si="0"/>
        <v>Mng-Age</v>
      </c>
      <c r="U5" s="145" t="str">
        <f t="shared" si="0"/>
        <v>Mng-Exp</v>
      </c>
      <c r="V5" s="145" t="str">
        <f t="shared" si="0"/>
        <v>Mng-Train</v>
      </c>
      <c r="W5" s="145" t="str">
        <f t="shared" si="0"/>
        <v>Basket:2017</v>
      </c>
      <c r="X5" s="145" t="s">
        <v>165</v>
      </c>
      <c r="Y5" s="145" t="s">
        <v>166</v>
      </c>
      <c r="Z5" s="145" t="s">
        <v>148</v>
      </c>
      <c r="AA5" s="145" t="s">
        <v>167</v>
      </c>
      <c r="AB5" s="145" t="s">
        <v>168</v>
      </c>
      <c r="AC5" s="145" t="s">
        <v>169</v>
      </c>
      <c r="AD5" s="145" t="s">
        <v>170</v>
      </c>
      <c r="AE5" s="145" t="s">
        <v>171</v>
      </c>
      <c r="AF5" s="145" t="s">
        <v>172</v>
      </c>
      <c r="AG5" s="145" t="s">
        <v>173</v>
      </c>
      <c r="AI5" t="s">
        <v>174</v>
      </c>
      <c r="AK5" t="s">
        <v>175</v>
      </c>
      <c r="AL5" s="147" t="e">
        <f ca="1">X156*LN(X156/Z156)+Y156*LN(Y156/Z156)</f>
        <v>#NAME?</v>
      </c>
      <c r="AN5" t="s">
        <v>185</v>
      </c>
      <c r="AZ5" t="s">
        <v>192</v>
      </c>
      <c r="BC5" s="153" t="s">
        <v>194</v>
      </c>
      <c r="BD5" s="153" t="s">
        <v>195</v>
      </c>
      <c r="BG5" s="151" t="s">
        <v>168</v>
      </c>
      <c r="BH5" s="151" t="s">
        <v>166</v>
      </c>
      <c r="BI5" s="151" t="s">
        <v>165</v>
      </c>
      <c r="BJ5" s="151" t="s">
        <v>199</v>
      </c>
      <c r="BK5" s="151" t="s">
        <v>200</v>
      </c>
      <c r="BL5" s="151" t="s">
        <v>201</v>
      </c>
      <c r="BM5" s="151" t="s">
        <v>202</v>
      </c>
      <c r="BN5" s="151" t="s">
        <v>203</v>
      </c>
    </row>
    <row r="6" spans="1:66" ht="15.5" x14ac:dyDescent="0.35">
      <c r="A6" s="31">
        <v>51</v>
      </c>
      <c r="B6" s="14">
        <v>15</v>
      </c>
      <c r="C6" s="20">
        <v>0.93500000000000005</v>
      </c>
      <c r="D6" s="14">
        <v>4</v>
      </c>
      <c r="E6">
        <v>0</v>
      </c>
      <c r="F6" s="32">
        <v>0</v>
      </c>
      <c r="G6" s="14">
        <v>36</v>
      </c>
      <c r="H6" s="14">
        <v>4</v>
      </c>
      <c r="I6" s="14">
        <v>3</v>
      </c>
      <c r="J6" s="33">
        <v>171</v>
      </c>
      <c r="K6" s="14">
        <v>1</v>
      </c>
      <c r="L6" s="14"/>
      <c r="N6" t="e">
        <f t="array" aca="1" ref="N6:Y155" ca="1">[2]!LogitSummary(A2:K151)</f>
        <v>#NAME?</v>
      </c>
      <c r="O6" t="e">
        <f ca="1"/>
        <v>#NAME?</v>
      </c>
      <c r="P6" t="e">
        <f ca="1"/>
        <v>#NAME?</v>
      </c>
      <c r="Q6" t="e">
        <f ca="1"/>
        <v>#NAME?</v>
      </c>
      <c r="R6" t="e">
        <f ca="1"/>
        <v>#NAME?</v>
      </c>
      <c r="S6" t="e">
        <f ca="1"/>
        <v>#NAME?</v>
      </c>
      <c r="T6" t="e">
        <f ca="1"/>
        <v>#NAME?</v>
      </c>
      <c r="U6" t="e">
        <f ca="1"/>
        <v>#NAME?</v>
      </c>
      <c r="V6" t="e">
        <f ca="1"/>
        <v>#NAME?</v>
      </c>
      <c r="W6" t="e">
        <f ca="1"/>
        <v>#NAME?</v>
      </c>
      <c r="X6" s="138" t="e">
        <f ca="1"/>
        <v>#NAME?</v>
      </c>
      <c r="Y6" s="139" t="e">
        <f ca="1"/>
        <v>#NAME?</v>
      </c>
      <c r="Z6" s="140" t="e">
        <f ca="1">X6+Y6</f>
        <v>#NAME?</v>
      </c>
      <c r="AA6" t="e">
        <f ca="1">IF(Z6=0,"",X6/Z6)</f>
        <v>#NAME?</v>
      </c>
      <c r="AB6" t="e">
        <f ca="1">1/(1+EXP(-$AI$7-MMULT(N6:W6,$AI$8:$AI$17)))</f>
        <v>#NAME?</v>
      </c>
      <c r="AC6" s="135" t="e">
        <f ca="1">Z6*AB6</f>
        <v>#NAME?</v>
      </c>
      <c r="AD6" s="137" t="e">
        <f ca="1">Z6-AC6</f>
        <v>#NAME?</v>
      </c>
      <c r="AE6" s="135">
        <f ca="1">IFERROR(Z6*(AA6*LN(AB6)+(1-AA6)*LN(1-AB6)),0)</f>
        <v>0</v>
      </c>
      <c r="AF6" s="137" t="e">
        <f ca="1">100*IF(AB6&gt;=$BC$12,X6/Z6,Y6/Z6)</f>
        <v>#NAME?</v>
      </c>
      <c r="AG6">
        <f ca="1">IFERROR((X6-AC6)^2/AC6+(Y6-AD6)^2/AD6,0)</f>
        <v>0</v>
      </c>
      <c r="AK6" t="s">
        <v>176</v>
      </c>
      <c r="AL6" s="149">
        <f ca="1">AE156</f>
        <v>0</v>
      </c>
      <c r="AN6" s="135" t="e">
        <f t="array" aca="1" ref="AN6:AX16" ca="1">MINVERSE(MMULT(TRANSPOSE([2]!DESIGN(N6:W155)),AB6:AB155*(1-AB6:AB155)*Z6:Z155*[2]!DESIGN(N6:W155)))</f>
        <v>#NAME?</v>
      </c>
      <c r="AO6" s="136" t="e">
        <f ca="1"/>
        <v>#NAME?</v>
      </c>
      <c r="AP6" s="136" t="e">
        <f ca="1"/>
        <v>#NAME?</v>
      </c>
      <c r="AQ6" s="136" t="e">
        <f ca="1"/>
        <v>#NAME?</v>
      </c>
      <c r="AR6" s="136" t="e">
        <f ca="1"/>
        <v>#NAME?</v>
      </c>
      <c r="AS6" s="136" t="e">
        <f ca="1"/>
        <v>#NAME?</v>
      </c>
      <c r="AT6" s="136" t="e">
        <f ca="1"/>
        <v>#NAME?</v>
      </c>
      <c r="AU6" s="136" t="e">
        <f ca="1"/>
        <v>#NAME?</v>
      </c>
      <c r="AV6" s="136" t="e">
        <f ca="1"/>
        <v>#NAME?</v>
      </c>
      <c r="AW6" s="136" t="e">
        <f ca="1"/>
        <v>#NAME?</v>
      </c>
      <c r="AX6" s="137" t="e">
        <f ca="1"/>
        <v>#NAME?</v>
      </c>
      <c r="AZ6" s="147" t="e">
        <f t="array" aca="1" ref="AZ6:AZ16" ca="1">MMULT(AN6:AX16,MMULT(TRANSPOSE([2]!DESIGN(N6:W155)),Z6:Z155*(AA6:AA155-AB6:AB155)))</f>
        <v>#NAME?</v>
      </c>
      <c r="BB6" t="s">
        <v>169</v>
      </c>
      <c r="BC6" s="135">
        <f ca="1">SUMIF(AB6:AB155,"&gt;="&amp;BC12,X6:X155)</f>
        <v>0</v>
      </c>
      <c r="BD6" s="137">
        <f ca="1">SUMIF(AB6:AB155,"&gt;="&amp;BC12,Y6:Y155)</f>
        <v>0</v>
      </c>
      <c r="BE6">
        <f ca="1">BC6+BD6</f>
        <v>0</v>
      </c>
      <c r="BJ6">
        <v>0</v>
      </c>
      <c r="BK6">
        <v>0</v>
      </c>
      <c r="BL6" t="e">
        <f ca="1">1-BJ6/BJ$156</f>
        <v>#NAME?</v>
      </c>
      <c r="BM6" t="e">
        <f ca="1">1-BK6/BK$156</f>
        <v>#NAME?</v>
      </c>
      <c r="BN6" t="e">
        <f ca="1">(BL6-BL7)*BM6</f>
        <v>#NAME?</v>
      </c>
    </row>
    <row r="7" spans="1:66" ht="15.5" x14ac:dyDescent="0.35">
      <c r="A7" s="31">
        <v>62</v>
      </c>
      <c r="B7" s="14">
        <v>6</v>
      </c>
      <c r="C7" s="20">
        <v>2.0190000000000001</v>
      </c>
      <c r="D7" s="14">
        <v>0</v>
      </c>
      <c r="E7">
        <v>1</v>
      </c>
      <c r="F7" s="32">
        <v>1</v>
      </c>
      <c r="G7" s="14">
        <v>32</v>
      </c>
      <c r="H7" s="14">
        <v>15</v>
      </c>
      <c r="I7" s="14">
        <v>4</v>
      </c>
      <c r="J7" s="33">
        <v>192</v>
      </c>
      <c r="K7" s="14">
        <v>1</v>
      </c>
      <c r="L7" s="14"/>
      <c r="N7" t="e">
        <f ca="1"/>
        <v>#NAME?</v>
      </c>
      <c r="O7" t="e">
        <f ca="1"/>
        <v>#NAME?</v>
      </c>
      <c r="P7" t="e">
        <f ca="1"/>
        <v>#NAME?</v>
      </c>
      <c r="Q7" t="e">
        <f ca="1"/>
        <v>#NAME?</v>
      </c>
      <c r="R7" t="e">
        <f ca="1"/>
        <v>#NAME?</v>
      </c>
      <c r="S7" t="e">
        <f ca="1"/>
        <v>#NAME?</v>
      </c>
      <c r="T7" t="e">
        <f ca="1"/>
        <v>#NAME?</v>
      </c>
      <c r="U7" t="e">
        <f ca="1"/>
        <v>#NAME?</v>
      </c>
      <c r="V7" t="e">
        <f ca="1"/>
        <v>#NAME?</v>
      </c>
      <c r="W7" t="e">
        <f ca="1"/>
        <v>#NAME?</v>
      </c>
      <c r="X7" s="138" t="e">
        <f ca="1"/>
        <v>#NAME?</v>
      </c>
      <c r="Y7" s="139" t="e">
        <f ca="1"/>
        <v>#NAME?</v>
      </c>
      <c r="Z7" s="140" t="e">
        <f t="shared" ref="Z7:Z70" ca="1" si="1">X7+Y7</f>
        <v>#NAME?</v>
      </c>
      <c r="AA7" t="e">
        <f t="shared" ref="AA7:AA70" ca="1" si="2">IF(Z7=0,"",X7/Z7)</f>
        <v>#NAME?</v>
      </c>
      <c r="AB7" t="e">
        <f t="shared" ref="AB7:AB70" ca="1" si="3">1/(1+EXP(-$AI$7-MMULT(N7:W7,$AI$8:$AI$17)))</f>
        <v>#NAME?</v>
      </c>
      <c r="AC7" s="138" t="e">
        <f t="shared" ref="AC7:AC70" ca="1" si="4">Z7*AB7</f>
        <v>#NAME?</v>
      </c>
      <c r="AD7" s="140" t="e">
        <f t="shared" ref="AD7:AD70" ca="1" si="5">Z7-AC7</f>
        <v>#NAME?</v>
      </c>
      <c r="AE7" s="138">
        <f t="shared" ref="AE7:AE70" ca="1" si="6">IFERROR(Z7*(AA7*LN(AB7)+(1-AA7)*LN(1-AB7)),0)</f>
        <v>0</v>
      </c>
      <c r="AF7" s="140" t="e">
        <f t="shared" ref="AF7:AF70" ca="1" si="7">100*IF(AB7&gt;=$BC$12,X7/Z7,Y7/Z7)</f>
        <v>#NAME?</v>
      </c>
      <c r="AG7">
        <f t="shared" ref="AG7:AG70" ca="1" si="8">IFERROR((X7-AC7)^2/AC7+(Y7-AD7)^2/AD7,0)</f>
        <v>0</v>
      </c>
      <c r="AI7" s="147" t="e">
        <f t="array" aca="1" ref="AI7:AI17" ca="1">[2]!LogitCoeff(N6:Y155,,,,,20)</f>
        <v>#NAME?</v>
      </c>
      <c r="AN7" s="138" t="e">
        <f ca="1"/>
        <v>#NAME?</v>
      </c>
      <c r="AO7" s="139" t="e">
        <f ca="1"/>
        <v>#NAME?</v>
      </c>
      <c r="AP7" s="139" t="e">
        <f ca="1"/>
        <v>#NAME?</v>
      </c>
      <c r="AQ7" s="139" t="e">
        <f ca="1"/>
        <v>#NAME?</v>
      </c>
      <c r="AR7" s="139" t="e">
        <f ca="1"/>
        <v>#NAME?</v>
      </c>
      <c r="AS7" s="139" t="e">
        <f ca="1"/>
        <v>#NAME?</v>
      </c>
      <c r="AT7" s="139" t="e">
        <f ca="1"/>
        <v>#NAME?</v>
      </c>
      <c r="AU7" s="139" t="e">
        <f ca="1"/>
        <v>#NAME?</v>
      </c>
      <c r="AV7" s="139" t="e">
        <f ca="1"/>
        <v>#NAME?</v>
      </c>
      <c r="AW7" s="139" t="e">
        <f ca="1"/>
        <v>#NAME?</v>
      </c>
      <c r="AX7" s="140" t="e">
        <f ca="1"/>
        <v>#NAME?</v>
      </c>
      <c r="AZ7" s="148" t="e">
        <f ca="1"/>
        <v>#NAME?</v>
      </c>
      <c r="BB7" t="s">
        <v>170</v>
      </c>
      <c r="BC7" s="141" t="e">
        <f ca="1">BC8-BC6</f>
        <v>#NAME?</v>
      </c>
      <c r="BD7" s="143" t="e">
        <f ca="1">BD8-BD6</f>
        <v>#NAME?</v>
      </c>
      <c r="BE7" t="e">
        <f t="shared" ref="BE7:BE8" ca="1" si="9">BC7+BD7</f>
        <v>#NAME?</v>
      </c>
      <c r="BG7" t="e">
        <f t="array" aca="1" ref="BG7:BI156" ca="1">[2]!SelectCols(X6:AB155,"5,2,1",1)</f>
        <v>#NAME?</v>
      </c>
      <c r="BH7" t="e">
        <f ca="1"/>
        <v>#NAME?</v>
      </c>
      <c r="BI7" t="e">
        <f ca="1"/>
        <v>#NAME?</v>
      </c>
      <c r="BJ7" t="e">
        <f ca="1">BJ6+BH7</f>
        <v>#NAME?</v>
      </c>
      <c r="BK7" t="e">
        <f ca="1">BK6+BI7</f>
        <v>#NAME?</v>
      </c>
      <c r="BL7" t="e">
        <f t="shared" ref="BL7:BL70" ca="1" si="10">1-BJ7/BJ$156</f>
        <v>#NAME?</v>
      </c>
      <c r="BM7" t="e">
        <f t="shared" ref="BM7:BM70" ca="1" si="11">1-BK7/BK$156</f>
        <v>#NAME?</v>
      </c>
      <c r="BN7" t="e">
        <f t="shared" ref="BN7:BN70" ca="1" si="12">(BL7-BL8)*BM7</f>
        <v>#NAME?</v>
      </c>
    </row>
    <row r="8" spans="1:66" ht="15.5" x14ac:dyDescent="0.35">
      <c r="A8" s="31">
        <v>61</v>
      </c>
      <c r="B8" s="14">
        <v>7</v>
      </c>
      <c r="C8" s="20">
        <v>0.66200000000000003</v>
      </c>
      <c r="D8" s="14">
        <v>2</v>
      </c>
      <c r="E8">
        <v>0</v>
      </c>
      <c r="F8" s="32">
        <v>1</v>
      </c>
      <c r="G8" s="14">
        <v>52</v>
      </c>
      <c r="H8" s="14">
        <v>15</v>
      </c>
      <c r="I8" s="14">
        <v>3</v>
      </c>
      <c r="J8" s="33">
        <v>191</v>
      </c>
      <c r="K8" s="14">
        <v>1</v>
      </c>
      <c r="L8" s="14"/>
      <c r="N8" t="e">
        <f ca="1"/>
        <v>#NAME?</v>
      </c>
      <c r="O8" t="e">
        <f ca="1"/>
        <v>#NAME?</v>
      </c>
      <c r="P8" t="e">
        <f ca="1"/>
        <v>#NAME?</v>
      </c>
      <c r="Q8" t="e">
        <f ca="1"/>
        <v>#NAME?</v>
      </c>
      <c r="R8" t="e">
        <f ca="1"/>
        <v>#NAME?</v>
      </c>
      <c r="S8" t="e">
        <f ca="1"/>
        <v>#NAME?</v>
      </c>
      <c r="T8" t="e">
        <f ca="1"/>
        <v>#NAME?</v>
      </c>
      <c r="U8" t="e">
        <f ca="1"/>
        <v>#NAME?</v>
      </c>
      <c r="V8" t="e">
        <f ca="1"/>
        <v>#NAME?</v>
      </c>
      <c r="W8" t="e">
        <f ca="1"/>
        <v>#NAME?</v>
      </c>
      <c r="X8" s="138" t="e">
        <f ca="1"/>
        <v>#NAME?</v>
      </c>
      <c r="Y8" s="139" t="e">
        <f ca="1"/>
        <v>#NAME?</v>
      </c>
      <c r="Z8" s="140" t="e">
        <f t="shared" ca="1" si="1"/>
        <v>#NAME?</v>
      </c>
      <c r="AA8" t="e">
        <f t="shared" ca="1" si="2"/>
        <v>#NAME?</v>
      </c>
      <c r="AB8" t="e">
        <f t="shared" ca="1" si="3"/>
        <v>#NAME?</v>
      </c>
      <c r="AC8" s="138" t="e">
        <f t="shared" ca="1" si="4"/>
        <v>#NAME?</v>
      </c>
      <c r="AD8" s="140" t="e">
        <f t="shared" ca="1" si="5"/>
        <v>#NAME?</v>
      </c>
      <c r="AE8" s="138">
        <f t="shared" ca="1" si="6"/>
        <v>0</v>
      </c>
      <c r="AF8" s="140" t="e">
        <f t="shared" ca="1" si="7"/>
        <v>#NAME?</v>
      </c>
      <c r="AG8">
        <f t="shared" ca="1" si="8"/>
        <v>0</v>
      </c>
      <c r="AI8" s="148" t="e">
        <f ca="1"/>
        <v>#NAME?</v>
      </c>
      <c r="AK8" t="s">
        <v>177</v>
      </c>
      <c r="AL8" s="147" t="e">
        <f ca="1">2*(AL6-AL5)</f>
        <v>#NAME?</v>
      </c>
      <c r="AN8" s="138" t="e">
        <f ca="1"/>
        <v>#NAME?</v>
      </c>
      <c r="AO8" s="139" t="e">
        <f ca="1"/>
        <v>#NAME?</v>
      </c>
      <c r="AP8" s="139" t="e">
        <f ca="1"/>
        <v>#NAME?</v>
      </c>
      <c r="AQ8" s="139" t="e">
        <f ca="1"/>
        <v>#NAME?</v>
      </c>
      <c r="AR8" s="139" t="e">
        <f ca="1"/>
        <v>#NAME?</v>
      </c>
      <c r="AS8" s="139" t="e">
        <f ca="1"/>
        <v>#NAME?</v>
      </c>
      <c r="AT8" s="139" t="e">
        <f ca="1"/>
        <v>#NAME?</v>
      </c>
      <c r="AU8" s="139" t="e">
        <f ca="1"/>
        <v>#NAME?</v>
      </c>
      <c r="AV8" s="139" t="e">
        <f ca="1"/>
        <v>#NAME?</v>
      </c>
      <c r="AW8" s="139" t="e">
        <f ca="1"/>
        <v>#NAME?</v>
      </c>
      <c r="AX8" s="140" t="e">
        <f ca="1"/>
        <v>#NAME?</v>
      </c>
      <c r="AZ8" s="148" t="e">
        <f ca="1"/>
        <v>#NAME?</v>
      </c>
      <c r="BC8" t="e">
        <f ca="1">X156</f>
        <v>#NAME?</v>
      </c>
      <c r="BD8" t="e">
        <f ca="1">Y156</f>
        <v>#NAME?</v>
      </c>
      <c r="BE8" t="e">
        <f t="shared" ca="1" si="9"/>
        <v>#NAME?</v>
      </c>
      <c r="BG8" t="e">
        <f ca="1"/>
        <v>#NAME?</v>
      </c>
      <c r="BH8" t="e">
        <f ca="1"/>
        <v>#NAME?</v>
      </c>
      <c r="BI8" t="e">
        <f ca="1"/>
        <v>#NAME?</v>
      </c>
      <c r="BJ8" t="e">
        <f t="shared" ref="BJ8:BJ71" ca="1" si="13">BJ7+BH8</f>
        <v>#NAME?</v>
      </c>
      <c r="BK8" t="e">
        <f t="shared" ref="BK8:BK71" ca="1" si="14">BK7+BI8</f>
        <v>#NAME?</v>
      </c>
      <c r="BL8" t="e">
        <f t="shared" ca="1" si="10"/>
        <v>#NAME?</v>
      </c>
      <c r="BM8" t="e">
        <f t="shared" ca="1" si="11"/>
        <v>#NAME?</v>
      </c>
      <c r="BN8" t="e">
        <f t="shared" ca="1" si="12"/>
        <v>#NAME?</v>
      </c>
    </row>
    <row r="9" spans="1:66" ht="15.5" x14ac:dyDescent="0.35">
      <c r="A9" s="31">
        <v>59</v>
      </c>
      <c r="B9" s="14">
        <v>6</v>
      </c>
      <c r="C9" s="20">
        <v>0.7</v>
      </c>
      <c r="D9" s="14">
        <v>2</v>
      </c>
      <c r="E9">
        <v>0</v>
      </c>
      <c r="F9" s="32">
        <v>0</v>
      </c>
      <c r="G9" s="14">
        <v>41</v>
      </c>
      <c r="H9" s="14">
        <v>4</v>
      </c>
      <c r="I9" s="14">
        <v>3</v>
      </c>
      <c r="J9" s="33">
        <v>182</v>
      </c>
      <c r="K9" s="14">
        <v>1</v>
      </c>
      <c r="L9" s="14"/>
      <c r="N9" t="e">
        <f ca="1"/>
        <v>#NAME?</v>
      </c>
      <c r="O9" t="e">
        <f ca="1"/>
        <v>#NAME?</v>
      </c>
      <c r="P9" t="e">
        <f ca="1"/>
        <v>#NAME?</v>
      </c>
      <c r="Q9" t="e">
        <f ca="1"/>
        <v>#NAME?</v>
      </c>
      <c r="R9" t="e">
        <f ca="1"/>
        <v>#NAME?</v>
      </c>
      <c r="S9" t="e">
        <f ca="1"/>
        <v>#NAME?</v>
      </c>
      <c r="T9" t="e">
        <f ca="1"/>
        <v>#NAME?</v>
      </c>
      <c r="U9" t="e">
        <f ca="1"/>
        <v>#NAME?</v>
      </c>
      <c r="V9" t="e">
        <f ca="1"/>
        <v>#NAME?</v>
      </c>
      <c r="W9" t="e">
        <f ca="1"/>
        <v>#NAME?</v>
      </c>
      <c r="X9" s="138" t="e">
        <f ca="1"/>
        <v>#NAME?</v>
      </c>
      <c r="Y9" s="139" t="e">
        <f ca="1"/>
        <v>#NAME?</v>
      </c>
      <c r="Z9" s="140" t="e">
        <f t="shared" ca="1" si="1"/>
        <v>#NAME?</v>
      </c>
      <c r="AA9" t="e">
        <f t="shared" ca="1" si="2"/>
        <v>#NAME?</v>
      </c>
      <c r="AB9" t="e">
        <f t="shared" ca="1" si="3"/>
        <v>#NAME?</v>
      </c>
      <c r="AC9" s="138" t="e">
        <f t="shared" ca="1" si="4"/>
        <v>#NAME?</v>
      </c>
      <c r="AD9" s="140" t="e">
        <f t="shared" ca="1" si="5"/>
        <v>#NAME?</v>
      </c>
      <c r="AE9" s="138">
        <f t="shared" ca="1" si="6"/>
        <v>0</v>
      </c>
      <c r="AF9" s="140" t="e">
        <f t="shared" ca="1" si="7"/>
        <v>#NAME?</v>
      </c>
      <c r="AG9">
        <f t="shared" ca="1" si="8"/>
        <v>0</v>
      </c>
      <c r="AI9" s="148" t="e">
        <f ca="1"/>
        <v>#NAME?</v>
      </c>
      <c r="AK9" t="s">
        <v>138</v>
      </c>
      <c r="AL9" s="148">
        <f ca="1">COUNT(N6:W6)</f>
        <v>0</v>
      </c>
      <c r="AN9" s="138" t="e">
        <f ca="1"/>
        <v>#NAME?</v>
      </c>
      <c r="AO9" s="139" t="e">
        <f ca="1"/>
        <v>#NAME?</v>
      </c>
      <c r="AP9" s="139" t="e">
        <f ca="1"/>
        <v>#NAME?</v>
      </c>
      <c r="AQ9" s="139" t="e">
        <f ca="1"/>
        <v>#NAME?</v>
      </c>
      <c r="AR9" s="139" t="e">
        <f ca="1"/>
        <v>#NAME?</v>
      </c>
      <c r="AS9" s="139" t="e">
        <f ca="1"/>
        <v>#NAME?</v>
      </c>
      <c r="AT9" s="139" t="e">
        <f ca="1"/>
        <v>#NAME?</v>
      </c>
      <c r="AU9" s="139" t="e">
        <f ca="1"/>
        <v>#NAME?</v>
      </c>
      <c r="AV9" s="139" t="e">
        <f ca="1"/>
        <v>#NAME?</v>
      </c>
      <c r="AW9" s="139" t="e">
        <f ca="1"/>
        <v>#NAME?</v>
      </c>
      <c r="AX9" s="140" t="e">
        <f ca="1"/>
        <v>#NAME?</v>
      </c>
      <c r="AZ9" s="148" t="e">
        <f ca="1"/>
        <v>#NAME?</v>
      </c>
      <c r="BG9" t="e">
        <f ca="1"/>
        <v>#NAME?</v>
      </c>
      <c r="BH9" t="e">
        <f ca="1"/>
        <v>#NAME?</v>
      </c>
      <c r="BI9" t="e">
        <f ca="1"/>
        <v>#NAME?</v>
      </c>
      <c r="BJ9" t="e">
        <f t="shared" ca="1" si="13"/>
        <v>#NAME?</v>
      </c>
      <c r="BK9" t="e">
        <f t="shared" ca="1" si="14"/>
        <v>#NAME?</v>
      </c>
      <c r="BL9" t="e">
        <f t="shared" ca="1" si="10"/>
        <v>#NAME?</v>
      </c>
      <c r="BM9" t="e">
        <f t="shared" ca="1" si="11"/>
        <v>#NAME?</v>
      </c>
      <c r="BN9" t="e">
        <f t="shared" ca="1" si="12"/>
        <v>#NAME?</v>
      </c>
    </row>
    <row r="10" spans="1:66" ht="15.5" x14ac:dyDescent="0.35">
      <c r="A10" s="31">
        <v>65</v>
      </c>
      <c r="B10" s="14">
        <v>8</v>
      </c>
      <c r="C10" s="20">
        <v>0.93700000000000006</v>
      </c>
      <c r="D10" s="14">
        <v>4</v>
      </c>
      <c r="E10">
        <v>1</v>
      </c>
      <c r="F10" s="32">
        <v>1</v>
      </c>
      <c r="G10" s="14">
        <v>31</v>
      </c>
      <c r="H10" s="14">
        <v>12</v>
      </c>
      <c r="I10" s="14">
        <v>5</v>
      </c>
      <c r="J10" s="33">
        <v>192</v>
      </c>
      <c r="K10" s="14">
        <v>0</v>
      </c>
      <c r="L10" s="14"/>
      <c r="N10" t="e">
        <f ca="1"/>
        <v>#NAME?</v>
      </c>
      <c r="O10" t="e">
        <f ca="1"/>
        <v>#NAME?</v>
      </c>
      <c r="P10" t="e">
        <f ca="1"/>
        <v>#NAME?</v>
      </c>
      <c r="Q10" t="e">
        <f ca="1"/>
        <v>#NAME?</v>
      </c>
      <c r="R10" t="e">
        <f ca="1"/>
        <v>#NAME?</v>
      </c>
      <c r="S10" t="e">
        <f ca="1"/>
        <v>#NAME?</v>
      </c>
      <c r="T10" t="e">
        <f ca="1"/>
        <v>#NAME?</v>
      </c>
      <c r="U10" t="e">
        <f ca="1"/>
        <v>#NAME?</v>
      </c>
      <c r="V10" t="e">
        <f ca="1"/>
        <v>#NAME?</v>
      </c>
      <c r="W10" t="e">
        <f ca="1"/>
        <v>#NAME?</v>
      </c>
      <c r="X10" s="138" t="e">
        <f ca="1"/>
        <v>#NAME?</v>
      </c>
      <c r="Y10" s="139" t="e">
        <f ca="1"/>
        <v>#NAME?</v>
      </c>
      <c r="Z10" s="140" t="e">
        <f t="shared" ca="1" si="1"/>
        <v>#NAME?</v>
      </c>
      <c r="AA10" t="e">
        <f t="shared" ca="1" si="2"/>
        <v>#NAME?</v>
      </c>
      <c r="AB10" t="e">
        <f t="shared" ca="1" si="3"/>
        <v>#NAME?</v>
      </c>
      <c r="AC10" s="138" t="e">
        <f t="shared" ca="1" si="4"/>
        <v>#NAME?</v>
      </c>
      <c r="AD10" s="140" t="e">
        <f t="shared" ca="1" si="5"/>
        <v>#NAME?</v>
      </c>
      <c r="AE10" s="138">
        <f t="shared" ca="1" si="6"/>
        <v>0</v>
      </c>
      <c r="AF10" s="140" t="e">
        <f t="shared" ca="1" si="7"/>
        <v>#NAME?</v>
      </c>
      <c r="AG10">
        <f t="shared" ca="1" si="8"/>
        <v>0</v>
      </c>
      <c r="AI10" s="148" t="e">
        <f ca="1"/>
        <v>#NAME?</v>
      </c>
      <c r="AK10" t="s">
        <v>178</v>
      </c>
      <c r="AL10" s="148" t="e">
        <f ca="1">_xlfn.CHISQ.DIST.RT(AL8,AL9)</f>
        <v>#NAME?</v>
      </c>
      <c r="AN10" s="138" t="e">
        <f ca="1"/>
        <v>#NAME?</v>
      </c>
      <c r="AO10" s="139" t="e">
        <f ca="1"/>
        <v>#NAME?</v>
      </c>
      <c r="AP10" s="139" t="e">
        <f ca="1"/>
        <v>#NAME?</v>
      </c>
      <c r="AQ10" s="139" t="e">
        <f ca="1"/>
        <v>#NAME?</v>
      </c>
      <c r="AR10" s="139" t="e">
        <f ca="1"/>
        <v>#NAME?</v>
      </c>
      <c r="AS10" s="139" t="e">
        <f ca="1"/>
        <v>#NAME?</v>
      </c>
      <c r="AT10" s="139" t="e">
        <f ca="1"/>
        <v>#NAME?</v>
      </c>
      <c r="AU10" s="139" t="e">
        <f ca="1"/>
        <v>#NAME?</v>
      </c>
      <c r="AV10" s="139" t="e">
        <f ca="1"/>
        <v>#NAME?</v>
      </c>
      <c r="AW10" s="139" t="e">
        <f ca="1"/>
        <v>#NAME?</v>
      </c>
      <c r="AX10" s="140" t="e">
        <f ca="1"/>
        <v>#NAME?</v>
      </c>
      <c r="AZ10" s="148" t="e">
        <f ca="1"/>
        <v>#NAME?</v>
      </c>
      <c r="BB10" t="s">
        <v>196</v>
      </c>
      <c r="BC10" s="154" t="e">
        <f ca="1">BC6/BC8</f>
        <v>#NAME?</v>
      </c>
      <c r="BD10" s="155" t="e">
        <f ca="1">BD7/BD8</f>
        <v>#NAME?</v>
      </c>
      <c r="BE10" t="e">
        <f ca="1">(BC6+BD7)/BE8</f>
        <v>#NAME?</v>
      </c>
      <c r="BG10" t="e">
        <f ca="1"/>
        <v>#NAME?</v>
      </c>
      <c r="BH10" t="e">
        <f ca="1"/>
        <v>#NAME?</v>
      </c>
      <c r="BI10" t="e">
        <f ca="1"/>
        <v>#NAME?</v>
      </c>
      <c r="BJ10" t="e">
        <f t="shared" ca="1" si="13"/>
        <v>#NAME?</v>
      </c>
      <c r="BK10" t="e">
        <f t="shared" ca="1" si="14"/>
        <v>#NAME?</v>
      </c>
      <c r="BL10" t="e">
        <f t="shared" ca="1" si="10"/>
        <v>#NAME?</v>
      </c>
      <c r="BM10" t="e">
        <f t="shared" ca="1" si="11"/>
        <v>#NAME?</v>
      </c>
      <c r="BN10" t="e">
        <f t="shared" ca="1" si="12"/>
        <v>#NAME?</v>
      </c>
    </row>
    <row r="11" spans="1:66" ht="15.5" x14ac:dyDescent="0.35">
      <c r="A11" s="31">
        <v>55</v>
      </c>
      <c r="B11" s="14">
        <v>16</v>
      </c>
      <c r="C11" s="20">
        <v>6.5000000000000002E-2</v>
      </c>
      <c r="D11" s="14">
        <v>3</v>
      </c>
      <c r="E11">
        <v>1</v>
      </c>
      <c r="F11" s="32">
        <v>0</v>
      </c>
      <c r="G11" s="14">
        <v>42</v>
      </c>
      <c r="H11" s="14">
        <v>13</v>
      </c>
      <c r="I11" s="14">
        <v>2</v>
      </c>
      <c r="J11" s="33">
        <v>165</v>
      </c>
      <c r="K11" s="14">
        <v>0</v>
      </c>
      <c r="L11" s="14"/>
      <c r="N11" t="e">
        <f ca="1"/>
        <v>#NAME?</v>
      </c>
      <c r="O11" t="e">
        <f ca="1"/>
        <v>#NAME?</v>
      </c>
      <c r="P11" t="e">
        <f ca="1"/>
        <v>#NAME?</v>
      </c>
      <c r="Q11" t="e">
        <f ca="1"/>
        <v>#NAME?</v>
      </c>
      <c r="R11" t="e">
        <f ca="1"/>
        <v>#NAME?</v>
      </c>
      <c r="S11" t="e">
        <f ca="1"/>
        <v>#NAME?</v>
      </c>
      <c r="T11" t="e">
        <f ca="1"/>
        <v>#NAME?</v>
      </c>
      <c r="U11" t="e">
        <f ca="1"/>
        <v>#NAME?</v>
      </c>
      <c r="V11" t="e">
        <f ca="1"/>
        <v>#NAME?</v>
      </c>
      <c r="W11" t="e">
        <f ca="1"/>
        <v>#NAME?</v>
      </c>
      <c r="X11" s="138" t="e">
        <f ca="1"/>
        <v>#NAME?</v>
      </c>
      <c r="Y11" s="139" t="e">
        <f ca="1"/>
        <v>#NAME?</v>
      </c>
      <c r="Z11" s="140" t="e">
        <f t="shared" ca="1" si="1"/>
        <v>#NAME?</v>
      </c>
      <c r="AA11" t="e">
        <f t="shared" ca="1" si="2"/>
        <v>#NAME?</v>
      </c>
      <c r="AB11" t="e">
        <f t="shared" ca="1" si="3"/>
        <v>#NAME?</v>
      </c>
      <c r="AC11" s="138" t="e">
        <f t="shared" ca="1" si="4"/>
        <v>#NAME?</v>
      </c>
      <c r="AD11" s="140" t="e">
        <f t="shared" ca="1" si="5"/>
        <v>#NAME?</v>
      </c>
      <c r="AE11" s="138">
        <f t="shared" ca="1" si="6"/>
        <v>0</v>
      </c>
      <c r="AF11" s="140" t="e">
        <f t="shared" ca="1" si="7"/>
        <v>#NAME?</v>
      </c>
      <c r="AG11">
        <f t="shared" ca="1" si="8"/>
        <v>0</v>
      </c>
      <c r="AI11" s="148" t="e">
        <f ca="1"/>
        <v>#NAME?</v>
      </c>
      <c r="AK11" t="s">
        <v>179</v>
      </c>
      <c r="AL11" s="148">
        <v>0.05</v>
      </c>
      <c r="AN11" s="138" t="e">
        <f ca="1"/>
        <v>#NAME?</v>
      </c>
      <c r="AO11" s="139" t="e">
        <f ca="1"/>
        <v>#NAME?</v>
      </c>
      <c r="AP11" s="139" t="e">
        <f ca="1"/>
        <v>#NAME?</v>
      </c>
      <c r="AQ11" s="139" t="e">
        <f ca="1"/>
        <v>#NAME?</v>
      </c>
      <c r="AR11" s="139" t="e">
        <f ca="1"/>
        <v>#NAME?</v>
      </c>
      <c r="AS11" s="139" t="e">
        <f ca="1"/>
        <v>#NAME?</v>
      </c>
      <c r="AT11" s="139" t="e">
        <f ca="1"/>
        <v>#NAME?</v>
      </c>
      <c r="AU11" s="139" t="e">
        <f ca="1"/>
        <v>#NAME?</v>
      </c>
      <c r="AV11" s="139" t="e">
        <f ca="1"/>
        <v>#NAME?</v>
      </c>
      <c r="AW11" s="139" t="e">
        <f ca="1"/>
        <v>#NAME?</v>
      </c>
      <c r="AX11" s="140" t="e">
        <f ca="1"/>
        <v>#NAME?</v>
      </c>
      <c r="AZ11" s="148" t="e">
        <f ca="1"/>
        <v>#NAME?</v>
      </c>
      <c r="BG11" t="e">
        <f ca="1"/>
        <v>#NAME?</v>
      </c>
      <c r="BH11" t="e">
        <f ca="1"/>
        <v>#NAME?</v>
      </c>
      <c r="BI11" t="e">
        <f ca="1"/>
        <v>#NAME?</v>
      </c>
      <c r="BJ11" t="e">
        <f t="shared" ca="1" si="13"/>
        <v>#NAME?</v>
      </c>
      <c r="BK11" t="e">
        <f t="shared" ca="1" si="14"/>
        <v>#NAME?</v>
      </c>
      <c r="BL11" t="e">
        <f t="shared" ca="1" si="10"/>
        <v>#NAME?</v>
      </c>
      <c r="BM11" t="e">
        <f t="shared" ca="1" si="11"/>
        <v>#NAME?</v>
      </c>
      <c r="BN11" t="e">
        <f t="shared" ca="1" si="12"/>
        <v>#NAME?</v>
      </c>
    </row>
    <row r="12" spans="1:66" ht="15.5" x14ac:dyDescent="0.35">
      <c r="A12" s="31">
        <v>65</v>
      </c>
      <c r="B12" s="14">
        <v>10</v>
      </c>
      <c r="C12" s="20">
        <v>2.1440000000000001</v>
      </c>
      <c r="D12" s="14">
        <v>2</v>
      </c>
      <c r="E12">
        <v>1</v>
      </c>
      <c r="F12" s="32">
        <v>0</v>
      </c>
      <c r="G12" s="14">
        <v>32</v>
      </c>
      <c r="H12" s="14">
        <v>8</v>
      </c>
      <c r="I12" s="14">
        <v>2</v>
      </c>
      <c r="J12" s="33">
        <v>180</v>
      </c>
      <c r="K12" s="14">
        <v>1</v>
      </c>
      <c r="L12" s="14"/>
      <c r="N12" t="e">
        <f ca="1"/>
        <v>#NAME?</v>
      </c>
      <c r="O12" t="e">
        <f ca="1"/>
        <v>#NAME?</v>
      </c>
      <c r="P12" t="e">
        <f ca="1"/>
        <v>#NAME?</v>
      </c>
      <c r="Q12" t="e">
        <f ca="1"/>
        <v>#NAME?</v>
      </c>
      <c r="R12" t="e">
        <f ca="1"/>
        <v>#NAME?</v>
      </c>
      <c r="S12" t="e">
        <f ca="1"/>
        <v>#NAME?</v>
      </c>
      <c r="T12" t="e">
        <f ca="1"/>
        <v>#NAME?</v>
      </c>
      <c r="U12" t="e">
        <f ca="1"/>
        <v>#NAME?</v>
      </c>
      <c r="V12" t="e">
        <f ca="1"/>
        <v>#NAME?</v>
      </c>
      <c r="W12" t="e">
        <f ca="1"/>
        <v>#NAME?</v>
      </c>
      <c r="X12" s="138" t="e">
        <f ca="1"/>
        <v>#NAME?</v>
      </c>
      <c r="Y12" s="139" t="e">
        <f ca="1"/>
        <v>#NAME?</v>
      </c>
      <c r="Z12" s="140" t="e">
        <f t="shared" ca="1" si="1"/>
        <v>#NAME?</v>
      </c>
      <c r="AA12" t="e">
        <f t="shared" ca="1" si="2"/>
        <v>#NAME?</v>
      </c>
      <c r="AB12" t="e">
        <f t="shared" ca="1" si="3"/>
        <v>#NAME?</v>
      </c>
      <c r="AC12" s="138" t="e">
        <f t="shared" ca="1" si="4"/>
        <v>#NAME?</v>
      </c>
      <c r="AD12" s="140" t="e">
        <f t="shared" ca="1" si="5"/>
        <v>#NAME?</v>
      </c>
      <c r="AE12" s="138">
        <f t="shared" ca="1" si="6"/>
        <v>0</v>
      </c>
      <c r="AF12" s="140" t="e">
        <f t="shared" ca="1" si="7"/>
        <v>#NAME?</v>
      </c>
      <c r="AG12">
        <f t="shared" ca="1" si="8"/>
        <v>0</v>
      </c>
      <c r="AI12" s="148" t="e">
        <f ca="1"/>
        <v>#NAME?</v>
      </c>
      <c r="AK12" t="s">
        <v>180</v>
      </c>
      <c r="AL12" s="150" t="e">
        <f ca="1">IF(AL10&lt;AL11,"yes","no")</f>
        <v>#NAME?</v>
      </c>
      <c r="AN12" s="138" t="e">
        <f ca="1"/>
        <v>#NAME?</v>
      </c>
      <c r="AO12" s="139" t="e">
        <f ca="1"/>
        <v>#NAME?</v>
      </c>
      <c r="AP12" s="139" t="e">
        <f ca="1"/>
        <v>#NAME?</v>
      </c>
      <c r="AQ12" s="139" t="e">
        <f ca="1"/>
        <v>#NAME?</v>
      </c>
      <c r="AR12" s="139" t="e">
        <f ca="1"/>
        <v>#NAME?</v>
      </c>
      <c r="AS12" s="139" t="e">
        <f ca="1"/>
        <v>#NAME?</v>
      </c>
      <c r="AT12" s="139" t="e">
        <f ca="1"/>
        <v>#NAME?</v>
      </c>
      <c r="AU12" s="139" t="e">
        <f ca="1"/>
        <v>#NAME?</v>
      </c>
      <c r="AV12" s="139" t="e">
        <f ca="1"/>
        <v>#NAME?</v>
      </c>
      <c r="AW12" s="139" t="e">
        <f ca="1"/>
        <v>#NAME?</v>
      </c>
      <c r="AX12" s="140" t="e">
        <f ca="1"/>
        <v>#NAME?</v>
      </c>
      <c r="AZ12" s="148" t="e">
        <f ca="1"/>
        <v>#NAME?</v>
      </c>
      <c r="BB12" t="s">
        <v>197</v>
      </c>
      <c r="BC12" s="156">
        <v>0.5</v>
      </c>
      <c r="BG12" t="e">
        <f ca="1"/>
        <v>#NAME?</v>
      </c>
      <c r="BH12" t="e">
        <f ca="1"/>
        <v>#NAME?</v>
      </c>
      <c r="BI12" t="e">
        <f ca="1"/>
        <v>#NAME?</v>
      </c>
      <c r="BJ12" t="e">
        <f t="shared" ca="1" si="13"/>
        <v>#NAME?</v>
      </c>
      <c r="BK12" t="e">
        <f t="shared" ca="1" si="14"/>
        <v>#NAME?</v>
      </c>
      <c r="BL12" t="e">
        <f t="shared" ca="1" si="10"/>
        <v>#NAME?</v>
      </c>
      <c r="BM12" t="e">
        <f t="shared" ca="1" si="11"/>
        <v>#NAME?</v>
      </c>
      <c r="BN12" t="e">
        <f t="shared" ca="1" si="12"/>
        <v>#NAME?</v>
      </c>
    </row>
    <row r="13" spans="1:66" ht="15.5" x14ac:dyDescent="0.35">
      <c r="A13" s="31">
        <v>74</v>
      </c>
      <c r="B13" s="14">
        <v>7</v>
      </c>
      <c r="C13" s="20">
        <v>0.248</v>
      </c>
      <c r="D13" s="14">
        <v>1</v>
      </c>
      <c r="E13">
        <v>1</v>
      </c>
      <c r="F13" s="32">
        <v>1</v>
      </c>
      <c r="G13" s="14">
        <v>39</v>
      </c>
      <c r="H13" s="14">
        <v>21</v>
      </c>
      <c r="I13" s="14">
        <v>5</v>
      </c>
      <c r="J13" s="33">
        <v>187</v>
      </c>
      <c r="K13" s="14">
        <v>1</v>
      </c>
      <c r="L13" s="14"/>
      <c r="N13" t="e">
        <f ca="1"/>
        <v>#NAME?</v>
      </c>
      <c r="O13" t="e">
        <f ca="1"/>
        <v>#NAME?</v>
      </c>
      <c r="P13" t="e">
        <f ca="1"/>
        <v>#NAME?</v>
      </c>
      <c r="Q13" t="e">
        <f ca="1"/>
        <v>#NAME?</v>
      </c>
      <c r="R13" t="e">
        <f ca="1"/>
        <v>#NAME?</v>
      </c>
      <c r="S13" t="e">
        <f ca="1"/>
        <v>#NAME?</v>
      </c>
      <c r="T13" t="e">
        <f ca="1"/>
        <v>#NAME?</v>
      </c>
      <c r="U13" t="e">
        <f ca="1"/>
        <v>#NAME?</v>
      </c>
      <c r="V13" t="e">
        <f ca="1"/>
        <v>#NAME?</v>
      </c>
      <c r="W13" t="e">
        <f ca="1"/>
        <v>#NAME?</v>
      </c>
      <c r="X13" s="138" t="e">
        <f ca="1"/>
        <v>#NAME?</v>
      </c>
      <c r="Y13" s="139" t="e">
        <f ca="1"/>
        <v>#NAME?</v>
      </c>
      <c r="Z13" s="140" t="e">
        <f t="shared" ca="1" si="1"/>
        <v>#NAME?</v>
      </c>
      <c r="AA13" t="e">
        <f t="shared" ca="1" si="2"/>
        <v>#NAME?</v>
      </c>
      <c r="AB13" t="e">
        <f t="shared" ca="1" si="3"/>
        <v>#NAME?</v>
      </c>
      <c r="AC13" s="138" t="e">
        <f t="shared" ca="1" si="4"/>
        <v>#NAME?</v>
      </c>
      <c r="AD13" s="140" t="e">
        <f t="shared" ca="1" si="5"/>
        <v>#NAME?</v>
      </c>
      <c r="AE13" s="138">
        <f t="shared" ca="1" si="6"/>
        <v>0</v>
      </c>
      <c r="AF13" s="140" t="e">
        <f t="shared" ca="1" si="7"/>
        <v>#NAME?</v>
      </c>
      <c r="AG13">
        <f t="shared" ca="1" si="8"/>
        <v>0</v>
      </c>
      <c r="AI13" s="148" t="e">
        <f ca="1"/>
        <v>#NAME?</v>
      </c>
      <c r="AN13" s="138" t="e">
        <f ca="1"/>
        <v>#NAME?</v>
      </c>
      <c r="AO13" s="139" t="e">
        <f ca="1"/>
        <v>#NAME?</v>
      </c>
      <c r="AP13" s="139" t="e">
        <f ca="1"/>
        <v>#NAME?</v>
      </c>
      <c r="AQ13" s="139" t="e">
        <f ca="1"/>
        <v>#NAME?</v>
      </c>
      <c r="AR13" s="139" t="e">
        <f ca="1"/>
        <v>#NAME?</v>
      </c>
      <c r="AS13" s="139" t="e">
        <f ca="1"/>
        <v>#NAME?</v>
      </c>
      <c r="AT13" s="139" t="e">
        <f ca="1"/>
        <v>#NAME?</v>
      </c>
      <c r="AU13" s="139" t="e">
        <f ca="1"/>
        <v>#NAME?</v>
      </c>
      <c r="AV13" s="139" t="e">
        <f ca="1"/>
        <v>#NAME?</v>
      </c>
      <c r="AW13" s="139" t="e">
        <f ca="1"/>
        <v>#NAME?</v>
      </c>
      <c r="AX13" s="140" t="e">
        <f ca="1"/>
        <v>#NAME?</v>
      </c>
      <c r="AZ13" s="148" t="e">
        <f ca="1"/>
        <v>#NAME?</v>
      </c>
      <c r="BG13" t="e">
        <f ca="1"/>
        <v>#NAME?</v>
      </c>
      <c r="BH13" t="e">
        <f ca="1"/>
        <v>#NAME?</v>
      </c>
      <c r="BI13" t="e">
        <f ca="1"/>
        <v>#NAME?</v>
      </c>
      <c r="BJ13" t="e">
        <f t="shared" ca="1" si="13"/>
        <v>#NAME?</v>
      </c>
      <c r="BK13" t="e">
        <f t="shared" ca="1" si="14"/>
        <v>#NAME?</v>
      </c>
      <c r="BL13" t="e">
        <f t="shared" ca="1" si="10"/>
        <v>#NAME?</v>
      </c>
      <c r="BM13" t="e">
        <f t="shared" ca="1" si="11"/>
        <v>#NAME?</v>
      </c>
      <c r="BN13" t="e">
        <f t="shared" ca="1" si="12"/>
        <v>#NAME?</v>
      </c>
    </row>
    <row r="14" spans="1:66" ht="15.5" x14ac:dyDescent="0.35">
      <c r="A14" s="31">
        <v>43</v>
      </c>
      <c r="B14" s="14">
        <v>23</v>
      </c>
      <c r="C14" s="20">
        <v>1.607</v>
      </c>
      <c r="D14" s="14">
        <v>1</v>
      </c>
      <c r="E14">
        <v>0</v>
      </c>
      <c r="F14" s="32">
        <v>0</v>
      </c>
      <c r="G14" s="14">
        <v>45</v>
      </c>
      <c r="H14" s="14">
        <v>8</v>
      </c>
      <c r="I14" s="14">
        <v>3</v>
      </c>
      <c r="J14" s="33">
        <v>170</v>
      </c>
      <c r="K14" s="14">
        <v>0</v>
      </c>
      <c r="L14" s="14"/>
      <c r="N14" t="e">
        <f ca="1"/>
        <v>#NAME?</v>
      </c>
      <c r="O14" t="e">
        <f ca="1"/>
        <v>#NAME?</v>
      </c>
      <c r="P14" t="e">
        <f ca="1"/>
        <v>#NAME?</v>
      </c>
      <c r="Q14" t="e">
        <f ca="1"/>
        <v>#NAME?</v>
      </c>
      <c r="R14" t="e">
        <f ca="1"/>
        <v>#NAME?</v>
      </c>
      <c r="S14" t="e">
        <f ca="1"/>
        <v>#NAME?</v>
      </c>
      <c r="T14" t="e">
        <f ca="1"/>
        <v>#NAME?</v>
      </c>
      <c r="U14" t="e">
        <f ca="1"/>
        <v>#NAME?</v>
      </c>
      <c r="V14" t="e">
        <f ca="1"/>
        <v>#NAME?</v>
      </c>
      <c r="W14" t="e">
        <f ca="1"/>
        <v>#NAME?</v>
      </c>
      <c r="X14" s="138" t="e">
        <f ca="1"/>
        <v>#NAME?</v>
      </c>
      <c r="Y14" s="139" t="e">
        <f ca="1"/>
        <v>#NAME?</v>
      </c>
      <c r="Z14" s="140" t="e">
        <f t="shared" ca="1" si="1"/>
        <v>#NAME?</v>
      </c>
      <c r="AA14" t="e">
        <f t="shared" ca="1" si="2"/>
        <v>#NAME?</v>
      </c>
      <c r="AB14" t="e">
        <f t="shared" ca="1" si="3"/>
        <v>#NAME?</v>
      </c>
      <c r="AC14" s="138" t="e">
        <f t="shared" ca="1" si="4"/>
        <v>#NAME?</v>
      </c>
      <c r="AD14" s="140" t="e">
        <f t="shared" ca="1" si="5"/>
        <v>#NAME?</v>
      </c>
      <c r="AE14" s="138">
        <f t="shared" ca="1" si="6"/>
        <v>0</v>
      </c>
      <c r="AF14" s="140" t="e">
        <f t="shared" ca="1" si="7"/>
        <v>#NAME?</v>
      </c>
      <c r="AG14">
        <f t="shared" ca="1" si="8"/>
        <v>0</v>
      </c>
      <c r="AI14" s="148" t="e">
        <f ca="1"/>
        <v>#NAME?</v>
      </c>
      <c r="AK14" t="s">
        <v>181</v>
      </c>
      <c r="AL14" s="147" t="e">
        <f ca="1">1-AL6/AL5</f>
        <v>#NAME?</v>
      </c>
      <c r="AN14" s="138" t="e">
        <f ca="1"/>
        <v>#NAME?</v>
      </c>
      <c r="AO14" s="139" t="e">
        <f ca="1"/>
        <v>#NAME?</v>
      </c>
      <c r="AP14" s="139" t="e">
        <f ca="1"/>
        <v>#NAME?</v>
      </c>
      <c r="AQ14" s="139" t="e">
        <f ca="1"/>
        <v>#NAME?</v>
      </c>
      <c r="AR14" s="139" t="e">
        <f ca="1"/>
        <v>#NAME?</v>
      </c>
      <c r="AS14" s="139" t="e">
        <f ca="1"/>
        <v>#NAME?</v>
      </c>
      <c r="AT14" s="139" t="e">
        <f ca="1"/>
        <v>#NAME?</v>
      </c>
      <c r="AU14" s="139" t="e">
        <f ca="1"/>
        <v>#NAME?</v>
      </c>
      <c r="AV14" s="139" t="e">
        <f ca="1"/>
        <v>#NAME?</v>
      </c>
      <c r="AW14" s="139" t="e">
        <f ca="1"/>
        <v>#NAME?</v>
      </c>
      <c r="AX14" s="140" t="e">
        <f ca="1"/>
        <v>#NAME?</v>
      </c>
      <c r="AZ14" s="148" t="e">
        <f ca="1"/>
        <v>#NAME?</v>
      </c>
      <c r="BG14" t="e">
        <f ca="1"/>
        <v>#NAME?</v>
      </c>
      <c r="BH14" t="e">
        <f ca="1"/>
        <v>#NAME?</v>
      </c>
      <c r="BI14" t="e">
        <f ca="1"/>
        <v>#NAME?</v>
      </c>
      <c r="BJ14" t="e">
        <f t="shared" ca="1" si="13"/>
        <v>#NAME?</v>
      </c>
      <c r="BK14" t="e">
        <f t="shared" ca="1" si="14"/>
        <v>#NAME?</v>
      </c>
      <c r="BL14" t="e">
        <f t="shared" ca="1" si="10"/>
        <v>#NAME?</v>
      </c>
      <c r="BM14" t="e">
        <f t="shared" ca="1" si="11"/>
        <v>#NAME?</v>
      </c>
      <c r="BN14" t="e">
        <f t="shared" ca="1" si="12"/>
        <v>#NAME?</v>
      </c>
    </row>
    <row r="15" spans="1:66" ht="15.5" x14ac:dyDescent="0.35">
      <c r="A15" s="31">
        <v>78</v>
      </c>
      <c r="B15" s="14">
        <v>3</v>
      </c>
      <c r="C15" s="20">
        <v>1.6240000000000001</v>
      </c>
      <c r="D15" s="14">
        <v>5</v>
      </c>
      <c r="E15">
        <v>0</v>
      </c>
      <c r="F15" s="32">
        <v>0</v>
      </c>
      <c r="G15" s="14">
        <v>39</v>
      </c>
      <c r="H15" s="14">
        <v>11</v>
      </c>
      <c r="I15" s="14">
        <v>4</v>
      </c>
      <c r="J15" s="33">
        <v>175</v>
      </c>
      <c r="K15" s="14">
        <v>1</v>
      </c>
      <c r="L15" s="14"/>
      <c r="N15" t="e">
        <f ca="1"/>
        <v>#NAME?</v>
      </c>
      <c r="O15" t="e">
        <f ca="1"/>
        <v>#NAME?</v>
      </c>
      <c r="P15" t="e">
        <f ca="1"/>
        <v>#NAME?</v>
      </c>
      <c r="Q15" t="e">
        <f ca="1"/>
        <v>#NAME?</v>
      </c>
      <c r="R15" t="e">
        <f ca="1"/>
        <v>#NAME?</v>
      </c>
      <c r="S15" t="e">
        <f ca="1"/>
        <v>#NAME?</v>
      </c>
      <c r="T15" t="e">
        <f ca="1"/>
        <v>#NAME?</v>
      </c>
      <c r="U15" t="e">
        <f ca="1"/>
        <v>#NAME?</v>
      </c>
      <c r="V15" t="e">
        <f ca="1"/>
        <v>#NAME?</v>
      </c>
      <c r="W15" t="e">
        <f ca="1"/>
        <v>#NAME?</v>
      </c>
      <c r="X15" s="138" t="e">
        <f ca="1"/>
        <v>#NAME?</v>
      </c>
      <c r="Y15" s="139" t="e">
        <f ca="1"/>
        <v>#NAME?</v>
      </c>
      <c r="Z15" s="140" t="e">
        <f t="shared" ca="1" si="1"/>
        <v>#NAME?</v>
      </c>
      <c r="AA15" t="e">
        <f t="shared" ca="1" si="2"/>
        <v>#NAME?</v>
      </c>
      <c r="AB15" t="e">
        <f t="shared" ca="1" si="3"/>
        <v>#NAME?</v>
      </c>
      <c r="AC15" s="138" t="e">
        <f t="shared" ca="1" si="4"/>
        <v>#NAME?</v>
      </c>
      <c r="AD15" s="140" t="e">
        <f t="shared" ca="1" si="5"/>
        <v>#NAME?</v>
      </c>
      <c r="AE15" s="138">
        <f t="shared" ca="1" si="6"/>
        <v>0</v>
      </c>
      <c r="AF15" s="140" t="e">
        <f t="shared" ca="1" si="7"/>
        <v>#NAME?</v>
      </c>
      <c r="AG15">
        <f t="shared" ca="1" si="8"/>
        <v>0</v>
      </c>
      <c r="AI15" s="148" t="e">
        <f ca="1"/>
        <v>#NAME?</v>
      </c>
      <c r="AK15" t="s">
        <v>182</v>
      </c>
      <c r="AL15" s="148" t="e">
        <f ca="1">1-EXP((-2/Z156)*(AL6-AL5))</f>
        <v>#NAME?</v>
      </c>
      <c r="AN15" s="138" t="e">
        <f ca="1"/>
        <v>#NAME?</v>
      </c>
      <c r="AO15" s="139" t="e">
        <f ca="1"/>
        <v>#NAME?</v>
      </c>
      <c r="AP15" s="139" t="e">
        <f ca="1"/>
        <v>#NAME?</v>
      </c>
      <c r="AQ15" s="139" t="e">
        <f ca="1"/>
        <v>#NAME?</v>
      </c>
      <c r="AR15" s="139" t="e">
        <f ca="1"/>
        <v>#NAME?</v>
      </c>
      <c r="AS15" s="139" t="e">
        <f ca="1"/>
        <v>#NAME?</v>
      </c>
      <c r="AT15" s="139" t="e">
        <f ca="1"/>
        <v>#NAME?</v>
      </c>
      <c r="AU15" s="139" t="e">
        <f ca="1"/>
        <v>#NAME?</v>
      </c>
      <c r="AV15" s="139" t="e">
        <f ca="1"/>
        <v>#NAME?</v>
      </c>
      <c r="AW15" s="139" t="e">
        <f ca="1"/>
        <v>#NAME?</v>
      </c>
      <c r="AX15" s="140" t="e">
        <f ca="1"/>
        <v>#NAME?</v>
      </c>
      <c r="AZ15" s="148" t="e">
        <f ca="1"/>
        <v>#NAME?</v>
      </c>
      <c r="BG15" t="e">
        <f ca="1"/>
        <v>#NAME?</v>
      </c>
      <c r="BH15" t="e">
        <f ca="1"/>
        <v>#NAME?</v>
      </c>
      <c r="BI15" t="e">
        <f ca="1"/>
        <v>#NAME?</v>
      </c>
      <c r="BJ15" t="e">
        <f t="shared" ca="1" si="13"/>
        <v>#NAME?</v>
      </c>
      <c r="BK15" t="e">
        <f t="shared" ca="1" si="14"/>
        <v>#NAME?</v>
      </c>
      <c r="BL15" t="e">
        <f t="shared" ca="1" si="10"/>
        <v>#NAME?</v>
      </c>
      <c r="BM15" t="e">
        <f t="shared" ca="1" si="11"/>
        <v>#NAME?</v>
      </c>
      <c r="BN15" t="e">
        <f t="shared" ca="1" si="12"/>
        <v>#NAME?</v>
      </c>
    </row>
    <row r="16" spans="1:66" ht="15.5" x14ac:dyDescent="0.35">
      <c r="A16" s="31">
        <v>67</v>
      </c>
      <c r="B16" s="14">
        <v>9</v>
      </c>
      <c r="C16" s="20">
        <v>0.05</v>
      </c>
      <c r="D16" s="14">
        <v>4</v>
      </c>
      <c r="E16">
        <v>1</v>
      </c>
      <c r="F16" s="32">
        <v>1</v>
      </c>
      <c r="G16" s="14">
        <v>31</v>
      </c>
      <c r="H16" s="14">
        <v>13</v>
      </c>
      <c r="I16" s="14">
        <v>1</v>
      </c>
      <c r="J16" s="33">
        <v>181</v>
      </c>
      <c r="K16" s="14">
        <v>0</v>
      </c>
      <c r="L16" s="14"/>
      <c r="N16" t="e">
        <f ca="1"/>
        <v>#NAME?</v>
      </c>
      <c r="O16" t="e">
        <f ca="1"/>
        <v>#NAME?</v>
      </c>
      <c r="P16" t="e">
        <f ca="1"/>
        <v>#NAME?</v>
      </c>
      <c r="Q16" t="e">
        <f ca="1"/>
        <v>#NAME?</v>
      </c>
      <c r="R16" t="e">
        <f ca="1"/>
        <v>#NAME?</v>
      </c>
      <c r="S16" t="e">
        <f ca="1"/>
        <v>#NAME?</v>
      </c>
      <c r="T16" t="e">
        <f ca="1"/>
        <v>#NAME?</v>
      </c>
      <c r="U16" t="e">
        <f ca="1"/>
        <v>#NAME?</v>
      </c>
      <c r="V16" t="e">
        <f ca="1"/>
        <v>#NAME?</v>
      </c>
      <c r="W16" t="e">
        <f ca="1"/>
        <v>#NAME?</v>
      </c>
      <c r="X16" s="138" t="e">
        <f ca="1"/>
        <v>#NAME?</v>
      </c>
      <c r="Y16" s="139" t="e">
        <f ca="1"/>
        <v>#NAME?</v>
      </c>
      <c r="Z16" s="140" t="e">
        <f t="shared" ca="1" si="1"/>
        <v>#NAME?</v>
      </c>
      <c r="AA16" t="e">
        <f t="shared" ca="1" si="2"/>
        <v>#NAME?</v>
      </c>
      <c r="AB16" t="e">
        <f t="shared" ca="1" si="3"/>
        <v>#NAME?</v>
      </c>
      <c r="AC16" s="138" t="e">
        <f t="shared" ca="1" si="4"/>
        <v>#NAME?</v>
      </c>
      <c r="AD16" s="140" t="e">
        <f t="shared" ca="1" si="5"/>
        <v>#NAME?</v>
      </c>
      <c r="AE16" s="138">
        <f t="shared" ca="1" si="6"/>
        <v>0</v>
      </c>
      <c r="AF16" s="140" t="e">
        <f t="shared" ca="1" si="7"/>
        <v>#NAME?</v>
      </c>
      <c r="AG16">
        <f t="shared" ca="1" si="8"/>
        <v>0</v>
      </c>
      <c r="AI16" s="148" t="e">
        <f ca="1"/>
        <v>#NAME?</v>
      </c>
      <c r="AK16" t="s">
        <v>183</v>
      </c>
      <c r="AL16" s="149" t="e">
        <f ca="1">AL15/(1-EXP(2*AL5/Z156))</f>
        <v>#NAME?</v>
      </c>
      <c r="AN16" s="141" t="e">
        <f ca="1"/>
        <v>#NAME?</v>
      </c>
      <c r="AO16" s="142" t="e">
        <f ca="1"/>
        <v>#NAME?</v>
      </c>
      <c r="AP16" s="142" t="e">
        <f ca="1"/>
        <v>#NAME?</v>
      </c>
      <c r="AQ16" s="142" t="e">
        <f ca="1"/>
        <v>#NAME?</v>
      </c>
      <c r="AR16" s="142" t="e">
        <f ca="1"/>
        <v>#NAME?</v>
      </c>
      <c r="AS16" s="142" t="e">
        <f ca="1"/>
        <v>#NAME?</v>
      </c>
      <c r="AT16" s="142" t="e">
        <f ca="1"/>
        <v>#NAME?</v>
      </c>
      <c r="AU16" s="142" t="e">
        <f ca="1"/>
        <v>#NAME?</v>
      </c>
      <c r="AV16" s="142" t="e">
        <f ca="1"/>
        <v>#NAME?</v>
      </c>
      <c r="AW16" s="142" t="e">
        <f ca="1"/>
        <v>#NAME?</v>
      </c>
      <c r="AX16" s="143" t="e">
        <f ca="1"/>
        <v>#NAME?</v>
      </c>
      <c r="AZ16" s="149" t="e">
        <f ca="1"/>
        <v>#NAME?</v>
      </c>
      <c r="BG16" t="e">
        <f ca="1"/>
        <v>#NAME?</v>
      </c>
      <c r="BH16" t="e">
        <f ca="1"/>
        <v>#NAME?</v>
      </c>
      <c r="BI16" t="e">
        <f ca="1"/>
        <v>#NAME?</v>
      </c>
      <c r="BJ16" t="e">
        <f t="shared" ca="1" si="13"/>
        <v>#NAME?</v>
      </c>
      <c r="BK16" t="e">
        <f t="shared" ca="1" si="14"/>
        <v>#NAME?</v>
      </c>
      <c r="BL16" t="e">
        <f t="shared" ca="1" si="10"/>
        <v>#NAME?</v>
      </c>
      <c r="BM16" t="e">
        <f t="shared" ca="1" si="11"/>
        <v>#NAME?</v>
      </c>
      <c r="BN16" t="e">
        <f t="shared" ca="1" si="12"/>
        <v>#NAME?</v>
      </c>
    </row>
    <row r="17" spans="1:66" ht="15.5" x14ac:dyDescent="0.35">
      <c r="A17" s="31">
        <v>62</v>
      </c>
      <c r="B17" s="14">
        <v>16</v>
      </c>
      <c r="C17" s="20">
        <v>0.58799999999999997</v>
      </c>
      <c r="D17" s="14">
        <v>4</v>
      </c>
      <c r="E17">
        <v>1</v>
      </c>
      <c r="F17" s="32">
        <v>1</v>
      </c>
      <c r="G17" s="14">
        <v>41</v>
      </c>
      <c r="H17" s="14">
        <v>10</v>
      </c>
      <c r="I17" s="14">
        <v>3</v>
      </c>
      <c r="J17" s="33">
        <v>167</v>
      </c>
      <c r="K17" s="14">
        <v>1</v>
      </c>
      <c r="L17" s="14"/>
      <c r="N17" t="e">
        <f ca="1"/>
        <v>#NAME?</v>
      </c>
      <c r="O17" t="e">
        <f ca="1"/>
        <v>#NAME?</v>
      </c>
      <c r="P17" t="e">
        <f ca="1"/>
        <v>#NAME?</v>
      </c>
      <c r="Q17" t="e">
        <f ca="1"/>
        <v>#NAME?</v>
      </c>
      <c r="R17" t="e">
        <f ca="1"/>
        <v>#NAME?</v>
      </c>
      <c r="S17" t="e">
        <f ca="1"/>
        <v>#NAME?</v>
      </c>
      <c r="T17" t="e">
        <f ca="1"/>
        <v>#NAME?</v>
      </c>
      <c r="U17" t="e">
        <f ca="1"/>
        <v>#NAME?</v>
      </c>
      <c r="V17" t="e">
        <f ca="1"/>
        <v>#NAME?</v>
      </c>
      <c r="W17" t="e">
        <f ca="1"/>
        <v>#NAME?</v>
      </c>
      <c r="X17" s="138" t="e">
        <f ca="1"/>
        <v>#NAME?</v>
      </c>
      <c r="Y17" s="139" t="e">
        <f ca="1"/>
        <v>#NAME?</v>
      </c>
      <c r="Z17" s="140" t="e">
        <f t="shared" ca="1" si="1"/>
        <v>#NAME?</v>
      </c>
      <c r="AA17" t="e">
        <f t="shared" ca="1" si="2"/>
        <v>#NAME?</v>
      </c>
      <c r="AB17" t="e">
        <f t="shared" ca="1" si="3"/>
        <v>#NAME?</v>
      </c>
      <c r="AC17" s="138" t="e">
        <f t="shared" ca="1" si="4"/>
        <v>#NAME?</v>
      </c>
      <c r="AD17" s="140" t="e">
        <f t="shared" ca="1" si="5"/>
        <v>#NAME?</v>
      </c>
      <c r="AE17" s="138">
        <f t="shared" ca="1" si="6"/>
        <v>0</v>
      </c>
      <c r="AF17" s="140" t="e">
        <f t="shared" ca="1" si="7"/>
        <v>#NAME?</v>
      </c>
      <c r="AG17">
        <f t="shared" ca="1" si="8"/>
        <v>0</v>
      </c>
      <c r="AI17" s="149" t="e">
        <f ca="1"/>
        <v>#NAME?</v>
      </c>
      <c r="BG17" t="e">
        <f ca="1"/>
        <v>#NAME?</v>
      </c>
      <c r="BH17" t="e">
        <f ca="1"/>
        <v>#NAME?</v>
      </c>
      <c r="BI17" t="e">
        <f ca="1"/>
        <v>#NAME?</v>
      </c>
      <c r="BJ17" t="e">
        <f t="shared" ca="1" si="13"/>
        <v>#NAME?</v>
      </c>
      <c r="BK17" t="e">
        <f t="shared" ca="1" si="14"/>
        <v>#NAME?</v>
      </c>
      <c r="BL17" t="e">
        <f t="shared" ca="1" si="10"/>
        <v>#NAME?</v>
      </c>
      <c r="BM17" t="e">
        <f t="shared" ca="1" si="11"/>
        <v>#NAME?</v>
      </c>
      <c r="BN17" t="e">
        <f t="shared" ca="1" si="12"/>
        <v>#NAME?</v>
      </c>
    </row>
    <row r="18" spans="1:66" ht="15.5" x14ac:dyDescent="0.35">
      <c r="A18" s="31">
        <v>99</v>
      </c>
      <c r="B18" s="14">
        <v>9</v>
      </c>
      <c r="C18" s="20">
        <v>1.76</v>
      </c>
      <c r="D18" s="14">
        <v>4</v>
      </c>
      <c r="E18">
        <v>1</v>
      </c>
      <c r="F18" s="32">
        <v>1</v>
      </c>
      <c r="G18" s="14">
        <v>38</v>
      </c>
      <c r="H18" s="14">
        <v>12</v>
      </c>
      <c r="I18" s="14">
        <v>2</v>
      </c>
      <c r="J18" s="33">
        <v>170</v>
      </c>
      <c r="K18" s="14">
        <v>0</v>
      </c>
      <c r="L18" s="14"/>
      <c r="N18" t="e">
        <f ca="1"/>
        <v>#NAME?</v>
      </c>
      <c r="O18" t="e">
        <f ca="1"/>
        <v>#NAME?</v>
      </c>
      <c r="P18" t="e">
        <f ca="1"/>
        <v>#NAME?</v>
      </c>
      <c r="Q18" t="e">
        <f ca="1"/>
        <v>#NAME?</v>
      </c>
      <c r="R18" t="e">
        <f ca="1"/>
        <v>#NAME?</v>
      </c>
      <c r="S18" t="e">
        <f ca="1"/>
        <v>#NAME?</v>
      </c>
      <c r="T18" t="e">
        <f ca="1"/>
        <v>#NAME?</v>
      </c>
      <c r="U18" t="e">
        <f ca="1"/>
        <v>#NAME?</v>
      </c>
      <c r="V18" t="e">
        <f ca="1"/>
        <v>#NAME?</v>
      </c>
      <c r="W18" t="e">
        <f ca="1"/>
        <v>#NAME?</v>
      </c>
      <c r="X18" s="138" t="e">
        <f ca="1"/>
        <v>#NAME?</v>
      </c>
      <c r="Y18" s="139" t="e">
        <f ca="1"/>
        <v>#NAME?</v>
      </c>
      <c r="Z18" s="140" t="e">
        <f t="shared" ca="1" si="1"/>
        <v>#NAME?</v>
      </c>
      <c r="AA18" t="e">
        <f t="shared" ca="1" si="2"/>
        <v>#NAME?</v>
      </c>
      <c r="AB18" t="e">
        <f t="shared" ca="1" si="3"/>
        <v>#NAME?</v>
      </c>
      <c r="AC18" s="138" t="e">
        <f t="shared" ca="1" si="4"/>
        <v>#NAME?</v>
      </c>
      <c r="AD18" s="140" t="e">
        <f t="shared" ca="1" si="5"/>
        <v>#NAME?</v>
      </c>
      <c r="AE18" s="138">
        <f t="shared" ca="1" si="6"/>
        <v>0</v>
      </c>
      <c r="AF18" s="140" t="e">
        <f t="shared" ca="1" si="7"/>
        <v>#NAME?</v>
      </c>
      <c r="AG18">
        <f t="shared" ca="1" si="8"/>
        <v>0</v>
      </c>
      <c r="AK18" t="s">
        <v>184</v>
      </c>
      <c r="AL18" s="147">
        <f ca="1">AG156</f>
        <v>0</v>
      </c>
      <c r="BG18" t="e">
        <f ca="1"/>
        <v>#NAME?</v>
      </c>
      <c r="BH18" t="e">
        <f ca="1"/>
        <v>#NAME?</v>
      </c>
      <c r="BI18" t="e">
        <f ca="1"/>
        <v>#NAME?</v>
      </c>
      <c r="BJ18" t="e">
        <f t="shared" ca="1" si="13"/>
        <v>#NAME?</v>
      </c>
      <c r="BK18" t="e">
        <f t="shared" ca="1" si="14"/>
        <v>#NAME?</v>
      </c>
      <c r="BL18" t="e">
        <f t="shared" ca="1" si="10"/>
        <v>#NAME?</v>
      </c>
      <c r="BM18" t="e">
        <f t="shared" ca="1" si="11"/>
        <v>#NAME?</v>
      </c>
      <c r="BN18" t="e">
        <f t="shared" ca="1" si="12"/>
        <v>#NAME?</v>
      </c>
    </row>
    <row r="19" spans="1:66" ht="15.5" x14ac:dyDescent="0.35">
      <c r="A19" s="31">
        <v>67</v>
      </c>
      <c r="B19" s="14">
        <v>8</v>
      </c>
      <c r="C19" s="20">
        <v>4.4999999999999998E-2</v>
      </c>
      <c r="D19" s="14">
        <v>0</v>
      </c>
      <c r="E19">
        <v>1</v>
      </c>
      <c r="F19" s="32">
        <v>1</v>
      </c>
      <c r="G19" s="14">
        <v>29</v>
      </c>
      <c r="H19" s="14">
        <v>13</v>
      </c>
      <c r="I19" s="14">
        <v>1</v>
      </c>
      <c r="J19" s="33">
        <v>192</v>
      </c>
      <c r="K19" s="14">
        <v>1</v>
      </c>
      <c r="L19" s="14"/>
      <c r="N19" t="e">
        <f ca="1"/>
        <v>#NAME?</v>
      </c>
      <c r="O19" t="e">
        <f ca="1"/>
        <v>#NAME?</v>
      </c>
      <c r="P19" t="e">
        <f ca="1"/>
        <v>#NAME?</v>
      </c>
      <c r="Q19" t="e">
        <f ca="1"/>
        <v>#NAME?</v>
      </c>
      <c r="R19" t="e">
        <f ca="1"/>
        <v>#NAME?</v>
      </c>
      <c r="S19" t="e">
        <f ca="1"/>
        <v>#NAME?</v>
      </c>
      <c r="T19" t="e">
        <f ca="1"/>
        <v>#NAME?</v>
      </c>
      <c r="U19" t="e">
        <f ca="1"/>
        <v>#NAME?</v>
      </c>
      <c r="V19" t="e">
        <f ca="1"/>
        <v>#NAME?</v>
      </c>
      <c r="W19" t="e">
        <f ca="1"/>
        <v>#NAME?</v>
      </c>
      <c r="X19" s="138" t="e">
        <f ca="1"/>
        <v>#NAME?</v>
      </c>
      <c r="Y19" s="139" t="e">
        <f ca="1"/>
        <v>#NAME?</v>
      </c>
      <c r="Z19" s="140" t="e">
        <f t="shared" ca="1" si="1"/>
        <v>#NAME?</v>
      </c>
      <c r="AA19" t="e">
        <f t="shared" ca="1" si="2"/>
        <v>#NAME?</v>
      </c>
      <c r="AB19" t="e">
        <f t="shared" ca="1" si="3"/>
        <v>#NAME?</v>
      </c>
      <c r="AC19" s="138" t="e">
        <f t="shared" ca="1" si="4"/>
        <v>#NAME?</v>
      </c>
      <c r="AD19" s="140" t="e">
        <f t="shared" ca="1" si="5"/>
        <v>#NAME?</v>
      </c>
      <c r="AE19" s="138">
        <f t="shared" ca="1" si="6"/>
        <v>0</v>
      </c>
      <c r="AF19" s="140" t="e">
        <f t="shared" ca="1" si="7"/>
        <v>#NAME?</v>
      </c>
      <c r="AG19">
        <f t="shared" ca="1" si="8"/>
        <v>0</v>
      </c>
      <c r="AK19" t="s">
        <v>138</v>
      </c>
      <c r="AL19" s="148">
        <f ca="1">COUNT(Z6:Z155)-2</f>
        <v>-2</v>
      </c>
      <c r="BG19" t="e">
        <f ca="1"/>
        <v>#NAME?</v>
      </c>
      <c r="BH19" t="e">
        <f ca="1"/>
        <v>#NAME?</v>
      </c>
      <c r="BI19" t="e">
        <f ca="1"/>
        <v>#NAME?</v>
      </c>
      <c r="BJ19" t="e">
        <f t="shared" ca="1" si="13"/>
        <v>#NAME?</v>
      </c>
      <c r="BK19" t="e">
        <f t="shared" ca="1" si="14"/>
        <v>#NAME?</v>
      </c>
      <c r="BL19" t="e">
        <f t="shared" ca="1" si="10"/>
        <v>#NAME?</v>
      </c>
      <c r="BM19" t="e">
        <f t="shared" ca="1" si="11"/>
        <v>#NAME?</v>
      </c>
      <c r="BN19" t="e">
        <f t="shared" ca="1" si="12"/>
        <v>#NAME?</v>
      </c>
    </row>
    <row r="20" spans="1:66" ht="15.5" x14ac:dyDescent="0.35">
      <c r="A20" s="31">
        <v>51</v>
      </c>
      <c r="B20" s="14">
        <v>12</v>
      </c>
      <c r="C20" s="20">
        <v>1</v>
      </c>
      <c r="D20" s="14">
        <v>3</v>
      </c>
      <c r="E20">
        <v>0</v>
      </c>
      <c r="F20" s="32">
        <v>0</v>
      </c>
      <c r="G20" s="14">
        <v>34</v>
      </c>
      <c r="H20" s="14">
        <v>6</v>
      </c>
      <c r="I20" s="14">
        <v>2</v>
      </c>
      <c r="J20" s="33">
        <v>184</v>
      </c>
      <c r="K20" s="14">
        <v>1</v>
      </c>
      <c r="L20" s="14"/>
      <c r="N20" t="e">
        <f ca="1"/>
        <v>#NAME?</v>
      </c>
      <c r="O20" t="e">
        <f ca="1"/>
        <v>#NAME?</v>
      </c>
      <c r="P20" t="e">
        <f ca="1"/>
        <v>#NAME?</v>
      </c>
      <c r="Q20" t="e">
        <f ca="1"/>
        <v>#NAME?</v>
      </c>
      <c r="R20" t="e">
        <f ca="1"/>
        <v>#NAME?</v>
      </c>
      <c r="S20" t="e">
        <f ca="1"/>
        <v>#NAME?</v>
      </c>
      <c r="T20" t="e">
        <f ca="1"/>
        <v>#NAME?</v>
      </c>
      <c r="U20" t="e">
        <f ca="1"/>
        <v>#NAME?</v>
      </c>
      <c r="V20" t="e">
        <f ca="1"/>
        <v>#NAME?</v>
      </c>
      <c r="W20" t="e">
        <f ca="1"/>
        <v>#NAME?</v>
      </c>
      <c r="X20" s="138" t="e">
        <f ca="1"/>
        <v>#NAME?</v>
      </c>
      <c r="Y20" s="139" t="e">
        <f ca="1"/>
        <v>#NAME?</v>
      </c>
      <c r="Z20" s="140" t="e">
        <f t="shared" ca="1" si="1"/>
        <v>#NAME?</v>
      </c>
      <c r="AA20" t="e">
        <f t="shared" ca="1" si="2"/>
        <v>#NAME?</v>
      </c>
      <c r="AB20" t="e">
        <f t="shared" ca="1" si="3"/>
        <v>#NAME?</v>
      </c>
      <c r="AC20" s="138" t="e">
        <f t="shared" ca="1" si="4"/>
        <v>#NAME?</v>
      </c>
      <c r="AD20" s="140" t="e">
        <f t="shared" ca="1" si="5"/>
        <v>#NAME?</v>
      </c>
      <c r="AE20" s="138">
        <f t="shared" ca="1" si="6"/>
        <v>0</v>
      </c>
      <c r="AF20" s="140" t="e">
        <f t="shared" ca="1" si="7"/>
        <v>#NAME?</v>
      </c>
      <c r="AG20">
        <f t="shared" ca="1" si="8"/>
        <v>0</v>
      </c>
      <c r="AK20" t="s">
        <v>178</v>
      </c>
      <c r="AL20" s="148" t="e">
        <f ca="1">_xlfn.CHISQ.DIST.RT(AL18,AL19)</f>
        <v>#NUM!</v>
      </c>
      <c r="BG20" t="e">
        <f ca="1"/>
        <v>#NAME?</v>
      </c>
      <c r="BH20" t="e">
        <f ca="1"/>
        <v>#NAME?</v>
      </c>
      <c r="BI20" t="e">
        <f ca="1"/>
        <v>#NAME?</v>
      </c>
      <c r="BJ20" t="e">
        <f t="shared" ca="1" si="13"/>
        <v>#NAME?</v>
      </c>
      <c r="BK20" t="e">
        <f t="shared" ca="1" si="14"/>
        <v>#NAME?</v>
      </c>
      <c r="BL20" t="e">
        <f t="shared" ca="1" si="10"/>
        <v>#NAME?</v>
      </c>
      <c r="BM20" t="e">
        <f t="shared" ca="1" si="11"/>
        <v>#NAME?</v>
      </c>
      <c r="BN20" t="e">
        <f t="shared" ca="1" si="12"/>
        <v>#NAME?</v>
      </c>
    </row>
    <row r="21" spans="1:66" ht="15.5" x14ac:dyDescent="0.35">
      <c r="A21" s="31">
        <v>71</v>
      </c>
      <c r="B21" s="14">
        <v>13</v>
      </c>
      <c r="C21" s="20">
        <v>0.121</v>
      </c>
      <c r="D21" s="14">
        <v>0</v>
      </c>
      <c r="E21">
        <v>1</v>
      </c>
      <c r="F21" s="32">
        <v>1</v>
      </c>
      <c r="G21" s="14">
        <v>34</v>
      </c>
      <c r="H21" s="14">
        <v>8</v>
      </c>
      <c r="I21" s="14">
        <v>2</v>
      </c>
      <c r="J21" s="33">
        <v>193</v>
      </c>
      <c r="K21" s="14">
        <v>0</v>
      </c>
      <c r="L21" s="14"/>
      <c r="N21" t="e">
        <f ca="1"/>
        <v>#NAME?</v>
      </c>
      <c r="O21" t="e">
        <f ca="1"/>
        <v>#NAME?</v>
      </c>
      <c r="P21" t="e">
        <f ca="1"/>
        <v>#NAME?</v>
      </c>
      <c r="Q21" t="e">
        <f ca="1"/>
        <v>#NAME?</v>
      </c>
      <c r="R21" t="e">
        <f ca="1"/>
        <v>#NAME?</v>
      </c>
      <c r="S21" t="e">
        <f ca="1"/>
        <v>#NAME?</v>
      </c>
      <c r="T21" t="e">
        <f ca="1"/>
        <v>#NAME?</v>
      </c>
      <c r="U21" t="e">
        <f ca="1"/>
        <v>#NAME?</v>
      </c>
      <c r="V21" t="e">
        <f ca="1"/>
        <v>#NAME?</v>
      </c>
      <c r="W21" t="e">
        <f ca="1"/>
        <v>#NAME?</v>
      </c>
      <c r="X21" s="138" t="e">
        <f ca="1"/>
        <v>#NAME?</v>
      </c>
      <c r="Y21" s="139" t="e">
        <f ca="1"/>
        <v>#NAME?</v>
      </c>
      <c r="Z21" s="140" t="e">
        <f t="shared" ca="1" si="1"/>
        <v>#NAME?</v>
      </c>
      <c r="AA21" t="e">
        <f t="shared" ca="1" si="2"/>
        <v>#NAME?</v>
      </c>
      <c r="AB21" t="e">
        <f t="shared" ca="1" si="3"/>
        <v>#NAME?</v>
      </c>
      <c r="AC21" s="138" t="e">
        <f t="shared" ca="1" si="4"/>
        <v>#NAME?</v>
      </c>
      <c r="AD21" s="140" t="e">
        <f t="shared" ca="1" si="5"/>
        <v>#NAME?</v>
      </c>
      <c r="AE21" s="138">
        <f t="shared" ca="1" si="6"/>
        <v>0</v>
      </c>
      <c r="AF21" s="140" t="e">
        <f t="shared" ca="1" si="7"/>
        <v>#NAME?</v>
      </c>
      <c r="AG21">
        <f t="shared" ca="1" si="8"/>
        <v>0</v>
      </c>
      <c r="AK21" t="s">
        <v>179</v>
      </c>
      <c r="AL21" s="148">
        <f>AL11</f>
        <v>0.05</v>
      </c>
      <c r="BG21" t="e">
        <f ca="1"/>
        <v>#NAME?</v>
      </c>
      <c r="BH21" t="e">
        <f ca="1"/>
        <v>#NAME?</v>
      </c>
      <c r="BI21" t="e">
        <f ca="1"/>
        <v>#NAME?</v>
      </c>
      <c r="BJ21" t="e">
        <f t="shared" ca="1" si="13"/>
        <v>#NAME?</v>
      </c>
      <c r="BK21" t="e">
        <f t="shared" ca="1" si="14"/>
        <v>#NAME?</v>
      </c>
      <c r="BL21" t="e">
        <f t="shared" ca="1" si="10"/>
        <v>#NAME?</v>
      </c>
      <c r="BM21" t="e">
        <f t="shared" ca="1" si="11"/>
        <v>#NAME?</v>
      </c>
      <c r="BN21" t="e">
        <f t="shared" ca="1" si="12"/>
        <v>#NAME?</v>
      </c>
    </row>
    <row r="22" spans="1:66" ht="15.5" x14ac:dyDescent="0.35">
      <c r="A22" s="31">
        <v>65</v>
      </c>
      <c r="B22" s="14">
        <v>3</v>
      </c>
      <c r="C22" s="20">
        <v>0.159</v>
      </c>
      <c r="D22" s="14">
        <v>2</v>
      </c>
      <c r="E22">
        <v>1</v>
      </c>
      <c r="F22" s="32">
        <v>1</v>
      </c>
      <c r="G22" s="14">
        <v>47</v>
      </c>
      <c r="H22" s="14">
        <v>14</v>
      </c>
      <c r="I22" s="14">
        <v>3</v>
      </c>
      <c r="J22" s="33">
        <v>174</v>
      </c>
      <c r="K22" s="14">
        <v>0</v>
      </c>
      <c r="L22" s="14"/>
      <c r="N22" t="e">
        <f ca="1"/>
        <v>#NAME?</v>
      </c>
      <c r="O22" t="e">
        <f ca="1"/>
        <v>#NAME?</v>
      </c>
      <c r="P22" t="e">
        <f ca="1"/>
        <v>#NAME?</v>
      </c>
      <c r="Q22" t="e">
        <f ca="1"/>
        <v>#NAME?</v>
      </c>
      <c r="R22" t="e">
        <f ca="1"/>
        <v>#NAME?</v>
      </c>
      <c r="S22" t="e">
        <f ca="1"/>
        <v>#NAME?</v>
      </c>
      <c r="T22" t="e">
        <f ca="1"/>
        <v>#NAME?</v>
      </c>
      <c r="U22" t="e">
        <f ca="1"/>
        <v>#NAME?</v>
      </c>
      <c r="V22" t="e">
        <f ca="1"/>
        <v>#NAME?</v>
      </c>
      <c r="W22" t="e">
        <f ca="1"/>
        <v>#NAME?</v>
      </c>
      <c r="X22" s="138" t="e">
        <f ca="1"/>
        <v>#NAME?</v>
      </c>
      <c r="Y22" s="139" t="e">
        <f ca="1"/>
        <v>#NAME?</v>
      </c>
      <c r="Z22" s="140" t="e">
        <f t="shared" ca="1" si="1"/>
        <v>#NAME?</v>
      </c>
      <c r="AA22" t="e">
        <f t="shared" ca="1" si="2"/>
        <v>#NAME?</v>
      </c>
      <c r="AB22" t="e">
        <f t="shared" ca="1" si="3"/>
        <v>#NAME?</v>
      </c>
      <c r="AC22" s="138" t="e">
        <f t="shared" ca="1" si="4"/>
        <v>#NAME?</v>
      </c>
      <c r="AD22" s="140" t="e">
        <f t="shared" ca="1" si="5"/>
        <v>#NAME?</v>
      </c>
      <c r="AE22" s="138">
        <f t="shared" ca="1" si="6"/>
        <v>0</v>
      </c>
      <c r="AF22" s="140" t="e">
        <f t="shared" ca="1" si="7"/>
        <v>#NAME?</v>
      </c>
      <c r="AG22">
        <f t="shared" ca="1" si="8"/>
        <v>0</v>
      </c>
      <c r="AK22" t="s">
        <v>180</v>
      </c>
      <c r="AL22" s="150" t="e">
        <f ca="1">IF(AL20&lt;AL21,"yes","no")</f>
        <v>#NUM!</v>
      </c>
      <c r="BG22" t="e">
        <f ca="1"/>
        <v>#NAME?</v>
      </c>
      <c r="BH22" t="e">
        <f ca="1"/>
        <v>#NAME?</v>
      </c>
      <c r="BI22" t="e">
        <f ca="1"/>
        <v>#NAME?</v>
      </c>
      <c r="BJ22" t="e">
        <f t="shared" ca="1" si="13"/>
        <v>#NAME?</v>
      </c>
      <c r="BK22" t="e">
        <f t="shared" ca="1" si="14"/>
        <v>#NAME?</v>
      </c>
      <c r="BL22" t="e">
        <f t="shared" ca="1" si="10"/>
        <v>#NAME?</v>
      </c>
      <c r="BM22" t="e">
        <f t="shared" ca="1" si="11"/>
        <v>#NAME?</v>
      </c>
      <c r="BN22" t="e">
        <f t="shared" ca="1" si="12"/>
        <v>#NAME?</v>
      </c>
    </row>
    <row r="23" spans="1:66" ht="15.5" x14ac:dyDescent="0.35">
      <c r="A23" s="31">
        <v>86</v>
      </c>
      <c r="B23" s="14">
        <v>8</v>
      </c>
      <c r="C23" s="20">
        <v>2.2839999999999998</v>
      </c>
      <c r="D23" s="14">
        <v>0</v>
      </c>
      <c r="E23">
        <v>1</v>
      </c>
      <c r="F23" s="32">
        <v>1</v>
      </c>
      <c r="G23" s="14">
        <v>38</v>
      </c>
      <c r="H23" s="14">
        <v>10</v>
      </c>
      <c r="I23" s="14">
        <v>2</v>
      </c>
      <c r="J23" s="33">
        <v>192</v>
      </c>
      <c r="K23" s="14">
        <v>1</v>
      </c>
      <c r="L23" s="14"/>
      <c r="N23" t="e">
        <f ca="1"/>
        <v>#NAME?</v>
      </c>
      <c r="O23" t="e">
        <f ca="1"/>
        <v>#NAME?</v>
      </c>
      <c r="P23" t="e">
        <f ca="1"/>
        <v>#NAME?</v>
      </c>
      <c r="Q23" t="e">
        <f ca="1"/>
        <v>#NAME?</v>
      </c>
      <c r="R23" t="e">
        <f ca="1"/>
        <v>#NAME?</v>
      </c>
      <c r="S23" t="e">
        <f ca="1"/>
        <v>#NAME?</v>
      </c>
      <c r="T23" t="e">
        <f ca="1"/>
        <v>#NAME?</v>
      </c>
      <c r="U23" t="e">
        <f ca="1"/>
        <v>#NAME?</v>
      </c>
      <c r="V23" t="e">
        <f ca="1"/>
        <v>#NAME?</v>
      </c>
      <c r="W23" t="e">
        <f ca="1"/>
        <v>#NAME?</v>
      </c>
      <c r="X23" s="138" t="e">
        <f ca="1"/>
        <v>#NAME?</v>
      </c>
      <c r="Y23" s="139" t="e">
        <f ca="1"/>
        <v>#NAME?</v>
      </c>
      <c r="Z23" s="140" t="e">
        <f t="shared" ca="1" si="1"/>
        <v>#NAME?</v>
      </c>
      <c r="AA23" t="e">
        <f t="shared" ca="1" si="2"/>
        <v>#NAME?</v>
      </c>
      <c r="AB23" t="e">
        <f t="shared" ca="1" si="3"/>
        <v>#NAME?</v>
      </c>
      <c r="AC23" s="138" t="e">
        <f t="shared" ca="1" si="4"/>
        <v>#NAME?</v>
      </c>
      <c r="AD23" s="140" t="e">
        <f t="shared" ca="1" si="5"/>
        <v>#NAME?</v>
      </c>
      <c r="AE23" s="138">
        <f t="shared" ca="1" si="6"/>
        <v>0</v>
      </c>
      <c r="AF23" s="140" t="e">
        <f t="shared" ca="1" si="7"/>
        <v>#NAME?</v>
      </c>
      <c r="AG23">
        <f t="shared" ca="1" si="8"/>
        <v>0</v>
      </c>
      <c r="BG23" t="e">
        <f ca="1"/>
        <v>#NAME?</v>
      </c>
      <c r="BH23" t="e">
        <f ca="1"/>
        <v>#NAME?</v>
      </c>
      <c r="BI23" t="e">
        <f ca="1"/>
        <v>#NAME?</v>
      </c>
      <c r="BJ23" t="e">
        <f t="shared" ca="1" si="13"/>
        <v>#NAME?</v>
      </c>
      <c r="BK23" t="e">
        <f t="shared" ca="1" si="14"/>
        <v>#NAME?</v>
      </c>
      <c r="BL23" t="e">
        <f t="shared" ca="1" si="10"/>
        <v>#NAME?</v>
      </c>
      <c r="BM23" t="e">
        <f t="shared" ca="1" si="11"/>
        <v>#NAME?</v>
      </c>
      <c r="BN23" t="e">
        <f t="shared" ca="1" si="12"/>
        <v>#NAME?</v>
      </c>
    </row>
    <row r="24" spans="1:66" ht="15.5" x14ac:dyDescent="0.35">
      <c r="A24" s="31">
        <v>51</v>
      </c>
      <c r="B24" s="14">
        <v>8</v>
      </c>
      <c r="C24" s="20">
        <v>0.79900000000000004</v>
      </c>
      <c r="D24" s="14">
        <v>6</v>
      </c>
      <c r="E24">
        <v>0</v>
      </c>
      <c r="F24" s="32">
        <v>1</v>
      </c>
      <c r="G24" s="14">
        <v>34</v>
      </c>
      <c r="H24" s="14">
        <v>12</v>
      </c>
      <c r="I24" s="14">
        <v>2</v>
      </c>
      <c r="J24" s="33">
        <v>189</v>
      </c>
      <c r="K24" s="14">
        <v>1</v>
      </c>
      <c r="L24" s="14"/>
      <c r="N24" t="e">
        <f ca="1"/>
        <v>#NAME?</v>
      </c>
      <c r="O24" t="e">
        <f ca="1"/>
        <v>#NAME?</v>
      </c>
      <c r="P24" t="e">
        <f ca="1"/>
        <v>#NAME?</v>
      </c>
      <c r="Q24" t="e">
        <f ca="1"/>
        <v>#NAME?</v>
      </c>
      <c r="R24" t="e">
        <f ca="1"/>
        <v>#NAME?</v>
      </c>
      <c r="S24" t="e">
        <f ca="1"/>
        <v>#NAME?</v>
      </c>
      <c r="T24" t="e">
        <f ca="1"/>
        <v>#NAME?</v>
      </c>
      <c r="U24" t="e">
        <f ca="1"/>
        <v>#NAME?</v>
      </c>
      <c r="V24" t="e">
        <f ca="1"/>
        <v>#NAME?</v>
      </c>
      <c r="W24" t="e">
        <f ca="1"/>
        <v>#NAME?</v>
      </c>
      <c r="X24" s="138" t="e">
        <f ca="1"/>
        <v>#NAME?</v>
      </c>
      <c r="Y24" s="139" t="e">
        <f ca="1"/>
        <v>#NAME?</v>
      </c>
      <c r="Z24" s="140" t="e">
        <f t="shared" ca="1" si="1"/>
        <v>#NAME?</v>
      </c>
      <c r="AA24" t="e">
        <f t="shared" ca="1" si="2"/>
        <v>#NAME?</v>
      </c>
      <c r="AB24" t="e">
        <f t="shared" ca="1" si="3"/>
        <v>#NAME?</v>
      </c>
      <c r="AC24" s="138" t="e">
        <f t="shared" ca="1" si="4"/>
        <v>#NAME?</v>
      </c>
      <c r="AD24" s="140" t="e">
        <f t="shared" ca="1" si="5"/>
        <v>#NAME?</v>
      </c>
      <c r="AE24" s="138">
        <f t="shared" ca="1" si="6"/>
        <v>0</v>
      </c>
      <c r="AF24" s="140" t="e">
        <f t="shared" ca="1" si="7"/>
        <v>#NAME?</v>
      </c>
      <c r="AG24">
        <f t="shared" ca="1" si="8"/>
        <v>0</v>
      </c>
      <c r="BG24" t="e">
        <f ca="1"/>
        <v>#NAME?</v>
      </c>
      <c r="BH24" t="e">
        <f ca="1"/>
        <v>#NAME?</v>
      </c>
      <c r="BI24" t="e">
        <f ca="1"/>
        <v>#NAME?</v>
      </c>
      <c r="BJ24" t="e">
        <f t="shared" ca="1" si="13"/>
        <v>#NAME?</v>
      </c>
      <c r="BK24" t="e">
        <f t="shared" ca="1" si="14"/>
        <v>#NAME?</v>
      </c>
      <c r="BL24" t="e">
        <f t="shared" ca="1" si="10"/>
        <v>#NAME?</v>
      </c>
      <c r="BM24" t="e">
        <f t="shared" ca="1" si="11"/>
        <v>#NAME?</v>
      </c>
      <c r="BN24" t="e">
        <f t="shared" ca="1" si="12"/>
        <v>#NAME?</v>
      </c>
    </row>
    <row r="25" spans="1:66" ht="15.5" x14ac:dyDescent="0.35">
      <c r="A25" s="31">
        <v>56</v>
      </c>
      <c r="B25" s="14">
        <v>7</v>
      </c>
      <c r="C25" s="20">
        <v>0.91100000000000003</v>
      </c>
      <c r="D25" s="14">
        <v>2</v>
      </c>
      <c r="E25">
        <v>1</v>
      </c>
      <c r="F25" s="32">
        <v>0</v>
      </c>
      <c r="G25" s="14">
        <v>30</v>
      </c>
      <c r="H25" s="14">
        <v>13</v>
      </c>
      <c r="I25" s="14">
        <v>1</v>
      </c>
      <c r="J25" s="33">
        <v>185</v>
      </c>
      <c r="K25" s="14">
        <v>1</v>
      </c>
      <c r="L25" s="14"/>
      <c r="N25" t="e">
        <f ca="1"/>
        <v>#NAME?</v>
      </c>
      <c r="O25" t="e">
        <f ca="1"/>
        <v>#NAME?</v>
      </c>
      <c r="P25" t="e">
        <f ca="1"/>
        <v>#NAME?</v>
      </c>
      <c r="Q25" t="e">
        <f ca="1"/>
        <v>#NAME?</v>
      </c>
      <c r="R25" t="e">
        <f ca="1"/>
        <v>#NAME?</v>
      </c>
      <c r="S25" t="e">
        <f ca="1"/>
        <v>#NAME?</v>
      </c>
      <c r="T25" t="e">
        <f ca="1"/>
        <v>#NAME?</v>
      </c>
      <c r="U25" t="e">
        <f ca="1"/>
        <v>#NAME?</v>
      </c>
      <c r="V25" t="e">
        <f ca="1"/>
        <v>#NAME?</v>
      </c>
      <c r="W25" t="e">
        <f ca="1"/>
        <v>#NAME?</v>
      </c>
      <c r="X25" s="138" t="e">
        <f ca="1"/>
        <v>#NAME?</v>
      </c>
      <c r="Y25" s="139" t="e">
        <f ca="1"/>
        <v>#NAME?</v>
      </c>
      <c r="Z25" s="140" t="e">
        <f t="shared" ca="1" si="1"/>
        <v>#NAME?</v>
      </c>
      <c r="AA25" t="e">
        <f t="shared" ca="1" si="2"/>
        <v>#NAME?</v>
      </c>
      <c r="AB25" t="e">
        <f t="shared" ca="1" si="3"/>
        <v>#NAME?</v>
      </c>
      <c r="AC25" s="138" t="e">
        <f t="shared" ca="1" si="4"/>
        <v>#NAME?</v>
      </c>
      <c r="AD25" s="140" t="e">
        <f t="shared" ca="1" si="5"/>
        <v>#NAME?</v>
      </c>
      <c r="AE25" s="138">
        <f t="shared" ca="1" si="6"/>
        <v>0</v>
      </c>
      <c r="AF25" s="140" t="e">
        <f t="shared" ca="1" si="7"/>
        <v>#NAME?</v>
      </c>
      <c r="AG25">
        <f t="shared" ca="1" si="8"/>
        <v>0</v>
      </c>
      <c r="BG25" t="e">
        <f ca="1"/>
        <v>#NAME?</v>
      </c>
      <c r="BH25" t="e">
        <f ca="1"/>
        <v>#NAME?</v>
      </c>
      <c r="BI25" t="e">
        <f ca="1"/>
        <v>#NAME?</v>
      </c>
      <c r="BJ25" t="e">
        <f t="shared" ca="1" si="13"/>
        <v>#NAME?</v>
      </c>
      <c r="BK25" t="e">
        <f t="shared" ca="1" si="14"/>
        <v>#NAME?</v>
      </c>
      <c r="BL25" t="e">
        <f t="shared" ca="1" si="10"/>
        <v>#NAME?</v>
      </c>
      <c r="BM25" t="e">
        <f t="shared" ca="1" si="11"/>
        <v>#NAME?</v>
      </c>
      <c r="BN25" t="e">
        <f t="shared" ca="1" si="12"/>
        <v>#NAME?</v>
      </c>
    </row>
    <row r="26" spans="1:66" ht="15.5" x14ac:dyDescent="0.35">
      <c r="A26" s="31">
        <v>60</v>
      </c>
      <c r="B26" s="14">
        <v>3</v>
      </c>
      <c r="C26" s="20">
        <v>0.81299999999999994</v>
      </c>
      <c r="D26" s="14">
        <v>3</v>
      </c>
      <c r="E26">
        <v>0</v>
      </c>
      <c r="F26" s="32">
        <v>0</v>
      </c>
      <c r="G26" s="14">
        <v>44</v>
      </c>
      <c r="H26" s="14">
        <v>8</v>
      </c>
      <c r="I26" s="14">
        <v>3</v>
      </c>
      <c r="J26" s="33">
        <v>177</v>
      </c>
      <c r="K26" s="14">
        <v>1</v>
      </c>
      <c r="L26" s="14"/>
      <c r="N26" t="e">
        <f ca="1"/>
        <v>#NAME?</v>
      </c>
      <c r="O26" t="e">
        <f ca="1"/>
        <v>#NAME?</v>
      </c>
      <c r="P26" t="e">
        <f ca="1"/>
        <v>#NAME?</v>
      </c>
      <c r="Q26" t="e">
        <f ca="1"/>
        <v>#NAME?</v>
      </c>
      <c r="R26" t="e">
        <f ca="1"/>
        <v>#NAME?</v>
      </c>
      <c r="S26" t="e">
        <f ca="1"/>
        <v>#NAME?</v>
      </c>
      <c r="T26" t="e">
        <f ca="1"/>
        <v>#NAME?</v>
      </c>
      <c r="U26" t="e">
        <f ca="1"/>
        <v>#NAME?</v>
      </c>
      <c r="V26" t="e">
        <f ca="1"/>
        <v>#NAME?</v>
      </c>
      <c r="W26" t="e">
        <f ca="1"/>
        <v>#NAME?</v>
      </c>
      <c r="X26" s="138" t="e">
        <f ca="1"/>
        <v>#NAME?</v>
      </c>
      <c r="Y26" s="139" t="e">
        <f ca="1"/>
        <v>#NAME?</v>
      </c>
      <c r="Z26" s="140" t="e">
        <f t="shared" ca="1" si="1"/>
        <v>#NAME?</v>
      </c>
      <c r="AA26" t="e">
        <f t="shared" ca="1" si="2"/>
        <v>#NAME?</v>
      </c>
      <c r="AB26" t="e">
        <f t="shared" ca="1" si="3"/>
        <v>#NAME?</v>
      </c>
      <c r="AC26" s="138" t="e">
        <f t="shared" ca="1" si="4"/>
        <v>#NAME?</v>
      </c>
      <c r="AD26" s="140" t="e">
        <f t="shared" ca="1" si="5"/>
        <v>#NAME?</v>
      </c>
      <c r="AE26" s="138">
        <f t="shared" ca="1" si="6"/>
        <v>0</v>
      </c>
      <c r="AF26" s="140" t="e">
        <f t="shared" ca="1" si="7"/>
        <v>#NAME?</v>
      </c>
      <c r="AG26">
        <f t="shared" ca="1" si="8"/>
        <v>0</v>
      </c>
      <c r="BG26" t="e">
        <f ca="1"/>
        <v>#NAME?</v>
      </c>
      <c r="BH26" t="e">
        <f ca="1"/>
        <v>#NAME?</v>
      </c>
      <c r="BI26" t="e">
        <f ca="1"/>
        <v>#NAME?</v>
      </c>
      <c r="BJ26" t="e">
        <f t="shared" ca="1" si="13"/>
        <v>#NAME?</v>
      </c>
      <c r="BK26" t="e">
        <f t="shared" ca="1" si="14"/>
        <v>#NAME?</v>
      </c>
      <c r="BL26" t="e">
        <f t="shared" ca="1" si="10"/>
        <v>#NAME?</v>
      </c>
      <c r="BM26" t="e">
        <f t="shared" ca="1" si="11"/>
        <v>#NAME?</v>
      </c>
      <c r="BN26" t="e">
        <f t="shared" ca="1" si="12"/>
        <v>#NAME?</v>
      </c>
    </row>
    <row r="27" spans="1:66" ht="15.5" x14ac:dyDescent="0.35">
      <c r="A27" s="31">
        <v>40</v>
      </c>
      <c r="B27" s="14">
        <v>14</v>
      </c>
      <c r="C27" s="20">
        <v>0.97599999999999998</v>
      </c>
      <c r="D27" s="14">
        <v>2</v>
      </c>
      <c r="E27">
        <v>0</v>
      </c>
      <c r="F27" s="32">
        <v>0</v>
      </c>
      <c r="G27" s="14">
        <v>37</v>
      </c>
      <c r="H27" s="14">
        <v>5</v>
      </c>
      <c r="I27" s="14">
        <v>3</v>
      </c>
      <c r="J27" s="33">
        <v>168</v>
      </c>
      <c r="K27" s="14">
        <v>0</v>
      </c>
      <c r="L27" s="14"/>
      <c r="N27" t="e">
        <f ca="1"/>
        <v>#NAME?</v>
      </c>
      <c r="O27" t="e">
        <f ca="1"/>
        <v>#NAME?</v>
      </c>
      <c r="P27" t="e">
        <f ca="1"/>
        <v>#NAME?</v>
      </c>
      <c r="Q27" t="e">
        <f ca="1"/>
        <v>#NAME?</v>
      </c>
      <c r="R27" t="e">
        <f ca="1"/>
        <v>#NAME?</v>
      </c>
      <c r="S27" t="e">
        <f ca="1"/>
        <v>#NAME?</v>
      </c>
      <c r="T27" t="e">
        <f ca="1"/>
        <v>#NAME?</v>
      </c>
      <c r="U27" t="e">
        <f ca="1"/>
        <v>#NAME?</v>
      </c>
      <c r="V27" t="e">
        <f ca="1"/>
        <v>#NAME?</v>
      </c>
      <c r="W27" t="e">
        <f ca="1"/>
        <v>#NAME?</v>
      </c>
      <c r="X27" s="138" t="e">
        <f ca="1"/>
        <v>#NAME?</v>
      </c>
      <c r="Y27" s="139" t="e">
        <f ca="1"/>
        <v>#NAME?</v>
      </c>
      <c r="Z27" s="140" t="e">
        <f t="shared" ca="1" si="1"/>
        <v>#NAME?</v>
      </c>
      <c r="AA27" t="e">
        <f t="shared" ca="1" si="2"/>
        <v>#NAME?</v>
      </c>
      <c r="AB27" t="e">
        <f t="shared" ca="1" si="3"/>
        <v>#NAME?</v>
      </c>
      <c r="AC27" s="138" t="e">
        <f t="shared" ca="1" si="4"/>
        <v>#NAME?</v>
      </c>
      <c r="AD27" s="140" t="e">
        <f t="shared" ca="1" si="5"/>
        <v>#NAME?</v>
      </c>
      <c r="AE27" s="138">
        <f t="shared" ca="1" si="6"/>
        <v>0</v>
      </c>
      <c r="AF27" s="140" t="e">
        <f t="shared" ca="1" si="7"/>
        <v>#NAME?</v>
      </c>
      <c r="AG27">
        <f t="shared" ca="1" si="8"/>
        <v>0</v>
      </c>
      <c r="BG27" t="e">
        <f ca="1"/>
        <v>#NAME?</v>
      </c>
      <c r="BH27" t="e">
        <f ca="1"/>
        <v>#NAME?</v>
      </c>
      <c r="BI27" t="e">
        <f ca="1"/>
        <v>#NAME?</v>
      </c>
      <c r="BJ27" t="e">
        <f t="shared" ca="1" si="13"/>
        <v>#NAME?</v>
      </c>
      <c r="BK27" t="e">
        <f t="shared" ca="1" si="14"/>
        <v>#NAME?</v>
      </c>
      <c r="BL27" t="e">
        <f t="shared" ca="1" si="10"/>
        <v>#NAME?</v>
      </c>
      <c r="BM27" t="e">
        <f t="shared" ca="1" si="11"/>
        <v>#NAME?</v>
      </c>
      <c r="BN27" t="e">
        <f t="shared" ca="1" si="12"/>
        <v>#NAME?</v>
      </c>
    </row>
    <row r="28" spans="1:66" ht="15.5" x14ac:dyDescent="0.35">
      <c r="A28" s="31">
        <v>85</v>
      </c>
      <c r="B28" s="14">
        <v>12</v>
      </c>
      <c r="C28" s="20">
        <v>1.86</v>
      </c>
      <c r="D28" s="14">
        <v>2</v>
      </c>
      <c r="E28">
        <v>1</v>
      </c>
      <c r="F28" s="32">
        <v>1</v>
      </c>
      <c r="G28" s="14">
        <v>37</v>
      </c>
      <c r="H28" s="14">
        <v>13</v>
      </c>
      <c r="I28" s="14">
        <v>2</v>
      </c>
      <c r="J28" s="33">
        <v>172</v>
      </c>
      <c r="K28" s="14">
        <v>1</v>
      </c>
      <c r="L28" s="14"/>
      <c r="N28" t="e">
        <f ca="1"/>
        <v>#NAME?</v>
      </c>
      <c r="O28" t="e">
        <f ca="1"/>
        <v>#NAME?</v>
      </c>
      <c r="P28" t="e">
        <f ca="1"/>
        <v>#NAME?</v>
      </c>
      <c r="Q28" t="e">
        <f ca="1"/>
        <v>#NAME?</v>
      </c>
      <c r="R28" t="e">
        <f ca="1"/>
        <v>#NAME?</v>
      </c>
      <c r="S28" t="e">
        <f ca="1"/>
        <v>#NAME?</v>
      </c>
      <c r="T28" t="e">
        <f ca="1"/>
        <v>#NAME?</v>
      </c>
      <c r="U28" t="e">
        <f ca="1"/>
        <v>#NAME?</v>
      </c>
      <c r="V28" t="e">
        <f ca="1"/>
        <v>#NAME?</v>
      </c>
      <c r="W28" t="e">
        <f ca="1"/>
        <v>#NAME?</v>
      </c>
      <c r="X28" s="138" t="e">
        <f ca="1"/>
        <v>#NAME?</v>
      </c>
      <c r="Y28" s="139" t="e">
        <f ca="1"/>
        <v>#NAME?</v>
      </c>
      <c r="Z28" s="140" t="e">
        <f t="shared" ca="1" si="1"/>
        <v>#NAME?</v>
      </c>
      <c r="AA28" t="e">
        <f t="shared" ca="1" si="2"/>
        <v>#NAME?</v>
      </c>
      <c r="AB28" t="e">
        <f t="shared" ca="1" si="3"/>
        <v>#NAME?</v>
      </c>
      <c r="AC28" s="138" t="e">
        <f t="shared" ca="1" si="4"/>
        <v>#NAME?</v>
      </c>
      <c r="AD28" s="140" t="e">
        <f t="shared" ca="1" si="5"/>
        <v>#NAME?</v>
      </c>
      <c r="AE28" s="138">
        <f t="shared" ca="1" si="6"/>
        <v>0</v>
      </c>
      <c r="AF28" s="140" t="e">
        <f t="shared" ca="1" si="7"/>
        <v>#NAME?</v>
      </c>
      <c r="AG28">
        <f t="shared" ca="1" si="8"/>
        <v>0</v>
      </c>
      <c r="BG28" t="e">
        <f ca="1"/>
        <v>#NAME?</v>
      </c>
      <c r="BH28" t="e">
        <f ca="1"/>
        <v>#NAME?</v>
      </c>
      <c r="BI28" t="e">
        <f ca="1"/>
        <v>#NAME?</v>
      </c>
      <c r="BJ28" t="e">
        <f t="shared" ca="1" si="13"/>
        <v>#NAME?</v>
      </c>
      <c r="BK28" t="e">
        <f t="shared" ca="1" si="14"/>
        <v>#NAME?</v>
      </c>
      <c r="BL28" t="e">
        <f t="shared" ca="1" si="10"/>
        <v>#NAME?</v>
      </c>
      <c r="BM28" t="e">
        <f t="shared" ca="1" si="11"/>
        <v>#NAME?</v>
      </c>
      <c r="BN28" t="e">
        <f t="shared" ca="1" si="12"/>
        <v>#NAME?</v>
      </c>
    </row>
    <row r="29" spans="1:66" ht="15.5" x14ac:dyDescent="0.35">
      <c r="A29" s="31">
        <v>35</v>
      </c>
      <c r="B29" s="14">
        <v>6</v>
      </c>
      <c r="C29" s="20">
        <v>4.7E-2</v>
      </c>
      <c r="D29" s="14">
        <v>4</v>
      </c>
      <c r="E29">
        <v>0</v>
      </c>
      <c r="F29" s="32">
        <v>0</v>
      </c>
      <c r="G29" s="14">
        <v>27</v>
      </c>
      <c r="H29" s="14">
        <v>5</v>
      </c>
      <c r="I29" s="14">
        <v>6</v>
      </c>
      <c r="J29" s="33">
        <v>186</v>
      </c>
      <c r="K29" s="14">
        <v>1</v>
      </c>
      <c r="L29" s="14"/>
      <c r="N29" t="e">
        <f ca="1"/>
        <v>#NAME?</v>
      </c>
      <c r="O29" t="e">
        <f ca="1"/>
        <v>#NAME?</v>
      </c>
      <c r="P29" t="e">
        <f ca="1"/>
        <v>#NAME?</v>
      </c>
      <c r="Q29" t="e">
        <f ca="1"/>
        <v>#NAME?</v>
      </c>
      <c r="R29" t="e">
        <f ca="1"/>
        <v>#NAME?</v>
      </c>
      <c r="S29" t="e">
        <f ca="1"/>
        <v>#NAME?</v>
      </c>
      <c r="T29" t="e">
        <f ca="1"/>
        <v>#NAME?</v>
      </c>
      <c r="U29" t="e">
        <f ca="1"/>
        <v>#NAME?</v>
      </c>
      <c r="V29" t="e">
        <f ca="1"/>
        <v>#NAME?</v>
      </c>
      <c r="W29" t="e">
        <f ca="1"/>
        <v>#NAME?</v>
      </c>
      <c r="X29" s="138" t="e">
        <f ca="1"/>
        <v>#NAME?</v>
      </c>
      <c r="Y29" s="139" t="e">
        <f ca="1"/>
        <v>#NAME?</v>
      </c>
      <c r="Z29" s="140" t="e">
        <f t="shared" ca="1" si="1"/>
        <v>#NAME?</v>
      </c>
      <c r="AA29" t="e">
        <f t="shared" ca="1" si="2"/>
        <v>#NAME?</v>
      </c>
      <c r="AB29" t="e">
        <f t="shared" ca="1" si="3"/>
        <v>#NAME?</v>
      </c>
      <c r="AC29" s="138" t="e">
        <f t="shared" ca="1" si="4"/>
        <v>#NAME?</v>
      </c>
      <c r="AD29" s="140" t="e">
        <f t="shared" ca="1" si="5"/>
        <v>#NAME?</v>
      </c>
      <c r="AE29" s="138">
        <f t="shared" ca="1" si="6"/>
        <v>0</v>
      </c>
      <c r="AF29" s="140" t="e">
        <f t="shared" ca="1" si="7"/>
        <v>#NAME?</v>
      </c>
      <c r="AG29">
        <f t="shared" ca="1" si="8"/>
        <v>0</v>
      </c>
      <c r="BG29" t="e">
        <f ca="1"/>
        <v>#NAME?</v>
      </c>
      <c r="BH29" t="e">
        <f ca="1"/>
        <v>#NAME?</v>
      </c>
      <c r="BI29" t="e">
        <f ca="1"/>
        <v>#NAME?</v>
      </c>
      <c r="BJ29" t="e">
        <f t="shared" ca="1" si="13"/>
        <v>#NAME?</v>
      </c>
      <c r="BK29" t="e">
        <f t="shared" ca="1" si="14"/>
        <v>#NAME?</v>
      </c>
      <c r="BL29" t="e">
        <f t="shared" ca="1" si="10"/>
        <v>#NAME?</v>
      </c>
      <c r="BM29" t="e">
        <f t="shared" ca="1" si="11"/>
        <v>#NAME?</v>
      </c>
      <c r="BN29" t="e">
        <f t="shared" ca="1" si="12"/>
        <v>#NAME?</v>
      </c>
    </row>
    <row r="30" spans="1:66" ht="15.5" x14ac:dyDescent="0.35">
      <c r="A30" s="31">
        <v>51</v>
      </c>
      <c r="B30" s="14">
        <v>6</v>
      </c>
      <c r="C30" s="20">
        <v>0.498</v>
      </c>
      <c r="D30" s="14">
        <v>4</v>
      </c>
      <c r="E30">
        <v>0</v>
      </c>
      <c r="F30" s="32">
        <v>0</v>
      </c>
      <c r="G30" s="14">
        <v>30</v>
      </c>
      <c r="H30" s="14">
        <v>5</v>
      </c>
      <c r="I30" s="14">
        <v>2</v>
      </c>
      <c r="J30" s="33">
        <v>187</v>
      </c>
      <c r="K30" s="14">
        <v>1</v>
      </c>
      <c r="L30" s="14"/>
      <c r="N30" t="e">
        <f ca="1"/>
        <v>#NAME?</v>
      </c>
      <c r="O30" t="e">
        <f ca="1"/>
        <v>#NAME?</v>
      </c>
      <c r="P30" t="e">
        <f ca="1"/>
        <v>#NAME?</v>
      </c>
      <c r="Q30" t="e">
        <f ca="1"/>
        <v>#NAME?</v>
      </c>
      <c r="R30" t="e">
        <f ca="1"/>
        <v>#NAME?</v>
      </c>
      <c r="S30" t="e">
        <f ca="1"/>
        <v>#NAME?</v>
      </c>
      <c r="T30" t="e">
        <f ca="1"/>
        <v>#NAME?</v>
      </c>
      <c r="U30" t="e">
        <f ca="1"/>
        <v>#NAME?</v>
      </c>
      <c r="V30" t="e">
        <f ca="1"/>
        <v>#NAME?</v>
      </c>
      <c r="W30" t="e">
        <f ca="1"/>
        <v>#NAME?</v>
      </c>
      <c r="X30" s="138" t="e">
        <f ca="1"/>
        <v>#NAME?</v>
      </c>
      <c r="Y30" s="139" t="e">
        <f ca="1"/>
        <v>#NAME?</v>
      </c>
      <c r="Z30" s="140" t="e">
        <f t="shared" ca="1" si="1"/>
        <v>#NAME?</v>
      </c>
      <c r="AA30" t="e">
        <f t="shared" ca="1" si="2"/>
        <v>#NAME?</v>
      </c>
      <c r="AB30" t="e">
        <f t="shared" ca="1" si="3"/>
        <v>#NAME?</v>
      </c>
      <c r="AC30" s="138" t="e">
        <f t="shared" ca="1" si="4"/>
        <v>#NAME?</v>
      </c>
      <c r="AD30" s="140" t="e">
        <f t="shared" ca="1" si="5"/>
        <v>#NAME?</v>
      </c>
      <c r="AE30" s="138">
        <f t="shared" ca="1" si="6"/>
        <v>0</v>
      </c>
      <c r="AF30" s="140" t="e">
        <f t="shared" ca="1" si="7"/>
        <v>#NAME?</v>
      </c>
      <c r="AG30">
        <f t="shared" ca="1" si="8"/>
        <v>0</v>
      </c>
      <c r="BG30" t="e">
        <f ca="1"/>
        <v>#NAME?</v>
      </c>
      <c r="BH30" t="e">
        <f ca="1"/>
        <v>#NAME?</v>
      </c>
      <c r="BI30" t="e">
        <f ca="1"/>
        <v>#NAME?</v>
      </c>
      <c r="BJ30" t="e">
        <f t="shared" ca="1" si="13"/>
        <v>#NAME?</v>
      </c>
      <c r="BK30" t="e">
        <f t="shared" ca="1" si="14"/>
        <v>#NAME?</v>
      </c>
      <c r="BL30" t="e">
        <f t="shared" ca="1" si="10"/>
        <v>#NAME?</v>
      </c>
      <c r="BM30" t="e">
        <f t="shared" ca="1" si="11"/>
        <v>#NAME?</v>
      </c>
      <c r="BN30" t="e">
        <f t="shared" ca="1" si="12"/>
        <v>#NAME?</v>
      </c>
    </row>
    <row r="31" spans="1:66" ht="15.5" x14ac:dyDescent="0.35">
      <c r="A31" s="31">
        <v>102</v>
      </c>
      <c r="B31" s="14">
        <v>12</v>
      </c>
      <c r="C31" s="20">
        <v>8.4000000000000005E-2</v>
      </c>
      <c r="D31" s="14">
        <v>2</v>
      </c>
      <c r="E31">
        <v>1</v>
      </c>
      <c r="F31" s="32">
        <v>1</v>
      </c>
      <c r="G31" s="14">
        <v>38</v>
      </c>
      <c r="H31" s="14">
        <v>11</v>
      </c>
      <c r="I31" s="14">
        <v>2</v>
      </c>
      <c r="J31" s="33">
        <v>177</v>
      </c>
      <c r="K31" s="14">
        <v>1</v>
      </c>
      <c r="L31" s="14"/>
      <c r="N31" t="e">
        <f ca="1"/>
        <v>#NAME?</v>
      </c>
      <c r="O31" t="e">
        <f ca="1"/>
        <v>#NAME?</v>
      </c>
      <c r="P31" t="e">
        <f ca="1"/>
        <v>#NAME?</v>
      </c>
      <c r="Q31" t="e">
        <f ca="1"/>
        <v>#NAME?</v>
      </c>
      <c r="R31" t="e">
        <f ca="1"/>
        <v>#NAME?</v>
      </c>
      <c r="S31" t="e">
        <f ca="1"/>
        <v>#NAME?</v>
      </c>
      <c r="T31" t="e">
        <f ca="1"/>
        <v>#NAME?</v>
      </c>
      <c r="U31" t="e">
        <f ca="1"/>
        <v>#NAME?</v>
      </c>
      <c r="V31" t="e">
        <f ca="1"/>
        <v>#NAME?</v>
      </c>
      <c r="W31" t="e">
        <f ca="1"/>
        <v>#NAME?</v>
      </c>
      <c r="X31" s="138" t="e">
        <f ca="1"/>
        <v>#NAME?</v>
      </c>
      <c r="Y31" s="139" t="e">
        <f ca="1"/>
        <v>#NAME?</v>
      </c>
      <c r="Z31" s="140" t="e">
        <f t="shared" ca="1" si="1"/>
        <v>#NAME?</v>
      </c>
      <c r="AA31" t="e">
        <f t="shared" ca="1" si="2"/>
        <v>#NAME?</v>
      </c>
      <c r="AB31" t="e">
        <f t="shared" ca="1" si="3"/>
        <v>#NAME?</v>
      </c>
      <c r="AC31" s="138" t="e">
        <f t="shared" ca="1" si="4"/>
        <v>#NAME?</v>
      </c>
      <c r="AD31" s="140" t="e">
        <f t="shared" ca="1" si="5"/>
        <v>#NAME?</v>
      </c>
      <c r="AE31" s="138">
        <f t="shared" ca="1" si="6"/>
        <v>0</v>
      </c>
      <c r="AF31" s="140" t="e">
        <f t="shared" ca="1" si="7"/>
        <v>#NAME?</v>
      </c>
      <c r="AG31">
        <f t="shared" ca="1" si="8"/>
        <v>0</v>
      </c>
      <c r="BG31" t="e">
        <f ca="1"/>
        <v>#NAME?</v>
      </c>
      <c r="BH31" t="e">
        <f ca="1"/>
        <v>#NAME?</v>
      </c>
      <c r="BI31" t="e">
        <f ca="1"/>
        <v>#NAME?</v>
      </c>
      <c r="BJ31" t="e">
        <f t="shared" ca="1" si="13"/>
        <v>#NAME?</v>
      </c>
      <c r="BK31" t="e">
        <f t="shared" ca="1" si="14"/>
        <v>#NAME?</v>
      </c>
      <c r="BL31" t="e">
        <f t="shared" ca="1" si="10"/>
        <v>#NAME?</v>
      </c>
      <c r="BM31" t="e">
        <f t="shared" ca="1" si="11"/>
        <v>#NAME?</v>
      </c>
      <c r="BN31" t="e">
        <f t="shared" ca="1" si="12"/>
        <v>#NAME?</v>
      </c>
    </row>
    <row r="32" spans="1:66" ht="15.5" x14ac:dyDescent="0.35">
      <c r="A32" s="31">
        <v>70</v>
      </c>
      <c r="B32" s="14">
        <v>14</v>
      </c>
      <c r="C32" s="20">
        <v>4.8000000000000001E-2</v>
      </c>
      <c r="D32" s="14">
        <v>4</v>
      </c>
      <c r="E32">
        <v>0</v>
      </c>
      <c r="F32" s="32">
        <v>1</v>
      </c>
      <c r="G32" s="14">
        <v>35</v>
      </c>
      <c r="H32" s="14">
        <v>11</v>
      </c>
      <c r="I32" s="14">
        <v>3</v>
      </c>
      <c r="J32" s="33">
        <v>172</v>
      </c>
      <c r="K32" s="14">
        <v>1</v>
      </c>
      <c r="L32" s="14"/>
      <c r="N32" t="e">
        <f ca="1"/>
        <v>#NAME?</v>
      </c>
      <c r="O32" t="e">
        <f ca="1"/>
        <v>#NAME?</v>
      </c>
      <c r="P32" t="e">
        <f ca="1"/>
        <v>#NAME?</v>
      </c>
      <c r="Q32" t="e">
        <f ca="1"/>
        <v>#NAME?</v>
      </c>
      <c r="R32" t="e">
        <f ca="1"/>
        <v>#NAME?</v>
      </c>
      <c r="S32" t="e">
        <f ca="1"/>
        <v>#NAME?</v>
      </c>
      <c r="T32" t="e">
        <f ca="1"/>
        <v>#NAME?</v>
      </c>
      <c r="U32" t="e">
        <f ca="1"/>
        <v>#NAME?</v>
      </c>
      <c r="V32" t="e">
        <f ca="1"/>
        <v>#NAME?</v>
      </c>
      <c r="W32" t="e">
        <f ca="1"/>
        <v>#NAME?</v>
      </c>
      <c r="X32" s="138" t="e">
        <f ca="1"/>
        <v>#NAME?</v>
      </c>
      <c r="Y32" s="139" t="e">
        <f ca="1"/>
        <v>#NAME?</v>
      </c>
      <c r="Z32" s="140" t="e">
        <f t="shared" ca="1" si="1"/>
        <v>#NAME?</v>
      </c>
      <c r="AA32" t="e">
        <f t="shared" ca="1" si="2"/>
        <v>#NAME?</v>
      </c>
      <c r="AB32" t="e">
        <f t="shared" ca="1" si="3"/>
        <v>#NAME?</v>
      </c>
      <c r="AC32" s="138" t="e">
        <f t="shared" ca="1" si="4"/>
        <v>#NAME?</v>
      </c>
      <c r="AD32" s="140" t="e">
        <f t="shared" ca="1" si="5"/>
        <v>#NAME?</v>
      </c>
      <c r="AE32" s="138">
        <f t="shared" ca="1" si="6"/>
        <v>0</v>
      </c>
      <c r="AF32" s="140" t="e">
        <f t="shared" ca="1" si="7"/>
        <v>#NAME?</v>
      </c>
      <c r="AG32">
        <f t="shared" ca="1" si="8"/>
        <v>0</v>
      </c>
      <c r="BG32" t="e">
        <f ca="1"/>
        <v>#NAME?</v>
      </c>
      <c r="BH32" t="e">
        <f ca="1"/>
        <v>#NAME?</v>
      </c>
      <c r="BI32" t="e">
        <f ca="1"/>
        <v>#NAME?</v>
      </c>
      <c r="BJ32" t="e">
        <f t="shared" ca="1" si="13"/>
        <v>#NAME?</v>
      </c>
      <c r="BK32" t="e">
        <f t="shared" ca="1" si="14"/>
        <v>#NAME?</v>
      </c>
      <c r="BL32" t="e">
        <f t="shared" ca="1" si="10"/>
        <v>#NAME?</v>
      </c>
      <c r="BM32" t="e">
        <f t="shared" ca="1" si="11"/>
        <v>#NAME?</v>
      </c>
      <c r="BN32" t="e">
        <f t="shared" ca="1" si="12"/>
        <v>#NAME?</v>
      </c>
    </row>
    <row r="33" spans="1:66" ht="15.5" x14ac:dyDescent="0.35">
      <c r="A33" s="31">
        <v>61</v>
      </c>
      <c r="B33" s="14">
        <v>7</v>
      </c>
      <c r="C33" s="20">
        <v>0.96</v>
      </c>
      <c r="D33" s="14">
        <v>2</v>
      </c>
      <c r="E33">
        <v>1</v>
      </c>
      <c r="F33" s="32">
        <v>1</v>
      </c>
      <c r="G33" s="14">
        <v>30</v>
      </c>
      <c r="H33" s="14">
        <v>10</v>
      </c>
      <c r="I33" s="14">
        <v>5</v>
      </c>
      <c r="J33" s="33">
        <v>173</v>
      </c>
      <c r="K33" s="14">
        <v>1</v>
      </c>
      <c r="L33" s="14"/>
      <c r="N33" t="e">
        <f ca="1"/>
        <v>#NAME?</v>
      </c>
      <c r="O33" t="e">
        <f ca="1"/>
        <v>#NAME?</v>
      </c>
      <c r="P33" t="e">
        <f ca="1"/>
        <v>#NAME?</v>
      </c>
      <c r="Q33" t="e">
        <f ca="1"/>
        <v>#NAME?</v>
      </c>
      <c r="R33" t="e">
        <f ca="1"/>
        <v>#NAME?</v>
      </c>
      <c r="S33" t="e">
        <f ca="1"/>
        <v>#NAME?</v>
      </c>
      <c r="T33" t="e">
        <f ca="1"/>
        <v>#NAME?</v>
      </c>
      <c r="U33" t="e">
        <f ca="1"/>
        <v>#NAME?</v>
      </c>
      <c r="V33" t="e">
        <f ca="1"/>
        <v>#NAME?</v>
      </c>
      <c r="W33" t="e">
        <f ca="1"/>
        <v>#NAME?</v>
      </c>
      <c r="X33" s="138" t="e">
        <f ca="1"/>
        <v>#NAME?</v>
      </c>
      <c r="Y33" s="139" t="e">
        <f ca="1"/>
        <v>#NAME?</v>
      </c>
      <c r="Z33" s="140" t="e">
        <f t="shared" ca="1" si="1"/>
        <v>#NAME?</v>
      </c>
      <c r="AA33" t="e">
        <f t="shared" ca="1" si="2"/>
        <v>#NAME?</v>
      </c>
      <c r="AB33" t="e">
        <f t="shared" ca="1" si="3"/>
        <v>#NAME?</v>
      </c>
      <c r="AC33" s="138" t="e">
        <f t="shared" ca="1" si="4"/>
        <v>#NAME?</v>
      </c>
      <c r="AD33" s="140" t="e">
        <f t="shared" ca="1" si="5"/>
        <v>#NAME?</v>
      </c>
      <c r="AE33" s="138">
        <f t="shared" ca="1" si="6"/>
        <v>0</v>
      </c>
      <c r="AF33" s="140" t="e">
        <f t="shared" ca="1" si="7"/>
        <v>#NAME?</v>
      </c>
      <c r="AG33">
        <f t="shared" ca="1" si="8"/>
        <v>0</v>
      </c>
      <c r="BG33" t="e">
        <f ca="1"/>
        <v>#NAME?</v>
      </c>
      <c r="BH33" t="e">
        <f ca="1"/>
        <v>#NAME?</v>
      </c>
      <c r="BI33" t="e">
        <f ca="1"/>
        <v>#NAME?</v>
      </c>
      <c r="BJ33" t="e">
        <f t="shared" ca="1" si="13"/>
        <v>#NAME?</v>
      </c>
      <c r="BK33" t="e">
        <f t="shared" ca="1" si="14"/>
        <v>#NAME?</v>
      </c>
      <c r="BL33" t="e">
        <f t="shared" ca="1" si="10"/>
        <v>#NAME?</v>
      </c>
      <c r="BM33" t="e">
        <f t="shared" ca="1" si="11"/>
        <v>#NAME?</v>
      </c>
      <c r="BN33" t="e">
        <f t="shared" ca="1" si="12"/>
        <v>#NAME?</v>
      </c>
    </row>
    <row r="34" spans="1:66" ht="15.5" x14ac:dyDescent="0.35">
      <c r="A34" s="31">
        <v>44</v>
      </c>
      <c r="B34" s="14">
        <v>3</v>
      </c>
      <c r="C34" s="20">
        <v>1.18</v>
      </c>
      <c r="D34" s="14">
        <v>2</v>
      </c>
      <c r="E34">
        <v>0</v>
      </c>
      <c r="F34" s="32">
        <v>0</v>
      </c>
      <c r="G34" s="14">
        <v>34</v>
      </c>
      <c r="H34" s="14">
        <v>6</v>
      </c>
      <c r="I34" s="14">
        <v>2</v>
      </c>
      <c r="J34" s="33">
        <v>183</v>
      </c>
      <c r="K34" s="14">
        <v>0</v>
      </c>
      <c r="L34" s="14"/>
      <c r="N34" t="e">
        <f ca="1"/>
        <v>#NAME?</v>
      </c>
      <c r="O34" t="e">
        <f ca="1"/>
        <v>#NAME?</v>
      </c>
      <c r="P34" t="e">
        <f ca="1"/>
        <v>#NAME?</v>
      </c>
      <c r="Q34" t="e">
        <f ca="1"/>
        <v>#NAME?</v>
      </c>
      <c r="R34" t="e">
        <f ca="1"/>
        <v>#NAME?</v>
      </c>
      <c r="S34" t="e">
        <f ca="1"/>
        <v>#NAME?</v>
      </c>
      <c r="T34" t="e">
        <f ca="1"/>
        <v>#NAME?</v>
      </c>
      <c r="U34" t="e">
        <f ca="1"/>
        <v>#NAME?</v>
      </c>
      <c r="V34" t="e">
        <f ca="1"/>
        <v>#NAME?</v>
      </c>
      <c r="W34" t="e">
        <f ca="1"/>
        <v>#NAME?</v>
      </c>
      <c r="X34" s="138" t="e">
        <f ca="1"/>
        <v>#NAME?</v>
      </c>
      <c r="Y34" s="139" t="e">
        <f ca="1"/>
        <v>#NAME?</v>
      </c>
      <c r="Z34" s="140" t="e">
        <f t="shared" ca="1" si="1"/>
        <v>#NAME?</v>
      </c>
      <c r="AA34" t="e">
        <f t="shared" ca="1" si="2"/>
        <v>#NAME?</v>
      </c>
      <c r="AB34" t="e">
        <f t="shared" ca="1" si="3"/>
        <v>#NAME?</v>
      </c>
      <c r="AC34" s="138" t="e">
        <f t="shared" ca="1" si="4"/>
        <v>#NAME?</v>
      </c>
      <c r="AD34" s="140" t="e">
        <f t="shared" ca="1" si="5"/>
        <v>#NAME?</v>
      </c>
      <c r="AE34" s="138">
        <f t="shared" ca="1" si="6"/>
        <v>0</v>
      </c>
      <c r="AF34" s="140" t="e">
        <f t="shared" ca="1" si="7"/>
        <v>#NAME?</v>
      </c>
      <c r="AG34">
        <f t="shared" ca="1" si="8"/>
        <v>0</v>
      </c>
      <c r="BG34" t="e">
        <f ca="1"/>
        <v>#NAME?</v>
      </c>
      <c r="BH34" t="e">
        <f ca="1"/>
        <v>#NAME?</v>
      </c>
      <c r="BI34" t="e">
        <f ca="1"/>
        <v>#NAME?</v>
      </c>
      <c r="BJ34" t="e">
        <f t="shared" ca="1" si="13"/>
        <v>#NAME?</v>
      </c>
      <c r="BK34" t="e">
        <f t="shared" ca="1" si="14"/>
        <v>#NAME?</v>
      </c>
      <c r="BL34" t="e">
        <f t="shared" ca="1" si="10"/>
        <v>#NAME?</v>
      </c>
      <c r="BM34" t="e">
        <f t="shared" ca="1" si="11"/>
        <v>#NAME?</v>
      </c>
      <c r="BN34" t="e">
        <f t="shared" ca="1" si="12"/>
        <v>#NAME?</v>
      </c>
    </row>
    <row r="35" spans="1:66" ht="15.5" x14ac:dyDescent="0.35">
      <c r="A35" s="31">
        <v>98</v>
      </c>
      <c r="B35" s="14">
        <v>3</v>
      </c>
      <c r="C35" s="20">
        <v>0.97399999999999998</v>
      </c>
      <c r="D35" s="14">
        <v>1</v>
      </c>
      <c r="E35">
        <v>0</v>
      </c>
      <c r="F35" s="32">
        <v>1</v>
      </c>
      <c r="G35" s="14">
        <v>37</v>
      </c>
      <c r="H35" s="14">
        <v>6</v>
      </c>
      <c r="I35" s="14">
        <v>3</v>
      </c>
      <c r="J35" s="33">
        <v>194</v>
      </c>
      <c r="K35" s="14">
        <v>1</v>
      </c>
      <c r="L35" s="14"/>
      <c r="N35" t="e">
        <f ca="1"/>
        <v>#NAME?</v>
      </c>
      <c r="O35" t="e">
        <f ca="1"/>
        <v>#NAME?</v>
      </c>
      <c r="P35" t="e">
        <f ca="1"/>
        <v>#NAME?</v>
      </c>
      <c r="Q35" t="e">
        <f ca="1"/>
        <v>#NAME?</v>
      </c>
      <c r="R35" t="e">
        <f ca="1"/>
        <v>#NAME?</v>
      </c>
      <c r="S35" t="e">
        <f ca="1"/>
        <v>#NAME?</v>
      </c>
      <c r="T35" t="e">
        <f ca="1"/>
        <v>#NAME?</v>
      </c>
      <c r="U35" t="e">
        <f ca="1"/>
        <v>#NAME?</v>
      </c>
      <c r="V35" t="e">
        <f ca="1"/>
        <v>#NAME?</v>
      </c>
      <c r="W35" t="e">
        <f ca="1"/>
        <v>#NAME?</v>
      </c>
      <c r="X35" s="138" t="e">
        <f ca="1"/>
        <v>#NAME?</v>
      </c>
      <c r="Y35" s="139" t="e">
        <f ca="1"/>
        <v>#NAME?</v>
      </c>
      <c r="Z35" s="140" t="e">
        <f t="shared" ca="1" si="1"/>
        <v>#NAME?</v>
      </c>
      <c r="AA35" t="e">
        <f t="shared" ca="1" si="2"/>
        <v>#NAME?</v>
      </c>
      <c r="AB35" t="e">
        <f t="shared" ca="1" si="3"/>
        <v>#NAME?</v>
      </c>
      <c r="AC35" s="138" t="e">
        <f t="shared" ca="1" si="4"/>
        <v>#NAME?</v>
      </c>
      <c r="AD35" s="140" t="e">
        <f t="shared" ca="1" si="5"/>
        <v>#NAME?</v>
      </c>
      <c r="AE35" s="138">
        <f t="shared" ca="1" si="6"/>
        <v>0</v>
      </c>
      <c r="AF35" s="140" t="e">
        <f t="shared" ca="1" si="7"/>
        <v>#NAME?</v>
      </c>
      <c r="AG35">
        <f t="shared" ca="1" si="8"/>
        <v>0</v>
      </c>
      <c r="BG35" t="e">
        <f ca="1"/>
        <v>#NAME?</v>
      </c>
      <c r="BH35" t="e">
        <f ca="1"/>
        <v>#NAME?</v>
      </c>
      <c r="BI35" t="e">
        <f ca="1"/>
        <v>#NAME?</v>
      </c>
      <c r="BJ35" t="e">
        <f t="shared" ca="1" si="13"/>
        <v>#NAME?</v>
      </c>
      <c r="BK35" t="e">
        <f t="shared" ca="1" si="14"/>
        <v>#NAME?</v>
      </c>
      <c r="BL35" t="e">
        <f t="shared" ca="1" si="10"/>
        <v>#NAME?</v>
      </c>
      <c r="BM35" t="e">
        <f t="shared" ca="1" si="11"/>
        <v>#NAME?</v>
      </c>
      <c r="BN35" t="e">
        <f t="shared" ca="1" si="12"/>
        <v>#NAME?</v>
      </c>
    </row>
    <row r="36" spans="1:66" ht="15.5" x14ac:dyDescent="0.35">
      <c r="A36" s="31">
        <v>53</v>
      </c>
      <c r="B36" s="14">
        <v>4</v>
      </c>
      <c r="C36" s="20">
        <v>1.3149999999999999</v>
      </c>
      <c r="D36" s="14">
        <v>1</v>
      </c>
      <c r="E36">
        <v>0</v>
      </c>
      <c r="F36" s="32">
        <v>1</v>
      </c>
      <c r="G36" s="14">
        <v>35</v>
      </c>
      <c r="H36" s="14">
        <v>9</v>
      </c>
      <c r="I36" s="14">
        <v>2</v>
      </c>
      <c r="J36" s="33">
        <v>189</v>
      </c>
      <c r="K36" s="14">
        <v>1</v>
      </c>
      <c r="L36" s="14"/>
      <c r="N36" t="e">
        <f ca="1"/>
        <v>#NAME?</v>
      </c>
      <c r="O36" t="e">
        <f ca="1"/>
        <v>#NAME?</v>
      </c>
      <c r="P36" t="e">
        <f ca="1"/>
        <v>#NAME?</v>
      </c>
      <c r="Q36" t="e">
        <f ca="1"/>
        <v>#NAME?</v>
      </c>
      <c r="R36" t="e">
        <f ca="1"/>
        <v>#NAME?</v>
      </c>
      <c r="S36" t="e">
        <f ca="1"/>
        <v>#NAME?</v>
      </c>
      <c r="T36" t="e">
        <f ca="1"/>
        <v>#NAME?</v>
      </c>
      <c r="U36" t="e">
        <f ca="1"/>
        <v>#NAME?</v>
      </c>
      <c r="V36" t="e">
        <f ca="1"/>
        <v>#NAME?</v>
      </c>
      <c r="W36" t="e">
        <f ca="1"/>
        <v>#NAME?</v>
      </c>
      <c r="X36" s="138" t="e">
        <f ca="1"/>
        <v>#NAME?</v>
      </c>
      <c r="Y36" s="139" t="e">
        <f ca="1"/>
        <v>#NAME?</v>
      </c>
      <c r="Z36" s="140" t="e">
        <f t="shared" ca="1" si="1"/>
        <v>#NAME?</v>
      </c>
      <c r="AA36" t="e">
        <f t="shared" ca="1" si="2"/>
        <v>#NAME?</v>
      </c>
      <c r="AB36" t="e">
        <f t="shared" ca="1" si="3"/>
        <v>#NAME?</v>
      </c>
      <c r="AC36" s="138" t="e">
        <f t="shared" ca="1" si="4"/>
        <v>#NAME?</v>
      </c>
      <c r="AD36" s="140" t="e">
        <f t="shared" ca="1" si="5"/>
        <v>#NAME?</v>
      </c>
      <c r="AE36" s="138">
        <f t="shared" ca="1" si="6"/>
        <v>0</v>
      </c>
      <c r="AF36" s="140" t="e">
        <f t="shared" ca="1" si="7"/>
        <v>#NAME?</v>
      </c>
      <c r="AG36">
        <f t="shared" ca="1" si="8"/>
        <v>0</v>
      </c>
      <c r="BG36" t="e">
        <f ca="1"/>
        <v>#NAME?</v>
      </c>
      <c r="BH36" t="e">
        <f ca="1"/>
        <v>#NAME?</v>
      </c>
      <c r="BI36" t="e">
        <f ca="1"/>
        <v>#NAME?</v>
      </c>
      <c r="BJ36" t="e">
        <f t="shared" ca="1" si="13"/>
        <v>#NAME?</v>
      </c>
      <c r="BK36" t="e">
        <f t="shared" ca="1" si="14"/>
        <v>#NAME?</v>
      </c>
      <c r="BL36" t="e">
        <f t="shared" ca="1" si="10"/>
        <v>#NAME?</v>
      </c>
      <c r="BM36" t="e">
        <f t="shared" ca="1" si="11"/>
        <v>#NAME?</v>
      </c>
      <c r="BN36" t="e">
        <f t="shared" ca="1" si="12"/>
        <v>#NAME?</v>
      </c>
    </row>
    <row r="37" spans="1:66" ht="15.5" x14ac:dyDescent="0.35">
      <c r="A37" s="31">
        <v>44</v>
      </c>
      <c r="B37" s="14">
        <v>12</v>
      </c>
      <c r="C37" s="20">
        <v>0.97399999999999998</v>
      </c>
      <c r="D37" s="14">
        <v>3</v>
      </c>
      <c r="E37">
        <v>1</v>
      </c>
      <c r="F37" s="32">
        <v>0</v>
      </c>
      <c r="G37" s="14">
        <v>33</v>
      </c>
      <c r="H37" s="14">
        <v>6</v>
      </c>
      <c r="I37" s="14">
        <v>2</v>
      </c>
      <c r="J37" s="33">
        <v>170</v>
      </c>
      <c r="K37" s="14">
        <v>0</v>
      </c>
      <c r="L37" s="14"/>
      <c r="N37" t="e">
        <f ca="1"/>
        <v>#NAME?</v>
      </c>
      <c r="O37" t="e">
        <f ca="1"/>
        <v>#NAME?</v>
      </c>
      <c r="P37" t="e">
        <f ca="1"/>
        <v>#NAME?</v>
      </c>
      <c r="Q37" t="e">
        <f ca="1"/>
        <v>#NAME?</v>
      </c>
      <c r="R37" t="e">
        <f ca="1"/>
        <v>#NAME?</v>
      </c>
      <c r="S37" t="e">
        <f ca="1"/>
        <v>#NAME?</v>
      </c>
      <c r="T37" t="e">
        <f ca="1"/>
        <v>#NAME?</v>
      </c>
      <c r="U37" t="e">
        <f ca="1"/>
        <v>#NAME?</v>
      </c>
      <c r="V37" t="e">
        <f ca="1"/>
        <v>#NAME?</v>
      </c>
      <c r="W37" t="e">
        <f ca="1"/>
        <v>#NAME?</v>
      </c>
      <c r="X37" s="138" t="e">
        <f ca="1"/>
        <v>#NAME?</v>
      </c>
      <c r="Y37" s="139" t="e">
        <f ca="1"/>
        <v>#NAME?</v>
      </c>
      <c r="Z37" s="140" t="e">
        <f t="shared" ca="1" si="1"/>
        <v>#NAME?</v>
      </c>
      <c r="AA37" t="e">
        <f t="shared" ca="1" si="2"/>
        <v>#NAME?</v>
      </c>
      <c r="AB37" t="e">
        <f t="shared" ca="1" si="3"/>
        <v>#NAME?</v>
      </c>
      <c r="AC37" s="138" t="e">
        <f t="shared" ca="1" si="4"/>
        <v>#NAME?</v>
      </c>
      <c r="AD37" s="140" t="e">
        <f t="shared" ca="1" si="5"/>
        <v>#NAME?</v>
      </c>
      <c r="AE37" s="138">
        <f t="shared" ca="1" si="6"/>
        <v>0</v>
      </c>
      <c r="AF37" s="140" t="e">
        <f t="shared" ca="1" si="7"/>
        <v>#NAME?</v>
      </c>
      <c r="AG37">
        <f t="shared" ca="1" si="8"/>
        <v>0</v>
      </c>
      <c r="BG37" t="e">
        <f ca="1"/>
        <v>#NAME?</v>
      </c>
      <c r="BH37" t="e">
        <f ca="1"/>
        <v>#NAME?</v>
      </c>
      <c r="BI37" t="e">
        <f ca="1"/>
        <v>#NAME?</v>
      </c>
      <c r="BJ37" t="e">
        <f t="shared" ca="1" si="13"/>
        <v>#NAME?</v>
      </c>
      <c r="BK37" t="e">
        <f t="shared" ca="1" si="14"/>
        <v>#NAME?</v>
      </c>
      <c r="BL37" t="e">
        <f t="shared" ca="1" si="10"/>
        <v>#NAME?</v>
      </c>
      <c r="BM37" t="e">
        <f t="shared" ca="1" si="11"/>
        <v>#NAME?</v>
      </c>
      <c r="BN37" t="e">
        <f t="shared" ca="1" si="12"/>
        <v>#NAME?</v>
      </c>
    </row>
    <row r="38" spans="1:66" ht="15.5" x14ac:dyDescent="0.35">
      <c r="A38" s="31">
        <v>58</v>
      </c>
      <c r="B38" s="14">
        <v>15</v>
      </c>
      <c r="C38" s="20">
        <v>0.16700000000000001</v>
      </c>
      <c r="D38" s="14">
        <v>1</v>
      </c>
      <c r="E38">
        <v>0</v>
      </c>
      <c r="F38" s="32">
        <v>0</v>
      </c>
      <c r="G38" s="14">
        <v>39</v>
      </c>
      <c r="H38" s="14">
        <v>10</v>
      </c>
      <c r="I38" s="14">
        <v>2</v>
      </c>
      <c r="J38" s="33">
        <v>188</v>
      </c>
      <c r="K38" s="14">
        <v>0</v>
      </c>
      <c r="L38" s="14"/>
      <c r="N38" t="e">
        <f ca="1"/>
        <v>#NAME?</v>
      </c>
      <c r="O38" t="e">
        <f ca="1"/>
        <v>#NAME?</v>
      </c>
      <c r="P38" t="e">
        <f ca="1"/>
        <v>#NAME?</v>
      </c>
      <c r="Q38" t="e">
        <f ca="1"/>
        <v>#NAME?</v>
      </c>
      <c r="R38" t="e">
        <f ca="1"/>
        <v>#NAME?</v>
      </c>
      <c r="S38" t="e">
        <f ca="1"/>
        <v>#NAME?</v>
      </c>
      <c r="T38" t="e">
        <f ca="1"/>
        <v>#NAME?</v>
      </c>
      <c r="U38" t="e">
        <f ca="1"/>
        <v>#NAME?</v>
      </c>
      <c r="V38" t="e">
        <f ca="1"/>
        <v>#NAME?</v>
      </c>
      <c r="W38" t="e">
        <f ca="1"/>
        <v>#NAME?</v>
      </c>
      <c r="X38" s="138" t="e">
        <f ca="1"/>
        <v>#NAME?</v>
      </c>
      <c r="Y38" s="139" t="e">
        <f ca="1"/>
        <v>#NAME?</v>
      </c>
      <c r="Z38" s="140" t="e">
        <f t="shared" ca="1" si="1"/>
        <v>#NAME?</v>
      </c>
      <c r="AA38" t="e">
        <f t="shared" ca="1" si="2"/>
        <v>#NAME?</v>
      </c>
      <c r="AB38" t="e">
        <f t="shared" ca="1" si="3"/>
        <v>#NAME?</v>
      </c>
      <c r="AC38" s="138" t="e">
        <f t="shared" ca="1" si="4"/>
        <v>#NAME?</v>
      </c>
      <c r="AD38" s="140" t="e">
        <f t="shared" ca="1" si="5"/>
        <v>#NAME?</v>
      </c>
      <c r="AE38" s="138">
        <f t="shared" ca="1" si="6"/>
        <v>0</v>
      </c>
      <c r="AF38" s="140" t="e">
        <f t="shared" ca="1" si="7"/>
        <v>#NAME?</v>
      </c>
      <c r="AG38">
        <f t="shared" ca="1" si="8"/>
        <v>0</v>
      </c>
      <c r="BG38" t="e">
        <f ca="1"/>
        <v>#NAME?</v>
      </c>
      <c r="BH38" t="e">
        <f ca="1"/>
        <v>#NAME?</v>
      </c>
      <c r="BI38" t="e">
        <f ca="1"/>
        <v>#NAME?</v>
      </c>
      <c r="BJ38" t="e">
        <f t="shared" ca="1" si="13"/>
        <v>#NAME?</v>
      </c>
      <c r="BK38" t="e">
        <f t="shared" ca="1" si="14"/>
        <v>#NAME?</v>
      </c>
      <c r="BL38" t="e">
        <f t="shared" ca="1" si="10"/>
        <v>#NAME?</v>
      </c>
      <c r="BM38" t="e">
        <f t="shared" ca="1" si="11"/>
        <v>#NAME?</v>
      </c>
      <c r="BN38" t="e">
        <f t="shared" ca="1" si="12"/>
        <v>#NAME?</v>
      </c>
    </row>
    <row r="39" spans="1:66" ht="15.5" x14ac:dyDescent="0.35">
      <c r="A39" s="31">
        <v>60</v>
      </c>
      <c r="B39" s="14">
        <v>5</v>
      </c>
      <c r="C39" s="20">
        <v>0.93700000000000006</v>
      </c>
      <c r="D39" s="14">
        <v>3</v>
      </c>
      <c r="E39">
        <v>0</v>
      </c>
      <c r="F39" s="32">
        <v>0</v>
      </c>
      <c r="G39" s="14">
        <v>59</v>
      </c>
      <c r="H39" s="14">
        <v>15</v>
      </c>
      <c r="I39" s="14">
        <v>4</v>
      </c>
      <c r="J39" s="33">
        <v>171</v>
      </c>
      <c r="K39" s="14">
        <v>1</v>
      </c>
      <c r="L39" s="14"/>
      <c r="N39" t="e">
        <f ca="1"/>
        <v>#NAME?</v>
      </c>
      <c r="O39" t="e">
        <f ca="1"/>
        <v>#NAME?</v>
      </c>
      <c r="P39" t="e">
        <f ca="1"/>
        <v>#NAME?</v>
      </c>
      <c r="Q39" t="e">
        <f ca="1"/>
        <v>#NAME?</v>
      </c>
      <c r="R39" t="e">
        <f ca="1"/>
        <v>#NAME?</v>
      </c>
      <c r="S39" t="e">
        <f ca="1"/>
        <v>#NAME?</v>
      </c>
      <c r="T39" t="e">
        <f ca="1"/>
        <v>#NAME?</v>
      </c>
      <c r="U39" t="e">
        <f ca="1"/>
        <v>#NAME?</v>
      </c>
      <c r="V39" t="e">
        <f ca="1"/>
        <v>#NAME?</v>
      </c>
      <c r="W39" t="e">
        <f ca="1"/>
        <v>#NAME?</v>
      </c>
      <c r="X39" s="138" t="e">
        <f ca="1"/>
        <v>#NAME?</v>
      </c>
      <c r="Y39" s="139" t="e">
        <f ca="1"/>
        <v>#NAME?</v>
      </c>
      <c r="Z39" s="140" t="e">
        <f t="shared" ca="1" si="1"/>
        <v>#NAME?</v>
      </c>
      <c r="AA39" t="e">
        <f t="shared" ca="1" si="2"/>
        <v>#NAME?</v>
      </c>
      <c r="AB39" t="e">
        <f t="shared" ca="1" si="3"/>
        <v>#NAME?</v>
      </c>
      <c r="AC39" s="138" t="e">
        <f t="shared" ca="1" si="4"/>
        <v>#NAME?</v>
      </c>
      <c r="AD39" s="140" t="e">
        <f t="shared" ca="1" si="5"/>
        <v>#NAME?</v>
      </c>
      <c r="AE39" s="138">
        <f t="shared" ca="1" si="6"/>
        <v>0</v>
      </c>
      <c r="AF39" s="140" t="e">
        <f t="shared" ca="1" si="7"/>
        <v>#NAME?</v>
      </c>
      <c r="AG39">
        <f t="shared" ca="1" si="8"/>
        <v>0</v>
      </c>
      <c r="BG39" t="e">
        <f ca="1"/>
        <v>#NAME?</v>
      </c>
      <c r="BH39" t="e">
        <f ca="1"/>
        <v>#NAME?</v>
      </c>
      <c r="BI39" t="e">
        <f ca="1"/>
        <v>#NAME?</v>
      </c>
      <c r="BJ39" t="e">
        <f t="shared" ca="1" si="13"/>
        <v>#NAME?</v>
      </c>
      <c r="BK39" t="e">
        <f t="shared" ca="1" si="14"/>
        <v>#NAME?</v>
      </c>
      <c r="BL39" t="e">
        <f t="shared" ca="1" si="10"/>
        <v>#NAME?</v>
      </c>
      <c r="BM39" t="e">
        <f t="shared" ca="1" si="11"/>
        <v>#NAME?</v>
      </c>
      <c r="BN39" t="e">
        <f t="shared" ca="1" si="12"/>
        <v>#NAME?</v>
      </c>
    </row>
    <row r="40" spans="1:66" ht="15.5" x14ac:dyDescent="0.35">
      <c r="A40" s="31">
        <v>54</v>
      </c>
      <c r="B40" s="14">
        <v>9</v>
      </c>
      <c r="C40" s="20">
        <v>4.5999999999999999E-2</v>
      </c>
      <c r="D40" s="14">
        <v>0</v>
      </c>
      <c r="E40">
        <v>0</v>
      </c>
      <c r="F40" s="32">
        <v>1</v>
      </c>
      <c r="G40" s="14">
        <v>30</v>
      </c>
      <c r="H40" s="14">
        <v>13</v>
      </c>
      <c r="I40" s="14">
        <v>5</v>
      </c>
      <c r="J40" s="33">
        <v>204</v>
      </c>
      <c r="K40" s="14">
        <v>1</v>
      </c>
      <c r="L40" s="14"/>
      <c r="N40" t="e">
        <f ca="1"/>
        <v>#NAME?</v>
      </c>
      <c r="O40" t="e">
        <f ca="1"/>
        <v>#NAME?</v>
      </c>
      <c r="P40" t="e">
        <f ca="1"/>
        <v>#NAME?</v>
      </c>
      <c r="Q40" t="e">
        <f ca="1"/>
        <v>#NAME?</v>
      </c>
      <c r="R40" t="e">
        <f ca="1"/>
        <v>#NAME?</v>
      </c>
      <c r="S40" t="e">
        <f ca="1"/>
        <v>#NAME?</v>
      </c>
      <c r="T40" t="e">
        <f ca="1"/>
        <v>#NAME?</v>
      </c>
      <c r="U40" t="e">
        <f ca="1"/>
        <v>#NAME?</v>
      </c>
      <c r="V40" t="e">
        <f ca="1"/>
        <v>#NAME?</v>
      </c>
      <c r="W40" t="e">
        <f ca="1"/>
        <v>#NAME?</v>
      </c>
      <c r="X40" s="138" t="e">
        <f ca="1"/>
        <v>#NAME?</v>
      </c>
      <c r="Y40" s="139" t="e">
        <f ca="1"/>
        <v>#NAME?</v>
      </c>
      <c r="Z40" s="140" t="e">
        <f t="shared" ca="1" si="1"/>
        <v>#NAME?</v>
      </c>
      <c r="AA40" t="e">
        <f t="shared" ca="1" si="2"/>
        <v>#NAME?</v>
      </c>
      <c r="AB40" t="e">
        <f t="shared" ca="1" si="3"/>
        <v>#NAME?</v>
      </c>
      <c r="AC40" s="138" t="e">
        <f t="shared" ca="1" si="4"/>
        <v>#NAME?</v>
      </c>
      <c r="AD40" s="140" t="e">
        <f t="shared" ca="1" si="5"/>
        <v>#NAME?</v>
      </c>
      <c r="AE40" s="138">
        <f t="shared" ca="1" si="6"/>
        <v>0</v>
      </c>
      <c r="AF40" s="140" t="e">
        <f t="shared" ca="1" si="7"/>
        <v>#NAME?</v>
      </c>
      <c r="AG40">
        <f t="shared" ca="1" si="8"/>
        <v>0</v>
      </c>
      <c r="BG40" t="e">
        <f ca="1"/>
        <v>#NAME?</v>
      </c>
      <c r="BH40" t="e">
        <f ca="1"/>
        <v>#NAME?</v>
      </c>
      <c r="BI40" t="e">
        <f ca="1"/>
        <v>#NAME?</v>
      </c>
      <c r="BJ40" t="e">
        <f t="shared" ca="1" si="13"/>
        <v>#NAME?</v>
      </c>
      <c r="BK40" t="e">
        <f t="shared" ca="1" si="14"/>
        <v>#NAME?</v>
      </c>
      <c r="BL40" t="e">
        <f t="shared" ca="1" si="10"/>
        <v>#NAME?</v>
      </c>
      <c r="BM40" t="e">
        <f t="shared" ca="1" si="11"/>
        <v>#NAME?</v>
      </c>
      <c r="BN40" t="e">
        <f t="shared" ca="1" si="12"/>
        <v>#NAME?</v>
      </c>
    </row>
    <row r="41" spans="1:66" ht="15.5" x14ac:dyDescent="0.35">
      <c r="A41" s="31">
        <v>48</v>
      </c>
      <c r="B41" s="12">
        <v>2</v>
      </c>
      <c r="C41" s="25">
        <v>1.7999999999999999E-2</v>
      </c>
      <c r="D41" s="12">
        <v>2</v>
      </c>
      <c r="E41">
        <v>0</v>
      </c>
      <c r="F41" s="32">
        <v>0</v>
      </c>
      <c r="G41" s="14">
        <v>28</v>
      </c>
      <c r="H41" s="14">
        <v>1</v>
      </c>
      <c r="I41" s="14">
        <v>6</v>
      </c>
      <c r="J41" s="33">
        <v>160</v>
      </c>
      <c r="K41" s="14">
        <v>0</v>
      </c>
      <c r="L41" s="14"/>
      <c r="N41" t="e">
        <f ca="1"/>
        <v>#NAME?</v>
      </c>
      <c r="O41" t="e">
        <f ca="1"/>
        <v>#NAME?</v>
      </c>
      <c r="P41" t="e">
        <f ca="1"/>
        <v>#NAME?</v>
      </c>
      <c r="Q41" t="e">
        <f ca="1"/>
        <v>#NAME?</v>
      </c>
      <c r="R41" t="e">
        <f ca="1"/>
        <v>#NAME?</v>
      </c>
      <c r="S41" t="e">
        <f ca="1"/>
        <v>#NAME?</v>
      </c>
      <c r="T41" t="e">
        <f ca="1"/>
        <v>#NAME?</v>
      </c>
      <c r="U41" t="e">
        <f ca="1"/>
        <v>#NAME?</v>
      </c>
      <c r="V41" t="e">
        <f ca="1"/>
        <v>#NAME?</v>
      </c>
      <c r="W41" t="e">
        <f ca="1"/>
        <v>#NAME?</v>
      </c>
      <c r="X41" s="138" t="e">
        <f ca="1"/>
        <v>#NAME?</v>
      </c>
      <c r="Y41" s="139" t="e">
        <f ca="1"/>
        <v>#NAME?</v>
      </c>
      <c r="Z41" s="140" t="e">
        <f t="shared" ca="1" si="1"/>
        <v>#NAME?</v>
      </c>
      <c r="AA41" t="e">
        <f t="shared" ca="1" si="2"/>
        <v>#NAME?</v>
      </c>
      <c r="AB41" t="e">
        <f t="shared" ca="1" si="3"/>
        <v>#NAME?</v>
      </c>
      <c r="AC41" s="138" t="e">
        <f t="shared" ca="1" si="4"/>
        <v>#NAME?</v>
      </c>
      <c r="AD41" s="140" t="e">
        <f t="shared" ca="1" si="5"/>
        <v>#NAME?</v>
      </c>
      <c r="AE41" s="138">
        <f t="shared" ca="1" si="6"/>
        <v>0</v>
      </c>
      <c r="AF41" s="140" t="e">
        <f t="shared" ca="1" si="7"/>
        <v>#NAME?</v>
      </c>
      <c r="AG41">
        <f t="shared" ca="1" si="8"/>
        <v>0</v>
      </c>
      <c r="BG41" t="e">
        <f ca="1"/>
        <v>#NAME?</v>
      </c>
      <c r="BH41" t="e">
        <f ca="1"/>
        <v>#NAME?</v>
      </c>
      <c r="BI41" t="e">
        <f ca="1"/>
        <v>#NAME?</v>
      </c>
      <c r="BJ41" t="e">
        <f t="shared" ca="1" si="13"/>
        <v>#NAME?</v>
      </c>
      <c r="BK41" t="e">
        <f t="shared" ca="1" si="14"/>
        <v>#NAME?</v>
      </c>
      <c r="BL41" t="e">
        <f t="shared" ca="1" si="10"/>
        <v>#NAME?</v>
      </c>
      <c r="BM41" t="e">
        <f t="shared" ca="1" si="11"/>
        <v>#NAME?</v>
      </c>
      <c r="BN41" t="e">
        <f t="shared" ca="1" si="12"/>
        <v>#NAME?</v>
      </c>
    </row>
    <row r="42" spans="1:66" ht="15.5" x14ac:dyDescent="0.35">
      <c r="A42" s="31">
        <v>53</v>
      </c>
      <c r="B42" s="14">
        <v>13</v>
      </c>
      <c r="C42" s="20">
        <v>0.84</v>
      </c>
      <c r="D42" s="14">
        <v>3</v>
      </c>
      <c r="E42">
        <v>1</v>
      </c>
      <c r="F42" s="32">
        <v>0</v>
      </c>
      <c r="G42" s="14">
        <v>36</v>
      </c>
      <c r="H42" s="14">
        <v>9</v>
      </c>
      <c r="I42" s="14">
        <v>2</v>
      </c>
      <c r="J42" s="33">
        <v>176</v>
      </c>
      <c r="K42" s="14">
        <v>1</v>
      </c>
      <c r="L42" s="14"/>
      <c r="N42" t="e">
        <f ca="1"/>
        <v>#NAME?</v>
      </c>
      <c r="O42" t="e">
        <f ca="1"/>
        <v>#NAME?</v>
      </c>
      <c r="P42" t="e">
        <f ca="1"/>
        <v>#NAME?</v>
      </c>
      <c r="Q42" t="e">
        <f ca="1"/>
        <v>#NAME?</v>
      </c>
      <c r="R42" t="e">
        <f ca="1"/>
        <v>#NAME?</v>
      </c>
      <c r="S42" t="e">
        <f ca="1"/>
        <v>#NAME?</v>
      </c>
      <c r="T42" t="e">
        <f ca="1"/>
        <v>#NAME?</v>
      </c>
      <c r="U42" t="e">
        <f ca="1"/>
        <v>#NAME?</v>
      </c>
      <c r="V42" t="e">
        <f ca="1"/>
        <v>#NAME?</v>
      </c>
      <c r="W42" t="e">
        <f ca="1"/>
        <v>#NAME?</v>
      </c>
      <c r="X42" s="138" t="e">
        <f ca="1"/>
        <v>#NAME?</v>
      </c>
      <c r="Y42" s="139" t="e">
        <f ca="1"/>
        <v>#NAME?</v>
      </c>
      <c r="Z42" s="140" t="e">
        <f t="shared" ca="1" si="1"/>
        <v>#NAME?</v>
      </c>
      <c r="AA42" t="e">
        <f t="shared" ca="1" si="2"/>
        <v>#NAME?</v>
      </c>
      <c r="AB42" t="e">
        <f t="shared" ca="1" si="3"/>
        <v>#NAME?</v>
      </c>
      <c r="AC42" s="138" t="e">
        <f t="shared" ca="1" si="4"/>
        <v>#NAME?</v>
      </c>
      <c r="AD42" s="140" t="e">
        <f t="shared" ca="1" si="5"/>
        <v>#NAME?</v>
      </c>
      <c r="AE42" s="138">
        <f t="shared" ca="1" si="6"/>
        <v>0</v>
      </c>
      <c r="AF42" s="140" t="e">
        <f t="shared" ca="1" si="7"/>
        <v>#NAME?</v>
      </c>
      <c r="AG42">
        <f t="shared" ca="1" si="8"/>
        <v>0</v>
      </c>
      <c r="BG42" t="e">
        <f ca="1"/>
        <v>#NAME?</v>
      </c>
      <c r="BH42" t="e">
        <f ca="1"/>
        <v>#NAME?</v>
      </c>
      <c r="BI42" t="e">
        <f ca="1"/>
        <v>#NAME?</v>
      </c>
      <c r="BJ42" t="e">
        <f t="shared" ca="1" si="13"/>
        <v>#NAME?</v>
      </c>
      <c r="BK42" t="e">
        <f t="shared" ca="1" si="14"/>
        <v>#NAME?</v>
      </c>
      <c r="BL42" t="e">
        <f t="shared" ca="1" si="10"/>
        <v>#NAME?</v>
      </c>
      <c r="BM42" t="e">
        <f t="shared" ca="1" si="11"/>
        <v>#NAME?</v>
      </c>
      <c r="BN42" t="e">
        <f t="shared" ca="1" si="12"/>
        <v>#NAME?</v>
      </c>
    </row>
    <row r="43" spans="1:66" ht="15.5" x14ac:dyDescent="0.35">
      <c r="A43" s="31">
        <v>88</v>
      </c>
      <c r="B43" s="14">
        <v>18</v>
      </c>
      <c r="C43" s="20">
        <v>1</v>
      </c>
      <c r="D43" s="14">
        <v>2</v>
      </c>
      <c r="E43">
        <v>0</v>
      </c>
      <c r="F43" s="32">
        <v>0</v>
      </c>
      <c r="G43" s="14">
        <v>40</v>
      </c>
      <c r="H43" s="14">
        <v>8</v>
      </c>
      <c r="I43" s="14">
        <v>3</v>
      </c>
      <c r="J43" s="33">
        <v>177</v>
      </c>
      <c r="K43" s="14">
        <v>1</v>
      </c>
      <c r="L43" s="14"/>
      <c r="N43" t="e">
        <f ca="1"/>
        <v>#NAME?</v>
      </c>
      <c r="O43" t="e">
        <f ca="1"/>
        <v>#NAME?</v>
      </c>
      <c r="P43" t="e">
        <f ca="1"/>
        <v>#NAME?</v>
      </c>
      <c r="Q43" t="e">
        <f ca="1"/>
        <v>#NAME?</v>
      </c>
      <c r="R43" t="e">
        <f ca="1"/>
        <v>#NAME?</v>
      </c>
      <c r="S43" t="e">
        <f ca="1"/>
        <v>#NAME?</v>
      </c>
      <c r="T43" t="e">
        <f ca="1"/>
        <v>#NAME?</v>
      </c>
      <c r="U43" t="e">
        <f ca="1"/>
        <v>#NAME?</v>
      </c>
      <c r="V43" t="e">
        <f ca="1"/>
        <v>#NAME?</v>
      </c>
      <c r="W43" t="e">
        <f ca="1"/>
        <v>#NAME?</v>
      </c>
      <c r="X43" s="138" t="e">
        <f ca="1"/>
        <v>#NAME?</v>
      </c>
      <c r="Y43" s="139" t="e">
        <f ca="1"/>
        <v>#NAME?</v>
      </c>
      <c r="Z43" s="140" t="e">
        <f t="shared" ca="1" si="1"/>
        <v>#NAME?</v>
      </c>
      <c r="AA43" t="e">
        <f t="shared" ca="1" si="2"/>
        <v>#NAME?</v>
      </c>
      <c r="AB43" t="e">
        <f t="shared" ca="1" si="3"/>
        <v>#NAME?</v>
      </c>
      <c r="AC43" s="138" t="e">
        <f t="shared" ca="1" si="4"/>
        <v>#NAME?</v>
      </c>
      <c r="AD43" s="140" t="e">
        <f t="shared" ca="1" si="5"/>
        <v>#NAME?</v>
      </c>
      <c r="AE43" s="138">
        <f t="shared" ca="1" si="6"/>
        <v>0</v>
      </c>
      <c r="AF43" s="140" t="e">
        <f t="shared" ca="1" si="7"/>
        <v>#NAME?</v>
      </c>
      <c r="AG43">
        <f t="shared" ca="1" si="8"/>
        <v>0</v>
      </c>
      <c r="BG43" t="e">
        <f ca="1"/>
        <v>#NAME?</v>
      </c>
      <c r="BH43" t="e">
        <f ca="1"/>
        <v>#NAME?</v>
      </c>
      <c r="BI43" t="e">
        <f ca="1"/>
        <v>#NAME?</v>
      </c>
      <c r="BJ43" t="e">
        <f t="shared" ca="1" si="13"/>
        <v>#NAME?</v>
      </c>
      <c r="BK43" t="e">
        <f t="shared" ca="1" si="14"/>
        <v>#NAME?</v>
      </c>
      <c r="BL43" t="e">
        <f t="shared" ca="1" si="10"/>
        <v>#NAME?</v>
      </c>
      <c r="BM43" t="e">
        <f t="shared" ca="1" si="11"/>
        <v>#NAME?</v>
      </c>
      <c r="BN43" t="e">
        <f t="shared" ca="1" si="12"/>
        <v>#NAME?</v>
      </c>
    </row>
    <row r="44" spans="1:66" ht="15.5" x14ac:dyDescent="0.35">
      <c r="A44" s="31">
        <v>59</v>
      </c>
      <c r="B44" s="14">
        <v>5</v>
      </c>
      <c r="C44" s="20">
        <v>1.159</v>
      </c>
      <c r="D44" s="14">
        <v>1</v>
      </c>
      <c r="E44">
        <v>0</v>
      </c>
      <c r="F44" s="32">
        <v>0</v>
      </c>
      <c r="G44" s="14">
        <v>43</v>
      </c>
      <c r="H44" s="14">
        <v>15</v>
      </c>
      <c r="I44" s="14">
        <v>5</v>
      </c>
      <c r="J44" s="33">
        <v>184</v>
      </c>
      <c r="K44" s="14">
        <v>1</v>
      </c>
      <c r="L44" s="14"/>
      <c r="N44" t="e">
        <f ca="1"/>
        <v>#NAME?</v>
      </c>
      <c r="O44" t="e">
        <f ca="1"/>
        <v>#NAME?</v>
      </c>
      <c r="P44" t="e">
        <f ca="1"/>
        <v>#NAME?</v>
      </c>
      <c r="Q44" t="e">
        <f ca="1"/>
        <v>#NAME?</v>
      </c>
      <c r="R44" t="e">
        <f ca="1"/>
        <v>#NAME?</v>
      </c>
      <c r="S44" t="e">
        <f ca="1"/>
        <v>#NAME?</v>
      </c>
      <c r="T44" t="e">
        <f ca="1"/>
        <v>#NAME?</v>
      </c>
      <c r="U44" t="e">
        <f ca="1"/>
        <v>#NAME?</v>
      </c>
      <c r="V44" t="e">
        <f ca="1"/>
        <v>#NAME?</v>
      </c>
      <c r="W44" t="e">
        <f ca="1"/>
        <v>#NAME?</v>
      </c>
      <c r="X44" s="138" t="e">
        <f ca="1"/>
        <v>#NAME?</v>
      </c>
      <c r="Y44" s="139" t="e">
        <f ca="1"/>
        <v>#NAME?</v>
      </c>
      <c r="Z44" s="140" t="e">
        <f t="shared" ca="1" si="1"/>
        <v>#NAME?</v>
      </c>
      <c r="AA44" t="e">
        <f t="shared" ca="1" si="2"/>
        <v>#NAME?</v>
      </c>
      <c r="AB44" t="e">
        <f t="shared" ca="1" si="3"/>
        <v>#NAME?</v>
      </c>
      <c r="AC44" s="138" t="e">
        <f t="shared" ca="1" si="4"/>
        <v>#NAME?</v>
      </c>
      <c r="AD44" s="140" t="e">
        <f t="shared" ca="1" si="5"/>
        <v>#NAME?</v>
      </c>
      <c r="AE44" s="138">
        <f t="shared" ca="1" si="6"/>
        <v>0</v>
      </c>
      <c r="AF44" s="140" t="e">
        <f t="shared" ca="1" si="7"/>
        <v>#NAME?</v>
      </c>
      <c r="AG44">
        <f t="shared" ca="1" si="8"/>
        <v>0</v>
      </c>
      <c r="BG44" t="e">
        <f ca="1"/>
        <v>#NAME?</v>
      </c>
      <c r="BH44" t="e">
        <f ca="1"/>
        <v>#NAME?</v>
      </c>
      <c r="BI44" t="e">
        <f ca="1"/>
        <v>#NAME?</v>
      </c>
      <c r="BJ44" t="e">
        <f t="shared" ca="1" si="13"/>
        <v>#NAME?</v>
      </c>
      <c r="BK44" t="e">
        <f t="shared" ca="1" si="14"/>
        <v>#NAME?</v>
      </c>
      <c r="BL44" t="e">
        <f t="shared" ca="1" si="10"/>
        <v>#NAME?</v>
      </c>
      <c r="BM44" t="e">
        <f t="shared" ca="1" si="11"/>
        <v>#NAME?</v>
      </c>
      <c r="BN44" t="e">
        <f t="shared" ca="1" si="12"/>
        <v>#NAME?</v>
      </c>
    </row>
    <row r="45" spans="1:66" ht="15.5" x14ac:dyDescent="0.35">
      <c r="A45" s="31">
        <v>117</v>
      </c>
      <c r="B45" s="14">
        <v>2</v>
      </c>
      <c r="C45" s="20">
        <v>0.104</v>
      </c>
      <c r="D45" s="14">
        <v>2</v>
      </c>
      <c r="E45">
        <v>0</v>
      </c>
      <c r="F45" s="32">
        <v>1</v>
      </c>
      <c r="G45" s="14">
        <v>52</v>
      </c>
      <c r="H45" s="14">
        <v>15</v>
      </c>
      <c r="I45" s="14">
        <v>3</v>
      </c>
      <c r="J45" s="33">
        <v>169</v>
      </c>
      <c r="K45" s="14">
        <v>1</v>
      </c>
      <c r="L45" s="14"/>
      <c r="N45" t="e">
        <f ca="1"/>
        <v>#NAME?</v>
      </c>
      <c r="O45" t="e">
        <f ca="1"/>
        <v>#NAME?</v>
      </c>
      <c r="P45" t="e">
        <f ca="1"/>
        <v>#NAME?</v>
      </c>
      <c r="Q45" t="e">
        <f ca="1"/>
        <v>#NAME?</v>
      </c>
      <c r="R45" t="e">
        <f ca="1"/>
        <v>#NAME?</v>
      </c>
      <c r="S45" t="e">
        <f ca="1"/>
        <v>#NAME?</v>
      </c>
      <c r="T45" t="e">
        <f ca="1"/>
        <v>#NAME?</v>
      </c>
      <c r="U45" t="e">
        <f ca="1"/>
        <v>#NAME?</v>
      </c>
      <c r="V45" t="e">
        <f ca="1"/>
        <v>#NAME?</v>
      </c>
      <c r="W45" t="e">
        <f ca="1"/>
        <v>#NAME?</v>
      </c>
      <c r="X45" s="138" t="e">
        <f ca="1"/>
        <v>#NAME?</v>
      </c>
      <c r="Y45" s="139" t="e">
        <f ca="1"/>
        <v>#NAME?</v>
      </c>
      <c r="Z45" s="140" t="e">
        <f t="shared" ca="1" si="1"/>
        <v>#NAME?</v>
      </c>
      <c r="AA45" t="e">
        <f t="shared" ca="1" si="2"/>
        <v>#NAME?</v>
      </c>
      <c r="AB45" t="e">
        <f t="shared" ca="1" si="3"/>
        <v>#NAME?</v>
      </c>
      <c r="AC45" s="138" t="e">
        <f t="shared" ca="1" si="4"/>
        <v>#NAME?</v>
      </c>
      <c r="AD45" s="140" t="e">
        <f t="shared" ca="1" si="5"/>
        <v>#NAME?</v>
      </c>
      <c r="AE45" s="138">
        <f t="shared" ca="1" si="6"/>
        <v>0</v>
      </c>
      <c r="AF45" s="140" t="e">
        <f t="shared" ca="1" si="7"/>
        <v>#NAME?</v>
      </c>
      <c r="AG45">
        <f t="shared" ca="1" si="8"/>
        <v>0</v>
      </c>
      <c r="BG45" t="e">
        <f ca="1"/>
        <v>#NAME?</v>
      </c>
      <c r="BH45" t="e">
        <f ca="1"/>
        <v>#NAME?</v>
      </c>
      <c r="BI45" t="e">
        <f ca="1"/>
        <v>#NAME?</v>
      </c>
      <c r="BJ45" t="e">
        <f t="shared" ca="1" si="13"/>
        <v>#NAME?</v>
      </c>
      <c r="BK45" t="e">
        <f t="shared" ca="1" si="14"/>
        <v>#NAME?</v>
      </c>
      <c r="BL45" t="e">
        <f t="shared" ca="1" si="10"/>
        <v>#NAME?</v>
      </c>
      <c r="BM45" t="e">
        <f t="shared" ca="1" si="11"/>
        <v>#NAME?</v>
      </c>
      <c r="BN45" t="e">
        <f t="shared" ca="1" si="12"/>
        <v>#NAME?</v>
      </c>
    </row>
    <row r="46" spans="1:66" ht="15.5" x14ac:dyDescent="0.35">
      <c r="A46" s="31">
        <v>83</v>
      </c>
      <c r="B46" s="14">
        <v>22</v>
      </c>
      <c r="C46" s="20">
        <v>0.93600000000000005</v>
      </c>
      <c r="D46" s="14">
        <v>2</v>
      </c>
      <c r="E46">
        <v>0</v>
      </c>
      <c r="F46" s="32">
        <v>0</v>
      </c>
      <c r="G46" s="14">
        <v>45</v>
      </c>
      <c r="H46" s="14">
        <v>9</v>
      </c>
      <c r="I46" s="14">
        <v>3</v>
      </c>
      <c r="J46" s="33">
        <v>178</v>
      </c>
      <c r="K46" s="14">
        <v>1</v>
      </c>
      <c r="L46" s="14"/>
      <c r="N46" t="e">
        <f ca="1"/>
        <v>#NAME?</v>
      </c>
      <c r="O46" t="e">
        <f ca="1"/>
        <v>#NAME?</v>
      </c>
      <c r="P46" t="e">
        <f ca="1"/>
        <v>#NAME?</v>
      </c>
      <c r="Q46" t="e">
        <f ca="1"/>
        <v>#NAME?</v>
      </c>
      <c r="R46" t="e">
        <f ca="1"/>
        <v>#NAME?</v>
      </c>
      <c r="S46" t="e">
        <f ca="1"/>
        <v>#NAME?</v>
      </c>
      <c r="T46" t="e">
        <f ca="1"/>
        <v>#NAME?</v>
      </c>
      <c r="U46" t="e">
        <f ca="1"/>
        <v>#NAME?</v>
      </c>
      <c r="V46" t="e">
        <f ca="1"/>
        <v>#NAME?</v>
      </c>
      <c r="W46" t="e">
        <f ca="1"/>
        <v>#NAME?</v>
      </c>
      <c r="X46" s="138" t="e">
        <f ca="1"/>
        <v>#NAME?</v>
      </c>
      <c r="Y46" s="139" t="e">
        <f ca="1"/>
        <v>#NAME?</v>
      </c>
      <c r="Z46" s="140" t="e">
        <f t="shared" ca="1" si="1"/>
        <v>#NAME?</v>
      </c>
      <c r="AA46" t="e">
        <f t="shared" ca="1" si="2"/>
        <v>#NAME?</v>
      </c>
      <c r="AB46" t="e">
        <f t="shared" ca="1" si="3"/>
        <v>#NAME?</v>
      </c>
      <c r="AC46" s="138" t="e">
        <f t="shared" ca="1" si="4"/>
        <v>#NAME?</v>
      </c>
      <c r="AD46" s="140" t="e">
        <f t="shared" ca="1" si="5"/>
        <v>#NAME?</v>
      </c>
      <c r="AE46" s="138">
        <f t="shared" ca="1" si="6"/>
        <v>0</v>
      </c>
      <c r="AF46" s="140" t="e">
        <f t="shared" ca="1" si="7"/>
        <v>#NAME?</v>
      </c>
      <c r="AG46">
        <f t="shared" ca="1" si="8"/>
        <v>0</v>
      </c>
      <c r="BG46" t="e">
        <f ca="1"/>
        <v>#NAME?</v>
      </c>
      <c r="BH46" t="e">
        <f ca="1"/>
        <v>#NAME?</v>
      </c>
      <c r="BI46" t="e">
        <f ca="1"/>
        <v>#NAME?</v>
      </c>
      <c r="BJ46" t="e">
        <f t="shared" ca="1" si="13"/>
        <v>#NAME?</v>
      </c>
      <c r="BK46" t="e">
        <f t="shared" ca="1" si="14"/>
        <v>#NAME?</v>
      </c>
      <c r="BL46" t="e">
        <f t="shared" ca="1" si="10"/>
        <v>#NAME?</v>
      </c>
      <c r="BM46" t="e">
        <f t="shared" ca="1" si="11"/>
        <v>#NAME?</v>
      </c>
      <c r="BN46" t="e">
        <f t="shared" ca="1" si="12"/>
        <v>#NAME?</v>
      </c>
    </row>
    <row r="47" spans="1:66" ht="15.5" x14ac:dyDescent="0.35">
      <c r="A47" s="31">
        <v>91</v>
      </c>
      <c r="B47" s="14">
        <v>2</v>
      </c>
      <c r="C47" s="20">
        <v>1.968</v>
      </c>
      <c r="D47" s="14">
        <v>1</v>
      </c>
      <c r="E47">
        <v>0</v>
      </c>
      <c r="F47" s="32">
        <v>0</v>
      </c>
      <c r="G47" s="14">
        <v>33</v>
      </c>
      <c r="H47" s="14">
        <v>5</v>
      </c>
      <c r="I47" s="14">
        <v>2</v>
      </c>
      <c r="J47" s="33">
        <v>194</v>
      </c>
      <c r="K47" s="14">
        <v>1</v>
      </c>
      <c r="L47" s="14"/>
      <c r="N47" t="e">
        <f ca="1"/>
        <v>#NAME?</v>
      </c>
      <c r="O47" t="e">
        <f ca="1"/>
        <v>#NAME?</v>
      </c>
      <c r="P47" t="e">
        <f ca="1"/>
        <v>#NAME?</v>
      </c>
      <c r="Q47" t="e">
        <f ca="1"/>
        <v>#NAME?</v>
      </c>
      <c r="R47" t="e">
        <f ca="1"/>
        <v>#NAME?</v>
      </c>
      <c r="S47" t="e">
        <f ca="1"/>
        <v>#NAME?</v>
      </c>
      <c r="T47" t="e">
        <f ca="1"/>
        <v>#NAME?</v>
      </c>
      <c r="U47" t="e">
        <f ca="1"/>
        <v>#NAME?</v>
      </c>
      <c r="V47" t="e">
        <f ca="1"/>
        <v>#NAME?</v>
      </c>
      <c r="W47" t="e">
        <f ca="1"/>
        <v>#NAME?</v>
      </c>
      <c r="X47" s="138" t="e">
        <f ca="1"/>
        <v>#NAME?</v>
      </c>
      <c r="Y47" s="139" t="e">
        <f ca="1"/>
        <v>#NAME?</v>
      </c>
      <c r="Z47" s="140" t="e">
        <f t="shared" ca="1" si="1"/>
        <v>#NAME?</v>
      </c>
      <c r="AA47" t="e">
        <f t="shared" ca="1" si="2"/>
        <v>#NAME?</v>
      </c>
      <c r="AB47" t="e">
        <f t="shared" ca="1" si="3"/>
        <v>#NAME?</v>
      </c>
      <c r="AC47" s="138" t="e">
        <f t="shared" ca="1" si="4"/>
        <v>#NAME?</v>
      </c>
      <c r="AD47" s="140" t="e">
        <f t="shared" ca="1" si="5"/>
        <v>#NAME?</v>
      </c>
      <c r="AE47" s="138">
        <f t="shared" ca="1" si="6"/>
        <v>0</v>
      </c>
      <c r="AF47" s="140" t="e">
        <f t="shared" ca="1" si="7"/>
        <v>#NAME?</v>
      </c>
      <c r="AG47">
        <f t="shared" ca="1" si="8"/>
        <v>0</v>
      </c>
      <c r="BG47" t="e">
        <f ca="1"/>
        <v>#NAME?</v>
      </c>
      <c r="BH47" t="e">
        <f ca="1"/>
        <v>#NAME?</v>
      </c>
      <c r="BI47" t="e">
        <f ca="1"/>
        <v>#NAME?</v>
      </c>
      <c r="BJ47" t="e">
        <f t="shared" ca="1" si="13"/>
        <v>#NAME?</v>
      </c>
      <c r="BK47" t="e">
        <f t="shared" ca="1" si="14"/>
        <v>#NAME?</v>
      </c>
      <c r="BL47" t="e">
        <f t="shared" ca="1" si="10"/>
        <v>#NAME?</v>
      </c>
      <c r="BM47" t="e">
        <f t="shared" ca="1" si="11"/>
        <v>#NAME?</v>
      </c>
      <c r="BN47" t="e">
        <f t="shared" ca="1" si="12"/>
        <v>#NAME?</v>
      </c>
    </row>
    <row r="48" spans="1:66" ht="15.5" x14ac:dyDescent="0.35">
      <c r="A48" s="31">
        <v>56</v>
      </c>
      <c r="B48" s="14">
        <v>4</v>
      </c>
      <c r="C48" s="20">
        <v>2.536</v>
      </c>
      <c r="D48" s="14">
        <v>1</v>
      </c>
      <c r="E48">
        <v>0</v>
      </c>
      <c r="F48" s="32">
        <v>1</v>
      </c>
      <c r="G48" s="14">
        <v>36</v>
      </c>
      <c r="H48" s="14">
        <v>8</v>
      </c>
      <c r="I48" s="14">
        <v>2</v>
      </c>
      <c r="J48" s="33">
        <v>179</v>
      </c>
      <c r="K48" s="14">
        <v>1</v>
      </c>
      <c r="L48" s="14"/>
      <c r="N48" t="e">
        <f ca="1"/>
        <v>#NAME?</v>
      </c>
      <c r="O48" t="e">
        <f ca="1"/>
        <v>#NAME?</v>
      </c>
      <c r="P48" t="e">
        <f ca="1"/>
        <v>#NAME?</v>
      </c>
      <c r="Q48" t="e">
        <f ca="1"/>
        <v>#NAME?</v>
      </c>
      <c r="R48" t="e">
        <f ca="1"/>
        <v>#NAME?</v>
      </c>
      <c r="S48" t="e">
        <f ca="1"/>
        <v>#NAME?</v>
      </c>
      <c r="T48" t="e">
        <f ca="1"/>
        <v>#NAME?</v>
      </c>
      <c r="U48" t="e">
        <f ca="1"/>
        <v>#NAME?</v>
      </c>
      <c r="V48" t="e">
        <f ca="1"/>
        <v>#NAME?</v>
      </c>
      <c r="W48" t="e">
        <f ca="1"/>
        <v>#NAME?</v>
      </c>
      <c r="X48" s="138" t="e">
        <f ca="1"/>
        <v>#NAME?</v>
      </c>
      <c r="Y48" s="139" t="e">
        <f ca="1"/>
        <v>#NAME?</v>
      </c>
      <c r="Z48" s="140" t="e">
        <f t="shared" ca="1" si="1"/>
        <v>#NAME?</v>
      </c>
      <c r="AA48" t="e">
        <f t="shared" ca="1" si="2"/>
        <v>#NAME?</v>
      </c>
      <c r="AB48" t="e">
        <f t="shared" ca="1" si="3"/>
        <v>#NAME?</v>
      </c>
      <c r="AC48" s="138" t="e">
        <f t="shared" ca="1" si="4"/>
        <v>#NAME?</v>
      </c>
      <c r="AD48" s="140" t="e">
        <f t="shared" ca="1" si="5"/>
        <v>#NAME?</v>
      </c>
      <c r="AE48" s="138">
        <f t="shared" ca="1" si="6"/>
        <v>0</v>
      </c>
      <c r="AF48" s="140" t="e">
        <f t="shared" ca="1" si="7"/>
        <v>#NAME?</v>
      </c>
      <c r="AG48">
        <f t="shared" ca="1" si="8"/>
        <v>0</v>
      </c>
      <c r="BG48" t="e">
        <f ca="1"/>
        <v>#NAME?</v>
      </c>
      <c r="BH48" t="e">
        <f ca="1"/>
        <v>#NAME?</v>
      </c>
      <c r="BI48" t="e">
        <f ca="1"/>
        <v>#NAME?</v>
      </c>
      <c r="BJ48" t="e">
        <f t="shared" ca="1" si="13"/>
        <v>#NAME?</v>
      </c>
      <c r="BK48" t="e">
        <f t="shared" ca="1" si="14"/>
        <v>#NAME?</v>
      </c>
      <c r="BL48" t="e">
        <f t="shared" ca="1" si="10"/>
        <v>#NAME?</v>
      </c>
      <c r="BM48" t="e">
        <f t="shared" ca="1" si="11"/>
        <v>#NAME?</v>
      </c>
      <c r="BN48" t="e">
        <f t="shared" ca="1" si="12"/>
        <v>#NAME?</v>
      </c>
    </row>
    <row r="49" spans="1:66" ht="15.5" x14ac:dyDescent="0.35">
      <c r="A49" s="31">
        <v>51</v>
      </c>
      <c r="B49" s="14">
        <v>2</v>
      </c>
      <c r="C49" s="20">
        <v>0.41699999999999998</v>
      </c>
      <c r="D49" s="14">
        <v>3</v>
      </c>
      <c r="E49">
        <v>1</v>
      </c>
      <c r="F49" s="32">
        <v>0</v>
      </c>
      <c r="G49" s="14">
        <v>36</v>
      </c>
      <c r="H49" s="14">
        <v>8</v>
      </c>
      <c r="I49" s="14">
        <v>2</v>
      </c>
      <c r="J49" s="33">
        <v>167</v>
      </c>
      <c r="K49" s="14">
        <v>0</v>
      </c>
      <c r="L49" s="14"/>
      <c r="N49" t="e">
        <f ca="1"/>
        <v>#NAME?</v>
      </c>
      <c r="O49" t="e">
        <f ca="1"/>
        <v>#NAME?</v>
      </c>
      <c r="P49" t="e">
        <f ca="1"/>
        <v>#NAME?</v>
      </c>
      <c r="Q49" t="e">
        <f ca="1"/>
        <v>#NAME?</v>
      </c>
      <c r="R49" t="e">
        <f ca="1"/>
        <v>#NAME?</v>
      </c>
      <c r="S49" t="e">
        <f ca="1"/>
        <v>#NAME?</v>
      </c>
      <c r="T49" t="e">
        <f ca="1"/>
        <v>#NAME?</v>
      </c>
      <c r="U49" t="e">
        <f ca="1"/>
        <v>#NAME?</v>
      </c>
      <c r="V49" t="e">
        <f ca="1"/>
        <v>#NAME?</v>
      </c>
      <c r="W49" t="e">
        <f ca="1"/>
        <v>#NAME?</v>
      </c>
      <c r="X49" s="138" t="e">
        <f ca="1"/>
        <v>#NAME?</v>
      </c>
      <c r="Y49" s="139" t="e">
        <f ca="1"/>
        <v>#NAME?</v>
      </c>
      <c r="Z49" s="140" t="e">
        <f t="shared" ca="1" si="1"/>
        <v>#NAME?</v>
      </c>
      <c r="AA49" t="e">
        <f t="shared" ca="1" si="2"/>
        <v>#NAME?</v>
      </c>
      <c r="AB49" t="e">
        <f t="shared" ca="1" si="3"/>
        <v>#NAME?</v>
      </c>
      <c r="AC49" s="138" t="e">
        <f t="shared" ca="1" si="4"/>
        <v>#NAME?</v>
      </c>
      <c r="AD49" s="140" t="e">
        <f t="shared" ca="1" si="5"/>
        <v>#NAME?</v>
      </c>
      <c r="AE49" s="138">
        <f t="shared" ca="1" si="6"/>
        <v>0</v>
      </c>
      <c r="AF49" s="140" t="e">
        <f t="shared" ca="1" si="7"/>
        <v>#NAME?</v>
      </c>
      <c r="AG49">
        <f t="shared" ca="1" si="8"/>
        <v>0</v>
      </c>
      <c r="BG49" t="e">
        <f ca="1"/>
        <v>#NAME?</v>
      </c>
      <c r="BH49" t="e">
        <f ca="1"/>
        <v>#NAME?</v>
      </c>
      <c r="BI49" t="e">
        <f ca="1"/>
        <v>#NAME?</v>
      </c>
      <c r="BJ49" t="e">
        <f t="shared" ca="1" si="13"/>
        <v>#NAME?</v>
      </c>
      <c r="BK49" t="e">
        <f t="shared" ca="1" si="14"/>
        <v>#NAME?</v>
      </c>
      <c r="BL49" t="e">
        <f t="shared" ca="1" si="10"/>
        <v>#NAME?</v>
      </c>
      <c r="BM49" t="e">
        <f t="shared" ca="1" si="11"/>
        <v>#NAME?</v>
      </c>
      <c r="BN49" t="e">
        <f t="shared" ca="1" si="12"/>
        <v>#NAME?</v>
      </c>
    </row>
    <row r="50" spans="1:66" ht="15.5" x14ac:dyDescent="0.35">
      <c r="A50" s="31">
        <v>56</v>
      </c>
      <c r="B50" s="14">
        <v>14</v>
      </c>
      <c r="C50" s="20">
        <v>3.9E-2</v>
      </c>
      <c r="D50" s="14">
        <v>1</v>
      </c>
      <c r="E50">
        <v>0</v>
      </c>
      <c r="F50" s="32">
        <v>1</v>
      </c>
      <c r="G50" s="14">
        <v>43</v>
      </c>
      <c r="H50" s="14">
        <v>6</v>
      </c>
      <c r="I50" s="14">
        <v>3</v>
      </c>
      <c r="J50" s="33">
        <v>172</v>
      </c>
      <c r="K50" s="14">
        <v>0</v>
      </c>
      <c r="L50" s="14"/>
      <c r="N50" t="e">
        <f ca="1"/>
        <v>#NAME?</v>
      </c>
      <c r="O50" t="e">
        <f ca="1"/>
        <v>#NAME?</v>
      </c>
      <c r="P50" t="e">
        <f ca="1"/>
        <v>#NAME?</v>
      </c>
      <c r="Q50" t="e">
        <f ca="1"/>
        <v>#NAME?</v>
      </c>
      <c r="R50" t="e">
        <f ca="1"/>
        <v>#NAME?</v>
      </c>
      <c r="S50" t="e">
        <f ca="1"/>
        <v>#NAME?</v>
      </c>
      <c r="T50" t="e">
        <f ca="1"/>
        <v>#NAME?</v>
      </c>
      <c r="U50" t="e">
        <f ca="1"/>
        <v>#NAME?</v>
      </c>
      <c r="V50" t="e">
        <f ca="1"/>
        <v>#NAME?</v>
      </c>
      <c r="W50" t="e">
        <f ca="1"/>
        <v>#NAME?</v>
      </c>
      <c r="X50" s="138" t="e">
        <f ca="1"/>
        <v>#NAME?</v>
      </c>
      <c r="Y50" s="139" t="e">
        <f ca="1"/>
        <v>#NAME?</v>
      </c>
      <c r="Z50" s="140" t="e">
        <f t="shared" ca="1" si="1"/>
        <v>#NAME?</v>
      </c>
      <c r="AA50" t="e">
        <f t="shared" ca="1" si="2"/>
        <v>#NAME?</v>
      </c>
      <c r="AB50" t="e">
        <f t="shared" ca="1" si="3"/>
        <v>#NAME?</v>
      </c>
      <c r="AC50" s="138" t="e">
        <f t="shared" ca="1" si="4"/>
        <v>#NAME?</v>
      </c>
      <c r="AD50" s="140" t="e">
        <f t="shared" ca="1" si="5"/>
        <v>#NAME?</v>
      </c>
      <c r="AE50" s="138">
        <f t="shared" ca="1" si="6"/>
        <v>0</v>
      </c>
      <c r="AF50" s="140" t="e">
        <f t="shared" ca="1" si="7"/>
        <v>#NAME?</v>
      </c>
      <c r="AG50">
        <f t="shared" ca="1" si="8"/>
        <v>0</v>
      </c>
      <c r="BG50" t="e">
        <f ca="1"/>
        <v>#NAME?</v>
      </c>
      <c r="BH50" t="e">
        <f ca="1"/>
        <v>#NAME?</v>
      </c>
      <c r="BI50" t="e">
        <f ca="1"/>
        <v>#NAME?</v>
      </c>
      <c r="BJ50" t="e">
        <f t="shared" ca="1" si="13"/>
        <v>#NAME?</v>
      </c>
      <c r="BK50" t="e">
        <f t="shared" ca="1" si="14"/>
        <v>#NAME?</v>
      </c>
      <c r="BL50" t="e">
        <f t="shared" ca="1" si="10"/>
        <v>#NAME?</v>
      </c>
      <c r="BM50" t="e">
        <f t="shared" ca="1" si="11"/>
        <v>#NAME?</v>
      </c>
      <c r="BN50" t="e">
        <f t="shared" ca="1" si="12"/>
        <v>#NAME?</v>
      </c>
    </row>
    <row r="51" spans="1:66" ht="15.5" x14ac:dyDescent="0.35">
      <c r="A51" s="31">
        <v>51</v>
      </c>
      <c r="B51" s="14">
        <v>3</v>
      </c>
      <c r="C51" s="20">
        <v>1.155</v>
      </c>
      <c r="D51" s="14">
        <v>2</v>
      </c>
      <c r="E51">
        <v>0</v>
      </c>
      <c r="F51" s="32">
        <v>1</v>
      </c>
      <c r="G51" s="14">
        <v>35</v>
      </c>
      <c r="H51" s="14">
        <v>1</v>
      </c>
      <c r="I51" s="14">
        <v>3</v>
      </c>
      <c r="J51" s="33">
        <v>181</v>
      </c>
      <c r="K51" s="14">
        <v>0</v>
      </c>
      <c r="L51" s="14"/>
      <c r="N51" t="e">
        <f ca="1"/>
        <v>#NAME?</v>
      </c>
      <c r="O51" t="e">
        <f ca="1"/>
        <v>#NAME?</v>
      </c>
      <c r="P51" t="e">
        <f ca="1"/>
        <v>#NAME?</v>
      </c>
      <c r="Q51" t="e">
        <f ca="1"/>
        <v>#NAME?</v>
      </c>
      <c r="R51" t="e">
        <f ca="1"/>
        <v>#NAME?</v>
      </c>
      <c r="S51" t="e">
        <f ca="1"/>
        <v>#NAME?</v>
      </c>
      <c r="T51" t="e">
        <f ca="1"/>
        <v>#NAME?</v>
      </c>
      <c r="U51" t="e">
        <f ca="1"/>
        <v>#NAME?</v>
      </c>
      <c r="V51" t="e">
        <f ca="1"/>
        <v>#NAME?</v>
      </c>
      <c r="W51" t="e">
        <f ca="1"/>
        <v>#NAME?</v>
      </c>
      <c r="X51" s="138" t="e">
        <f ca="1"/>
        <v>#NAME?</v>
      </c>
      <c r="Y51" s="139" t="e">
        <f ca="1"/>
        <v>#NAME?</v>
      </c>
      <c r="Z51" s="140" t="e">
        <f t="shared" ca="1" si="1"/>
        <v>#NAME?</v>
      </c>
      <c r="AA51" t="e">
        <f t="shared" ca="1" si="2"/>
        <v>#NAME?</v>
      </c>
      <c r="AB51" t="e">
        <f t="shared" ca="1" si="3"/>
        <v>#NAME?</v>
      </c>
      <c r="AC51" s="138" t="e">
        <f t="shared" ca="1" si="4"/>
        <v>#NAME?</v>
      </c>
      <c r="AD51" s="140" t="e">
        <f t="shared" ca="1" si="5"/>
        <v>#NAME?</v>
      </c>
      <c r="AE51" s="138">
        <f t="shared" ca="1" si="6"/>
        <v>0</v>
      </c>
      <c r="AF51" s="140" t="e">
        <f t="shared" ca="1" si="7"/>
        <v>#NAME?</v>
      </c>
      <c r="AG51">
        <f t="shared" ca="1" si="8"/>
        <v>0</v>
      </c>
      <c r="BG51" t="e">
        <f ca="1"/>
        <v>#NAME?</v>
      </c>
      <c r="BH51" t="e">
        <f ca="1"/>
        <v>#NAME?</v>
      </c>
      <c r="BI51" t="e">
        <f ca="1"/>
        <v>#NAME?</v>
      </c>
      <c r="BJ51" t="e">
        <f t="shared" ca="1" si="13"/>
        <v>#NAME?</v>
      </c>
      <c r="BK51" t="e">
        <f t="shared" ca="1" si="14"/>
        <v>#NAME?</v>
      </c>
      <c r="BL51" t="e">
        <f t="shared" ca="1" si="10"/>
        <v>#NAME?</v>
      </c>
      <c r="BM51" t="e">
        <f t="shared" ca="1" si="11"/>
        <v>#NAME?</v>
      </c>
      <c r="BN51" t="e">
        <f t="shared" ca="1" si="12"/>
        <v>#NAME?</v>
      </c>
    </row>
    <row r="52" spans="1:66" ht="15.5" x14ac:dyDescent="0.35">
      <c r="A52" s="31">
        <v>56</v>
      </c>
      <c r="B52" s="14">
        <v>9</v>
      </c>
      <c r="C52" s="20">
        <v>1.9990000000000001</v>
      </c>
      <c r="D52" s="14">
        <v>0</v>
      </c>
      <c r="E52">
        <v>0</v>
      </c>
      <c r="F52" s="32">
        <v>1</v>
      </c>
      <c r="G52" s="14">
        <v>49</v>
      </c>
      <c r="H52" s="14">
        <v>7</v>
      </c>
      <c r="I52" s="14">
        <v>4</v>
      </c>
      <c r="J52" s="33">
        <v>189</v>
      </c>
      <c r="K52" s="14">
        <v>0</v>
      </c>
      <c r="L52" s="14"/>
      <c r="N52" t="e">
        <f ca="1"/>
        <v>#NAME?</v>
      </c>
      <c r="O52" t="e">
        <f ca="1"/>
        <v>#NAME?</v>
      </c>
      <c r="P52" t="e">
        <f ca="1"/>
        <v>#NAME?</v>
      </c>
      <c r="Q52" t="e">
        <f ca="1"/>
        <v>#NAME?</v>
      </c>
      <c r="R52" t="e">
        <f ca="1"/>
        <v>#NAME?</v>
      </c>
      <c r="S52" t="e">
        <f ca="1"/>
        <v>#NAME?</v>
      </c>
      <c r="T52" t="e">
        <f ca="1"/>
        <v>#NAME?</v>
      </c>
      <c r="U52" t="e">
        <f ca="1"/>
        <v>#NAME?</v>
      </c>
      <c r="V52" t="e">
        <f ca="1"/>
        <v>#NAME?</v>
      </c>
      <c r="W52" t="e">
        <f ca="1"/>
        <v>#NAME?</v>
      </c>
      <c r="X52" s="138" t="e">
        <f ca="1"/>
        <v>#NAME?</v>
      </c>
      <c r="Y52" s="139" t="e">
        <f ca="1"/>
        <v>#NAME?</v>
      </c>
      <c r="Z52" s="140" t="e">
        <f t="shared" ca="1" si="1"/>
        <v>#NAME?</v>
      </c>
      <c r="AA52" t="e">
        <f t="shared" ca="1" si="2"/>
        <v>#NAME?</v>
      </c>
      <c r="AB52" t="e">
        <f t="shared" ca="1" si="3"/>
        <v>#NAME?</v>
      </c>
      <c r="AC52" s="138" t="e">
        <f t="shared" ca="1" si="4"/>
        <v>#NAME?</v>
      </c>
      <c r="AD52" s="140" t="e">
        <f t="shared" ca="1" si="5"/>
        <v>#NAME?</v>
      </c>
      <c r="AE52" s="138">
        <f t="shared" ca="1" si="6"/>
        <v>0</v>
      </c>
      <c r="AF52" s="140" t="e">
        <f t="shared" ca="1" si="7"/>
        <v>#NAME?</v>
      </c>
      <c r="AG52">
        <f t="shared" ca="1" si="8"/>
        <v>0</v>
      </c>
      <c r="BG52" t="e">
        <f ca="1"/>
        <v>#NAME?</v>
      </c>
      <c r="BH52" t="e">
        <f ca="1"/>
        <v>#NAME?</v>
      </c>
      <c r="BI52" t="e">
        <f ca="1"/>
        <v>#NAME?</v>
      </c>
      <c r="BJ52" t="e">
        <f t="shared" ca="1" si="13"/>
        <v>#NAME?</v>
      </c>
      <c r="BK52" t="e">
        <f t="shared" ca="1" si="14"/>
        <v>#NAME?</v>
      </c>
      <c r="BL52" t="e">
        <f t="shared" ca="1" si="10"/>
        <v>#NAME?</v>
      </c>
      <c r="BM52" t="e">
        <f t="shared" ca="1" si="11"/>
        <v>#NAME?</v>
      </c>
      <c r="BN52" t="e">
        <f t="shared" ca="1" si="12"/>
        <v>#NAME?</v>
      </c>
    </row>
    <row r="53" spans="1:66" ht="15.5" x14ac:dyDescent="0.35">
      <c r="A53" s="31">
        <v>53</v>
      </c>
      <c r="B53" s="14">
        <v>2</v>
      </c>
      <c r="C53" s="20">
        <v>2.8719999999999999</v>
      </c>
      <c r="D53" s="14">
        <v>6</v>
      </c>
      <c r="E53">
        <v>0</v>
      </c>
      <c r="F53" s="32">
        <v>1</v>
      </c>
      <c r="G53" s="14">
        <v>35</v>
      </c>
      <c r="H53" s="14">
        <v>4</v>
      </c>
      <c r="I53" s="14">
        <v>3</v>
      </c>
      <c r="J53" s="33">
        <v>171</v>
      </c>
      <c r="K53" s="14">
        <v>1</v>
      </c>
      <c r="L53" s="14"/>
      <c r="N53" t="e">
        <f ca="1"/>
        <v>#NAME?</v>
      </c>
      <c r="O53" t="e">
        <f ca="1"/>
        <v>#NAME?</v>
      </c>
      <c r="P53" t="e">
        <f ca="1"/>
        <v>#NAME?</v>
      </c>
      <c r="Q53" t="e">
        <f ca="1"/>
        <v>#NAME?</v>
      </c>
      <c r="R53" t="e">
        <f ca="1"/>
        <v>#NAME?</v>
      </c>
      <c r="S53" t="e">
        <f ca="1"/>
        <v>#NAME?</v>
      </c>
      <c r="T53" t="e">
        <f ca="1"/>
        <v>#NAME?</v>
      </c>
      <c r="U53" t="e">
        <f ca="1"/>
        <v>#NAME?</v>
      </c>
      <c r="V53" t="e">
        <f ca="1"/>
        <v>#NAME?</v>
      </c>
      <c r="W53" t="e">
        <f ca="1"/>
        <v>#NAME?</v>
      </c>
      <c r="X53" s="138" t="e">
        <f ca="1"/>
        <v>#NAME?</v>
      </c>
      <c r="Y53" s="139" t="e">
        <f ca="1"/>
        <v>#NAME?</v>
      </c>
      <c r="Z53" s="140" t="e">
        <f t="shared" ca="1" si="1"/>
        <v>#NAME?</v>
      </c>
      <c r="AA53" t="e">
        <f t="shared" ca="1" si="2"/>
        <v>#NAME?</v>
      </c>
      <c r="AB53" t="e">
        <f t="shared" ca="1" si="3"/>
        <v>#NAME?</v>
      </c>
      <c r="AC53" s="138" t="e">
        <f t="shared" ca="1" si="4"/>
        <v>#NAME?</v>
      </c>
      <c r="AD53" s="140" t="e">
        <f t="shared" ca="1" si="5"/>
        <v>#NAME?</v>
      </c>
      <c r="AE53" s="138">
        <f t="shared" ca="1" si="6"/>
        <v>0</v>
      </c>
      <c r="AF53" s="140" t="e">
        <f t="shared" ca="1" si="7"/>
        <v>#NAME?</v>
      </c>
      <c r="AG53">
        <f t="shared" ca="1" si="8"/>
        <v>0</v>
      </c>
      <c r="BG53" t="e">
        <f ca="1"/>
        <v>#NAME?</v>
      </c>
      <c r="BH53" t="e">
        <f ca="1"/>
        <v>#NAME?</v>
      </c>
      <c r="BI53" t="e">
        <f ca="1"/>
        <v>#NAME?</v>
      </c>
      <c r="BJ53" t="e">
        <f t="shared" ca="1" si="13"/>
        <v>#NAME?</v>
      </c>
      <c r="BK53" t="e">
        <f t="shared" ca="1" si="14"/>
        <v>#NAME?</v>
      </c>
      <c r="BL53" t="e">
        <f t="shared" ca="1" si="10"/>
        <v>#NAME?</v>
      </c>
      <c r="BM53" t="e">
        <f t="shared" ca="1" si="11"/>
        <v>#NAME?</v>
      </c>
      <c r="BN53" t="e">
        <f t="shared" ca="1" si="12"/>
        <v>#NAME?</v>
      </c>
    </row>
    <row r="54" spans="1:66" ht="15.5" x14ac:dyDescent="0.35">
      <c r="A54" s="31">
        <v>62</v>
      </c>
      <c r="B54" s="14">
        <v>21</v>
      </c>
      <c r="C54" s="20">
        <v>0.73399999999999999</v>
      </c>
      <c r="D54" s="14">
        <v>3</v>
      </c>
      <c r="E54">
        <v>0</v>
      </c>
      <c r="F54" s="32">
        <v>0</v>
      </c>
      <c r="G54" s="14">
        <v>44</v>
      </c>
      <c r="H54" s="14">
        <v>5</v>
      </c>
      <c r="I54" s="14">
        <v>3</v>
      </c>
      <c r="J54" s="33">
        <v>169</v>
      </c>
      <c r="K54" s="14">
        <v>1</v>
      </c>
      <c r="L54" s="14"/>
      <c r="N54" t="e">
        <f ca="1"/>
        <v>#NAME?</v>
      </c>
      <c r="O54" t="e">
        <f ca="1"/>
        <v>#NAME?</v>
      </c>
      <c r="P54" t="e">
        <f ca="1"/>
        <v>#NAME?</v>
      </c>
      <c r="Q54" t="e">
        <f ca="1"/>
        <v>#NAME?</v>
      </c>
      <c r="R54" t="e">
        <f ca="1"/>
        <v>#NAME?</v>
      </c>
      <c r="S54" t="e">
        <f ca="1"/>
        <v>#NAME?</v>
      </c>
      <c r="T54" t="e">
        <f ca="1"/>
        <v>#NAME?</v>
      </c>
      <c r="U54" t="e">
        <f ca="1"/>
        <v>#NAME?</v>
      </c>
      <c r="V54" t="e">
        <f ca="1"/>
        <v>#NAME?</v>
      </c>
      <c r="W54" t="e">
        <f ca="1"/>
        <v>#NAME?</v>
      </c>
      <c r="X54" s="138" t="e">
        <f ca="1"/>
        <v>#NAME?</v>
      </c>
      <c r="Y54" s="139" t="e">
        <f ca="1"/>
        <v>#NAME?</v>
      </c>
      <c r="Z54" s="140" t="e">
        <f t="shared" ca="1" si="1"/>
        <v>#NAME?</v>
      </c>
      <c r="AA54" t="e">
        <f t="shared" ca="1" si="2"/>
        <v>#NAME?</v>
      </c>
      <c r="AB54" t="e">
        <f t="shared" ca="1" si="3"/>
        <v>#NAME?</v>
      </c>
      <c r="AC54" s="138" t="e">
        <f t="shared" ca="1" si="4"/>
        <v>#NAME?</v>
      </c>
      <c r="AD54" s="140" t="e">
        <f t="shared" ca="1" si="5"/>
        <v>#NAME?</v>
      </c>
      <c r="AE54" s="138">
        <f t="shared" ca="1" si="6"/>
        <v>0</v>
      </c>
      <c r="AF54" s="140" t="e">
        <f t="shared" ca="1" si="7"/>
        <v>#NAME?</v>
      </c>
      <c r="AG54">
        <f t="shared" ca="1" si="8"/>
        <v>0</v>
      </c>
      <c r="BG54" t="e">
        <f ca="1"/>
        <v>#NAME?</v>
      </c>
      <c r="BH54" t="e">
        <f ca="1"/>
        <v>#NAME?</v>
      </c>
      <c r="BI54" t="e">
        <f ca="1"/>
        <v>#NAME?</v>
      </c>
      <c r="BJ54" t="e">
        <f t="shared" ca="1" si="13"/>
        <v>#NAME?</v>
      </c>
      <c r="BK54" t="e">
        <f t="shared" ca="1" si="14"/>
        <v>#NAME?</v>
      </c>
      <c r="BL54" t="e">
        <f t="shared" ca="1" si="10"/>
        <v>#NAME?</v>
      </c>
      <c r="BM54" t="e">
        <f t="shared" ca="1" si="11"/>
        <v>#NAME?</v>
      </c>
      <c r="BN54" t="e">
        <f t="shared" ca="1" si="12"/>
        <v>#NAME?</v>
      </c>
    </row>
    <row r="55" spans="1:66" ht="15.5" x14ac:dyDescent="0.35">
      <c r="A55" s="31">
        <v>44</v>
      </c>
      <c r="B55" s="14">
        <v>4</v>
      </c>
      <c r="C55" s="20">
        <v>4.5900000000000003E-2</v>
      </c>
      <c r="D55" s="14">
        <v>6</v>
      </c>
      <c r="E55">
        <v>0</v>
      </c>
      <c r="F55" s="32">
        <v>0</v>
      </c>
      <c r="G55" s="14">
        <v>29</v>
      </c>
      <c r="H55" s="14">
        <v>2</v>
      </c>
      <c r="I55" s="14">
        <v>2</v>
      </c>
      <c r="J55" s="33">
        <v>168</v>
      </c>
      <c r="K55" s="14">
        <v>1</v>
      </c>
      <c r="L55" s="14"/>
      <c r="N55" t="e">
        <f ca="1"/>
        <v>#NAME?</v>
      </c>
      <c r="O55" t="e">
        <f ca="1"/>
        <v>#NAME?</v>
      </c>
      <c r="P55" t="e">
        <f ca="1"/>
        <v>#NAME?</v>
      </c>
      <c r="Q55" t="e">
        <f ca="1"/>
        <v>#NAME?</v>
      </c>
      <c r="R55" t="e">
        <f ca="1"/>
        <v>#NAME?</v>
      </c>
      <c r="S55" t="e">
        <f ca="1"/>
        <v>#NAME?</v>
      </c>
      <c r="T55" t="e">
        <f ca="1"/>
        <v>#NAME?</v>
      </c>
      <c r="U55" t="e">
        <f ca="1"/>
        <v>#NAME?</v>
      </c>
      <c r="V55" t="e">
        <f ca="1"/>
        <v>#NAME?</v>
      </c>
      <c r="W55" t="e">
        <f ca="1"/>
        <v>#NAME?</v>
      </c>
      <c r="X55" s="138" t="e">
        <f ca="1"/>
        <v>#NAME?</v>
      </c>
      <c r="Y55" s="139" t="e">
        <f ca="1"/>
        <v>#NAME?</v>
      </c>
      <c r="Z55" s="140" t="e">
        <f t="shared" ca="1" si="1"/>
        <v>#NAME?</v>
      </c>
      <c r="AA55" t="e">
        <f t="shared" ca="1" si="2"/>
        <v>#NAME?</v>
      </c>
      <c r="AB55" t="e">
        <f t="shared" ca="1" si="3"/>
        <v>#NAME?</v>
      </c>
      <c r="AC55" s="138" t="e">
        <f t="shared" ca="1" si="4"/>
        <v>#NAME?</v>
      </c>
      <c r="AD55" s="140" t="e">
        <f t="shared" ca="1" si="5"/>
        <v>#NAME?</v>
      </c>
      <c r="AE55" s="138">
        <f t="shared" ca="1" si="6"/>
        <v>0</v>
      </c>
      <c r="AF55" s="140" t="e">
        <f t="shared" ca="1" si="7"/>
        <v>#NAME?</v>
      </c>
      <c r="AG55">
        <f t="shared" ca="1" si="8"/>
        <v>0</v>
      </c>
      <c r="BG55" t="e">
        <f ca="1"/>
        <v>#NAME?</v>
      </c>
      <c r="BH55" t="e">
        <f ca="1"/>
        <v>#NAME?</v>
      </c>
      <c r="BI55" t="e">
        <f ca="1"/>
        <v>#NAME?</v>
      </c>
      <c r="BJ55" t="e">
        <f t="shared" ca="1" si="13"/>
        <v>#NAME?</v>
      </c>
      <c r="BK55" t="e">
        <f t="shared" ca="1" si="14"/>
        <v>#NAME?</v>
      </c>
      <c r="BL55" t="e">
        <f t="shared" ca="1" si="10"/>
        <v>#NAME?</v>
      </c>
      <c r="BM55" t="e">
        <f t="shared" ca="1" si="11"/>
        <v>#NAME?</v>
      </c>
      <c r="BN55" t="e">
        <f t="shared" ca="1" si="12"/>
        <v>#NAME?</v>
      </c>
    </row>
    <row r="56" spans="1:66" ht="15.5" x14ac:dyDescent="0.35">
      <c r="A56" s="31">
        <v>41</v>
      </c>
      <c r="B56" s="14">
        <v>12</v>
      </c>
      <c r="C56" s="20">
        <v>0.879</v>
      </c>
      <c r="D56" s="14">
        <v>2</v>
      </c>
      <c r="E56">
        <v>0</v>
      </c>
      <c r="F56" s="32">
        <v>0</v>
      </c>
      <c r="G56" s="14">
        <v>39</v>
      </c>
      <c r="H56" s="14">
        <v>5</v>
      </c>
      <c r="I56" s="14">
        <v>3</v>
      </c>
      <c r="J56" s="33">
        <v>167</v>
      </c>
      <c r="K56" s="14">
        <v>0</v>
      </c>
      <c r="L56" s="14"/>
      <c r="N56" t="e">
        <f ca="1"/>
        <v>#NAME?</v>
      </c>
      <c r="O56" t="e">
        <f ca="1"/>
        <v>#NAME?</v>
      </c>
      <c r="P56" t="e">
        <f ca="1"/>
        <v>#NAME?</v>
      </c>
      <c r="Q56" t="e">
        <f ca="1"/>
        <v>#NAME?</v>
      </c>
      <c r="R56" t="e">
        <f ca="1"/>
        <v>#NAME?</v>
      </c>
      <c r="S56" t="e">
        <f ca="1"/>
        <v>#NAME?</v>
      </c>
      <c r="T56" t="e">
        <f ca="1"/>
        <v>#NAME?</v>
      </c>
      <c r="U56" t="e">
        <f ca="1"/>
        <v>#NAME?</v>
      </c>
      <c r="V56" t="e">
        <f ca="1"/>
        <v>#NAME?</v>
      </c>
      <c r="W56" t="e">
        <f ca="1"/>
        <v>#NAME?</v>
      </c>
      <c r="X56" s="138" t="e">
        <f ca="1"/>
        <v>#NAME?</v>
      </c>
      <c r="Y56" s="139" t="e">
        <f ca="1"/>
        <v>#NAME?</v>
      </c>
      <c r="Z56" s="140" t="e">
        <f t="shared" ca="1" si="1"/>
        <v>#NAME?</v>
      </c>
      <c r="AA56" t="e">
        <f t="shared" ca="1" si="2"/>
        <v>#NAME?</v>
      </c>
      <c r="AB56" t="e">
        <f t="shared" ca="1" si="3"/>
        <v>#NAME?</v>
      </c>
      <c r="AC56" s="138" t="e">
        <f t="shared" ca="1" si="4"/>
        <v>#NAME?</v>
      </c>
      <c r="AD56" s="140" t="e">
        <f t="shared" ca="1" si="5"/>
        <v>#NAME?</v>
      </c>
      <c r="AE56" s="138">
        <f t="shared" ca="1" si="6"/>
        <v>0</v>
      </c>
      <c r="AF56" s="140" t="e">
        <f t="shared" ca="1" si="7"/>
        <v>#NAME?</v>
      </c>
      <c r="AG56">
        <f t="shared" ca="1" si="8"/>
        <v>0</v>
      </c>
      <c r="BG56" t="e">
        <f ca="1"/>
        <v>#NAME?</v>
      </c>
      <c r="BH56" t="e">
        <f ca="1"/>
        <v>#NAME?</v>
      </c>
      <c r="BI56" t="e">
        <f ca="1"/>
        <v>#NAME?</v>
      </c>
      <c r="BJ56" t="e">
        <f t="shared" ca="1" si="13"/>
        <v>#NAME?</v>
      </c>
      <c r="BK56" t="e">
        <f t="shared" ca="1" si="14"/>
        <v>#NAME?</v>
      </c>
      <c r="BL56" t="e">
        <f t="shared" ca="1" si="10"/>
        <v>#NAME?</v>
      </c>
      <c r="BM56" t="e">
        <f t="shared" ca="1" si="11"/>
        <v>#NAME?</v>
      </c>
      <c r="BN56" t="e">
        <f t="shared" ca="1" si="12"/>
        <v>#NAME?</v>
      </c>
    </row>
    <row r="57" spans="1:66" ht="15.5" x14ac:dyDescent="0.35">
      <c r="A57" s="31">
        <v>72</v>
      </c>
      <c r="B57" s="14">
        <v>4</v>
      </c>
      <c r="C57" s="20">
        <v>1.496</v>
      </c>
      <c r="D57" s="14">
        <v>2</v>
      </c>
      <c r="E57">
        <v>0</v>
      </c>
      <c r="F57" s="32">
        <v>1</v>
      </c>
      <c r="G57" s="14">
        <v>36</v>
      </c>
      <c r="H57" s="14">
        <v>6</v>
      </c>
      <c r="I57" s="14">
        <v>3</v>
      </c>
      <c r="J57" s="33">
        <v>184</v>
      </c>
      <c r="K57" s="14">
        <v>1</v>
      </c>
      <c r="L57" s="14"/>
      <c r="N57" t="e">
        <f ca="1"/>
        <v>#NAME?</v>
      </c>
      <c r="O57" t="e">
        <f ca="1"/>
        <v>#NAME?</v>
      </c>
      <c r="P57" t="e">
        <f ca="1"/>
        <v>#NAME?</v>
      </c>
      <c r="Q57" t="e">
        <f ca="1"/>
        <v>#NAME?</v>
      </c>
      <c r="R57" t="e">
        <f ca="1"/>
        <v>#NAME?</v>
      </c>
      <c r="S57" t="e">
        <f ca="1"/>
        <v>#NAME?</v>
      </c>
      <c r="T57" t="e">
        <f ca="1"/>
        <v>#NAME?</v>
      </c>
      <c r="U57" t="e">
        <f ca="1"/>
        <v>#NAME?</v>
      </c>
      <c r="V57" t="e">
        <f ca="1"/>
        <v>#NAME?</v>
      </c>
      <c r="W57" t="e">
        <f ca="1"/>
        <v>#NAME?</v>
      </c>
      <c r="X57" s="138" t="e">
        <f ca="1"/>
        <v>#NAME?</v>
      </c>
      <c r="Y57" s="139" t="e">
        <f ca="1"/>
        <v>#NAME?</v>
      </c>
      <c r="Z57" s="140" t="e">
        <f t="shared" ca="1" si="1"/>
        <v>#NAME?</v>
      </c>
      <c r="AA57" t="e">
        <f t="shared" ca="1" si="2"/>
        <v>#NAME?</v>
      </c>
      <c r="AB57" t="e">
        <f t="shared" ca="1" si="3"/>
        <v>#NAME?</v>
      </c>
      <c r="AC57" s="138" t="e">
        <f t="shared" ca="1" si="4"/>
        <v>#NAME?</v>
      </c>
      <c r="AD57" s="140" t="e">
        <f t="shared" ca="1" si="5"/>
        <v>#NAME?</v>
      </c>
      <c r="AE57" s="138">
        <f t="shared" ca="1" si="6"/>
        <v>0</v>
      </c>
      <c r="AF57" s="140" t="e">
        <f t="shared" ca="1" si="7"/>
        <v>#NAME?</v>
      </c>
      <c r="AG57">
        <f t="shared" ca="1" si="8"/>
        <v>0</v>
      </c>
      <c r="BG57" t="e">
        <f ca="1"/>
        <v>#NAME?</v>
      </c>
      <c r="BH57" t="e">
        <f ca="1"/>
        <v>#NAME?</v>
      </c>
      <c r="BI57" t="e">
        <f ca="1"/>
        <v>#NAME?</v>
      </c>
      <c r="BJ57" t="e">
        <f t="shared" ca="1" si="13"/>
        <v>#NAME?</v>
      </c>
      <c r="BK57" t="e">
        <f t="shared" ca="1" si="14"/>
        <v>#NAME?</v>
      </c>
      <c r="BL57" t="e">
        <f t="shared" ca="1" si="10"/>
        <v>#NAME?</v>
      </c>
      <c r="BM57" t="e">
        <f t="shared" ca="1" si="11"/>
        <v>#NAME?</v>
      </c>
      <c r="BN57" t="e">
        <f t="shared" ca="1" si="12"/>
        <v>#NAME?</v>
      </c>
    </row>
    <row r="58" spans="1:66" ht="15.5" x14ac:dyDescent="0.35">
      <c r="A58" s="31">
        <v>55</v>
      </c>
      <c r="B58" s="14">
        <v>14</v>
      </c>
      <c r="C58" s="20">
        <v>0.65500000000000003</v>
      </c>
      <c r="D58" s="14">
        <v>3</v>
      </c>
      <c r="E58">
        <v>0</v>
      </c>
      <c r="F58" s="32">
        <v>0</v>
      </c>
      <c r="G58" s="14">
        <v>37</v>
      </c>
      <c r="H58" s="14">
        <v>9</v>
      </c>
      <c r="I58" s="14">
        <v>2</v>
      </c>
      <c r="J58" s="33">
        <v>168</v>
      </c>
      <c r="K58" s="14">
        <v>1</v>
      </c>
      <c r="L58" s="14"/>
      <c r="N58" t="e">
        <f ca="1"/>
        <v>#NAME?</v>
      </c>
      <c r="O58" t="e">
        <f ca="1"/>
        <v>#NAME?</v>
      </c>
      <c r="P58" t="e">
        <f ca="1"/>
        <v>#NAME?</v>
      </c>
      <c r="Q58" t="e">
        <f ca="1"/>
        <v>#NAME?</v>
      </c>
      <c r="R58" t="e">
        <f ca="1"/>
        <v>#NAME?</v>
      </c>
      <c r="S58" t="e">
        <f ca="1"/>
        <v>#NAME?</v>
      </c>
      <c r="T58" t="e">
        <f ca="1"/>
        <v>#NAME?</v>
      </c>
      <c r="U58" t="e">
        <f ca="1"/>
        <v>#NAME?</v>
      </c>
      <c r="V58" t="e">
        <f ca="1"/>
        <v>#NAME?</v>
      </c>
      <c r="W58" t="e">
        <f ca="1"/>
        <v>#NAME?</v>
      </c>
      <c r="X58" s="138" t="e">
        <f ca="1"/>
        <v>#NAME?</v>
      </c>
      <c r="Y58" s="139" t="e">
        <f ca="1"/>
        <v>#NAME?</v>
      </c>
      <c r="Z58" s="140" t="e">
        <f t="shared" ca="1" si="1"/>
        <v>#NAME?</v>
      </c>
      <c r="AA58" t="e">
        <f t="shared" ca="1" si="2"/>
        <v>#NAME?</v>
      </c>
      <c r="AB58" t="e">
        <f t="shared" ca="1" si="3"/>
        <v>#NAME?</v>
      </c>
      <c r="AC58" s="138" t="e">
        <f t="shared" ca="1" si="4"/>
        <v>#NAME?</v>
      </c>
      <c r="AD58" s="140" t="e">
        <f t="shared" ca="1" si="5"/>
        <v>#NAME?</v>
      </c>
      <c r="AE58" s="138">
        <f t="shared" ca="1" si="6"/>
        <v>0</v>
      </c>
      <c r="AF58" s="140" t="e">
        <f t="shared" ca="1" si="7"/>
        <v>#NAME?</v>
      </c>
      <c r="AG58">
        <f t="shared" ca="1" si="8"/>
        <v>0</v>
      </c>
      <c r="BG58" t="e">
        <f ca="1"/>
        <v>#NAME?</v>
      </c>
      <c r="BH58" t="e">
        <f ca="1"/>
        <v>#NAME?</v>
      </c>
      <c r="BI58" t="e">
        <f ca="1"/>
        <v>#NAME?</v>
      </c>
      <c r="BJ58" t="e">
        <f t="shared" ca="1" si="13"/>
        <v>#NAME?</v>
      </c>
      <c r="BK58" t="e">
        <f t="shared" ca="1" si="14"/>
        <v>#NAME?</v>
      </c>
      <c r="BL58" t="e">
        <f t="shared" ca="1" si="10"/>
        <v>#NAME?</v>
      </c>
      <c r="BM58" t="e">
        <f t="shared" ca="1" si="11"/>
        <v>#NAME?</v>
      </c>
      <c r="BN58" t="e">
        <f t="shared" ca="1" si="12"/>
        <v>#NAME?</v>
      </c>
    </row>
    <row r="59" spans="1:66" ht="15.5" x14ac:dyDescent="0.35">
      <c r="A59" s="31">
        <v>48</v>
      </c>
      <c r="B59" s="14">
        <v>10</v>
      </c>
      <c r="C59" s="20">
        <v>1.6439999999999999</v>
      </c>
      <c r="D59" s="14">
        <v>3</v>
      </c>
      <c r="E59">
        <v>1</v>
      </c>
      <c r="F59" s="32">
        <v>1</v>
      </c>
      <c r="G59" s="14">
        <v>34</v>
      </c>
      <c r="H59" s="14">
        <v>19</v>
      </c>
      <c r="I59" s="14">
        <v>1</v>
      </c>
      <c r="J59" s="33">
        <v>180</v>
      </c>
      <c r="K59" s="14">
        <v>0</v>
      </c>
      <c r="L59" s="14"/>
      <c r="N59" t="e">
        <f ca="1"/>
        <v>#NAME?</v>
      </c>
      <c r="O59" t="e">
        <f ca="1"/>
        <v>#NAME?</v>
      </c>
      <c r="P59" t="e">
        <f ca="1"/>
        <v>#NAME?</v>
      </c>
      <c r="Q59" t="e">
        <f ca="1"/>
        <v>#NAME?</v>
      </c>
      <c r="R59" t="e">
        <f ca="1"/>
        <v>#NAME?</v>
      </c>
      <c r="S59" t="e">
        <f ca="1"/>
        <v>#NAME?</v>
      </c>
      <c r="T59" t="e">
        <f ca="1"/>
        <v>#NAME?</v>
      </c>
      <c r="U59" t="e">
        <f ca="1"/>
        <v>#NAME?</v>
      </c>
      <c r="V59" t="e">
        <f ca="1"/>
        <v>#NAME?</v>
      </c>
      <c r="W59" t="e">
        <f ca="1"/>
        <v>#NAME?</v>
      </c>
      <c r="X59" s="138" t="e">
        <f ca="1"/>
        <v>#NAME?</v>
      </c>
      <c r="Y59" s="139" t="e">
        <f ca="1"/>
        <v>#NAME?</v>
      </c>
      <c r="Z59" s="140" t="e">
        <f t="shared" ca="1" si="1"/>
        <v>#NAME?</v>
      </c>
      <c r="AA59" t="e">
        <f t="shared" ca="1" si="2"/>
        <v>#NAME?</v>
      </c>
      <c r="AB59" t="e">
        <f t="shared" ca="1" si="3"/>
        <v>#NAME?</v>
      </c>
      <c r="AC59" s="138" t="e">
        <f t="shared" ca="1" si="4"/>
        <v>#NAME?</v>
      </c>
      <c r="AD59" s="140" t="e">
        <f t="shared" ca="1" si="5"/>
        <v>#NAME?</v>
      </c>
      <c r="AE59" s="138">
        <f t="shared" ca="1" si="6"/>
        <v>0</v>
      </c>
      <c r="AF59" s="140" t="e">
        <f t="shared" ca="1" si="7"/>
        <v>#NAME?</v>
      </c>
      <c r="AG59">
        <f t="shared" ca="1" si="8"/>
        <v>0</v>
      </c>
      <c r="BG59" t="e">
        <f ca="1"/>
        <v>#NAME?</v>
      </c>
      <c r="BH59" t="e">
        <f ca="1"/>
        <v>#NAME?</v>
      </c>
      <c r="BI59" t="e">
        <f ca="1"/>
        <v>#NAME?</v>
      </c>
      <c r="BJ59" t="e">
        <f t="shared" ca="1" si="13"/>
        <v>#NAME?</v>
      </c>
      <c r="BK59" t="e">
        <f t="shared" ca="1" si="14"/>
        <v>#NAME?</v>
      </c>
      <c r="BL59" t="e">
        <f t="shared" ca="1" si="10"/>
        <v>#NAME?</v>
      </c>
      <c r="BM59" t="e">
        <f t="shared" ca="1" si="11"/>
        <v>#NAME?</v>
      </c>
      <c r="BN59" t="e">
        <f t="shared" ca="1" si="12"/>
        <v>#NAME?</v>
      </c>
    </row>
    <row r="60" spans="1:66" ht="15.5" x14ac:dyDescent="0.35">
      <c r="A60" s="31">
        <v>76</v>
      </c>
      <c r="B60" s="14">
        <v>5</v>
      </c>
      <c r="C60" s="20">
        <v>0.81899999999999995</v>
      </c>
      <c r="D60" s="14">
        <v>4</v>
      </c>
      <c r="E60">
        <v>1</v>
      </c>
      <c r="F60" s="32">
        <v>1</v>
      </c>
      <c r="G60" s="14">
        <v>52</v>
      </c>
      <c r="H60" s="14">
        <v>18</v>
      </c>
      <c r="I60" s="14">
        <v>5</v>
      </c>
      <c r="J60" s="33">
        <v>186</v>
      </c>
      <c r="K60" s="14">
        <v>0</v>
      </c>
      <c r="L60" s="14"/>
      <c r="N60" t="e">
        <f ca="1"/>
        <v>#NAME?</v>
      </c>
      <c r="O60" t="e">
        <f ca="1"/>
        <v>#NAME?</v>
      </c>
      <c r="P60" t="e">
        <f ca="1"/>
        <v>#NAME?</v>
      </c>
      <c r="Q60" t="e">
        <f ca="1"/>
        <v>#NAME?</v>
      </c>
      <c r="R60" t="e">
        <f ca="1"/>
        <v>#NAME?</v>
      </c>
      <c r="S60" t="e">
        <f ca="1"/>
        <v>#NAME?</v>
      </c>
      <c r="T60" t="e">
        <f ca="1"/>
        <v>#NAME?</v>
      </c>
      <c r="U60" t="e">
        <f ca="1"/>
        <v>#NAME?</v>
      </c>
      <c r="V60" t="e">
        <f ca="1"/>
        <v>#NAME?</v>
      </c>
      <c r="W60" t="e">
        <f ca="1"/>
        <v>#NAME?</v>
      </c>
      <c r="X60" s="138" t="e">
        <f ca="1"/>
        <v>#NAME?</v>
      </c>
      <c r="Y60" s="139" t="e">
        <f ca="1"/>
        <v>#NAME?</v>
      </c>
      <c r="Z60" s="140" t="e">
        <f t="shared" ca="1" si="1"/>
        <v>#NAME?</v>
      </c>
      <c r="AA60" t="e">
        <f t="shared" ca="1" si="2"/>
        <v>#NAME?</v>
      </c>
      <c r="AB60" t="e">
        <f t="shared" ca="1" si="3"/>
        <v>#NAME?</v>
      </c>
      <c r="AC60" s="138" t="e">
        <f t="shared" ca="1" si="4"/>
        <v>#NAME?</v>
      </c>
      <c r="AD60" s="140" t="e">
        <f t="shared" ca="1" si="5"/>
        <v>#NAME?</v>
      </c>
      <c r="AE60" s="138">
        <f t="shared" ca="1" si="6"/>
        <v>0</v>
      </c>
      <c r="AF60" s="140" t="e">
        <f t="shared" ca="1" si="7"/>
        <v>#NAME?</v>
      </c>
      <c r="AG60">
        <f t="shared" ca="1" si="8"/>
        <v>0</v>
      </c>
      <c r="BG60" t="e">
        <f ca="1"/>
        <v>#NAME?</v>
      </c>
      <c r="BH60" t="e">
        <f ca="1"/>
        <v>#NAME?</v>
      </c>
      <c r="BI60" t="e">
        <f ca="1"/>
        <v>#NAME?</v>
      </c>
      <c r="BJ60" t="e">
        <f t="shared" ca="1" si="13"/>
        <v>#NAME?</v>
      </c>
      <c r="BK60" t="e">
        <f t="shared" ca="1" si="14"/>
        <v>#NAME?</v>
      </c>
      <c r="BL60" t="e">
        <f t="shared" ca="1" si="10"/>
        <v>#NAME?</v>
      </c>
      <c r="BM60" t="e">
        <f t="shared" ca="1" si="11"/>
        <v>#NAME?</v>
      </c>
      <c r="BN60" t="e">
        <f t="shared" ca="1" si="12"/>
        <v>#NAME?</v>
      </c>
    </row>
    <row r="61" spans="1:66" ht="15.5" x14ac:dyDescent="0.35">
      <c r="A61" s="31">
        <v>58</v>
      </c>
      <c r="B61" s="14">
        <v>6</v>
      </c>
      <c r="C61" s="20">
        <v>1.623</v>
      </c>
      <c r="D61" s="14">
        <v>1</v>
      </c>
      <c r="E61">
        <v>1</v>
      </c>
      <c r="F61" s="32">
        <v>1</v>
      </c>
      <c r="G61" s="14">
        <v>45</v>
      </c>
      <c r="H61" s="14">
        <v>10</v>
      </c>
      <c r="I61" s="14">
        <v>3</v>
      </c>
      <c r="J61" s="33">
        <v>187</v>
      </c>
      <c r="K61" s="14">
        <v>0</v>
      </c>
      <c r="L61" s="14"/>
      <c r="N61" t="e">
        <f ca="1"/>
        <v>#NAME?</v>
      </c>
      <c r="O61" t="e">
        <f ca="1"/>
        <v>#NAME?</v>
      </c>
      <c r="P61" t="e">
        <f ca="1"/>
        <v>#NAME?</v>
      </c>
      <c r="Q61" t="e">
        <f ca="1"/>
        <v>#NAME?</v>
      </c>
      <c r="R61" t="e">
        <f ca="1"/>
        <v>#NAME?</v>
      </c>
      <c r="S61" t="e">
        <f ca="1"/>
        <v>#NAME?</v>
      </c>
      <c r="T61" t="e">
        <f ca="1"/>
        <v>#NAME?</v>
      </c>
      <c r="U61" t="e">
        <f ca="1"/>
        <v>#NAME?</v>
      </c>
      <c r="V61" t="e">
        <f ca="1"/>
        <v>#NAME?</v>
      </c>
      <c r="W61" t="e">
        <f ca="1"/>
        <v>#NAME?</v>
      </c>
      <c r="X61" s="138" t="e">
        <f ca="1"/>
        <v>#NAME?</v>
      </c>
      <c r="Y61" s="139" t="e">
        <f ca="1"/>
        <v>#NAME?</v>
      </c>
      <c r="Z61" s="140" t="e">
        <f t="shared" ca="1" si="1"/>
        <v>#NAME?</v>
      </c>
      <c r="AA61" t="e">
        <f t="shared" ca="1" si="2"/>
        <v>#NAME?</v>
      </c>
      <c r="AB61" t="e">
        <f t="shared" ca="1" si="3"/>
        <v>#NAME?</v>
      </c>
      <c r="AC61" s="138" t="e">
        <f t="shared" ca="1" si="4"/>
        <v>#NAME?</v>
      </c>
      <c r="AD61" s="140" t="e">
        <f t="shared" ca="1" si="5"/>
        <v>#NAME?</v>
      </c>
      <c r="AE61" s="138">
        <f t="shared" ca="1" si="6"/>
        <v>0</v>
      </c>
      <c r="AF61" s="140" t="e">
        <f t="shared" ca="1" si="7"/>
        <v>#NAME?</v>
      </c>
      <c r="AG61">
        <f t="shared" ca="1" si="8"/>
        <v>0</v>
      </c>
      <c r="BG61" t="e">
        <f ca="1"/>
        <v>#NAME?</v>
      </c>
      <c r="BH61" t="e">
        <f ca="1"/>
        <v>#NAME?</v>
      </c>
      <c r="BI61" t="e">
        <f ca="1"/>
        <v>#NAME?</v>
      </c>
      <c r="BJ61" t="e">
        <f t="shared" ca="1" si="13"/>
        <v>#NAME?</v>
      </c>
      <c r="BK61" t="e">
        <f t="shared" ca="1" si="14"/>
        <v>#NAME?</v>
      </c>
      <c r="BL61" t="e">
        <f t="shared" ca="1" si="10"/>
        <v>#NAME?</v>
      </c>
      <c r="BM61" t="e">
        <f t="shared" ca="1" si="11"/>
        <v>#NAME?</v>
      </c>
      <c r="BN61" t="e">
        <f t="shared" ca="1" si="12"/>
        <v>#NAME?</v>
      </c>
    </row>
    <row r="62" spans="1:66" ht="15.5" x14ac:dyDescent="0.35">
      <c r="A62" s="31">
        <v>51</v>
      </c>
      <c r="B62" s="14">
        <v>6</v>
      </c>
      <c r="C62" s="20">
        <v>1.0840000000000001</v>
      </c>
      <c r="D62" s="14">
        <v>2</v>
      </c>
      <c r="E62">
        <v>0</v>
      </c>
      <c r="F62" s="32">
        <v>1</v>
      </c>
      <c r="G62" s="14">
        <v>53</v>
      </c>
      <c r="H62" s="14">
        <v>9</v>
      </c>
      <c r="I62" s="14">
        <v>4</v>
      </c>
      <c r="J62" s="33">
        <v>170</v>
      </c>
      <c r="K62" s="14">
        <v>0</v>
      </c>
      <c r="L62" s="14"/>
      <c r="N62" t="e">
        <f ca="1"/>
        <v>#NAME?</v>
      </c>
      <c r="O62" t="e">
        <f ca="1"/>
        <v>#NAME?</v>
      </c>
      <c r="P62" t="e">
        <f ca="1"/>
        <v>#NAME?</v>
      </c>
      <c r="Q62" t="e">
        <f ca="1"/>
        <v>#NAME?</v>
      </c>
      <c r="R62" t="e">
        <f ca="1"/>
        <v>#NAME?</v>
      </c>
      <c r="S62" t="e">
        <f ca="1"/>
        <v>#NAME?</v>
      </c>
      <c r="T62" t="e">
        <f ca="1"/>
        <v>#NAME?</v>
      </c>
      <c r="U62" t="e">
        <f ca="1"/>
        <v>#NAME?</v>
      </c>
      <c r="V62" t="e">
        <f ca="1"/>
        <v>#NAME?</v>
      </c>
      <c r="W62" t="e">
        <f ca="1"/>
        <v>#NAME?</v>
      </c>
      <c r="X62" s="138" t="e">
        <f ca="1"/>
        <v>#NAME?</v>
      </c>
      <c r="Y62" s="139" t="e">
        <f ca="1"/>
        <v>#NAME?</v>
      </c>
      <c r="Z62" s="140" t="e">
        <f t="shared" ca="1" si="1"/>
        <v>#NAME?</v>
      </c>
      <c r="AA62" t="e">
        <f t="shared" ca="1" si="2"/>
        <v>#NAME?</v>
      </c>
      <c r="AB62" t="e">
        <f t="shared" ca="1" si="3"/>
        <v>#NAME?</v>
      </c>
      <c r="AC62" s="138" t="e">
        <f t="shared" ca="1" si="4"/>
        <v>#NAME?</v>
      </c>
      <c r="AD62" s="140" t="e">
        <f t="shared" ca="1" si="5"/>
        <v>#NAME?</v>
      </c>
      <c r="AE62" s="138">
        <f t="shared" ca="1" si="6"/>
        <v>0</v>
      </c>
      <c r="AF62" s="140" t="e">
        <f t="shared" ca="1" si="7"/>
        <v>#NAME?</v>
      </c>
      <c r="AG62">
        <f t="shared" ca="1" si="8"/>
        <v>0</v>
      </c>
      <c r="BG62" t="e">
        <f ca="1"/>
        <v>#NAME?</v>
      </c>
      <c r="BH62" t="e">
        <f ca="1"/>
        <v>#NAME?</v>
      </c>
      <c r="BI62" t="e">
        <f ca="1"/>
        <v>#NAME?</v>
      </c>
      <c r="BJ62" t="e">
        <f t="shared" ca="1" si="13"/>
        <v>#NAME?</v>
      </c>
      <c r="BK62" t="e">
        <f t="shared" ca="1" si="14"/>
        <v>#NAME?</v>
      </c>
      <c r="BL62" t="e">
        <f t="shared" ca="1" si="10"/>
        <v>#NAME?</v>
      </c>
      <c r="BM62" t="e">
        <f t="shared" ca="1" si="11"/>
        <v>#NAME?</v>
      </c>
      <c r="BN62" t="e">
        <f t="shared" ca="1" si="12"/>
        <v>#NAME?</v>
      </c>
    </row>
    <row r="63" spans="1:66" ht="15.5" x14ac:dyDescent="0.35">
      <c r="A63" s="31">
        <v>67</v>
      </c>
      <c r="B63" s="14">
        <v>13</v>
      </c>
      <c r="C63" s="20">
        <v>1.4610000000000001</v>
      </c>
      <c r="D63" s="14">
        <v>4</v>
      </c>
      <c r="E63">
        <v>0</v>
      </c>
      <c r="F63" s="32">
        <v>0</v>
      </c>
      <c r="G63" s="14">
        <v>44</v>
      </c>
      <c r="H63" s="14">
        <v>10</v>
      </c>
      <c r="I63" s="14">
        <v>3</v>
      </c>
      <c r="J63" s="33">
        <v>187</v>
      </c>
      <c r="K63" s="14">
        <v>0</v>
      </c>
      <c r="L63" s="14"/>
      <c r="N63" t="e">
        <f ca="1"/>
        <v>#NAME?</v>
      </c>
      <c r="O63" t="e">
        <f ca="1"/>
        <v>#NAME?</v>
      </c>
      <c r="P63" t="e">
        <f ca="1"/>
        <v>#NAME?</v>
      </c>
      <c r="Q63" t="e">
        <f ca="1"/>
        <v>#NAME?</v>
      </c>
      <c r="R63" t="e">
        <f ca="1"/>
        <v>#NAME?</v>
      </c>
      <c r="S63" t="e">
        <f ca="1"/>
        <v>#NAME?</v>
      </c>
      <c r="T63" t="e">
        <f ca="1"/>
        <v>#NAME?</v>
      </c>
      <c r="U63" t="e">
        <f ca="1"/>
        <v>#NAME?</v>
      </c>
      <c r="V63" t="e">
        <f ca="1"/>
        <v>#NAME?</v>
      </c>
      <c r="W63" t="e">
        <f ca="1"/>
        <v>#NAME?</v>
      </c>
      <c r="X63" s="138" t="e">
        <f ca="1"/>
        <v>#NAME?</v>
      </c>
      <c r="Y63" s="139" t="e">
        <f ca="1"/>
        <v>#NAME?</v>
      </c>
      <c r="Z63" s="140" t="e">
        <f t="shared" ca="1" si="1"/>
        <v>#NAME?</v>
      </c>
      <c r="AA63" t="e">
        <f t="shared" ca="1" si="2"/>
        <v>#NAME?</v>
      </c>
      <c r="AB63" t="e">
        <f t="shared" ca="1" si="3"/>
        <v>#NAME?</v>
      </c>
      <c r="AC63" s="138" t="e">
        <f t="shared" ca="1" si="4"/>
        <v>#NAME?</v>
      </c>
      <c r="AD63" s="140" t="e">
        <f t="shared" ca="1" si="5"/>
        <v>#NAME?</v>
      </c>
      <c r="AE63" s="138">
        <f t="shared" ca="1" si="6"/>
        <v>0</v>
      </c>
      <c r="AF63" s="140" t="e">
        <f t="shared" ca="1" si="7"/>
        <v>#NAME?</v>
      </c>
      <c r="AG63">
        <f t="shared" ca="1" si="8"/>
        <v>0</v>
      </c>
      <c r="BG63" t="e">
        <f ca="1"/>
        <v>#NAME?</v>
      </c>
      <c r="BH63" t="e">
        <f ca="1"/>
        <v>#NAME?</v>
      </c>
      <c r="BI63" t="e">
        <f ca="1"/>
        <v>#NAME?</v>
      </c>
      <c r="BJ63" t="e">
        <f t="shared" ca="1" si="13"/>
        <v>#NAME?</v>
      </c>
      <c r="BK63" t="e">
        <f t="shared" ca="1" si="14"/>
        <v>#NAME?</v>
      </c>
      <c r="BL63" t="e">
        <f t="shared" ca="1" si="10"/>
        <v>#NAME?</v>
      </c>
      <c r="BM63" t="e">
        <f t="shared" ca="1" si="11"/>
        <v>#NAME?</v>
      </c>
      <c r="BN63" t="e">
        <f t="shared" ca="1" si="12"/>
        <v>#NAME?</v>
      </c>
    </row>
    <row r="64" spans="1:66" ht="15.5" x14ac:dyDescent="0.35">
      <c r="A64" s="31">
        <v>50</v>
      </c>
      <c r="B64" s="14">
        <v>3</v>
      </c>
      <c r="C64" s="20">
        <v>0.53200000000000003</v>
      </c>
      <c r="D64" s="14">
        <v>2</v>
      </c>
      <c r="E64">
        <v>0</v>
      </c>
      <c r="F64" s="32">
        <v>0</v>
      </c>
      <c r="G64" s="14">
        <v>46</v>
      </c>
      <c r="H64" s="14">
        <v>3</v>
      </c>
      <c r="I64" s="14">
        <v>4</v>
      </c>
      <c r="J64" s="33">
        <v>172</v>
      </c>
      <c r="K64" s="14">
        <v>0</v>
      </c>
      <c r="L64" s="14"/>
      <c r="N64" t="e">
        <f ca="1"/>
        <v>#NAME?</v>
      </c>
      <c r="O64" t="e">
        <f ca="1"/>
        <v>#NAME?</v>
      </c>
      <c r="P64" t="e">
        <f ca="1"/>
        <v>#NAME?</v>
      </c>
      <c r="Q64" t="e">
        <f ca="1"/>
        <v>#NAME?</v>
      </c>
      <c r="R64" t="e">
        <f ca="1"/>
        <v>#NAME?</v>
      </c>
      <c r="S64" t="e">
        <f ca="1"/>
        <v>#NAME?</v>
      </c>
      <c r="T64" t="e">
        <f ca="1"/>
        <v>#NAME?</v>
      </c>
      <c r="U64" t="e">
        <f ca="1"/>
        <v>#NAME?</v>
      </c>
      <c r="V64" t="e">
        <f ca="1"/>
        <v>#NAME?</v>
      </c>
      <c r="W64" t="e">
        <f ca="1"/>
        <v>#NAME?</v>
      </c>
      <c r="X64" s="138" t="e">
        <f ca="1"/>
        <v>#NAME?</v>
      </c>
      <c r="Y64" s="139" t="e">
        <f ca="1"/>
        <v>#NAME?</v>
      </c>
      <c r="Z64" s="140" t="e">
        <f t="shared" ca="1" si="1"/>
        <v>#NAME?</v>
      </c>
      <c r="AA64" t="e">
        <f t="shared" ca="1" si="2"/>
        <v>#NAME?</v>
      </c>
      <c r="AB64" t="e">
        <f t="shared" ca="1" si="3"/>
        <v>#NAME?</v>
      </c>
      <c r="AC64" s="138" t="e">
        <f t="shared" ca="1" si="4"/>
        <v>#NAME?</v>
      </c>
      <c r="AD64" s="140" t="e">
        <f t="shared" ca="1" si="5"/>
        <v>#NAME?</v>
      </c>
      <c r="AE64" s="138">
        <f t="shared" ca="1" si="6"/>
        <v>0</v>
      </c>
      <c r="AF64" s="140" t="e">
        <f t="shared" ca="1" si="7"/>
        <v>#NAME?</v>
      </c>
      <c r="AG64">
        <f t="shared" ca="1" si="8"/>
        <v>0</v>
      </c>
      <c r="BG64" t="e">
        <f ca="1"/>
        <v>#NAME?</v>
      </c>
      <c r="BH64" t="e">
        <f ca="1"/>
        <v>#NAME?</v>
      </c>
      <c r="BI64" t="e">
        <f ca="1"/>
        <v>#NAME?</v>
      </c>
      <c r="BJ64" t="e">
        <f t="shared" ca="1" si="13"/>
        <v>#NAME?</v>
      </c>
      <c r="BK64" t="e">
        <f t="shared" ca="1" si="14"/>
        <v>#NAME?</v>
      </c>
      <c r="BL64" t="e">
        <f t="shared" ca="1" si="10"/>
        <v>#NAME?</v>
      </c>
      <c r="BM64" t="e">
        <f t="shared" ca="1" si="11"/>
        <v>#NAME?</v>
      </c>
      <c r="BN64" t="e">
        <f t="shared" ca="1" si="12"/>
        <v>#NAME?</v>
      </c>
    </row>
    <row r="65" spans="1:66" ht="15.5" x14ac:dyDescent="0.35">
      <c r="A65" s="31">
        <v>58</v>
      </c>
      <c r="B65" s="14">
        <v>2</v>
      </c>
      <c r="C65" s="20">
        <v>1.3360000000000001</v>
      </c>
      <c r="D65" s="14">
        <v>2</v>
      </c>
      <c r="E65">
        <v>1</v>
      </c>
      <c r="F65" s="32">
        <v>1</v>
      </c>
      <c r="G65" s="14">
        <v>38</v>
      </c>
      <c r="H65" s="14">
        <v>9</v>
      </c>
      <c r="I65" s="14">
        <v>2</v>
      </c>
      <c r="J65" s="33">
        <v>183</v>
      </c>
      <c r="K65" s="14">
        <v>0</v>
      </c>
      <c r="L65" s="14"/>
      <c r="N65" t="e">
        <f ca="1"/>
        <v>#NAME?</v>
      </c>
      <c r="O65" t="e">
        <f ca="1"/>
        <v>#NAME?</v>
      </c>
      <c r="P65" t="e">
        <f ca="1"/>
        <v>#NAME?</v>
      </c>
      <c r="Q65" t="e">
        <f ca="1"/>
        <v>#NAME?</v>
      </c>
      <c r="R65" t="e">
        <f ca="1"/>
        <v>#NAME?</v>
      </c>
      <c r="S65" t="e">
        <f ca="1"/>
        <v>#NAME?</v>
      </c>
      <c r="T65" t="e">
        <f ca="1"/>
        <v>#NAME?</v>
      </c>
      <c r="U65" t="e">
        <f ca="1"/>
        <v>#NAME?</v>
      </c>
      <c r="V65" t="e">
        <f ca="1"/>
        <v>#NAME?</v>
      </c>
      <c r="W65" t="e">
        <f ca="1"/>
        <v>#NAME?</v>
      </c>
      <c r="X65" s="138" t="e">
        <f ca="1"/>
        <v>#NAME?</v>
      </c>
      <c r="Y65" s="139" t="e">
        <f ca="1"/>
        <v>#NAME?</v>
      </c>
      <c r="Z65" s="140" t="e">
        <f t="shared" ca="1" si="1"/>
        <v>#NAME?</v>
      </c>
      <c r="AA65" t="e">
        <f t="shared" ca="1" si="2"/>
        <v>#NAME?</v>
      </c>
      <c r="AB65" t="e">
        <f t="shared" ca="1" si="3"/>
        <v>#NAME?</v>
      </c>
      <c r="AC65" s="138" t="e">
        <f t="shared" ca="1" si="4"/>
        <v>#NAME?</v>
      </c>
      <c r="AD65" s="140" t="e">
        <f t="shared" ca="1" si="5"/>
        <v>#NAME?</v>
      </c>
      <c r="AE65" s="138">
        <f t="shared" ca="1" si="6"/>
        <v>0</v>
      </c>
      <c r="AF65" s="140" t="e">
        <f t="shared" ca="1" si="7"/>
        <v>#NAME?</v>
      </c>
      <c r="AG65">
        <f t="shared" ca="1" si="8"/>
        <v>0</v>
      </c>
      <c r="BG65" t="e">
        <f ca="1"/>
        <v>#NAME?</v>
      </c>
      <c r="BH65" t="e">
        <f ca="1"/>
        <v>#NAME?</v>
      </c>
      <c r="BI65" t="e">
        <f ca="1"/>
        <v>#NAME?</v>
      </c>
      <c r="BJ65" t="e">
        <f t="shared" ca="1" si="13"/>
        <v>#NAME?</v>
      </c>
      <c r="BK65" t="e">
        <f t="shared" ca="1" si="14"/>
        <v>#NAME?</v>
      </c>
      <c r="BL65" t="e">
        <f t="shared" ca="1" si="10"/>
        <v>#NAME?</v>
      </c>
      <c r="BM65" t="e">
        <f t="shared" ca="1" si="11"/>
        <v>#NAME?</v>
      </c>
      <c r="BN65" t="e">
        <f t="shared" ca="1" si="12"/>
        <v>#NAME?</v>
      </c>
    </row>
    <row r="66" spans="1:66" ht="15.5" x14ac:dyDescent="0.35">
      <c r="A66" s="31">
        <v>89</v>
      </c>
      <c r="B66" s="14">
        <v>8</v>
      </c>
      <c r="C66" s="20">
        <v>1.018</v>
      </c>
      <c r="D66" s="14">
        <v>0</v>
      </c>
      <c r="E66">
        <v>1</v>
      </c>
      <c r="F66" s="32">
        <v>1</v>
      </c>
      <c r="G66" s="14">
        <v>36</v>
      </c>
      <c r="H66" s="14">
        <v>12</v>
      </c>
      <c r="I66" s="14">
        <v>1</v>
      </c>
      <c r="J66" s="33">
        <v>195</v>
      </c>
      <c r="K66" s="14">
        <v>1</v>
      </c>
      <c r="L66" s="14"/>
      <c r="N66" t="e">
        <f ca="1"/>
        <v>#NAME?</v>
      </c>
      <c r="O66" t="e">
        <f ca="1"/>
        <v>#NAME?</v>
      </c>
      <c r="P66" t="e">
        <f ca="1"/>
        <v>#NAME?</v>
      </c>
      <c r="Q66" t="e">
        <f ca="1"/>
        <v>#NAME?</v>
      </c>
      <c r="R66" t="e">
        <f ca="1"/>
        <v>#NAME?</v>
      </c>
      <c r="S66" t="e">
        <f ca="1"/>
        <v>#NAME?</v>
      </c>
      <c r="T66" t="e">
        <f ca="1"/>
        <v>#NAME?</v>
      </c>
      <c r="U66" t="e">
        <f ca="1"/>
        <v>#NAME?</v>
      </c>
      <c r="V66" t="e">
        <f ca="1"/>
        <v>#NAME?</v>
      </c>
      <c r="W66" t="e">
        <f ca="1"/>
        <v>#NAME?</v>
      </c>
      <c r="X66" s="138" t="e">
        <f ca="1"/>
        <v>#NAME?</v>
      </c>
      <c r="Y66" s="139" t="e">
        <f ca="1"/>
        <v>#NAME?</v>
      </c>
      <c r="Z66" s="140" t="e">
        <f t="shared" ca="1" si="1"/>
        <v>#NAME?</v>
      </c>
      <c r="AA66" t="e">
        <f t="shared" ca="1" si="2"/>
        <v>#NAME?</v>
      </c>
      <c r="AB66" t="e">
        <f t="shared" ca="1" si="3"/>
        <v>#NAME?</v>
      </c>
      <c r="AC66" s="138" t="e">
        <f t="shared" ca="1" si="4"/>
        <v>#NAME?</v>
      </c>
      <c r="AD66" s="140" t="e">
        <f t="shared" ca="1" si="5"/>
        <v>#NAME?</v>
      </c>
      <c r="AE66" s="138">
        <f t="shared" ca="1" si="6"/>
        <v>0</v>
      </c>
      <c r="AF66" s="140" t="e">
        <f t="shared" ca="1" si="7"/>
        <v>#NAME?</v>
      </c>
      <c r="AG66">
        <f t="shared" ca="1" si="8"/>
        <v>0</v>
      </c>
      <c r="BG66" t="e">
        <f ca="1"/>
        <v>#NAME?</v>
      </c>
      <c r="BH66" t="e">
        <f ca="1"/>
        <v>#NAME?</v>
      </c>
      <c r="BI66" t="e">
        <f ca="1"/>
        <v>#NAME?</v>
      </c>
      <c r="BJ66" t="e">
        <f t="shared" ca="1" si="13"/>
        <v>#NAME?</v>
      </c>
      <c r="BK66" t="e">
        <f t="shared" ca="1" si="14"/>
        <v>#NAME?</v>
      </c>
      <c r="BL66" t="e">
        <f t="shared" ca="1" si="10"/>
        <v>#NAME?</v>
      </c>
      <c r="BM66" t="e">
        <f t="shared" ca="1" si="11"/>
        <v>#NAME?</v>
      </c>
      <c r="BN66" t="e">
        <f t="shared" ca="1" si="12"/>
        <v>#NAME?</v>
      </c>
    </row>
    <row r="67" spans="1:66" ht="15.5" x14ac:dyDescent="0.35">
      <c r="A67" s="31">
        <v>76</v>
      </c>
      <c r="B67" s="14">
        <v>19</v>
      </c>
      <c r="C67" s="20">
        <v>4.2999999999999997E-2</v>
      </c>
      <c r="D67" s="14">
        <v>2</v>
      </c>
      <c r="E67">
        <v>0</v>
      </c>
      <c r="F67" s="32">
        <v>1</v>
      </c>
      <c r="G67" s="14">
        <v>42</v>
      </c>
      <c r="H67" s="14">
        <v>3</v>
      </c>
      <c r="I67" s="14">
        <v>3</v>
      </c>
      <c r="J67" s="33">
        <v>166</v>
      </c>
      <c r="K67" s="14">
        <v>1</v>
      </c>
      <c r="L67" s="14"/>
      <c r="N67" t="e">
        <f ca="1"/>
        <v>#NAME?</v>
      </c>
      <c r="O67" t="e">
        <f ca="1"/>
        <v>#NAME?</v>
      </c>
      <c r="P67" t="e">
        <f ca="1"/>
        <v>#NAME?</v>
      </c>
      <c r="Q67" t="e">
        <f ca="1"/>
        <v>#NAME?</v>
      </c>
      <c r="R67" t="e">
        <f ca="1"/>
        <v>#NAME?</v>
      </c>
      <c r="S67" t="e">
        <f ca="1"/>
        <v>#NAME?</v>
      </c>
      <c r="T67" t="e">
        <f ca="1"/>
        <v>#NAME?</v>
      </c>
      <c r="U67" t="e">
        <f ca="1"/>
        <v>#NAME?</v>
      </c>
      <c r="V67" t="e">
        <f ca="1"/>
        <v>#NAME?</v>
      </c>
      <c r="W67" t="e">
        <f ca="1"/>
        <v>#NAME?</v>
      </c>
      <c r="X67" s="138" t="e">
        <f ca="1"/>
        <v>#NAME?</v>
      </c>
      <c r="Y67" s="139" t="e">
        <f ca="1"/>
        <v>#NAME?</v>
      </c>
      <c r="Z67" s="140" t="e">
        <f t="shared" ca="1" si="1"/>
        <v>#NAME?</v>
      </c>
      <c r="AA67" t="e">
        <f t="shared" ca="1" si="2"/>
        <v>#NAME?</v>
      </c>
      <c r="AB67" t="e">
        <f t="shared" ca="1" si="3"/>
        <v>#NAME?</v>
      </c>
      <c r="AC67" s="138" t="e">
        <f t="shared" ca="1" si="4"/>
        <v>#NAME?</v>
      </c>
      <c r="AD67" s="140" t="e">
        <f t="shared" ca="1" si="5"/>
        <v>#NAME?</v>
      </c>
      <c r="AE67" s="138">
        <f t="shared" ca="1" si="6"/>
        <v>0</v>
      </c>
      <c r="AF67" s="140" t="e">
        <f t="shared" ca="1" si="7"/>
        <v>#NAME?</v>
      </c>
      <c r="AG67">
        <f t="shared" ca="1" si="8"/>
        <v>0</v>
      </c>
      <c r="BG67" t="e">
        <f ca="1"/>
        <v>#NAME?</v>
      </c>
      <c r="BH67" t="e">
        <f ca="1"/>
        <v>#NAME?</v>
      </c>
      <c r="BI67" t="e">
        <f ca="1"/>
        <v>#NAME?</v>
      </c>
      <c r="BJ67" t="e">
        <f t="shared" ca="1" si="13"/>
        <v>#NAME?</v>
      </c>
      <c r="BK67" t="e">
        <f t="shared" ca="1" si="14"/>
        <v>#NAME?</v>
      </c>
      <c r="BL67" t="e">
        <f t="shared" ca="1" si="10"/>
        <v>#NAME?</v>
      </c>
      <c r="BM67" t="e">
        <f t="shared" ca="1" si="11"/>
        <v>#NAME?</v>
      </c>
      <c r="BN67" t="e">
        <f t="shared" ca="1" si="12"/>
        <v>#NAME?</v>
      </c>
    </row>
    <row r="68" spans="1:66" ht="15.5" x14ac:dyDescent="0.35">
      <c r="A68" s="31">
        <v>71</v>
      </c>
      <c r="B68" s="14">
        <v>5</v>
      </c>
      <c r="C68" s="20">
        <v>1.28</v>
      </c>
      <c r="D68" s="14">
        <v>2</v>
      </c>
      <c r="E68">
        <v>1</v>
      </c>
      <c r="F68" s="32">
        <v>1</v>
      </c>
      <c r="G68" s="14">
        <v>28</v>
      </c>
      <c r="H68" s="14">
        <v>9</v>
      </c>
      <c r="I68" s="14">
        <v>1</v>
      </c>
      <c r="J68" s="33">
        <v>186</v>
      </c>
      <c r="K68" s="14">
        <v>0</v>
      </c>
      <c r="L68" s="14"/>
      <c r="N68" t="e">
        <f ca="1"/>
        <v>#NAME?</v>
      </c>
      <c r="O68" t="e">
        <f ca="1"/>
        <v>#NAME?</v>
      </c>
      <c r="P68" t="e">
        <f ca="1"/>
        <v>#NAME?</v>
      </c>
      <c r="Q68" t="e">
        <f ca="1"/>
        <v>#NAME?</v>
      </c>
      <c r="R68" t="e">
        <f ca="1"/>
        <v>#NAME?</v>
      </c>
      <c r="S68" t="e">
        <f ca="1"/>
        <v>#NAME?</v>
      </c>
      <c r="T68" t="e">
        <f ca="1"/>
        <v>#NAME?</v>
      </c>
      <c r="U68" t="e">
        <f ca="1"/>
        <v>#NAME?</v>
      </c>
      <c r="V68" t="e">
        <f ca="1"/>
        <v>#NAME?</v>
      </c>
      <c r="W68" t="e">
        <f ca="1"/>
        <v>#NAME?</v>
      </c>
      <c r="X68" s="138" t="e">
        <f ca="1"/>
        <v>#NAME?</v>
      </c>
      <c r="Y68" s="139" t="e">
        <f ca="1"/>
        <v>#NAME?</v>
      </c>
      <c r="Z68" s="140" t="e">
        <f t="shared" ca="1" si="1"/>
        <v>#NAME?</v>
      </c>
      <c r="AA68" t="e">
        <f t="shared" ca="1" si="2"/>
        <v>#NAME?</v>
      </c>
      <c r="AB68" t="e">
        <f t="shared" ca="1" si="3"/>
        <v>#NAME?</v>
      </c>
      <c r="AC68" s="138" t="e">
        <f t="shared" ca="1" si="4"/>
        <v>#NAME?</v>
      </c>
      <c r="AD68" s="140" t="e">
        <f t="shared" ca="1" si="5"/>
        <v>#NAME?</v>
      </c>
      <c r="AE68" s="138">
        <f t="shared" ca="1" si="6"/>
        <v>0</v>
      </c>
      <c r="AF68" s="140" t="e">
        <f t="shared" ca="1" si="7"/>
        <v>#NAME?</v>
      </c>
      <c r="AG68">
        <f t="shared" ca="1" si="8"/>
        <v>0</v>
      </c>
      <c r="BG68" t="e">
        <f ca="1"/>
        <v>#NAME?</v>
      </c>
      <c r="BH68" t="e">
        <f ca="1"/>
        <v>#NAME?</v>
      </c>
      <c r="BI68" t="e">
        <f ca="1"/>
        <v>#NAME?</v>
      </c>
      <c r="BJ68" t="e">
        <f t="shared" ca="1" si="13"/>
        <v>#NAME?</v>
      </c>
      <c r="BK68" t="e">
        <f t="shared" ca="1" si="14"/>
        <v>#NAME?</v>
      </c>
      <c r="BL68" t="e">
        <f t="shared" ca="1" si="10"/>
        <v>#NAME?</v>
      </c>
      <c r="BM68" t="e">
        <f t="shared" ca="1" si="11"/>
        <v>#NAME?</v>
      </c>
      <c r="BN68" t="e">
        <f t="shared" ca="1" si="12"/>
        <v>#NAME?</v>
      </c>
    </row>
    <row r="69" spans="1:66" ht="15.5" x14ac:dyDescent="0.35">
      <c r="A69" s="31">
        <v>63</v>
      </c>
      <c r="B69" s="14">
        <v>12</v>
      </c>
      <c r="C69" s="20">
        <v>0.61199999999999999</v>
      </c>
      <c r="D69" s="14">
        <v>3</v>
      </c>
      <c r="E69">
        <v>0</v>
      </c>
      <c r="F69" s="32">
        <v>0</v>
      </c>
      <c r="G69" s="14">
        <v>35</v>
      </c>
      <c r="H69" s="14">
        <v>10</v>
      </c>
      <c r="I69" s="14">
        <v>2</v>
      </c>
      <c r="J69" s="33">
        <v>185</v>
      </c>
      <c r="K69" s="14">
        <v>1</v>
      </c>
      <c r="L69" s="14"/>
      <c r="N69" t="e">
        <f ca="1"/>
        <v>#NAME?</v>
      </c>
      <c r="O69" t="e">
        <f ca="1"/>
        <v>#NAME?</v>
      </c>
      <c r="P69" t="e">
        <f ca="1"/>
        <v>#NAME?</v>
      </c>
      <c r="Q69" t="e">
        <f ca="1"/>
        <v>#NAME?</v>
      </c>
      <c r="R69" t="e">
        <f ca="1"/>
        <v>#NAME?</v>
      </c>
      <c r="S69" t="e">
        <f ca="1"/>
        <v>#NAME?</v>
      </c>
      <c r="T69" t="e">
        <f ca="1"/>
        <v>#NAME?</v>
      </c>
      <c r="U69" t="e">
        <f ca="1"/>
        <v>#NAME?</v>
      </c>
      <c r="V69" t="e">
        <f ca="1"/>
        <v>#NAME?</v>
      </c>
      <c r="W69" t="e">
        <f ca="1"/>
        <v>#NAME?</v>
      </c>
      <c r="X69" s="138" t="e">
        <f ca="1"/>
        <v>#NAME?</v>
      </c>
      <c r="Y69" s="139" t="e">
        <f ca="1"/>
        <v>#NAME?</v>
      </c>
      <c r="Z69" s="140" t="e">
        <f t="shared" ca="1" si="1"/>
        <v>#NAME?</v>
      </c>
      <c r="AA69" t="e">
        <f t="shared" ca="1" si="2"/>
        <v>#NAME?</v>
      </c>
      <c r="AB69" t="e">
        <f t="shared" ca="1" si="3"/>
        <v>#NAME?</v>
      </c>
      <c r="AC69" s="138" t="e">
        <f t="shared" ca="1" si="4"/>
        <v>#NAME?</v>
      </c>
      <c r="AD69" s="140" t="e">
        <f t="shared" ca="1" si="5"/>
        <v>#NAME?</v>
      </c>
      <c r="AE69" s="138">
        <f t="shared" ca="1" si="6"/>
        <v>0</v>
      </c>
      <c r="AF69" s="140" t="e">
        <f t="shared" ca="1" si="7"/>
        <v>#NAME?</v>
      </c>
      <c r="AG69">
        <f t="shared" ca="1" si="8"/>
        <v>0</v>
      </c>
      <c r="BG69" t="e">
        <f ca="1"/>
        <v>#NAME?</v>
      </c>
      <c r="BH69" t="e">
        <f ca="1"/>
        <v>#NAME?</v>
      </c>
      <c r="BI69" t="e">
        <f ca="1"/>
        <v>#NAME?</v>
      </c>
      <c r="BJ69" t="e">
        <f t="shared" ca="1" si="13"/>
        <v>#NAME?</v>
      </c>
      <c r="BK69" t="e">
        <f t="shared" ca="1" si="14"/>
        <v>#NAME?</v>
      </c>
      <c r="BL69" t="e">
        <f t="shared" ca="1" si="10"/>
        <v>#NAME?</v>
      </c>
      <c r="BM69" t="e">
        <f t="shared" ca="1" si="11"/>
        <v>#NAME?</v>
      </c>
      <c r="BN69" t="e">
        <f t="shared" ca="1" si="12"/>
        <v>#NAME?</v>
      </c>
    </row>
    <row r="70" spans="1:66" ht="15.5" x14ac:dyDescent="0.35">
      <c r="A70" s="31">
        <v>55</v>
      </c>
      <c r="B70" s="14">
        <v>3</v>
      </c>
      <c r="C70" s="20">
        <v>0.73899999999999999</v>
      </c>
      <c r="D70" s="14">
        <v>3</v>
      </c>
      <c r="E70">
        <v>0</v>
      </c>
      <c r="F70" s="32">
        <v>1</v>
      </c>
      <c r="G70" s="14">
        <v>43</v>
      </c>
      <c r="H70" s="14">
        <v>11</v>
      </c>
      <c r="I70" s="14">
        <v>3</v>
      </c>
      <c r="J70" s="33">
        <v>175</v>
      </c>
      <c r="K70" s="14">
        <v>1</v>
      </c>
      <c r="L70" s="14"/>
      <c r="N70" t="e">
        <f ca="1"/>
        <v>#NAME?</v>
      </c>
      <c r="O70" t="e">
        <f ca="1"/>
        <v>#NAME?</v>
      </c>
      <c r="P70" t="e">
        <f ca="1"/>
        <v>#NAME?</v>
      </c>
      <c r="Q70" t="e">
        <f ca="1"/>
        <v>#NAME?</v>
      </c>
      <c r="R70" t="e">
        <f ca="1"/>
        <v>#NAME?</v>
      </c>
      <c r="S70" t="e">
        <f ca="1"/>
        <v>#NAME?</v>
      </c>
      <c r="T70" t="e">
        <f ca="1"/>
        <v>#NAME?</v>
      </c>
      <c r="U70" t="e">
        <f ca="1"/>
        <v>#NAME?</v>
      </c>
      <c r="V70" t="e">
        <f ca="1"/>
        <v>#NAME?</v>
      </c>
      <c r="W70" t="e">
        <f ca="1"/>
        <v>#NAME?</v>
      </c>
      <c r="X70" s="138" t="e">
        <f ca="1"/>
        <v>#NAME?</v>
      </c>
      <c r="Y70" s="139" t="e">
        <f ca="1"/>
        <v>#NAME?</v>
      </c>
      <c r="Z70" s="140" t="e">
        <f t="shared" ca="1" si="1"/>
        <v>#NAME?</v>
      </c>
      <c r="AA70" t="e">
        <f t="shared" ca="1" si="2"/>
        <v>#NAME?</v>
      </c>
      <c r="AB70" t="e">
        <f t="shared" ca="1" si="3"/>
        <v>#NAME?</v>
      </c>
      <c r="AC70" s="138" t="e">
        <f t="shared" ca="1" si="4"/>
        <v>#NAME?</v>
      </c>
      <c r="AD70" s="140" t="e">
        <f t="shared" ca="1" si="5"/>
        <v>#NAME?</v>
      </c>
      <c r="AE70" s="138">
        <f t="shared" ca="1" si="6"/>
        <v>0</v>
      </c>
      <c r="AF70" s="140" t="e">
        <f t="shared" ca="1" si="7"/>
        <v>#NAME?</v>
      </c>
      <c r="AG70">
        <f t="shared" ca="1" si="8"/>
        <v>0</v>
      </c>
      <c r="BG70" t="e">
        <f ca="1"/>
        <v>#NAME?</v>
      </c>
      <c r="BH70" t="e">
        <f ca="1"/>
        <v>#NAME?</v>
      </c>
      <c r="BI70" t="e">
        <f ca="1"/>
        <v>#NAME?</v>
      </c>
      <c r="BJ70" t="e">
        <f t="shared" ca="1" si="13"/>
        <v>#NAME?</v>
      </c>
      <c r="BK70" t="e">
        <f t="shared" ca="1" si="14"/>
        <v>#NAME?</v>
      </c>
      <c r="BL70" t="e">
        <f t="shared" ca="1" si="10"/>
        <v>#NAME?</v>
      </c>
      <c r="BM70" t="e">
        <f t="shared" ca="1" si="11"/>
        <v>#NAME?</v>
      </c>
      <c r="BN70" t="e">
        <f t="shared" ca="1" si="12"/>
        <v>#NAME?</v>
      </c>
    </row>
    <row r="71" spans="1:66" ht="15.5" x14ac:dyDescent="0.35">
      <c r="A71" s="31">
        <v>56</v>
      </c>
      <c r="B71" s="14">
        <v>2</v>
      </c>
      <c r="C71" s="20">
        <v>1.1419999999999999</v>
      </c>
      <c r="D71" s="14">
        <v>2</v>
      </c>
      <c r="E71">
        <v>0</v>
      </c>
      <c r="F71" s="32">
        <v>1</v>
      </c>
      <c r="G71" s="14">
        <v>35</v>
      </c>
      <c r="H71" s="14">
        <v>8</v>
      </c>
      <c r="I71" s="14">
        <v>2</v>
      </c>
      <c r="J71" s="33">
        <v>170</v>
      </c>
      <c r="K71" s="14">
        <v>1</v>
      </c>
      <c r="L71" s="14"/>
      <c r="N71" t="e">
        <f ca="1"/>
        <v>#NAME?</v>
      </c>
      <c r="O71" t="e">
        <f ca="1"/>
        <v>#NAME?</v>
      </c>
      <c r="P71" t="e">
        <f ca="1"/>
        <v>#NAME?</v>
      </c>
      <c r="Q71" t="e">
        <f ca="1"/>
        <v>#NAME?</v>
      </c>
      <c r="R71" t="e">
        <f ca="1"/>
        <v>#NAME?</v>
      </c>
      <c r="S71" t="e">
        <f ca="1"/>
        <v>#NAME?</v>
      </c>
      <c r="T71" t="e">
        <f ca="1"/>
        <v>#NAME?</v>
      </c>
      <c r="U71" t="e">
        <f ca="1"/>
        <v>#NAME?</v>
      </c>
      <c r="V71" t="e">
        <f ca="1"/>
        <v>#NAME?</v>
      </c>
      <c r="W71" t="e">
        <f ca="1"/>
        <v>#NAME?</v>
      </c>
      <c r="X71" s="138" t="e">
        <f ca="1"/>
        <v>#NAME?</v>
      </c>
      <c r="Y71" s="139" t="e">
        <f ca="1"/>
        <v>#NAME?</v>
      </c>
      <c r="Z71" s="140" t="e">
        <f t="shared" ref="Z71:Z134" ca="1" si="15">X71+Y71</f>
        <v>#NAME?</v>
      </c>
      <c r="AA71" t="e">
        <f t="shared" ref="AA71:AA134" ca="1" si="16">IF(Z71=0,"",X71/Z71)</f>
        <v>#NAME?</v>
      </c>
      <c r="AB71" t="e">
        <f t="shared" ref="AB71:AB134" ca="1" si="17">1/(1+EXP(-$AI$7-MMULT(N71:W71,$AI$8:$AI$17)))</f>
        <v>#NAME?</v>
      </c>
      <c r="AC71" s="138" t="e">
        <f t="shared" ref="AC71:AC134" ca="1" si="18">Z71*AB71</f>
        <v>#NAME?</v>
      </c>
      <c r="AD71" s="140" t="e">
        <f t="shared" ref="AD71:AD134" ca="1" si="19">Z71-AC71</f>
        <v>#NAME?</v>
      </c>
      <c r="AE71" s="138">
        <f t="shared" ref="AE71:AE134" ca="1" si="20">IFERROR(Z71*(AA71*LN(AB71)+(1-AA71)*LN(1-AB71)),0)</f>
        <v>0</v>
      </c>
      <c r="AF71" s="140" t="e">
        <f t="shared" ref="AF71:AF134" ca="1" si="21">100*IF(AB71&gt;=$BC$12,X71/Z71,Y71/Z71)</f>
        <v>#NAME?</v>
      </c>
      <c r="AG71">
        <f t="shared" ref="AG71:AG134" ca="1" si="22">IFERROR((X71-AC71)^2/AC71+(Y71-AD71)^2/AD71,0)</f>
        <v>0</v>
      </c>
      <c r="BG71" t="e">
        <f ca="1"/>
        <v>#NAME?</v>
      </c>
      <c r="BH71" t="e">
        <f ca="1"/>
        <v>#NAME?</v>
      </c>
      <c r="BI71" t="e">
        <f ca="1"/>
        <v>#NAME?</v>
      </c>
      <c r="BJ71" t="e">
        <f t="shared" ca="1" si="13"/>
        <v>#NAME?</v>
      </c>
      <c r="BK71" t="e">
        <f t="shared" ca="1" si="14"/>
        <v>#NAME?</v>
      </c>
      <c r="BL71" t="e">
        <f t="shared" ref="BL71:BL134" ca="1" si="23">1-BJ71/BJ$156</f>
        <v>#NAME?</v>
      </c>
      <c r="BM71" t="e">
        <f t="shared" ref="BM71:BM134" ca="1" si="24">1-BK71/BK$156</f>
        <v>#NAME?</v>
      </c>
      <c r="BN71" t="e">
        <f t="shared" ref="BN71:BN134" ca="1" si="25">(BL71-BL72)*BM71</f>
        <v>#NAME?</v>
      </c>
    </row>
    <row r="72" spans="1:66" ht="15.5" x14ac:dyDescent="0.35">
      <c r="A72" s="31">
        <v>57</v>
      </c>
      <c r="B72" s="14">
        <v>7</v>
      </c>
      <c r="C72" s="20">
        <v>1.476</v>
      </c>
      <c r="D72" s="14">
        <v>1</v>
      </c>
      <c r="E72">
        <v>1</v>
      </c>
      <c r="F72" s="32">
        <v>0</v>
      </c>
      <c r="G72" s="14">
        <v>28</v>
      </c>
      <c r="H72" s="14">
        <v>8</v>
      </c>
      <c r="I72" s="14">
        <v>2</v>
      </c>
      <c r="J72" s="33">
        <v>181</v>
      </c>
      <c r="K72" s="14">
        <v>1</v>
      </c>
      <c r="L72" s="14"/>
      <c r="N72" t="e">
        <f ca="1"/>
        <v>#NAME?</v>
      </c>
      <c r="O72" t="e">
        <f ca="1"/>
        <v>#NAME?</v>
      </c>
      <c r="P72" t="e">
        <f ca="1"/>
        <v>#NAME?</v>
      </c>
      <c r="Q72" t="e">
        <f ca="1"/>
        <v>#NAME?</v>
      </c>
      <c r="R72" t="e">
        <f ca="1"/>
        <v>#NAME?</v>
      </c>
      <c r="S72" t="e">
        <f ca="1"/>
        <v>#NAME?</v>
      </c>
      <c r="T72" t="e">
        <f ca="1"/>
        <v>#NAME?</v>
      </c>
      <c r="U72" t="e">
        <f ca="1"/>
        <v>#NAME?</v>
      </c>
      <c r="V72" t="e">
        <f ca="1"/>
        <v>#NAME?</v>
      </c>
      <c r="W72" t="e">
        <f ca="1"/>
        <v>#NAME?</v>
      </c>
      <c r="X72" s="138" t="e">
        <f ca="1"/>
        <v>#NAME?</v>
      </c>
      <c r="Y72" s="139" t="e">
        <f ca="1"/>
        <v>#NAME?</v>
      </c>
      <c r="Z72" s="140" t="e">
        <f t="shared" ca="1" si="15"/>
        <v>#NAME?</v>
      </c>
      <c r="AA72" t="e">
        <f t="shared" ca="1" si="16"/>
        <v>#NAME?</v>
      </c>
      <c r="AB72" t="e">
        <f t="shared" ca="1" si="17"/>
        <v>#NAME?</v>
      </c>
      <c r="AC72" s="138" t="e">
        <f t="shared" ca="1" si="18"/>
        <v>#NAME?</v>
      </c>
      <c r="AD72" s="140" t="e">
        <f t="shared" ca="1" si="19"/>
        <v>#NAME?</v>
      </c>
      <c r="AE72" s="138">
        <f t="shared" ca="1" si="20"/>
        <v>0</v>
      </c>
      <c r="AF72" s="140" t="e">
        <f t="shared" ca="1" si="21"/>
        <v>#NAME?</v>
      </c>
      <c r="AG72">
        <f t="shared" ca="1" si="22"/>
        <v>0</v>
      </c>
      <c r="BG72" t="e">
        <f ca="1"/>
        <v>#NAME?</v>
      </c>
      <c r="BH72" t="e">
        <f ca="1"/>
        <v>#NAME?</v>
      </c>
      <c r="BI72" t="e">
        <f ca="1"/>
        <v>#NAME?</v>
      </c>
      <c r="BJ72" t="e">
        <f t="shared" ref="BJ72:BJ135" ca="1" si="26">BJ71+BH72</f>
        <v>#NAME?</v>
      </c>
      <c r="BK72" t="e">
        <f t="shared" ref="BK72:BK135" ca="1" si="27">BK71+BI72</f>
        <v>#NAME?</v>
      </c>
      <c r="BL72" t="e">
        <f t="shared" ca="1" si="23"/>
        <v>#NAME?</v>
      </c>
      <c r="BM72" t="e">
        <f t="shared" ca="1" si="24"/>
        <v>#NAME?</v>
      </c>
      <c r="BN72" t="e">
        <f t="shared" ca="1" si="25"/>
        <v>#NAME?</v>
      </c>
    </row>
    <row r="73" spans="1:66" ht="15.5" x14ac:dyDescent="0.35">
      <c r="A73" s="31">
        <v>79</v>
      </c>
      <c r="B73" s="14">
        <v>2</v>
      </c>
      <c r="C73" s="20">
        <v>0.54600000000000004</v>
      </c>
      <c r="D73" s="14">
        <v>4</v>
      </c>
      <c r="E73">
        <v>0</v>
      </c>
      <c r="F73" s="32">
        <v>0</v>
      </c>
      <c r="G73" s="14">
        <v>56</v>
      </c>
      <c r="H73" s="14">
        <v>3</v>
      </c>
      <c r="I73" s="14">
        <v>5</v>
      </c>
      <c r="J73" s="33">
        <v>170</v>
      </c>
      <c r="K73" s="14">
        <v>1</v>
      </c>
      <c r="L73" s="14"/>
      <c r="N73" t="e">
        <f ca="1"/>
        <v>#NAME?</v>
      </c>
      <c r="O73" t="e">
        <f ca="1"/>
        <v>#NAME?</v>
      </c>
      <c r="P73" t="e">
        <f ca="1"/>
        <v>#NAME?</v>
      </c>
      <c r="Q73" t="e">
        <f ca="1"/>
        <v>#NAME?</v>
      </c>
      <c r="R73" t="e">
        <f ca="1"/>
        <v>#NAME?</v>
      </c>
      <c r="S73" t="e">
        <f ca="1"/>
        <v>#NAME?</v>
      </c>
      <c r="T73" t="e">
        <f ca="1"/>
        <v>#NAME?</v>
      </c>
      <c r="U73" t="e">
        <f ca="1"/>
        <v>#NAME?</v>
      </c>
      <c r="V73" t="e">
        <f ca="1"/>
        <v>#NAME?</v>
      </c>
      <c r="W73" t="e">
        <f ca="1"/>
        <v>#NAME?</v>
      </c>
      <c r="X73" s="138" t="e">
        <f ca="1"/>
        <v>#NAME?</v>
      </c>
      <c r="Y73" s="139" t="e">
        <f ca="1"/>
        <v>#NAME?</v>
      </c>
      <c r="Z73" s="140" t="e">
        <f t="shared" ca="1" si="15"/>
        <v>#NAME?</v>
      </c>
      <c r="AA73" t="e">
        <f t="shared" ca="1" si="16"/>
        <v>#NAME?</v>
      </c>
      <c r="AB73" t="e">
        <f t="shared" ca="1" si="17"/>
        <v>#NAME?</v>
      </c>
      <c r="AC73" s="138" t="e">
        <f t="shared" ca="1" si="18"/>
        <v>#NAME?</v>
      </c>
      <c r="AD73" s="140" t="e">
        <f t="shared" ca="1" si="19"/>
        <v>#NAME?</v>
      </c>
      <c r="AE73" s="138">
        <f t="shared" ca="1" si="20"/>
        <v>0</v>
      </c>
      <c r="AF73" s="140" t="e">
        <f t="shared" ca="1" si="21"/>
        <v>#NAME?</v>
      </c>
      <c r="AG73">
        <f t="shared" ca="1" si="22"/>
        <v>0</v>
      </c>
      <c r="BG73" t="e">
        <f ca="1"/>
        <v>#NAME?</v>
      </c>
      <c r="BH73" t="e">
        <f ca="1"/>
        <v>#NAME?</v>
      </c>
      <c r="BI73" t="e">
        <f ca="1"/>
        <v>#NAME?</v>
      </c>
      <c r="BJ73" t="e">
        <f t="shared" ca="1" si="26"/>
        <v>#NAME?</v>
      </c>
      <c r="BK73" t="e">
        <f t="shared" ca="1" si="27"/>
        <v>#NAME?</v>
      </c>
      <c r="BL73" t="e">
        <f t="shared" ca="1" si="23"/>
        <v>#NAME?</v>
      </c>
      <c r="BM73" t="e">
        <f t="shared" ca="1" si="24"/>
        <v>#NAME?</v>
      </c>
      <c r="BN73" t="e">
        <f t="shared" ca="1" si="25"/>
        <v>#NAME?</v>
      </c>
    </row>
    <row r="74" spans="1:66" ht="15.5" x14ac:dyDescent="0.35">
      <c r="A74" s="31">
        <v>53</v>
      </c>
      <c r="B74" s="14">
        <v>19</v>
      </c>
      <c r="C74" s="20">
        <v>1.2949999999999999</v>
      </c>
      <c r="D74" s="14">
        <v>1</v>
      </c>
      <c r="E74">
        <v>1</v>
      </c>
      <c r="F74" s="32">
        <v>0</v>
      </c>
      <c r="G74" s="14">
        <v>40</v>
      </c>
      <c r="H74" s="14">
        <v>8</v>
      </c>
      <c r="I74" s="14">
        <v>3</v>
      </c>
      <c r="J74" s="33">
        <v>182</v>
      </c>
      <c r="K74" s="14">
        <v>1</v>
      </c>
      <c r="L74" s="14"/>
      <c r="N74" t="e">
        <f ca="1"/>
        <v>#NAME?</v>
      </c>
      <c r="O74" t="e">
        <f ca="1"/>
        <v>#NAME?</v>
      </c>
      <c r="P74" t="e">
        <f ca="1"/>
        <v>#NAME?</v>
      </c>
      <c r="Q74" t="e">
        <f ca="1"/>
        <v>#NAME?</v>
      </c>
      <c r="R74" t="e">
        <f ca="1"/>
        <v>#NAME?</v>
      </c>
      <c r="S74" t="e">
        <f ca="1"/>
        <v>#NAME?</v>
      </c>
      <c r="T74" t="e">
        <f ca="1"/>
        <v>#NAME?</v>
      </c>
      <c r="U74" t="e">
        <f ca="1"/>
        <v>#NAME?</v>
      </c>
      <c r="V74" t="e">
        <f ca="1"/>
        <v>#NAME?</v>
      </c>
      <c r="W74" t="e">
        <f ca="1"/>
        <v>#NAME?</v>
      </c>
      <c r="X74" s="138" t="e">
        <f ca="1"/>
        <v>#NAME?</v>
      </c>
      <c r="Y74" s="139" t="e">
        <f ca="1"/>
        <v>#NAME?</v>
      </c>
      <c r="Z74" s="140" t="e">
        <f t="shared" ca="1" si="15"/>
        <v>#NAME?</v>
      </c>
      <c r="AA74" t="e">
        <f t="shared" ca="1" si="16"/>
        <v>#NAME?</v>
      </c>
      <c r="AB74" t="e">
        <f t="shared" ca="1" si="17"/>
        <v>#NAME?</v>
      </c>
      <c r="AC74" s="138" t="e">
        <f t="shared" ca="1" si="18"/>
        <v>#NAME?</v>
      </c>
      <c r="AD74" s="140" t="e">
        <f t="shared" ca="1" si="19"/>
        <v>#NAME?</v>
      </c>
      <c r="AE74" s="138">
        <f t="shared" ca="1" si="20"/>
        <v>0</v>
      </c>
      <c r="AF74" s="140" t="e">
        <f t="shared" ca="1" si="21"/>
        <v>#NAME?</v>
      </c>
      <c r="AG74">
        <f t="shared" ca="1" si="22"/>
        <v>0</v>
      </c>
      <c r="BG74" t="e">
        <f ca="1"/>
        <v>#NAME?</v>
      </c>
      <c r="BH74" t="e">
        <f ca="1"/>
        <v>#NAME?</v>
      </c>
      <c r="BI74" t="e">
        <f ca="1"/>
        <v>#NAME?</v>
      </c>
      <c r="BJ74" t="e">
        <f t="shared" ca="1" si="26"/>
        <v>#NAME?</v>
      </c>
      <c r="BK74" t="e">
        <f t="shared" ca="1" si="27"/>
        <v>#NAME?</v>
      </c>
      <c r="BL74" t="e">
        <f t="shared" ca="1" si="23"/>
        <v>#NAME?</v>
      </c>
      <c r="BM74" t="e">
        <f t="shared" ca="1" si="24"/>
        <v>#NAME?</v>
      </c>
      <c r="BN74" t="e">
        <f t="shared" ca="1" si="25"/>
        <v>#NAME?</v>
      </c>
    </row>
    <row r="75" spans="1:66" ht="15.5" x14ac:dyDescent="0.35">
      <c r="A75" s="31">
        <v>47</v>
      </c>
      <c r="B75" s="14">
        <v>10</v>
      </c>
      <c r="C75" s="20">
        <v>1.512</v>
      </c>
      <c r="D75" s="14">
        <v>0</v>
      </c>
      <c r="E75">
        <v>1</v>
      </c>
      <c r="F75" s="32">
        <v>1</v>
      </c>
      <c r="G75" s="14">
        <v>31</v>
      </c>
      <c r="H75" s="14">
        <v>7</v>
      </c>
      <c r="I75" s="14">
        <v>2</v>
      </c>
      <c r="J75" s="33">
        <v>180</v>
      </c>
      <c r="K75" s="14">
        <v>0</v>
      </c>
      <c r="L75" s="14"/>
      <c r="N75" t="e">
        <f ca="1"/>
        <v>#NAME?</v>
      </c>
      <c r="O75" t="e">
        <f ca="1"/>
        <v>#NAME?</v>
      </c>
      <c r="P75" t="e">
        <f ca="1"/>
        <v>#NAME?</v>
      </c>
      <c r="Q75" t="e">
        <f ca="1"/>
        <v>#NAME?</v>
      </c>
      <c r="R75" t="e">
        <f ca="1"/>
        <v>#NAME?</v>
      </c>
      <c r="S75" t="e">
        <f ca="1"/>
        <v>#NAME?</v>
      </c>
      <c r="T75" t="e">
        <f ca="1"/>
        <v>#NAME?</v>
      </c>
      <c r="U75" t="e">
        <f ca="1"/>
        <v>#NAME?</v>
      </c>
      <c r="V75" t="e">
        <f ca="1"/>
        <v>#NAME?</v>
      </c>
      <c r="W75" t="e">
        <f ca="1"/>
        <v>#NAME?</v>
      </c>
      <c r="X75" s="138" t="e">
        <f ca="1"/>
        <v>#NAME?</v>
      </c>
      <c r="Y75" s="139" t="e">
        <f ca="1"/>
        <v>#NAME?</v>
      </c>
      <c r="Z75" s="140" t="e">
        <f t="shared" ca="1" si="15"/>
        <v>#NAME?</v>
      </c>
      <c r="AA75" t="e">
        <f t="shared" ca="1" si="16"/>
        <v>#NAME?</v>
      </c>
      <c r="AB75" t="e">
        <f t="shared" ca="1" si="17"/>
        <v>#NAME?</v>
      </c>
      <c r="AC75" s="138" t="e">
        <f t="shared" ca="1" si="18"/>
        <v>#NAME?</v>
      </c>
      <c r="AD75" s="140" t="e">
        <f t="shared" ca="1" si="19"/>
        <v>#NAME?</v>
      </c>
      <c r="AE75" s="138">
        <f t="shared" ca="1" si="20"/>
        <v>0</v>
      </c>
      <c r="AF75" s="140" t="e">
        <f t="shared" ca="1" si="21"/>
        <v>#NAME?</v>
      </c>
      <c r="AG75">
        <f t="shared" ca="1" si="22"/>
        <v>0</v>
      </c>
      <c r="BG75" t="e">
        <f ca="1"/>
        <v>#NAME?</v>
      </c>
      <c r="BH75" t="e">
        <f ca="1"/>
        <v>#NAME?</v>
      </c>
      <c r="BI75" t="e">
        <f ca="1"/>
        <v>#NAME?</v>
      </c>
      <c r="BJ75" t="e">
        <f t="shared" ca="1" si="26"/>
        <v>#NAME?</v>
      </c>
      <c r="BK75" t="e">
        <f t="shared" ca="1" si="27"/>
        <v>#NAME?</v>
      </c>
      <c r="BL75" t="e">
        <f t="shared" ca="1" si="23"/>
        <v>#NAME?</v>
      </c>
      <c r="BM75" t="e">
        <f t="shared" ca="1" si="24"/>
        <v>#NAME?</v>
      </c>
      <c r="BN75" t="e">
        <f t="shared" ca="1" si="25"/>
        <v>#NAME?</v>
      </c>
    </row>
    <row r="76" spans="1:66" ht="15.5" x14ac:dyDescent="0.35">
      <c r="A76" s="31">
        <v>39</v>
      </c>
      <c r="B76" s="14">
        <v>9</v>
      </c>
      <c r="C76" s="20">
        <v>0.10299999999999999</v>
      </c>
      <c r="D76" s="14">
        <v>5</v>
      </c>
      <c r="E76">
        <v>1</v>
      </c>
      <c r="F76" s="32">
        <v>0</v>
      </c>
      <c r="G76" s="14">
        <v>40</v>
      </c>
      <c r="H76" s="14">
        <v>20</v>
      </c>
      <c r="I76" s="14">
        <v>2</v>
      </c>
      <c r="J76" s="33">
        <v>176</v>
      </c>
      <c r="K76" s="14">
        <v>1</v>
      </c>
      <c r="L76" s="14"/>
      <c r="N76" t="e">
        <f ca="1"/>
        <v>#NAME?</v>
      </c>
      <c r="O76" t="e">
        <f ca="1"/>
        <v>#NAME?</v>
      </c>
      <c r="P76" t="e">
        <f ca="1"/>
        <v>#NAME?</v>
      </c>
      <c r="Q76" t="e">
        <f ca="1"/>
        <v>#NAME?</v>
      </c>
      <c r="R76" t="e">
        <f ca="1"/>
        <v>#NAME?</v>
      </c>
      <c r="S76" t="e">
        <f ca="1"/>
        <v>#NAME?</v>
      </c>
      <c r="T76" t="e">
        <f ca="1"/>
        <v>#NAME?</v>
      </c>
      <c r="U76" t="e">
        <f ca="1"/>
        <v>#NAME?</v>
      </c>
      <c r="V76" t="e">
        <f ca="1"/>
        <v>#NAME?</v>
      </c>
      <c r="W76" t="e">
        <f ca="1"/>
        <v>#NAME?</v>
      </c>
      <c r="X76" s="138" t="e">
        <f ca="1"/>
        <v>#NAME?</v>
      </c>
      <c r="Y76" s="139" t="e">
        <f ca="1"/>
        <v>#NAME?</v>
      </c>
      <c r="Z76" s="140" t="e">
        <f t="shared" ca="1" si="15"/>
        <v>#NAME?</v>
      </c>
      <c r="AA76" t="e">
        <f t="shared" ca="1" si="16"/>
        <v>#NAME?</v>
      </c>
      <c r="AB76" t="e">
        <f t="shared" ca="1" si="17"/>
        <v>#NAME?</v>
      </c>
      <c r="AC76" s="138" t="e">
        <f t="shared" ca="1" si="18"/>
        <v>#NAME?</v>
      </c>
      <c r="AD76" s="140" t="e">
        <f t="shared" ca="1" si="19"/>
        <v>#NAME?</v>
      </c>
      <c r="AE76" s="138">
        <f t="shared" ca="1" si="20"/>
        <v>0</v>
      </c>
      <c r="AF76" s="140" t="e">
        <f t="shared" ca="1" si="21"/>
        <v>#NAME?</v>
      </c>
      <c r="AG76">
        <f t="shared" ca="1" si="22"/>
        <v>0</v>
      </c>
      <c r="BG76" t="e">
        <f ca="1"/>
        <v>#NAME?</v>
      </c>
      <c r="BH76" t="e">
        <f ca="1"/>
        <v>#NAME?</v>
      </c>
      <c r="BI76" t="e">
        <f ca="1"/>
        <v>#NAME?</v>
      </c>
      <c r="BJ76" t="e">
        <f t="shared" ca="1" si="26"/>
        <v>#NAME?</v>
      </c>
      <c r="BK76" t="e">
        <f t="shared" ca="1" si="27"/>
        <v>#NAME?</v>
      </c>
      <c r="BL76" t="e">
        <f t="shared" ca="1" si="23"/>
        <v>#NAME?</v>
      </c>
      <c r="BM76" t="e">
        <f t="shared" ca="1" si="24"/>
        <v>#NAME?</v>
      </c>
      <c r="BN76" t="e">
        <f t="shared" ca="1" si="25"/>
        <v>#NAME?</v>
      </c>
    </row>
    <row r="77" spans="1:66" ht="15.5" x14ac:dyDescent="0.35">
      <c r="A77" s="31">
        <v>75</v>
      </c>
      <c r="B77" s="14">
        <v>4</v>
      </c>
      <c r="C77" s="20">
        <v>0.185</v>
      </c>
      <c r="D77" s="14">
        <v>5</v>
      </c>
      <c r="E77">
        <v>1</v>
      </c>
      <c r="F77" s="32">
        <v>0</v>
      </c>
      <c r="G77" s="14">
        <v>29</v>
      </c>
      <c r="H77" s="14">
        <v>15</v>
      </c>
      <c r="I77" s="14">
        <v>1</v>
      </c>
      <c r="J77" s="33">
        <v>187</v>
      </c>
      <c r="K77" s="14">
        <v>0</v>
      </c>
      <c r="L77" s="14"/>
      <c r="N77" t="e">
        <f ca="1"/>
        <v>#NAME?</v>
      </c>
      <c r="O77" t="e">
        <f ca="1"/>
        <v>#NAME?</v>
      </c>
      <c r="P77" t="e">
        <f ca="1"/>
        <v>#NAME?</v>
      </c>
      <c r="Q77" t="e">
        <f ca="1"/>
        <v>#NAME?</v>
      </c>
      <c r="R77" t="e">
        <f ca="1"/>
        <v>#NAME?</v>
      </c>
      <c r="S77" t="e">
        <f ca="1"/>
        <v>#NAME?</v>
      </c>
      <c r="T77" t="e">
        <f ca="1"/>
        <v>#NAME?</v>
      </c>
      <c r="U77" t="e">
        <f ca="1"/>
        <v>#NAME?</v>
      </c>
      <c r="V77" t="e">
        <f ca="1"/>
        <v>#NAME?</v>
      </c>
      <c r="W77" t="e">
        <f ca="1"/>
        <v>#NAME?</v>
      </c>
      <c r="X77" s="138" t="e">
        <f ca="1"/>
        <v>#NAME?</v>
      </c>
      <c r="Y77" s="139" t="e">
        <f ca="1"/>
        <v>#NAME?</v>
      </c>
      <c r="Z77" s="140" t="e">
        <f t="shared" ca="1" si="15"/>
        <v>#NAME?</v>
      </c>
      <c r="AA77" t="e">
        <f t="shared" ca="1" si="16"/>
        <v>#NAME?</v>
      </c>
      <c r="AB77" t="e">
        <f t="shared" ca="1" si="17"/>
        <v>#NAME?</v>
      </c>
      <c r="AC77" s="138" t="e">
        <f t="shared" ca="1" si="18"/>
        <v>#NAME?</v>
      </c>
      <c r="AD77" s="140" t="e">
        <f t="shared" ca="1" si="19"/>
        <v>#NAME?</v>
      </c>
      <c r="AE77" s="138">
        <f t="shared" ca="1" si="20"/>
        <v>0</v>
      </c>
      <c r="AF77" s="140" t="e">
        <f t="shared" ca="1" si="21"/>
        <v>#NAME?</v>
      </c>
      <c r="AG77">
        <f t="shared" ca="1" si="22"/>
        <v>0</v>
      </c>
      <c r="BG77" t="e">
        <f ca="1"/>
        <v>#NAME?</v>
      </c>
      <c r="BH77" t="e">
        <f ca="1"/>
        <v>#NAME?</v>
      </c>
      <c r="BI77" t="e">
        <f ca="1"/>
        <v>#NAME?</v>
      </c>
      <c r="BJ77" t="e">
        <f t="shared" ca="1" si="26"/>
        <v>#NAME?</v>
      </c>
      <c r="BK77" t="e">
        <f t="shared" ca="1" si="27"/>
        <v>#NAME?</v>
      </c>
      <c r="BL77" t="e">
        <f t="shared" ca="1" si="23"/>
        <v>#NAME?</v>
      </c>
      <c r="BM77" t="e">
        <f t="shared" ca="1" si="24"/>
        <v>#NAME?</v>
      </c>
      <c r="BN77" t="e">
        <f t="shared" ca="1" si="25"/>
        <v>#NAME?</v>
      </c>
    </row>
    <row r="78" spans="1:66" ht="15.5" x14ac:dyDescent="0.35">
      <c r="A78" s="31">
        <v>51</v>
      </c>
      <c r="B78" s="14">
        <v>5</v>
      </c>
      <c r="C78" s="20">
        <v>0.63600000000000001</v>
      </c>
      <c r="D78" s="14">
        <v>3</v>
      </c>
      <c r="E78">
        <v>1</v>
      </c>
      <c r="F78" s="32">
        <v>0</v>
      </c>
      <c r="G78" s="14">
        <v>32</v>
      </c>
      <c r="H78" s="14">
        <v>10</v>
      </c>
      <c r="I78" s="14">
        <v>2</v>
      </c>
      <c r="J78" s="33">
        <v>180</v>
      </c>
      <c r="K78" s="14">
        <v>1</v>
      </c>
      <c r="L78" s="14"/>
      <c r="N78" t="e">
        <f ca="1"/>
        <v>#NAME?</v>
      </c>
      <c r="O78" t="e">
        <f ca="1"/>
        <v>#NAME?</v>
      </c>
      <c r="P78" t="e">
        <f ca="1"/>
        <v>#NAME?</v>
      </c>
      <c r="Q78" t="e">
        <f ca="1"/>
        <v>#NAME?</v>
      </c>
      <c r="R78" t="e">
        <f ca="1"/>
        <v>#NAME?</v>
      </c>
      <c r="S78" t="e">
        <f ca="1"/>
        <v>#NAME?</v>
      </c>
      <c r="T78" t="e">
        <f ca="1"/>
        <v>#NAME?</v>
      </c>
      <c r="U78" t="e">
        <f ca="1"/>
        <v>#NAME?</v>
      </c>
      <c r="V78" t="e">
        <f ca="1"/>
        <v>#NAME?</v>
      </c>
      <c r="W78" t="e">
        <f ca="1"/>
        <v>#NAME?</v>
      </c>
      <c r="X78" s="138" t="e">
        <f ca="1"/>
        <v>#NAME?</v>
      </c>
      <c r="Y78" s="139" t="e">
        <f ca="1"/>
        <v>#NAME?</v>
      </c>
      <c r="Z78" s="140" t="e">
        <f t="shared" ca="1" si="15"/>
        <v>#NAME?</v>
      </c>
      <c r="AA78" t="e">
        <f t="shared" ca="1" si="16"/>
        <v>#NAME?</v>
      </c>
      <c r="AB78" t="e">
        <f t="shared" ca="1" si="17"/>
        <v>#NAME?</v>
      </c>
      <c r="AC78" s="138" t="e">
        <f t="shared" ca="1" si="18"/>
        <v>#NAME?</v>
      </c>
      <c r="AD78" s="140" t="e">
        <f t="shared" ca="1" si="19"/>
        <v>#NAME?</v>
      </c>
      <c r="AE78" s="138">
        <f t="shared" ca="1" si="20"/>
        <v>0</v>
      </c>
      <c r="AF78" s="140" t="e">
        <f t="shared" ca="1" si="21"/>
        <v>#NAME?</v>
      </c>
      <c r="AG78">
        <f t="shared" ca="1" si="22"/>
        <v>0</v>
      </c>
      <c r="BG78" t="e">
        <f ca="1"/>
        <v>#NAME?</v>
      </c>
      <c r="BH78" t="e">
        <f ca="1"/>
        <v>#NAME?</v>
      </c>
      <c r="BI78" t="e">
        <f ca="1"/>
        <v>#NAME?</v>
      </c>
      <c r="BJ78" t="e">
        <f t="shared" ca="1" si="26"/>
        <v>#NAME?</v>
      </c>
      <c r="BK78" t="e">
        <f t="shared" ca="1" si="27"/>
        <v>#NAME?</v>
      </c>
      <c r="BL78" t="e">
        <f t="shared" ca="1" si="23"/>
        <v>#NAME?</v>
      </c>
      <c r="BM78" t="e">
        <f t="shared" ca="1" si="24"/>
        <v>#NAME?</v>
      </c>
      <c r="BN78" t="e">
        <f t="shared" ca="1" si="25"/>
        <v>#NAME?</v>
      </c>
    </row>
    <row r="79" spans="1:66" ht="15.5" x14ac:dyDescent="0.35">
      <c r="A79" s="31">
        <v>51</v>
      </c>
      <c r="B79" s="14">
        <v>7</v>
      </c>
      <c r="C79" s="20">
        <v>0.17199999999999999</v>
      </c>
      <c r="D79" s="14">
        <v>5</v>
      </c>
      <c r="E79">
        <v>0</v>
      </c>
      <c r="F79" s="32">
        <v>1</v>
      </c>
      <c r="G79" s="14">
        <v>33</v>
      </c>
      <c r="H79" s="14">
        <v>11</v>
      </c>
      <c r="I79" s="14">
        <v>5</v>
      </c>
      <c r="J79" s="33">
        <v>184</v>
      </c>
      <c r="K79" s="14">
        <v>1</v>
      </c>
      <c r="L79" s="14"/>
      <c r="N79" t="e">
        <f ca="1"/>
        <v>#NAME?</v>
      </c>
      <c r="O79" t="e">
        <f ca="1"/>
        <v>#NAME?</v>
      </c>
      <c r="P79" t="e">
        <f ca="1"/>
        <v>#NAME?</v>
      </c>
      <c r="Q79" t="e">
        <f ca="1"/>
        <v>#NAME?</v>
      </c>
      <c r="R79" t="e">
        <f ca="1"/>
        <v>#NAME?</v>
      </c>
      <c r="S79" t="e">
        <f ca="1"/>
        <v>#NAME?</v>
      </c>
      <c r="T79" t="e">
        <f ca="1"/>
        <v>#NAME?</v>
      </c>
      <c r="U79" t="e">
        <f ca="1"/>
        <v>#NAME?</v>
      </c>
      <c r="V79" t="e">
        <f ca="1"/>
        <v>#NAME?</v>
      </c>
      <c r="W79" t="e">
        <f ca="1"/>
        <v>#NAME?</v>
      </c>
      <c r="X79" s="138" t="e">
        <f ca="1"/>
        <v>#NAME?</v>
      </c>
      <c r="Y79" s="139" t="e">
        <f ca="1"/>
        <v>#NAME?</v>
      </c>
      <c r="Z79" s="140" t="e">
        <f t="shared" ca="1" si="15"/>
        <v>#NAME?</v>
      </c>
      <c r="AA79" t="e">
        <f t="shared" ca="1" si="16"/>
        <v>#NAME?</v>
      </c>
      <c r="AB79" t="e">
        <f t="shared" ca="1" si="17"/>
        <v>#NAME?</v>
      </c>
      <c r="AC79" s="138" t="e">
        <f t="shared" ca="1" si="18"/>
        <v>#NAME?</v>
      </c>
      <c r="AD79" s="140" t="e">
        <f t="shared" ca="1" si="19"/>
        <v>#NAME?</v>
      </c>
      <c r="AE79" s="138">
        <f t="shared" ca="1" si="20"/>
        <v>0</v>
      </c>
      <c r="AF79" s="140" t="e">
        <f t="shared" ca="1" si="21"/>
        <v>#NAME?</v>
      </c>
      <c r="AG79">
        <f t="shared" ca="1" si="22"/>
        <v>0</v>
      </c>
      <c r="BG79" t="e">
        <f ca="1"/>
        <v>#NAME?</v>
      </c>
      <c r="BH79" t="e">
        <f ca="1"/>
        <v>#NAME?</v>
      </c>
      <c r="BI79" t="e">
        <f ca="1"/>
        <v>#NAME?</v>
      </c>
      <c r="BJ79" t="e">
        <f t="shared" ca="1" si="26"/>
        <v>#NAME?</v>
      </c>
      <c r="BK79" t="e">
        <f t="shared" ca="1" si="27"/>
        <v>#NAME?</v>
      </c>
      <c r="BL79" t="e">
        <f t="shared" ca="1" si="23"/>
        <v>#NAME?</v>
      </c>
      <c r="BM79" t="e">
        <f t="shared" ca="1" si="24"/>
        <v>#NAME?</v>
      </c>
      <c r="BN79" t="e">
        <f t="shared" ca="1" si="25"/>
        <v>#NAME?</v>
      </c>
    </row>
    <row r="80" spans="1:66" ht="15.5" x14ac:dyDescent="0.35">
      <c r="A80" s="31">
        <v>74</v>
      </c>
      <c r="B80" s="14">
        <v>18</v>
      </c>
      <c r="C80" s="20">
        <v>4.3999999999999997E-2</v>
      </c>
      <c r="D80" s="14">
        <v>3</v>
      </c>
      <c r="E80">
        <v>0</v>
      </c>
      <c r="F80" s="32">
        <v>1</v>
      </c>
      <c r="G80" s="14">
        <v>39</v>
      </c>
      <c r="H80" s="14">
        <v>7</v>
      </c>
      <c r="I80" s="14">
        <v>3</v>
      </c>
      <c r="J80" s="33">
        <v>187</v>
      </c>
      <c r="K80" s="14">
        <v>1</v>
      </c>
      <c r="L80" s="14"/>
      <c r="N80" t="e">
        <f ca="1"/>
        <v>#NAME?</v>
      </c>
      <c r="O80" t="e">
        <f ca="1"/>
        <v>#NAME?</v>
      </c>
      <c r="P80" t="e">
        <f ca="1"/>
        <v>#NAME?</v>
      </c>
      <c r="Q80" t="e">
        <f ca="1"/>
        <v>#NAME?</v>
      </c>
      <c r="R80" t="e">
        <f ca="1"/>
        <v>#NAME?</v>
      </c>
      <c r="S80" t="e">
        <f ca="1"/>
        <v>#NAME?</v>
      </c>
      <c r="T80" t="e">
        <f ca="1"/>
        <v>#NAME?</v>
      </c>
      <c r="U80" t="e">
        <f ca="1"/>
        <v>#NAME?</v>
      </c>
      <c r="V80" t="e">
        <f ca="1"/>
        <v>#NAME?</v>
      </c>
      <c r="W80" t="e">
        <f ca="1"/>
        <v>#NAME?</v>
      </c>
      <c r="X80" s="138" t="e">
        <f ca="1"/>
        <v>#NAME?</v>
      </c>
      <c r="Y80" s="139" t="e">
        <f ca="1"/>
        <v>#NAME?</v>
      </c>
      <c r="Z80" s="140" t="e">
        <f t="shared" ca="1" si="15"/>
        <v>#NAME?</v>
      </c>
      <c r="AA80" t="e">
        <f t="shared" ca="1" si="16"/>
        <v>#NAME?</v>
      </c>
      <c r="AB80" t="e">
        <f t="shared" ca="1" si="17"/>
        <v>#NAME?</v>
      </c>
      <c r="AC80" s="138" t="e">
        <f t="shared" ca="1" si="18"/>
        <v>#NAME?</v>
      </c>
      <c r="AD80" s="140" t="e">
        <f t="shared" ca="1" si="19"/>
        <v>#NAME?</v>
      </c>
      <c r="AE80" s="138">
        <f t="shared" ca="1" si="20"/>
        <v>0</v>
      </c>
      <c r="AF80" s="140" t="e">
        <f t="shared" ca="1" si="21"/>
        <v>#NAME?</v>
      </c>
      <c r="AG80">
        <f t="shared" ca="1" si="22"/>
        <v>0</v>
      </c>
      <c r="BG80" t="e">
        <f ca="1"/>
        <v>#NAME?</v>
      </c>
      <c r="BH80" t="e">
        <f ca="1"/>
        <v>#NAME?</v>
      </c>
      <c r="BI80" t="e">
        <f ca="1"/>
        <v>#NAME?</v>
      </c>
      <c r="BJ80" t="e">
        <f t="shared" ca="1" si="26"/>
        <v>#NAME?</v>
      </c>
      <c r="BK80" t="e">
        <f t="shared" ca="1" si="27"/>
        <v>#NAME?</v>
      </c>
      <c r="BL80" t="e">
        <f t="shared" ca="1" si="23"/>
        <v>#NAME?</v>
      </c>
      <c r="BM80" t="e">
        <f t="shared" ca="1" si="24"/>
        <v>#NAME?</v>
      </c>
      <c r="BN80" t="e">
        <f t="shared" ca="1" si="25"/>
        <v>#NAME?</v>
      </c>
    </row>
    <row r="81" spans="1:66" ht="15.5" x14ac:dyDescent="0.35">
      <c r="A81" s="31">
        <v>50</v>
      </c>
      <c r="B81" s="14">
        <v>11</v>
      </c>
      <c r="C81" s="20">
        <v>1.5449999999999999</v>
      </c>
      <c r="D81" s="14">
        <v>3</v>
      </c>
      <c r="E81">
        <v>1</v>
      </c>
      <c r="F81" s="32">
        <v>0</v>
      </c>
      <c r="G81" s="14">
        <v>41</v>
      </c>
      <c r="H81" s="14">
        <v>10</v>
      </c>
      <c r="I81" s="14">
        <v>3</v>
      </c>
      <c r="J81" s="33">
        <v>169</v>
      </c>
      <c r="K81" s="14">
        <v>1</v>
      </c>
      <c r="L81" s="14"/>
      <c r="N81" t="e">
        <f ca="1"/>
        <v>#NAME?</v>
      </c>
      <c r="O81" t="e">
        <f ca="1"/>
        <v>#NAME?</v>
      </c>
      <c r="P81" t="e">
        <f ca="1"/>
        <v>#NAME?</v>
      </c>
      <c r="Q81" t="e">
        <f ca="1"/>
        <v>#NAME?</v>
      </c>
      <c r="R81" t="e">
        <f ca="1"/>
        <v>#NAME?</v>
      </c>
      <c r="S81" t="e">
        <f ca="1"/>
        <v>#NAME?</v>
      </c>
      <c r="T81" t="e">
        <f ca="1"/>
        <v>#NAME?</v>
      </c>
      <c r="U81" t="e">
        <f ca="1"/>
        <v>#NAME?</v>
      </c>
      <c r="V81" t="e">
        <f ca="1"/>
        <v>#NAME?</v>
      </c>
      <c r="W81" t="e">
        <f ca="1"/>
        <v>#NAME?</v>
      </c>
      <c r="X81" s="138" t="e">
        <f ca="1"/>
        <v>#NAME?</v>
      </c>
      <c r="Y81" s="139" t="e">
        <f ca="1"/>
        <v>#NAME?</v>
      </c>
      <c r="Z81" s="140" t="e">
        <f t="shared" ca="1" si="15"/>
        <v>#NAME?</v>
      </c>
      <c r="AA81" t="e">
        <f t="shared" ca="1" si="16"/>
        <v>#NAME?</v>
      </c>
      <c r="AB81" t="e">
        <f t="shared" ca="1" si="17"/>
        <v>#NAME?</v>
      </c>
      <c r="AC81" s="138" t="e">
        <f t="shared" ca="1" si="18"/>
        <v>#NAME?</v>
      </c>
      <c r="AD81" s="140" t="e">
        <f t="shared" ca="1" si="19"/>
        <v>#NAME?</v>
      </c>
      <c r="AE81" s="138">
        <f t="shared" ca="1" si="20"/>
        <v>0</v>
      </c>
      <c r="AF81" s="140" t="e">
        <f t="shared" ca="1" si="21"/>
        <v>#NAME?</v>
      </c>
      <c r="AG81">
        <f t="shared" ca="1" si="22"/>
        <v>0</v>
      </c>
      <c r="BG81" t="e">
        <f ca="1"/>
        <v>#NAME?</v>
      </c>
      <c r="BH81" t="e">
        <f ca="1"/>
        <v>#NAME?</v>
      </c>
      <c r="BI81" t="e">
        <f ca="1"/>
        <v>#NAME?</v>
      </c>
      <c r="BJ81" t="e">
        <f t="shared" ca="1" si="26"/>
        <v>#NAME?</v>
      </c>
      <c r="BK81" t="e">
        <f t="shared" ca="1" si="27"/>
        <v>#NAME?</v>
      </c>
      <c r="BL81" t="e">
        <f t="shared" ca="1" si="23"/>
        <v>#NAME?</v>
      </c>
      <c r="BM81" t="e">
        <f t="shared" ca="1" si="24"/>
        <v>#NAME?</v>
      </c>
      <c r="BN81" t="e">
        <f t="shared" ca="1" si="25"/>
        <v>#NAME?</v>
      </c>
    </row>
    <row r="82" spans="1:66" ht="15.5" x14ac:dyDescent="0.35">
      <c r="A82" s="31">
        <v>70</v>
      </c>
      <c r="B82" s="14">
        <v>5</v>
      </c>
      <c r="C82" s="20">
        <v>0.29099999999999998</v>
      </c>
      <c r="D82" s="14">
        <v>3</v>
      </c>
      <c r="E82">
        <v>1</v>
      </c>
      <c r="F82" s="32">
        <v>1</v>
      </c>
      <c r="G82" s="14">
        <v>31</v>
      </c>
      <c r="H82" s="14">
        <v>6</v>
      </c>
      <c r="I82" s="14">
        <v>2</v>
      </c>
      <c r="J82" s="33">
        <v>173</v>
      </c>
      <c r="K82" s="14">
        <v>1</v>
      </c>
      <c r="L82" s="14"/>
      <c r="N82" t="e">
        <f ca="1"/>
        <v>#NAME?</v>
      </c>
      <c r="O82" t="e">
        <f ca="1"/>
        <v>#NAME?</v>
      </c>
      <c r="P82" t="e">
        <f ca="1"/>
        <v>#NAME?</v>
      </c>
      <c r="Q82" t="e">
        <f ca="1"/>
        <v>#NAME?</v>
      </c>
      <c r="R82" t="e">
        <f ca="1"/>
        <v>#NAME?</v>
      </c>
      <c r="S82" t="e">
        <f ca="1"/>
        <v>#NAME?</v>
      </c>
      <c r="T82" t="e">
        <f ca="1"/>
        <v>#NAME?</v>
      </c>
      <c r="U82" t="e">
        <f ca="1"/>
        <v>#NAME?</v>
      </c>
      <c r="V82" t="e">
        <f ca="1"/>
        <v>#NAME?</v>
      </c>
      <c r="W82" t="e">
        <f ca="1"/>
        <v>#NAME?</v>
      </c>
      <c r="X82" s="138" t="e">
        <f ca="1"/>
        <v>#NAME?</v>
      </c>
      <c r="Y82" s="139" t="e">
        <f ca="1"/>
        <v>#NAME?</v>
      </c>
      <c r="Z82" s="140" t="e">
        <f t="shared" ca="1" si="15"/>
        <v>#NAME?</v>
      </c>
      <c r="AA82" t="e">
        <f t="shared" ca="1" si="16"/>
        <v>#NAME?</v>
      </c>
      <c r="AB82" t="e">
        <f t="shared" ca="1" si="17"/>
        <v>#NAME?</v>
      </c>
      <c r="AC82" s="138" t="e">
        <f t="shared" ca="1" si="18"/>
        <v>#NAME?</v>
      </c>
      <c r="AD82" s="140" t="e">
        <f t="shared" ca="1" si="19"/>
        <v>#NAME?</v>
      </c>
      <c r="AE82" s="138">
        <f t="shared" ca="1" si="20"/>
        <v>0</v>
      </c>
      <c r="AF82" s="140" t="e">
        <f t="shared" ca="1" si="21"/>
        <v>#NAME?</v>
      </c>
      <c r="AG82">
        <f t="shared" ca="1" si="22"/>
        <v>0</v>
      </c>
      <c r="BG82" t="e">
        <f ca="1"/>
        <v>#NAME?</v>
      </c>
      <c r="BH82" t="e">
        <f ca="1"/>
        <v>#NAME?</v>
      </c>
      <c r="BI82" t="e">
        <f ca="1"/>
        <v>#NAME?</v>
      </c>
      <c r="BJ82" t="e">
        <f t="shared" ca="1" si="26"/>
        <v>#NAME?</v>
      </c>
      <c r="BK82" t="e">
        <f t="shared" ca="1" si="27"/>
        <v>#NAME?</v>
      </c>
      <c r="BL82" t="e">
        <f t="shared" ca="1" si="23"/>
        <v>#NAME?</v>
      </c>
      <c r="BM82" t="e">
        <f t="shared" ca="1" si="24"/>
        <v>#NAME?</v>
      </c>
      <c r="BN82" t="e">
        <f t="shared" ca="1" si="25"/>
        <v>#NAME?</v>
      </c>
    </row>
    <row r="83" spans="1:66" ht="15.5" x14ac:dyDescent="0.35">
      <c r="A83" s="31">
        <v>66</v>
      </c>
      <c r="B83" s="14">
        <v>9</v>
      </c>
      <c r="C83" s="20">
        <v>9.1999999999999998E-2</v>
      </c>
      <c r="D83" s="14">
        <v>4</v>
      </c>
      <c r="E83">
        <v>0</v>
      </c>
      <c r="F83" s="32">
        <v>0</v>
      </c>
      <c r="G83" s="14">
        <v>43</v>
      </c>
      <c r="H83" s="14">
        <v>12</v>
      </c>
      <c r="I83" s="14">
        <v>3</v>
      </c>
      <c r="J83" s="33">
        <v>174</v>
      </c>
      <c r="K83" s="14">
        <v>0</v>
      </c>
      <c r="L83" s="14"/>
      <c r="N83" t="e">
        <f ca="1"/>
        <v>#NAME?</v>
      </c>
      <c r="O83" t="e">
        <f ca="1"/>
        <v>#NAME?</v>
      </c>
      <c r="P83" t="e">
        <f ca="1"/>
        <v>#NAME?</v>
      </c>
      <c r="Q83" t="e">
        <f ca="1"/>
        <v>#NAME?</v>
      </c>
      <c r="R83" t="e">
        <f ca="1"/>
        <v>#NAME?</v>
      </c>
      <c r="S83" t="e">
        <f ca="1"/>
        <v>#NAME?</v>
      </c>
      <c r="T83" t="e">
        <f ca="1"/>
        <v>#NAME?</v>
      </c>
      <c r="U83" t="e">
        <f ca="1"/>
        <v>#NAME?</v>
      </c>
      <c r="V83" t="e">
        <f ca="1"/>
        <v>#NAME?</v>
      </c>
      <c r="W83" t="e">
        <f ca="1"/>
        <v>#NAME?</v>
      </c>
      <c r="X83" s="138" t="e">
        <f ca="1"/>
        <v>#NAME?</v>
      </c>
      <c r="Y83" s="139" t="e">
        <f ca="1"/>
        <v>#NAME?</v>
      </c>
      <c r="Z83" s="140" t="e">
        <f t="shared" ca="1" si="15"/>
        <v>#NAME?</v>
      </c>
      <c r="AA83" t="e">
        <f t="shared" ca="1" si="16"/>
        <v>#NAME?</v>
      </c>
      <c r="AB83" t="e">
        <f t="shared" ca="1" si="17"/>
        <v>#NAME?</v>
      </c>
      <c r="AC83" s="138" t="e">
        <f t="shared" ca="1" si="18"/>
        <v>#NAME?</v>
      </c>
      <c r="AD83" s="140" t="e">
        <f t="shared" ca="1" si="19"/>
        <v>#NAME?</v>
      </c>
      <c r="AE83" s="138">
        <f t="shared" ca="1" si="20"/>
        <v>0</v>
      </c>
      <c r="AF83" s="140" t="e">
        <f t="shared" ca="1" si="21"/>
        <v>#NAME?</v>
      </c>
      <c r="AG83">
        <f t="shared" ca="1" si="22"/>
        <v>0</v>
      </c>
      <c r="BG83" t="e">
        <f ca="1"/>
        <v>#NAME?</v>
      </c>
      <c r="BH83" t="e">
        <f ca="1"/>
        <v>#NAME?</v>
      </c>
      <c r="BI83" t="e">
        <f ca="1"/>
        <v>#NAME?</v>
      </c>
      <c r="BJ83" t="e">
        <f t="shared" ca="1" si="26"/>
        <v>#NAME?</v>
      </c>
      <c r="BK83" t="e">
        <f t="shared" ca="1" si="27"/>
        <v>#NAME?</v>
      </c>
      <c r="BL83" t="e">
        <f t="shared" ca="1" si="23"/>
        <v>#NAME?</v>
      </c>
      <c r="BM83" t="e">
        <f t="shared" ca="1" si="24"/>
        <v>#NAME?</v>
      </c>
      <c r="BN83" t="e">
        <f t="shared" ca="1" si="25"/>
        <v>#NAME?</v>
      </c>
    </row>
    <row r="84" spans="1:66" ht="15.5" x14ac:dyDescent="0.35">
      <c r="A84" s="31">
        <v>43</v>
      </c>
      <c r="B84" s="14">
        <v>5</v>
      </c>
      <c r="C84" s="20">
        <v>0.48</v>
      </c>
      <c r="D84" s="14">
        <v>3</v>
      </c>
      <c r="E84">
        <v>0</v>
      </c>
      <c r="F84" s="32">
        <v>0</v>
      </c>
      <c r="G84" s="14">
        <v>30</v>
      </c>
      <c r="H84" s="14">
        <v>4</v>
      </c>
      <c r="I84" s="14">
        <v>2</v>
      </c>
      <c r="J84" s="33">
        <v>175</v>
      </c>
      <c r="K84" s="14">
        <v>0</v>
      </c>
      <c r="L84" s="14"/>
      <c r="N84" t="e">
        <f ca="1"/>
        <v>#NAME?</v>
      </c>
      <c r="O84" t="e">
        <f ca="1"/>
        <v>#NAME?</v>
      </c>
      <c r="P84" t="e">
        <f ca="1"/>
        <v>#NAME?</v>
      </c>
      <c r="Q84" t="e">
        <f ca="1"/>
        <v>#NAME?</v>
      </c>
      <c r="R84" t="e">
        <f ca="1"/>
        <v>#NAME?</v>
      </c>
      <c r="S84" t="e">
        <f ca="1"/>
        <v>#NAME?</v>
      </c>
      <c r="T84" t="e">
        <f ca="1"/>
        <v>#NAME?</v>
      </c>
      <c r="U84" t="e">
        <f ca="1"/>
        <v>#NAME?</v>
      </c>
      <c r="V84" t="e">
        <f ca="1"/>
        <v>#NAME?</v>
      </c>
      <c r="W84" t="e">
        <f ca="1"/>
        <v>#NAME?</v>
      </c>
      <c r="X84" s="138" t="e">
        <f ca="1"/>
        <v>#NAME?</v>
      </c>
      <c r="Y84" s="139" t="e">
        <f ca="1"/>
        <v>#NAME?</v>
      </c>
      <c r="Z84" s="140" t="e">
        <f t="shared" ca="1" si="15"/>
        <v>#NAME?</v>
      </c>
      <c r="AA84" t="e">
        <f t="shared" ca="1" si="16"/>
        <v>#NAME?</v>
      </c>
      <c r="AB84" t="e">
        <f t="shared" ca="1" si="17"/>
        <v>#NAME?</v>
      </c>
      <c r="AC84" s="138" t="e">
        <f t="shared" ca="1" si="18"/>
        <v>#NAME?</v>
      </c>
      <c r="AD84" s="140" t="e">
        <f t="shared" ca="1" si="19"/>
        <v>#NAME?</v>
      </c>
      <c r="AE84" s="138">
        <f t="shared" ca="1" si="20"/>
        <v>0</v>
      </c>
      <c r="AF84" s="140" t="e">
        <f t="shared" ca="1" si="21"/>
        <v>#NAME?</v>
      </c>
      <c r="AG84">
        <f t="shared" ca="1" si="22"/>
        <v>0</v>
      </c>
      <c r="BG84" t="e">
        <f ca="1"/>
        <v>#NAME?</v>
      </c>
      <c r="BH84" t="e">
        <f ca="1"/>
        <v>#NAME?</v>
      </c>
      <c r="BI84" t="e">
        <f ca="1"/>
        <v>#NAME?</v>
      </c>
      <c r="BJ84" t="e">
        <f t="shared" ca="1" si="26"/>
        <v>#NAME?</v>
      </c>
      <c r="BK84" t="e">
        <f t="shared" ca="1" si="27"/>
        <v>#NAME?</v>
      </c>
      <c r="BL84" t="e">
        <f t="shared" ca="1" si="23"/>
        <v>#NAME?</v>
      </c>
      <c r="BM84" t="e">
        <f t="shared" ca="1" si="24"/>
        <v>#NAME?</v>
      </c>
      <c r="BN84" t="e">
        <f t="shared" ca="1" si="25"/>
        <v>#NAME?</v>
      </c>
    </row>
    <row r="85" spans="1:66" ht="15.5" x14ac:dyDescent="0.35">
      <c r="A85" s="31">
        <v>49</v>
      </c>
      <c r="B85" s="14">
        <v>16</v>
      </c>
      <c r="C85" s="20">
        <v>0.98299999999999998</v>
      </c>
      <c r="D85" s="14">
        <v>4</v>
      </c>
      <c r="E85">
        <v>0</v>
      </c>
      <c r="F85" s="32">
        <v>0</v>
      </c>
      <c r="G85" s="14">
        <v>39</v>
      </c>
      <c r="H85" s="14">
        <v>7</v>
      </c>
      <c r="I85" s="14">
        <v>3</v>
      </c>
      <c r="J85" s="33">
        <v>180</v>
      </c>
      <c r="K85" s="14">
        <v>1</v>
      </c>
      <c r="L85" s="14"/>
      <c r="N85" t="e">
        <f ca="1"/>
        <v>#NAME?</v>
      </c>
      <c r="O85" t="e">
        <f ca="1"/>
        <v>#NAME?</v>
      </c>
      <c r="P85" t="e">
        <f ca="1"/>
        <v>#NAME?</v>
      </c>
      <c r="Q85" t="e">
        <f ca="1"/>
        <v>#NAME?</v>
      </c>
      <c r="R85" t="e">
        <f ca="1"/>
        <v>#NAME?</v>
      </c>
      <c r="S85" t="e">
        <f ca="1"/>
        <v>#NAME?</v>
      </c>
      <c r="T85" t="e">
        <f ca="1"/>
        <v>#NAME?</v>
      </c>
      <c r="U85" t="e">
        <f ca="1"/>
        <v>#NAME?</v>
      </c>
      <c r="V85" t="e">
        <f ca="1"/>
        <v>#NAME?</v>
      </c>
      <c r="W85" t="e">
        <f ca="1"/>
        <v>#NAME?</v>
      </c>
      <c r="X85" s="138" t="e">
        <f ca="1"/>
        <v>#NAME?</v>
      </c>
      <c r="Y85" s="139" t="e">
        <f ca="1"/>
        <v>#NAME?</v>
      </c>
      <c r="Z85" s="140" t="e">
        <f t="shared" ca="1" si="15"/>
        <v>#NAME?</v>
      </c>
      <c r="AA85" t="e">
        <f t="shared" ca="1" si="16"/>
        <v>#NAME?</v>
      </c>
      <c r="AB85" t="e">
        <f t="shared" ca="1" si="17"/>
        <v>#NAME?</v>
      </c>
      <c r="AC85" s="138" t="e">
        <f t="shared" ca="1" si="18"/>
        <v>#NAME?</v>
      </c>
      <c r="AD85" s="140" t="e">
        <f t="shared" ca="1" si="19"/>
        <v>#NAME?</v>
      </c>
      <c r="AE85" s="138">
        <f t="shared" ca="1" si="20"/>
        <v>0</v>
      </c>
      <c r="AF85" s="140" t="e">
        <f t="shared" ca="1" si="21"/>
        <v>#NAME?</v>
      </c>
      <c r="AG85">
        <f t="shared" ca="1" si="22"/>
        <v>0</v>
      </c>
      <c r="BG85" t="e">
        <f ca="1"/>
        <v>#NAME?</v>
      </c>
      <c r="BH85" t="e">
        <f ca="1"/>
        <v>#NAME?</v>
      </c>
      <c r="BI85" t="e">
        <f ca="1"/>
        <v>#NAME?</v>
      </c>
      <c r="BJ85" t="e">
        <f t="shared" ca="1" si="26"/>
        <v>#NAME?</v>
      </c>
      <c r="BK85" t="e">
        <f t="shared" ca="1" si="27"/>
        <v>#NAME?</v>
      </c>
      <c r="BL85" t="e">
        <f t="shared" ca="1" si="23"/>
        <v>#NAME?</v>
      </c>
      <c r="BM85" t="e">
        <f t="shared" ca="1" si="24"/>
        <v>#NAME?</v>
      </c>
      <c r="BN85" t="e">
        <f t="shared" ca="1" si="25"/>
        <v>#NAME?</v>
      </c>
    </row>
    <row r="86" spans="1:66" ht="15.5" x14ac:dyDescent="0.35">
      <c r="A86" s="31">
        <v>49</v>
      </c>
      <c r="B86" s="14">
        <v>3</v>
      </c>
      <c r="C86" s="20">
        <v>1.881</v>
      </c>
      <c r="D86" s="14">
        <v>1</v>
      </c>
      <c r="E86">
        <v>0</v>
      </c>
      <c r="F86" s="32">
        <v>1</v>
      </c>
      <c r="G86" s="14">
        <v>46</v>
      </c>
      <c r="H86" s="14">
        <v>9</v>
      </c>
      <c r="I86" s="14">
        <v>3</v>
      </c>
      <c r="J86" s="33">
        <v>194</v>
      </c>
      <c r="K86" s="14">
        <v>0</v>
      </c>
      <c r="L86" s="14"/>
      <c r="N86" t="e">
        <f ca="1"/>
        <v>#NAME?</v>
      </c>
      <c r="O86" t="e">
        <f ca="1"/>
        <v>#NAME?</v>
      </c>
      <c r="P86" t="e">
        <f ca="1"/>
        <v>#NAME?</v>
      </c>
      <c r="Q86" t="e">
        <f ca="1"/>
        <v>#NAME?</v>
      </c>
      <c r="R86" t="e">
        <f ca="1"/>
        <v>#NAME?</v>
      </c>
      <c r="S86" t="e">
        <f ca="1"/>
        <v>#NAME?</v>
      </c>
      <c r="T86" t="e">
        <f ca="1"/>
        <v>#NAME?</v>
      </c>
      <c r="U86" t="e">
        <f ca="1"/>
        <v>#NAME?</v>
      </c>
      <c r="V86" t="e">
        <f ca="1"/>
        <v>#NAME?</v>
      </c>
      <c r="W86" t="e">
        <f ca="1"/>
        <v>#NAME?</v>
      </c>
      <c r="X86" s="138" t="e">
        <f ca="1"/>
        <v>#NAME?</v>
      </c>
      <c r="Y86" s="139" t="e">
        <f ca="1"/>
        <v>#NAME?</v>
      </c>
      <c r="Z86" s="140" t="e">
        <f t="shared" ca="1" si="15"/>
        <v>#NAME?</v>
      </c>
      <c r="AA86" t="e">
        <f t="shared" ca="1" si="16"/>
        <v>#NAME?</v>
      </c>
      <c r="AB86" t="e">
        <f t="shared" ca="1" si="17"/>
        <v>#NAME?</v>
      </c>
      <c r="AC86" s="138" t="e">
        <f t="shared" ca="1" si="18"/>
        <v>#NAME?</v>
      </c>
      <c r="AD86" s="140" t="e">
        <f t="shared" ca="1" si="19"/>
        <v>#NAME?</v>
      </c>
      <c r="AE86" s="138">
        <f t="shared" ca="1" si="20"/>
        <v>0</v>
      </c>
      <c r="AF86" s="140" t="e">
        <f t="shared" ca="1" si="21"/>
        <v>#NAME?</v>
      </c>
      <c r="AG86">
        <f t="shared" ca="1" si="22"/>
        <v>0</v>
      </c>
      <c r="BG86" t="e">
        <f ca="1"/>
        <v>#NAME?</v>
      </c>
      <c r="BH86" t="e">
        <f ca="1"/>
        <v>#NAME?</v>
      </c>
      <c r="BI86" t="e">
        <f ca="1"/>
        <v>#NAME?</v>
      </c>
      <c r="BJ86" t="e">
        <f t="shared" ca="1" si="26"/>
        <v>#NAME?</v>
      </c>
      <c r="BK86" t="e">
        <f t="shared" ca="1" si="27"/>
        <v>#NAME?</v>
      </c>
      <c r="BL86" t="e">
        <f t="shared" ca="1" si="23"/>
        <v>#NAME?</v>
      </c>
      <c r="BM86" t="e">
        <f t="shared" ca="1" si="24"/>
        <v>#NAME?</v>
      </c>
      <c r="BN86" t="e">
        <f t="shared" ca="1" si="25"/>
        <v>#NAME?</v>
      </c>
    </row>
    <row r="87" spans="1:66" ht="15.5" x14ac:dyDescent="0.35">
      <c r="A87" s="31">
        <v>46</v>
      </c>
      <c r="B87" s="14">
        <v>3</v>
      </c>
      <c r="C87" s="20">
        <v>2.6259999999999999</v>
      </c>
      <c r="D87" s="14">
        <v>2</v>
      </c>
      <c r="E87">
        <v>0</v>
      </c>
      <c r="F87" s="32">
        <v>0</v>
      </c>
      <c r="G87" s="14">
        <v>50</v>
      </c>
      <c r="H87" s="14">
        <v>4</v>
      </c>
      <c r="I87" s="14">
        <v>4</v>
      </c>
      <c r="J87" s="33">
        <v>180</v>
      </c>
      <c r="K87" s="14">
        <v>0</v>
      </c>
      <c r="L87" s="14"/>
      <c r="N87" t="e">
        <f ca="1"/>
        <v>#NAME?</v>
      </c>
      <c r="O87" t="e">
        <f ca="1"/>
        <v>#NAME?</v>
      </c>
      <c r="P87" t="e">
        <f ca="1"/>
        <v>#NAME?</v>
      </c>
      <c r="Q87" t="e">
        <f ca="1"/>
        <v>#NAME?</v>
      </c>
      <c r="R87" t="e">
        <f ca="1"/>
        <v>#NAME?</v>
      </c>
      <c r="S87" t="e">
        <f ca="1"/>
        <v>#NAME?</v>
      </c>
      <c r="T87" t="e">
        <f ca="1"/>
        <v>#NAME?</v>
      </c>
      <c r="U87" t="e">
        <f ca="1"/>
        <v>#NAME?</v>
      </c>
      <c r="V87" t="e">
        <f ca="1"/>
        <v>#NAME?</v>
      </c>
      <c r="W87" t="e">
        <f ca="1"/>
        <v>#NAME?</v>
      </c>
      <c r="X87" s="138" t="e">
        <f ca="1"/>
        <v>#NAME?</v>
      </c>
      <c r="Y87" s="139" t="e">
        <f ca="1"/>
        <v>#NAME?</v>
      </c>
      <c r="Z87" s="140" t="e">
        <f t="shared" ca="1" si="15"/>
        <v>#NAME?</v>
      </c>
      <c r="AA87" t="e">
        <f t="shared" ca="1" si="16"/>
        <v>#NAME?</v>
      </c>
      <c r="AB87" t="e">
        <f t="shared" ca="1" si="17"/>
        <v>#NAME?</v>
      </c>
      <c r="AC87" s="138" t="e">
        <f t="shared" ca="1" si="18"/>
        <v>#NAME?</v>
      </c>
      <c r="AD87" s="140" t="e">
        <f t="shared" ca="1" si="19"/>
        <v>#NAME?</v>
      </c>
      <c r="AE87" s="138">
        <f t="shared" ca="1" si="20"/>
        <v>0</v>
      </c>
      <c r="AF87" s="140" t="e">
        <f t="shared" ca="1" si="21"/>
        <v>#NAME?</v>
      </c>
      <c r="AG87">
        <f t="shared" ca="1" si="22"/>
        <v>0</v>
      </c>
      <c r="BG87" t="e">
        <f ca="1"/>
        <v>#NAME?</v>
      </c>
      <c r="BH87" t="e">
        <f ca="1"/>
        <v>#NAME?</v>
      </c>
      <c r="BI87" t="e">
        <f ca="1"/>
        <v>#NAME?</v>
      </c>
      <c r="BJ87" t="e">
        <f t="shared" ca="1" si="26"/>
        <v>#NAME?</v>
      </c>
      <c r="BK87" t="e">
        <f t="shared" ca="1" si="27"/>
        <v>#NAME?</v>
      </c>
      <c r="BL87" t="e">
        <f t="shared" ca="1" si="23"/>
        <v>#NAME?</v>
      </c>
      <c r="BM87" t="e">
        <f t="shared" ca="1" si="24"/>
        <v>#NAME?</v>
      </c>
      <c r="BN87" t="e">
        <f t="shared" ca="1" si="25"/>
        <v>#NAME?</v>
      </c>
    </row>
    <row r="88" spans="1:66" ht="15.5" x14ac:dyDescent="0.35">
      <c r="A88" s="31">
        <v>53</v>
      </c>
      <c r="B88" s="14">
        <v>21</v>
      </c>
      <c r="C88" s="20">
        <v>0.56799999999999995</v>
      </c>
      <c r="D88" s="14">
        <v>3</v>
      </c>
      <c r="E88">
        <v>0</v>
      </c>
      <c r="F88" s="32">
        <v>0</v>
      </c>
      <c r="G88" s="14">
        <v>44</v>
      </c>
      <c r="H88" s="14">
        <v>8</v>
      </c>
      <c r="I88" s="14">
        <v>3</v>
      </c>
      <c r="J88" s="33">
        <v>167</v>
      </c>
      <c r="K88" s="14">
        <v>0</v>
      </c>
      <c r="L88" s="14"/>
      <c r="N88" t="e">
        <f ca="1"/>
        <v>#NAME?</v>
      </c>
      <c r="O88" t="e">
        <f ca="1"/>
        <v>#NAME?</v>
      </c>
      <c r="P88" t="e">
        <f ca="1"/>
        <v>#NAME?</v>
      </c>
      <c r="Q88" t="e">
        <f ca="1"/>
        <v>#NAME?</v>
      </c>
      <c r="R88" t="e">
        <f ca="1"/>
        <v>#NAME?</v>
      </c>
      <c r="S88" t="e">
        <f ca="1"/>
        <v>#NAME?</v>
      </c>
      <c r="T88" t="e">
        <f ca="1"/>
        <v>#NAME?</v>
      </c>
      <c r="U88" t="e">
        <f ca="1"/>
        <v>#NAME?</v>
      </c>
      <c r="V88" t="e">
        <f ca="1"/>
        <v>#NAME?</v>
      </c>
      <c r="W88" t="e">
        <f ca="1"/>
        <v>#NAME?</v>
      </c>
      <c r="X88" s="138" t="e">
        <f ca="1"/>
        <v>#NAME?</v>
      </c>
      <c r="Y88" s="139" t="e">
        <f ca="1"/>
        <v>#NAME?</v>
      </c>
      <c r="Z88" s="140" t="e">
        <f t="shared" ca="1" si="15"/>
        <v>#NAME?</v>
      </c>
      <c r="AA88" t="e">
        <f t="shared" ca="1" si="16"/>
        <v>#NAME?</v>
      </c>
      <c r="AB88" t="e">
        <f t="shared" ca="1" si="17"/>
        <v>#NAME?</v>
      </c>
      <c r="AC88" s="138" t="e">
        <f t="shared" ca="1" si="18"/>
        <v>#NAME?</v>
      </c>
      <c r="AD88" s="140" t="e">
        <f t="shared" ca="1" si="19"/>
        <v>#NAME?</v>
      </c>
      <c r="AE88" s="138">
        <f t="shared" ca="1" si="20"/>
        <v>0</v>
      </c>
      <c r="AF88" s="140" t="e">
        <f t="shared" ca="1" si="21"/>
        <v>#NAME?</v>
      </c>
      <c r="AG88">
        <f t="shared" ca="1" si="22"/>
        <v>0</v>
      </c>
      <c r="BG88" t="e">
        <f ca="1"/>
        <v>#NAME?</v>
      </c>
      <c r="BH88" t="e">
        <f ca="1"/>
        <v>#NAME?</v>
      </c>
      <c r="BI88" t="e">
        <f ca="1"/>
        <v>#NAME?</v>
      </c>
      <c r="BJ88" t="e">
        <f t="shared" ca="1" si="26"/>
        <v>#NAME?</v>
      </c>
      <c r="BK88" t="e">
        <f t="shared" ca="1" si="27"/>
        <v>#NAME?</v>
      </c>
      <c r="BL88" t="e">
        <f t="shared" ca="1" si="23"/>
        <v>#NAME?</v>
      </c>
      <c r="BM88" t="e">
        <f t="shared" ca="1" si="24"/>
        <v>#NAME?</v>
      </c>
      <c r="BN88" t="e">
        <f t="shared" ca="1" si="25"/>
        <v>#NAME?</v>
      </c>
    </row>
    <row r="89" spans="1:66" ht="15.5" x14ac:dyDescent="0.35">
      <c r="A89" s="31">
        <v>62</v>
      </c>
      <c r="B89" s="14">
        <v>8</v>
      </c>
      <c r="C89" s="20">
        <v>0.879</v>
      </c>
      <c r="D89" s="14">
        <v>3</v>
      </c>
      <c r="E89">
        <v>1</v>
      </c>
      <c r="F89" s="32">
        <v>1</v>
      </c>
      <c r="G89" s="14">
        <v>31</v>
      </c>
      <c r="H89" s="14">
        <v>10</v>
      </c>
      <c r="I89" s="14">
        <v>2</v>
      </c>
      <c r="J89" s="33">
        <v>180</v>
      </c>
      <c r="K89" s="14">
        <v>0</v>
      </c>
      <c r="L89" s="14"/>
      <c r="N89" t="e">
        <f ca="1"/>
        <v>#NAME?</v>
      </c>
      <c r="O89" t="e">
        <f ca="1"/>
        <v>#NAME?</v>
      </c>
      <c r="P89" t="e">
        <f ca="1"/>
        <v>#NAME?</v>
      </c>
      <c r="Q89" t="e">
        <f ca="1"/>
        <v>#NAME?</v>
      </c>
      <c r="R89" t="e">
        <f ca="1"/>
        <v>#NAME?</v>
      </c>
      <c r="S89" t="e">
        <f ca="1"/>
        <v>#NAME?</v>
      </c>
      <c r="T89" t="e">
        <f ca="1"/>
        <v>#NAME?</v>
      </c>
      <c r="U89" t="e">
        <f ca="1"/>
        <v>#NAME?</v>
      </c>
      <c r="V89" t="e">
        <f ca="1"/>
        <v>#NAME?</v>
      </c>
      <c r="W89" t="e">
        <f ca="1"/>
        <v>#NAME?</v>
      </c>
      <c r="X89" s="138" t="e">
        <f ca="1"/>
        <v>#NAME?</v>
      </c>
      <c r="Y89" s="139" t="e">
        <f ca="1"/>
        <v>#NAME?</v>
      </c>
      <c r="Z89" s="140" t="e">
        <f t="shared" ca="1" si="15"/>
        <v>#NAME?</v>
      </c>
      <c r="AA89" t="e">
        <f t="shared" ca="1" si="16"/>
        <v>#NAME?</v>
      </c>
      <c r="AB89" t="e">
        <f t="shared" ca="1" si="17"/>
        <v>#NAME?</v>
      </c>
      <c r="AC89" s="138" t="e">
        <f t="shared" ca="1" si="18"/>
        <v>#NAME?</v>
      </c>
      <c r="AD89" s="140" t="e">
        <f t="shared" ca="1" si="19"/>
        <v>#NAME?</v>
      </c>
      <c r="AE89" s="138">
        <f t="shared" ca="1" si="20"/>
        <v>0</v>
      </c>
      <c r="AF89" s="140" t="e">
        <f t="shared" ca="1" si="21"/>
        <v>#NAME?</v>
      </c>
      <c r="AG89">
        <f t="shared" ca="1" si="22"/>
        <v>0</v>
      </c>
      <c r="BG89" t="e">
        <f ca="1"/>
        <v>#NAME?</v>
      </c>
      <c r="BH89" t="e">
        <f ca="1"/>
        <v>#NAME?</v>
      </c>
      <c r="BI89" t="e">
        <f ca="1"/>
        <v>#NAME?</v>
      </c>
      <c r="BJ89" t="e">
        <f t="shared" ca="1" si="26"/>
        <v>#NAME?</v>
      </c>
      <c r="BK89" t="e">
        <f t="shared" ca="1" si="27"/>
        <v>#NAME?</v>
      </c>
      <c r="BL89" t="e">
        <f t="shared" ca="1" si="23"/>
        <v>#NAME?</v>
      </c>
      <c r="BM89" t="e">
        <f t="shared" ca="1" si="24"/>
        <v>#NAME?</v>
      </c>
      <c r="BN89" t="e">
        <f t="shared" ca="1" si="25"/>
        <v>#NAME?</v>
      </c>
    </row>
    <row r="90" spans="1:66" ht="15.5" x14ac:dyDescent="0.35">
      <c r="A90" s="31">
        <v>51</v>
      </c>
      <c r="B90" s="14">
        <v>4</v>
      </c>
      <c r="C90" s="20">
        <v>1.083</v>
      </c>
      <c r="D90" s="14">
        <v>2</v>
      </c>
      <c r="E90">
        <v>0</v>
      </c>
      <c r="F90" s="32">
        <v>0</v>
      </c>
      <c r="G90" s="14">
        <v>53</v>
      </c>
      <c r="H90" s="14">
        <v>7</v>
      </c>
      <c r="I90" s="14">
        <v>4</v>
      </c>
      <c r="J90" s="33">
        <v>167</v>
      </c>
      <c r="K90" s="14">
        <v>0</v>
      </c>
      <c r="L90" s="14"/>
      <c r="N90" t="e">
        <f ca="1"/>
        <v>#NAME?</v>
      </c>
      <c r="O90" t="e">
        <f ca="1"/>
        <v>#NAME?</v>
      </c>
      <c r="P90" t="e">
        <f ca="1"/>
        <v>#NAME?</v>
      </c>
      <c r="Q90" t="e">
        <f ca="1"/>
        <v>#NAME?</v>
      </c>
      <c r="R90" t="e">
        <f ca="1"/>
        <v>#NAME?</v>
      </c>
      <c r="S90" t="e">
        <f ca="1"/>
        <v>#NAME?</v>
      </c>
      <c r="T90" t="e">
        <f ca="1"/>
        <v>#NAME?</v>
      </c>
      <c r="U90" t="e">
        <f ca="1"/>
        <v>#NAME?</v>
      </c>
      <c r="V90" t="e">
        <f ca="1"/>
        <v>#NAME?</v>
      </c>
      <c r="W90" t="e">
        <f ca="1"/>
        <v>#NAME?</v>
      </c>
      <c r="X90" s="138" t="e">
        <f ca="1"/>
        <v>#NAME?</v>
      </c>
      <c r="Y90" s="139" t="e">
        <f ca="1"/>
        <v>#NAME?</v>
      </c>
      <c r="Z90" s="140" t="e">
        <f t="shared" ca="1" si="15"/>
        <v>#NAME?</v>
      </c>
      <c r="AA90" t="e">
        <f t="shared" ca="1" si="16"/>
        <v>#NAME?</v>
      </c>
      <c r="AB90" t="e">
        <f t="shared" ca="1" si="17"/>
        <v>#NAME?</v>
      </c>
      <c r="AC90" s="138" t="e">
        <f t="shared" ca="1" si="18"/>
        <v>#NAME?</v>
      </c>
      <c r="AD90" s="140" t="e">
        <f t="shared" ca="1" si="19"/>
        <v>#NAME?</v>
      </c>
      <c r="AE90" s="138">
        <f t="shared" ca="1" si="20"/>
        <v>0</v>
      </c>
      <c r="AF90" s="140" t="e">
        <f t="shared" ca="1" si="21"/>
        <v>#NAME?</v>
      </c>
      <c r="AG90">
        <f t="shared" ca="1" si="22"/>
        <v>0</v>
      </c>
      <c r="BG90" t="e">
        <f ca="1"/>
        <v>#NAME?</v>
      </c>
      <c r="BH90" t="e">
        <f ca="1"/>
        <v>#NAME?</v>
      </c>
      <c r="BI90" t="e">
        <f ca="1"/>
        <v>#NAME?</v>
      </c>
      <c r="BJ90" t="e">
        <f t="shared" ca="1" si="26"/>
        <v>#NAME?</v>
      </c>
      <c r="BK90" t="e">
        <f t="shared" ca="1" si="27"/>
        <v>#NAME?</v>
      </c>
      <c r="BL90" t="e">
        <f t="shared" ca="1" si="23"/>
        <v>#NAME?</v>
      </c>
      <c r="BM90" t="e">
        <f t="shared" ca="1" si="24"/>
        <v>#NAME?</v>
      </c>
      <c r="BN90" t="e">
        <f t="shared" ca="1" si="25"/>
        <v>#NAME?</v>
      </c>
    </row>
    <row r="91" spans="1:66" ht="15.5" x14ac:dyDescent="0.35">
      <c r="A91" s="31">
        <v>70</v>
      </c>
      <c r="B91" s="14">
        <v>6</v>
      </c>
      <c r="C91" s="20">
        <v>0.82799999999999996</v>
      </c>
      <c r="D91" s="14">
        <v>3</v>
      </c>
      <c r="E91">
        <v>1</v>
      </c>
      <c r="F91" s="32">
        <v>1</v>
      </c>
      <c r="G91" s="14">
        <v>37</v>
      </c>
      <c r="H91" s="14">
        <v>15</v>
      </c>
      <c r="I91" s="14">
        <v>2</v>
      </c>
      <c r="J91" s="33">
        <v>176</v>
      </c>
      <c r="K91" s="14">
        <v>1</v>
      </c>
      <c r="L91" s="14"/>
      <c r="N91" t="e">
        <f ca="1"/>
        <v>#NAME?</v>
      </c>
      <c r="O91" t="e">
        <f ca="1"/>
        <v>#NAME?</v>
      </c>
      <c r="P91" t="e">
        <f ca="1"/>
        <v>#NAME?</v>
      </c>
      <c r="Q91" t="e">
        <f ca="1"/>
        <v>#NAME?</v>
      </c>
      <c r="R91" t="e">
        <f ca="1"/>
        <v>#NAME?</v>
      </c>
      <c r="S91" t="e">
        <f ca="1"/>
        <v>#NAME?</v>
      </c>
      <c r="T91" t="e">
        <f ca="1"/>
        <v>#NAME?</v>
      </c>
      <c r="U91" t="e">
        <f ca="1"/>
        <v>#NAME?</v>
      </c>
      <c r="V91" t="e">
        <f ca="1"/>
        <v>#NAME?</v>
      </c>
      <c r="W91" t="e">
        <f ca="1"/>
        <v>#NAME?</v>
      </c>
      <c r="X91" s="138" t="e">
        <f ca="1"/>
        <v>#NAME?</v>
      </c>
      <c r="Y91" s="139" t="e">
        <f ca="1"/>
        <v>#NAME?</v>
      </c>
      <c r="Z91" s="140" t="e">
        <f t="shared" ca="1" si="15"/>
        <v>#NAME?</v>
      </c>
      <c r="AA91" t="e">
        <f t="shared" ca="1" si="16"/>
        <v>#NAME?</v>
      </c>
      <c r="AB91" t="e">
        <f t="shared" ca="1" si="17"/>
        <v>#NAME?</v>
      </c>
      <c r="AC91" s="138" t="e">
        <f t="shared" ca="1" si="18"/>
        <v>#NAME?</v>
      </c>
      <c r="AD91" s="140" t="e">
        <f t="shared" ca="1" si="19"/>
        <v>#NAME?</v>
      </c>
      <c r="AE91" s="138">
        <f t="shared" ca="1" si="20"/>
        <v>0</v>
      </c>
      <c r="AF91" s="140" t="e">
        <f t="shared" ca="1" si="21"/>
        <v>#NAME?</v>
      </c>
      <c r="AG91">
        <f t="shared" ca="1" si="22"/>
        <v>0</v>
      </c>
      <c r="BG91" t="e">
        <f ca="1"/>
        <v>#NAME?</v>
      </c>
      <c r="BH91" t="e">
        <f ca="1"/>
        <v>#NAME?</v>
      </c>
      <c r="BI91" t="e">
        <f ca="1"/>
        <v>#NAME?</v>
      </c>
      <c r="BJ91" t="e">
        <f t="shared" ca="1" si="26"/>
        <v>#NAME?</v>
      </c>
      <c r="BK91" t="e">
        <f t="shared" ca="1" si="27"/>
        <v>#NAME?</v>
      </c>
      <c r="BL91" t="e">
        <f t="shared" ca="1" si="23"/>
        <v>#NAME?</v>
      </c>
      <c r="BM91" t="e">
        <f t="shared" ca="1" si="24"/>
        <v>#NAME?</v>
      </c>
      <c r="BN91" t="e">
        <f t="shared" ca="1" si="25"/>
        <v>#NAME?</v>
      </c>
    </row>
    <row r="92" spans="1:66" ht="15.5" x14ac:dyDescent="0.35">
      <c r="A92" s="31">
        <v>56</v>
      </c>
      <c r="B92" s="14">
        <v>24</v>
      </c>
      <c r="C92" s="20">
        <v>1.56</v>
      </c>
      <c r="D92" s="14">
        <v>5</v>
      </c>
      <c r="E92">
        <v>0</v>
      </c>
      <c r="F92" s="32">
        <v>0</v>
      </c>
      <c r="G92" s="14">
        <v>46</v>
      </c>
      <c r="H92" s="14">
        <v>1</v>
      </c>
      <c r="I92" s="14">
        <v>4</v>
      </c>
      <c r="J92" s="33">
        <v>166</v>
      </c>
      <c r="K92" s="14">
        <v>1</v>
      </c>
      <c r="L92" s="14"/>
      <c r="N92" t="e">
        <f ca="1"/>
        <v>#NAME?</v>
      </c>
      <c r="O92" t="e">
        <f ca="1"/>
        <v>#NAME?</v>
      </c>
      <c r="P92" t="e">
        <f ca="1"/>
        <v>#NAME?</v>
      </c>
      <c r="Q92" t="e">
        <f ca="1"/>
        <v>#NAME?</v>
      </c>
      <c r="R92" t="e">
        <f ca="1"/>
        <v>#NAME?</v>
      </c>
      <c r="S92" t="e">
        <f ca="1"/>
        <v>#NAME?</v>
      </c>
      <c r="T92" t="e">
        <f ca="1"/>
        <v>#NAME?</v>
      </c>
      <c r="U92" t="e">
        <f ca="1"/>
        <v>#NAME?</v>
      </c>
      <c r="V92" t="e">
        <f ca="1"/>
        <v>#NAME?</v>
      </c>
      <c r="W92" t="e">
        <f ca="1"/>
        <v>#NAME?</v>
      </c>
      <c r="X92" s="138" t="e">
        <f ca="1"/>
        <v>#NAME?</v>
      </c>
      <c r="Y92" s="139" t="e">
        <f ca="1"/>
        <v>#NAME?</v>
      </c>
      <c r="Z92" s="140" t="e">
        <f t="shared" ca="1" si="15"/>
        <v>#NAME?</v>
      </c>
      <c r="AA92" t="e">
        <f t="shared" ca="1" si="16"/>
        <v>#NAME?</v>
      </c>
      <c r="AB92" t="e">
        <f t="shared" ca="1" si="17"/>
        <v>#NAME?</v>
      </c>
      <c r="AC92" s="138" t="e">
        <f t="shared" ca="1" si="18"/>
        <v>#NAME?</v>
      </c>
      <c r="AD92" s="140" t="e">
        <f t="shared" ca="1" si="19"/>
        <v>#NAME?</v>
      </c>
      <c r="AE92" s="138">
        <f t="shared" ca="1" si="20"/>
        <v>0</v>
      </c>
      <c r="AF92" s="140" t="e">
        <f t="shared" ca="1" si="21"/>
        <v>#NAME?</v>
      </c>
      <c r="AG92">
        <f t="shared" ca="1" si="22"/>
        <v>0</v>
      </c>
      <c r="BG92" t="e">
        <f ca="1"/>
        <v>#NAME?</v>
      </c>
      <c r="BH92" t="e">
        <f ca="1"/>
        <v>#NAME?</v>
      </c>
      <c r="BI92" t="e">
        <f ca="1"/>
        <v>#NAME?</v>
      </c>
      <c r="BJ92" t="e">
        <f t="shared" ca="1" si="26"/>
        <v>#NAME?</v>
      </c>
      <c r="BK92" t="e">
        <f t="shared" ca="1" si="27"/>
        <v>#NAME?</v>
      </c>
      <c r="BL92" t="e">
        <f t="shared" ca="1" si="23"/>
        <v>#NAME?</v>
      </c>
      <c r="BM92" t="e">
        <f t="shared" ca="1" si="24"/>
        <v>#NAME?</v>
      </c>
      <c r="BN92" t="e">
        <f t="shared" ca="1" si="25"/>
        <v>#NAME?</v>
      </c>
    </row>
    <row r="93" spans="1:66" ht="15.5" x14ac:dyDescent="0.35">
      <c r="A93" s="31">
        <v>42</v>
      </c>
      <c r="B93" s="14">
        <v>1</v>
      </c>
      <c r="C93" s="20">
        <v>1.4279999999999999</v>
      </c>
      <c r="D93" s="14">
        <v>4</v>
      </c>
      <c r="E93">
        <v>0</v>
      </c>
      <c r="F93" s="32">
        <v>0</v>
      </c>
      <c r="G93" s="14">
        <v>45</v>
      </c>
      <c r="H93" s="14">
        <v>5</v>
      </c>
      <c r="I93" s="14">
        <v>4</v>
      </c>
      <c r="J93" s="33">
        <v>165</v>
      </c>
      <c r="K93" s="14">
        <v>1</v>
      </c>
      <c r="L93" s="14"/>
      <c r="N93" t="e">
        <f ca="1"/>
        <v>#NAME?</v>
      </c>
      <c r="O93" t="e">
        <f ca="1"/>
        <v>#NAME?</v>
      </c>
      <c r="P93" t="e">
        <f ca="1"/>
        <v>#NAME?</v>
      </c>
      <c r="Q93" t="e">
        <f ca="1"/>
        <v>#NAME?</v>
      </c>
      <c r="R93" t="e">
        <f ca="1"/>
        <v>#NAME?</v>
      </c>
      <c r="S93" t="e">
        <f ca="1"/>
        <v>#NAME?</v>
      </c>
      <c r="T93" t="e">
        <f ca="1"/>
        <v>#NAME?</v>
      </c>
      <c r="U93" t="e">
        <f ca="1"/>
        <v>#NAME?</v>
      </c>
      <c r="V93" t="e">
        <f ca="1"/>
        <v>#NAME?</v>
      </c>
      <c r="W93" t="e">
        <f ca="1"/>
        <v>#NAME?</v>
      </c>
      <c r="X93" s="138" t="e">
        <f ca="1"/>
        <v>#NAME?</v>
      </c>
      <c r="Y93" s="139" t="e">
        <f ca="1"/>
        <v>#NAME?</v>
      </c>
      <c r="Z93" s="140" t="e">
        <f t="shared" ca="1" si="15"/>
        <v>#NAME?</v>
      </c>
      <c r="AA93" t="e">
        <f t="shared" ca="1" si="16"/>
        <v>#NAME?</v>
      </c>
      <c r="AB93" t="e">
        <f t="shared" ca="1" si="17"/>
        <v>#NAME?</v>
      </c>
      <c r="AC93" s="138" t="e">
        <f t="shared" ca="1" si="18"/>
        <v>#NAME?</v>
      </c>
      <c r="AD93" s="140" t="e">
        <f t="shared" ca="1" si="19"/>
        <v>#NAME?</v>
      </c>
      <c r="AE93" s="138">
        <f t="shared" ca="1" si="20"/>
        <v>0</v>
      </c>
      <c r="AF93" s="140" t="e">
        <f t="shared" ca="1" si="21"/>
        <v>#NAME?</v>
      </c>
      <c r="AG93">
        <f t="shared" ca="1" si="22"/>
        <v>0</v>
      </c>
      <c r="BG93" t="e">
        <f ca="1"/>
        <v>#NAME?</v>
      </c>
      <c r="BH93" t="e">
        <f ca="1"/>
        <v>#NAME?</v>
      </c>
      <c r="BI93" t="e">
        <f ca="1"/>
        <v>#NAME?</v>
      </c>
      <c r="BJ93" t="e">
        <f t="shared" ca="1" si="26"/>
        <v>#NAME?</v>
      </c>
      <c r="BK93" t="e">
        <f t="shared" ca="1" si="27"/>
        <v>#NAME?</v>
      </c>
      <c r="BL93" t="e">
        <f t="shared" ca="1" si="23"/>
        <v>#NAME?</v>
      </c>
      <c r="BM93" t="e">
        <f t="shared" ca="1" si="24"/>
        <v>#NAME?</v>
      </c>
      <c r="BN93" t="e">
        <f t="shared" ca="1" si="25"/>
        <v>#NAME?</v>
      </c>
    </row>
    <row r="94" spans="1:66" ht="15.5" x14ac:dyDescent="0.35">
      <c r="A94" s="31">
        <v>56</v>
      </c>
      <c r="B94" s="14">
        <v>3</v>
      </c>
      <c r="C94" s="20">
        <v>1.4039999999999999</v>
      </c>
      <c r="D94" s="14">
        <v>1</v>
      </c>
      <c r="E94">
        <v>0</v>
      </c>
      <c r="F94" s="32">
        <v>0</v>
      </c>
      <c r="G94" s="14">
        <v>34</v>
      </c>
      <c r="H94" s="14">
        <v>8</v>
      </c>
      <c r="I94" s="14">
        <v>2</v>
      </c>
      <c r="J94" s="33">
        <v>181</v>
      </c>
      <c r="K94" s="14">
        <v>1</v>
      </c>
      <c r="L94" s="14"/>
      <c r="N94" t="e">
        <f ca="1"/>
        <v>#NAME?</v>
      </c>
      <c r="O94" t="e">
        <f ca="1"/>
        <v>#NAME?</v>
      </c>
      <c r="P94" t="e">
        <f ca="1"/>
        <v>#NAME?</v>
      </c>
      <c r="Q94" t="e">
        <f ca="1"/>
        <v>#NAME?</v>
      </c>
      <c r="R94" t="e">
        <f ca="1"/>
        <v>#NAME?</v>
      </c>
      <c r="S94" t="e">
        <f ca="1"/>
        <v>#NAME?</v>
      </c>
      <c r="T94" t="e">
        <f ca="1"/>
        <v>#NAME?</v>
      </c>
      <c r="U94" t="e">
        <f ca="1"/>
        <v>#NAME?</v>
      </c>
      <c r="V94" t="e">
        <f ca="1"/>
        <v>#NAME?</v>
      </c>
      <c r="W94" t="e">
        <f ca="1"/>
        <v>#NAME?</v>
      </c>
      <c r="X94" s="138" t="e">
        <f ca="1"/>
        <v>#NAME?</v>
      </c>
      <c r="Y94" s="139" t="e">
        <f ca="1"/>
        <v>#NAME?</v>
      </c>
      <c r="Z94" s="140" t="e">
        <f t="shared" ca="1" si="15"/>
        <v>#NAME?</v>
      </c>
      <c r="AA94" t="e">
        <f t="shared" ca="1" si="16"/>
        <v>#NAME?</v>
      </c>
      <c r="AB94" t="e">
        <f t="shared" ca="1" si="17"/>
        <v>#NAME?</v>
      </c>
      <c r="AC94" s="138" t="e">
        <f t="shared" ca="1" si="18"/>
        <v>#NAME?</v>
      </c>
      <c r="AD94" s="140" t="e">
        <f t="shared" ca="1" si="19"/>
        <v>#NAME?</v>
      </c>
      <c r="AE94" s="138">
        <f t="shared" ca="1" si="20"/>
        <v>0</v>
      </c>
      <c r="AF94" s="140" t="e">
        <f t="shared" ca="1" si="21"/>
        <v>#NAME?</v>
      </c>
      <c r="AG94">
        <f t="shared" ca="1" si="22"/>
        <v>0</v>
      </c>
      <c r="BG94" t="e">
        <f ca="1"/>
        <v>#NAME?</v>
      </c>
      <c r="BH94" t="e">
        <f ca="1"/>
        <v>#NAME?</v>
      </c>
      <c r="BI94" t="e">
        <f ca="1"/>
        <v>#NAME?</v>
      </c>
      <c r="BJ94" t="e">
        <f t="shared" ca="1" si="26"/>
        <v>#NAME?</v>
      </c>
      <c r="BK94" t="e">
        <f t="shared" ca="1" si="27"/>
        <v>#NAME?</v>
      </c>
      <c r="BL94" t="e">
        <f t="shared" ca="1" si="23"/>
        <v>#NAME?</v>
      </c>
      <c r="BM94" t="e">
        <f t="shared" ca="1" si="24"/>
        <v>#NAME?</v>
      </c>
      <c r="BN94" t="e">
        <f t="shared" ca="1" si="25"/>
        <v>#NAME?</v>
      </c>
    </row>
    <row r="95" spans="1:66" ht="15.5" x14ac:dyDescent="0.35">
      <c r="A95" s="31">
        <v>60</v>
      </c>
      <c r="B95" s="14">
        <v>5</v>
      </c>
      <c r="C95" s="20">
        <v>1.0720000000000001</v>
      </c>
      <c r="D95" s="14">
        <v>2</v>
      </c>
      <c r="E95">
        <v>1</v>
      </c>
      <c r="F95" s="32">
        <v>1</v>
      </c>
      <c r="G95" s="14">
        <v>38</v>
      </c>
      <c r="H95" s="14">
        <v>13</v>
      </c>
      <c r="I95" s="14">
        <v>2</v>
      </c>
      <c r="J95" s="33">
        <v>183</v>
      </c>
      <c r="K95" s="14">
        <v>1</v>
      </c>
      <c r="L95" s="14"/>
      <c r="N95" t="e">
        <f ca="1"/>
        <v>#NAME?</v>
      </c>
      <c r="O95" t="e">
        <f ca="1"/>
        <v>#NAME?</v>
      </c>
      <c r="P95" t="e">
        <f ca="1"/>
        <v>#NAME?</v>
      </c>
      <c r="Q95" t="e">
        <f ca="1"/>
        <v>#NAME?</v>
      </c>
      <c r="R95" t="e">
        <f ca="1"/>
        <v>#NAME?</v>
      </c>
      <c r="S95" t="e">
        <f ca="1"/>
        <v>#NAME?</v>
      </c>
      <c r="T95" t="e">
        <f ca="1"/>
        <v>#NAME?</v>
      </c>
      <c r="U95" t="e">
        <f ca="1"/>
        <v>#NAME?</v>
      </c>
      <c r="V95" t="e">
        <f ca="1"/>
        <v>#NAME?</v>
      </c>
      <c r="W95" t="e">
        <f ca="1"/>
        <v>#NAME?</v>
      </c>
      <c r="X95" s="138" t="e">
        <f ca="1"/>
        <v>#NAME?</v>
      </c>
      <c r="Y95" s="139" t="e">
        <f ca="1"/>
        <v>#NAME?</v>
      </c>
      <c r="Z95" s="140" t="e">
        <f t="shared" ca="1" si="15"/>
        <v>#NAME?</v>
      </c>
      <c r="AA95" t="e">
        <f t="shared" ca="1" si="16"/>
        <v>#NAME?</v>
      </c>
      <c r="AB95" t="e">
        <f t="shared" ca="1" si="17"/>
        <v>#NAME?</v>
      </c>
      <c r="AC95" s="138" t="e">
        <f t="shared" ca="1" si="18"/>
        <v>#NAME?</v>
      </c>
      <c r="AD95" s="140" t="e">
        <f t="shared" ca="1" si="19"/>
        <v>#NAME?</v>
      </c>
      <c r="AE95" s="138">
        <f t="shared" ca="1" si="20"/>
        <v>0</v>
      </c>
      <c r="AF95" s="140" t="e">
        <f t="shared" ca="1" si="21"/>
        <v>#NAME?</v>
      </c>
      <c r="AG95">
        <f t="shared" ca="1" si="22"/>
        <v>0</v>
      </c>
      <c r="BG95" t="e">
        <f ca="1"/>
        <v>#NAME?</v>
      </c>
      <c r="BH95" t="e">
        <f ca="1"/>
        <v>#NAME?</v>
      </c>
      <c r="BI95" t="e">
        <f ca="1"/>
        <v>#NAME?</v>
      </c>
      <c r="BJ95" t="e">
        <f t="shared" ca="1" si="26"/>
        <v>#NAME?</v>
      </c>
      <c r="BK95" t="e">
        <f t="shared" ca="1" si="27"/>
        <v>#NAME?</v>
      </c>
      <c r="BL95" t="e">
        <f t="shared" ca="1" si="23"/>
        <v>#NAME?</v>
      </c>
      <c r="BM95" t="e">
        <f t="shared" ca="1" si="24"/>
        <v>#NAME?</v>
      </c>
      <c r="BN95" t="e">
        <f t="shared" ca="1" si="25"/>
        <v>#NAME?</v>
      </c>
    </row>
    <row r="96" spans="1:66" ht="15.5" x14ac:dyDescent="0.35">
      <c r="A96" s="31">
        <v>48</v>
      </c>
      <c r="B96" s="14">
        <v>12</v>
      </c>
      <c r="C96" s="20">
        <v>0.183</v>
      </c>
      <c r="D96" s="14">
        <v>4</v>
      </c>
      <c r="E96">
        <v>0</v>
      </c>
      <c r="F96" s="32">
        <v>0</v>
      </c>
      <c r="G96" s="14">
        <v>37</v>
      </c>
      <c r="H96" s="14">
        <v>11</v>
      </c>
      <c r="I96" s="14">
        <v>2</v>
      </c>
      <c r="J96" s="33">
        <v>178</v>
      </c>
      <c r="K96" s="14">
        <v>1</v>
      </c>
      <c r="L96" s="14"/>
      <c r="N96" t="e">
        <f ca="1"/>
        <v>#NAME?</v>
      </c>
      <c r="O96" t="e">
        <f ca="1"/>
        <v>#NAME?</v>
      </c>
      <c r="P96" t="e">
        <f ca="1"/>
        <v>#NAME?</v>
      </c>
      <c r="Q96" t="e">
        <f ca="1"/>
        <v>#NAME?</v>
      </c>
      <c r="R96" t="e">
        <f ca="1"/>
        <v>#NAME?</v>
      </c>
      <c r="S96" t="e">
        <f ca="1"/>
        <v>#NAME?</v>
      </c>
      <c r="T96" t="e">
        <f ca="1"/>
        <v>#NAME?</v>
      </c>
      <c r="U96" t="e">
        <f ca="1"/>
        <v>#NAME?</v>
      </c>
      <c r="V96" t="e">
        <f ca="1"/>
        <v>#NAME?</v>
      </c>
      <c r="W96" t="e">
        <f ca="1"/>
        <v>#NAME?</v>
      </c>
      <c r="X96" s="138" t="e">
        <f ca="1"/>
        <v>#NAME?</v>
      </c>
      <c r="Y96" s="139" t="e">
        <f ca="1"/>
        <v>#NAME?</v>
      </c>
      <c r="Z96" s="140" t="e">
        <f t="shared" ca="1" si="15"/>
        <v>#NAME?</v>
      </c>
      <c r="AA96" t="e">
        <f t="shared" ca="1" si="16"/>
        <v>#NAME?</v>
      </c>
      <c r="AB96" t="e">
        <f t="shared" ca="1" si="17"/>
        <v>#NAME?</v>
      </c>
      <c r="AC96" s="138" t="e">
        <f t="shared" ca="1" si="18"/>
        <v>#NAME?</v>
      </c>
      <c r="AD96" s="140" t="e">
        <f t="shared" ca="1" si="19"/>
        <v>#NAME?</v>
      </c>
      <c r="AE96" s="138">
        <f t="shared" ca="1" si="20"/>
        <v>0</v>
      </c>
      <c r="AF96" s="140" t="e">
        <f t="shared" ca="1" si="21"/>
        <v>#NAME?</v>
      </c>
      <c r="AG96">
        <f t="shared" ca="1" si="22"/>
        <v>0</v>
      </c>
      <c r="BG96" t="e">
        <f ca="1"/>
        <v>#NAME?</v>
      </c>
      <c r="BH96" t="e">
        <f ca="1"/>
        <v>#NAME?</v>
      </c>
      <c r="BI96" t="e">
        <f ca="1"/>
        <v>#NAME?</v>
      </c>
      <c r="BJ96" t="e">
        <f t="shared" ca="1" si="26"/>
        <v>#NAME?</v>
      </c>
      <c r="BK96" t="e">
        <f t="shared" ca="1" si="27"/>
        <v>#NAME?</v>
      </c>
      <c r="BL96" t="e">
        <f t="shared" ca="1" si="23"/>
        <v>#NAME?</v>
      </c>
      <c r="BM96" t="e">
        <f t="shared" ca="1" si="24"/>
        <v>#NAME?</v>
      </c>
      <c r="BN96" t="e">
        <f t="shared" ca="1" si="25"/>
        <v>#NAME?</v>
      </c>
    </row>
    <row r="97" spans="1:66" ht="15.5" x14ac:dyDescent="0.35">
      <c r="A97" s="31">
        <v>88</v>
      </c>
      <c r="B97" s="14">
        <v>12</v>
      </c>
      <c r="C97" s="20">
        <v>1.6</v>
      </c>
      <c r="D97" s="14">
        <v>0</v>
      </c>
      <c r="E97">
        <v>1</v>
      </c>
      <c r="F97" s="32">
        <v>1</v>
      </c>
      <c r="G97" s="14">
        <v>39</v>
      </c>
      <c r="H97" s="14">
        <v>18</v>
      </c>
      <c r="I97" s="14">
        <v>1</v>
      </c>
      <c r="J97" s="33">
        <v>185</v>
      </c>
      <c r="K97" s="14">
        <v>1</v>
      </c>
      <c r="L97" s="14"/>
      <c r="N97" t="e">
        <f ca="1"/>
        <v>#NAME?</v>
      </c>
      <c r="O97" t="e">
        <f ca="1"/>
        <v>#NAME?</v>
      </c>
      <c r="P97" t="e">
        <f ca="1"/>
        <v>#NAME?</v>
      </c>
      <c r="Q97" t="e">
        <f ca="1"/>
        <v>#NAME?</v>
      </c>
      <c r="R97" t="e">
        <f ca="1"/>
        <v>#NAME?</v>
      </c>
      <c r="S97" t="e">
        <f ca="1"/>
        <v>#NAME?</v>
      </c>
      <c r="T97" t="e">
        <f ca="1"/>
        <v>#NAME?</v>
      </c>
      <c r="U97" t="e">
        <f ca="1"/>
        <v>#NAME?</v>
      </c>
      <c r="V97" t="e">
        <f ca="1"/>
        <v>#NAME?</v>
      </c>
      <c r="W97" t="e">
        <f ca="1"/>
        <v>#NAME?</v>
      </c>
      <c r="X97" s="138" t="e">
        <f ca="1"/>
        <v>#NAME?</v>
      </c>
      <c r="Y97" s="139" t="e">
        <f ca="1"/>
        <v>#NAME?</v>
      </c>
      <c r="Z97" s="140" t="e">
        <f t="shared" ca="1" si="15"/>
        <v>#NAME?</v>
      </c>
      <c r="AA97" t="e">
        <f t="shared" ca="1" si="16"/>
        <v>#NAME?</v>
      </c>
      <c r="AB97" t="e">
        <f t="shared" ca="1" si="17"/>
        <v>#NAME?</v>
      </c>
      <c r="AC97" s="138" t="e">
        <f t="shared" ca="1" si="18"/>
        <v>#NAME?</v>
      </c>
      <c r="AD97" s="140" t="e">
        <f t="shared" ca="1" si="19"/>
        <v>#NAME?</v>
      </c>
      <c r="AE97" s="138">
        <f t="shared" ca="1" si="20"/>
        <v>0</v>
      </c>
      <c r="AF97" s="140" t="e">
        <f t="shared" ca="1" si="21"/>
        <v>#NAME?</v>
      </c>
      <c r="AG97">
        <f t="shared" ca="1" si="22"/>
        <v>0</v>
      </c>
      <c r="BG97" t="e">
        <f ca="1"/>
        <v>#NAME?</v>
      </c>
      <c r="BH97" t="e">
        <f ca="1"/>
        <v>#NAME?</v>
      </c>
      <c r="BI97" t="e">
        <f ca="1"/>
        <v>#NAME?</v>
      </c>
      <c r="BJ97" t="e">
        <f t="shared" ca="1" si="26"/>
        <v>#NAME?</v>
      </c>
      <c r="BK97" t="e">
        <f t="shared" ca="1" si="27"/>
        <v>#NAME?</v>
      </c>
      <c r="BL97" t="e">
        <f t="shared" ca="1" si="23"/>
        <v>#NAME?</v>
      </c>
      <c r="BM97" t="e">
        <f t="shared" ca="1" si="24"/>
        <v>#NAME?</v>
      </c>
      <c r="BN97" t="e">
        <f t="shared" ca="1" si="25"/>
        <v>#NAME?</v>
      </c>
    </row>
    <row r="98" spans="1:66" ht="15.5" x14ac:dyDescent="0.35">
      <c r="A98" s="31">
        <v>75</v>
      </c>
      <c r="B98" s="14">
        <v>5</v>
      </c>
      <c r="C98" s="20">
        <v>0.61199999999999999</v>
      </c>
      <c r="D98" s="14">
        <v>5</v>
      </c>
      <c r="E98">
        <v>1</v>
      </c>
      <c r="F98" s="32">
        <v>1</v>
      </c>
      <c r="G98" s="14">
        <v>42</v>
      </c>
      <c r="H98" s="14">
        <v>15</v>
      </c>
      <c r="I98" s="14">
        <v>4</v>
      </c>
      <c r="J98" s="33">
        <v>193</v>
      </c>
      <c r="K98" s="14">
        <v>0</v>
      </c>
      <c r="L98" s="14"/>
      <c r="N98" t="e">
        <f ca="1"/>
        <v>#NAME?</v>
      </c>
      <c r="O98" t="e">
        <f ca="1"/>
        <v>#NAME?</v>
      </c>
      <c r="P98" t="e">
        <f ca="1"/>
        <v>#NAME?</v>
      </c>
      <c r="Q98" t="e">
        <f ca="1"/>
        <v>#NAME?</v>
      </c>
      <c r="R98" t="e">
        <f ca="1"/>
        <v>#NAME?</v>
      </c>
      <c r="S98" t="e">
        <f ca="1"/>
        <v>#NAME?</v>
      </c>
      <c r="T98" t="e">
        <f ca="1"/>
        <v>#NAME?</v>
      </c>
      <c r="U98" t="e">
        <f ca="1"/>
        <v>#NAME?</v>
      </c>
      <c r="V98" t="e">
        <f ca="1"/>
        <v>#NAME?</v>
      </c>
      <c r="W98" t="e">
        <f ca="1"/>
        <v>#NAME?</v>
      </c>
      <c r="X98" s="138" t="e">
        <f ca="1"/>
        <v>#NAME?</v>
      </c>
      <c r="Y98" s="139" t="e">
        <f ca="1"/>
        <v>#NAME?</v>
      </c>
      <c r="Z98" s="140" t="e">
        <f t="shared" ca="1" si="15"/>
        <v>#NAME?</v>
      </c>
      <c r="AA98" t="e">
        <f t="shared" ca="1" si="16"/>
        <v>#NAME?</v>
      </c>
      <c r="AB98" t="e">
        <f t="shared" ca="1" si="17"/>
        <v>#NAME?</v>
      </c>
      <c r="AC98" s="138" t="e">
        <f t="shared" ca="1" si="18"/>
        <v>#NAME?</v>
      </c>
      <c r="AD98" s="140" t="e">
        <f t="shared" ca="1" si="19"/>
        <v>#NAME?</v>
      </c>
      <c r="AE98" s="138">
        <f t="shared" ca="1" si="20"/>
        <v>0</v>
      </c>
      <c r="AF98" s="140" t="e">
        <f t="shared" ca="1" si="21"/>
        <v>#NAME?</v>
      </c>
      <c r="AG98">
        <f t="shared" ca="1" si="22"/>
        <v>0</v>
      </c>
      <c r="BG98" t="e">
        <f ca="1"/>
        <v>#NAME?</v>
      </c>
      <c r="BH98" t="e">
        <f ca="1"/>
        <v>#NAME?</v>
      </c>
      <c r="BI98" t="e">
        <f ca="1"/>
        <v>#NAME?</v>
      </c>
      <c r="BJ98" t="e">
        <f t="shared" ca="1" si="26"/>
        <v>#NAME?</v>
      </c>
      <c r="BK98" t="e">
        <f t="shared" ca="1" si="27"/>
        <v>#NAME?</v>
      </c>
      <c r="BL98" t="e">
        <f t="shared" ca="1" si="23"/>
        <v>#NAME?</v>
      </c>
      <c r="BM98" t="e">
        <f t="shared" ca="1" si="24"/>
        <v>#NAME?</v>
      </c>
      <c r="BN98" t="e">
        <f t="shared" ca="1" si="25"/>
        <v>#NAME?</v>
      </c>
    </row>
    <row r="99" spans="1:66" ht="15.5" x14ac:dyDescent="0.35">
      <c r="A99" s="31">
        <v>56</v>
      </c>
      <c r="B99" s="14">
        <v>3</v>
      </c>
      <c r="C99" s="20">
        <v>0.496</v>
      </c>
      <c r="D99" s="14">
        <v>3</v>
      </c>
      <c r="E99">
        <v>0</v>
      </c>
      <c r="F99" s="32">
        <v>0</v>
      </c>
      <c r="G99" s="14">
        <v>54</v>
      </c>
      <c r="H99" s="14">
        <v>8</v>
      </c>
      <c r="I99" s="14">
        <v>4</v>
      </c>
      <c r="J99" s="33">
        <v>179</v>
      </c>
      <c r="K99" s="14">
        <v>0</v>
      </c>
      <c r="L99" s="14"/>
      <c r="N99" t="e">
        <f ca="1"/>
        <v>#NAME?</v>
      </c>
      <c r="O99" t="e">
        <f ca="1"/>
        <v>#NAME?</v>
      </c>
      <c r="P99" t="e">
        <f ca="1"/>
        <v>#NAME?</v>
      </c>
      <c r="Q99" t="e">
        <f ca="1"/>
        <v>#NAME?</v>
      </c>
      <c r="R99" t="e">
        <f ca="1"/>
        <v>#NAME?</v>
      </c>
      <c r="S99" t="e">
        <f ca="1"/>
        <v>#NAME?</v>
      </c>
      <c r="T99" t="e">
        <f ca="1"/>
        <v>#NAME?</v>
      </c>
      <c r="U99" t="e">
        <f ca="1"/>
        <v>#NAME?</v>
      </c>
      <c r="V99" t="e">
        <f ca="1"/>
        <v>#NAME?</v>
      </c>
      <c r="W99" t="e">
        <f ca="1"/>
        <v>#NAME?</v>
      </c>
      <c r="X99" s="138" t="e">
        <f ca="1"/>
        <v>#NAME?</v>
      </c>
      <c r="Y99" s="139" t="e">
        <f ca="1"/>
        <v>#NAME?</v>
      </c>
      <c r="Z99" s="140" t="e">
        <f t="shared" ca="1" si="15"/>
        <v>#NAME?</v>
      </c>
      <c r="AA99" t="e">
        <f t="shared" ca="1" si="16"/>
        <v>#NAME?</v>
      </c>
      <c r="AB99" t="e">
        <f t="shared" ca="1" si="17"/>
        <v>#NAME?</v>
      </c>
      <c r="AC99" s="138" t="e">
        <f t="shared" ca="1" si="18"/>
        <v>#NAME?</v>
      </c>
      <c r="AD99" s="140" t="e">
        <f t="shared" ca="1" si="19"/>
        <v>#NAME?</v>
      </c>
      <c r="AE99" s="138">
        <f t="shared" ca="1" si="20"/>
        <v>0</v>
      </c>
      <c r="AF99" s="140" t="e">
        <f t="shared" ca="1" si="21"/>
        <v>#NAME?</v>
      </c>
      <c r="AG99">
        <f t="shared" ca="1" si="22"/>
        <v>0</v>
      </c>
      <c r="BG99" t="e">
        <f ca="1"/>
        <v>#NAME?</v>
      </c>
      <c r="BH99" t="e">
        <f ca="1"/>
        <v>#NAME?</v>
      </c>
      <c r="BI99" t="e">
        <f ca="1"/>
        <v>#NAME?</v>
      </c>
      <c r="BJ99" t="e">
        <f t="shared" ca="1" si="26"/>
        <v>#NAME?</v>
      </c>
      <c r="BK99" t="e">
        <f t="shared" ca="1" si="27"/>
        <v>#NAME?</v>
      </c>
      <c r="BL99" t="e">
        <f t="shared" ca="1" si="23"/>
        <v>#NAME?</v>
      </c>
      <c r="BM99" t="e">
        <f t="shared" ca="1" si="24"/>
        <v>#NAME?</v>
      </c>
      <c r="BN99" t="e">
        <f t="shared" ca="1" si="25"/>
        <v>#NAME?</v>
      </c>
    </row>
    <row r="100" spans="1:66" ht="15.5" x14ac:dyDescent="0.35">
      <c r="A100" s="31">
        <v>60</v>
      </c>
      <c r="B100" s="14">
        <v>17</v>
      </c>
      <c r="C100" s="20">
        <v>1.8</v>
      </c>
      <c r="D100" s="14">
        <v>2</v>
      </c>
      <c r="E100">
        <v>0</v>
      </c>
      <c r="F100" s="32">
        <v>1</v>
      </c>
      <c r="G100" s="14">
        <v>39</v>
      </c>
      <c r="H100" s="14">
        <v>9</v>
      </c>
      <c r="I100" s="14">
        <v>3</v>
      </c>
      <c r="J100" s="33">
        <v>171</v>
      </c>
      <c r="K100" s="14">
        <v>1</v>
      </c>
      <c r="L100" s="14"/>
      <c r="N100" t="e">
        <f ca="1"/>
        <v>#NAME?</v>
      </c>
      <c r="O100" t="e">
        <f ca="1"/>
        <v>#NAME?</v>
      </c>
      <c r="P100" t="e">
        <f ca="1"/>
        <v>#NAME?</v>
      </c>
      <c r="Q100" t="e">
        <f ca="1"/>
        <v>#NAME?</v>
      </c>
      <c r="R100" t="e">
        <f ca="1"/>
        <v>#NAME?</v>
      </c>
      <c r="S100" t="e">
        <f ca="1"/>
        <v>#NAME?</v>
      </c>
      <c r="T100" t="e">
        <f ca="1"/>
        <v>#NAME?</v>
      </c>
      <c r="U100" t="e">
        <f ca="1"/>
        <v>#NAME?</v>
      </c>
      <c r="V100" t="e">
        <f ca="1"/>
        <v>#NAME?</v>
      </c>
      <c r="W100" t="e">
        <f ca="1"/>
        <v>#NAME?</v>
      </c>
      <c r="X100" s="138" t="e">
        <f ca="1"/>
        <v>#NAME?</v>
      </c>
      <c r="Y100" s="139" t="e">
        <f ca="1"/>
        <v>#NAME?</v>
      </c>
      <c r="Z100" s="140" t="e">
        <f t="shared" ca="1" si="15"/>
        <v>#NAME?</v>
      </c>
      <c r="AA100" t="e">
        <f t="shared" ca="1" si="16"/>
        <v>#NAME?</v>
      </c>
      <c r="AB100" t="e">
        <f t="shared" ca="1" si="17"/>
        <v>#NAME?</v>
      </c>
      <c r="AC100" s="138" t="e">
        <f t="shared" ca="1" si="18"/>
        <v>#NAME?</v>
      </c>
      <c r="AD100" s="140" t="e">
        <f t="shared" ca="1" si="19"/>
        <v>#NAME?</v>
      </c>
      <c r="AE100" s="138">
        <f t="shared" ca="1" si="20"/>
        <v>0</v>
      </c>
      <c r="AF100" s="140" t="e">
        <f t="shared" ca="1" si="21"/>
        <v>#NAME?</v>
      </c>
      <c r="AG100">
        <f t="shared" ca="1" si="22"/>
        <v>0</v>
      </c>
      <c r="BG100" t="e">
        <f ca="1"/>
        <v>#NAME?</v>
      </c>
      <c r="BH100" t="e">
        <f ca="1"/>
        <v>#NAME?</v>
      </c>
      <c r="BI100" t="e">
        <f ca="1"/>
        <v>#NAME?</v>
      </c>
      <c r="BJ100" t="e">
        <f t="shared" ca="1" si="26"/>
        <v>#NAME?</v>
      </c>
      <c r="BK100" t="e">
        <f t="shared" ca="1" si="27"/>
        <v>#NAME?</v>
      </c>
      <c r="BL100" t="e">
        <f t="shared" ca="1" si="23"/>
        <v>#NAME?</v>
      </c>
      <c r="BM100" t="e">
        <f t="shared" ca="1" si="24"/>
        <v>#NAME?</v>
      </c>
      <c r="BN100" t="e">
        <f t="shared" ca="1" si="25"/>
        <v>#NAME?</v>
      </c>
    </row>
    <row r="101" spans="1:66" ht="15.5" x14ac:dyDescent="0.35">
      <c r="A101" s="31">
        <v>58</v>
      </c>
      <c r="B101" s="14">
        <v>6</v>
      </c>
      <c r="C101" s="20">
        <v>0.40300000000000002</v>
      </c>
      <c r="D101" s="14">
        <v>2</v>
      </c>
      <c r="E101">
        <v>1</v>
      </c>
      <c r="F101" s="32">
        <v>1</v>
      </c>
      <c r="G101" s="14">
        <v>35</v>
      </c>
      <c r="H101" s="14">
        <v>16</v>
      </c>
      <c r="I101" s="14">
        <v>1</v>
      </c>
      <c r="J101" s="33">
        <v>180</v>
      </c>
      <c r="K101" s="14">
        <v>0</v>
      </c>
      <c r="L101" s="14"/>
      <c r="N101" t="e">
        <f ca="1"/>
        <v>#NAME?</v>
      </c>
      <c r="O101" t="e">
        <f ca="1"/>
        <v>#NAME?</v>
      </c>
      <c r="P101" t="e">
        <f ca="1"/>
        <v>#NAME?</v>
      </c>
      <c r="Q101" t="e">
        <f ca="1"/>
        <v>#NAME?</v>
      </c>
      <c r="R101" t="e">
        <f ca="1"/>
        <v>#NAME?</v>
      </c>
      <c r="S101" t="e">
        <f ca="1"/>
        <v>#NAME?</v>
      </c>
      <c r="T101" t="e">
        <f ca="1"/>
        <v>#NAME?</v>
      </c>
      <c r="U101" t="e">
        <f ca="1"/>
        <v>#NAME?</v>
      </c>
      <c r="V101" t="e">
        <f ca="1"/>
        <v>#NAME?</v>
      </c>
      <c r="W101" t="e">
        <f ca="1"/>
        <v>#NAME?</v>
      </c>
      <c r="X101" s="138" t="e">
        <f ca="1"/>
        <v>#NAME?</v>
      </c>
      <c r="Y101" s="139" t="e">
        <f ca="1"/>
        <v>#NAME?</v>
      </c>
      <c r="Z101" s="140" t="e">
        <f t="shared" ca="1" si="15"/>
        <v>#NAME?</v>
      </c>
      <c r="AA101" t="e">
        <f t="shared" ca="1" si="16"/>
        <v>#NAME?</v>
      </c>
      <c r="AB101" t="e">
        <f t="shared" ca="1" si="17"/>
        <v>#NAME?</v>
      </c>
      <c r="AC101" s="138" t="e">
        <f t="shared" ca="1" si="18"/>
        <v>#NAME?</v>
      </c>
      <c r="AD101" s="140" t="e">
        <f t="shared" ca="1" si="19"/>
        <v>#NAME?</v>
      </c>
      <c r="AE101" s="138">
        <f t="shared" ca="1" si="20"/>
        <v>0</v>
      </c>
      <c r="AF101" s="140" t="e">
        <f t="shared" ca="1" si="21"/>
        <v>#NAME?</v>
      </c>
      <c r="AG101">
        <f t="shared" ca="1" si="22"/>
        <v>0</v>
      </c>
      <c r="BG101" t="e">
        <f ca="1"/>
        <v>#NAME?</v>
      </c>
      <c r="BH101" t="e">
        <f ca="1"/>
        <v>#NAME?</v>
      </c>
      <c r="BI101" t="e">
        <f ca="1"/>
        <v>#NAME?</v>
      </c>
      <c r="BJ101" t="e">
        <f t="shared" ca="1" si="26"/>
        <v>#NAME?</v>
      </c>
      <c r="BK101" t="e">
        <f t="shared" ca="1" si="27"/>
        <v>#NAME?</v>
      </c>
      <c r="BL101" t="e">
        <f t="shared" ca="1" si="23"/>
        <v>#NAME?</v>
      </c>
      <c r="BM101" t="e">
        <f t="shared" ca="1" si="24"/>
        <v>#NAME?</v>
      </c>
      <c r="BN101" t="e">
        <f t="shared" ca="1" si="25"/>
        <v>#NAME?</v>
      </c>
    </row>
    <row r="102" spans="1:66" ht="15.5" x14ac:dyDescent="0.35">
      <c r="A102" s="31">
        <v>67</v>
      </c>
      <c r="B102" s="14">
        <v>10</v>
      </c>
      <c r="C102" s="20">
        <v>0.85599999999999998</v>
      </c>
      <c r="D102" s="14">
        <v>3</v>
      </c>
      <c r="E102">
        <v>0</v>
      </c>
      <c r="F102" s="32">
        <v>0</v>
      </c>
      <c r="G102" s="14">
        <v>33</v>
      </c>
      <c r="H102" s="14">
        <v>1</v>
      </c>
      <c r="I102" s="14">
        <v>3</v>
      </c>
      <c r="J102" s="33">
        <v>188</v>
      </c>
      <c r="K102" s="14">
        <v>1</v>
      </c>
      <c r="L102" s="14"/>
      <c r="N102" t="e">
        <f ca="1"/>
        <v>#NAME?</v>
      </c>
      <c r="O102" t="e">
        <f ca="1"/>
        <v>#NAME?</v>
      </c>
      <c r="P102" t="e">
        <f ca="1"/>
        <v>#NAME?</v>
      </c>
      <c r="Q102" t="e">
        <f ca="1"/>
        <v>#NAME?</v>
      </c>
      <c r="R102" t="e">
        <f ca="1"/>
        <v>#NAME?</v>
      </c>
      <c r="S102" t="e">
        <f ca="1"/>
        <v>#NAME?</v>
      </c>
      <c r="T102" t="e">
        <f ca="1"/>
        <v>#NAME?</v>
      </c>
      <c r="U102" t="e">
        <f ca="1"/>
        <v>#NAME?</v>
      </c>
      <c r="V102" t="e">
        <f ca="1"/>
        <v>#NAME?</v>
      </c>
      <c r="W102" t="e">
        <f ca="1"/>
        <v>#NAME?</v>
      </c>
      <c r="X102" s="138" t="e">
        <f ca="1"/>
        <v>#NAME?</v>
      </c>
      <c r="Y102" s="139" t="e">
        <f ca="1"/>
        <v>#NAME?</v>
      </c>
      <c r="Z102" s="140" t="e">
        <f t="shared" ca="1" si="15"/>
        <v>#NAME?</v>
      </c>
      <c r="AA102" t="e">
        <f t="shared" ca="1" si="16"/>
        <v>#NAME?</v>
      </c>
      <c r="AB102" t="e">
        <f t="shared" ca="1" si="17"/>
        <v>#NAME?</v>
      </c>
      <c r="AC102" s="138" t="e">
        <f t="shared" ca="1" si="18"/>
        <v>#NAME?</v>
      </c>
      <c r="AD102" s="140" t="e">
        <f t="shared" ca="1" si="19"/>
        <v>#NAME?</v>
      </c>
      <c r="AE102" s="138">
        <f t="shared" ca="1" si="20"/>
        <v>0</v>
      </c>
      <c r="AF102" s="140" t="e">
        <f t="shared" ca="1" si="21"/>
        <v>#NAME?</v>
      </c>
      <c r="AG102">
        <f t="shared" ca="1" si="22"/>
        <v>0</v>
      </c>
      <c r="BG102" t="e">
        <f ca="1"/>
        <v>#NAME?</v>
      </c>
      <c r="BH102" t="e">
        <f ca="1"/>
        <v>#NAME?</v>
      </c>
      <c r="BI102" t="e">
        <f ca="1"/>
        <v>#NAME?</v>
      </c>
      <c r="BJ102" t="e">
        <f t="shared" ca="1" si="26"/>
        <v>#NAME?</v>
      </c>
      <c r="BK102" t="e">
        <f t="shared" ca="1" si="27"/>
        <v>#NAME?</v>
      </c>
      <c r="BL102" t="e">
        <f t="shared" ca="1" si="23"/>
        <v>#NAME?</v>
      </c>
      <c r="BM102" t="e">
        <f t="shared" ca="1" si="24"/>
        <v>#NAME?</v>
      </c>
      <c r="BN102" t="e">
        <f t="shared" ca="1" si="25"/>
        <v>#NAME?</v>
      </c>
    </row>
    <row r="103" spans="1:66" ht="15.5" x14ac:dyDescent="0.35">
      <c r="A103" s="31">
        <v>73</v>
      </c>
      <c r="B103" s="14">
        <v>15</v>
      </c>
      <c r="C103" s="20">
        <v>1.8360000000000001</v>
      </c>
      <c r="D103" s="14">
        <v>0</v>
      </c>
      <c r="E103">
        <v>1</v>
      </c>
      <c r="F103" s="32">
        <v>1</v>
      </c>
      <c r="G103" s="14">
        <v>36</v>
      </c>
      <c r="H103" s="14">
        <v>7</v>
      </c>
      <c r="I103" s="14">
        <v>2</v>
      </c>
      <c r="J103" s="33">
        <v>187</v>
      </c>
      <c r="K103" s="14">
        <v>0</v>
      </c>
      <c r="L103" s="14"/>
      <c r="N103" t="e">
        <f ca="1"/>
        <v>#NAME?</v>
      </c>
      <c r="O103" t="e">
        <f ca="1"/>
        <v>#NAME?</v>
      </c>
      <c r="P103" t="e">
        <f ca="1"/>
        <v>#NAME?</v>
      </c>
      <c r="Q103" t="e">
        <f ca="1"/>
        <v>#NAME?</v>
      </c>
      <c r="R103" t="e">
        <f ca="1"/>
        <v>#NAME?</v>
      </c>
      <c r="S103" t="e">
        <f ca="1"/>
        <v>#NAME?</v>
      </c>
      <c r="T103" t="e">
        <f ca="1"/>
        <v>#NAME?</v>
      </c>
      <c r="U103" t="e">
        <f ca="1"/>
        <v>#NAME?</v>
      </c>
      <c r="V103" t="e">
        <f ca="1"/>
        <v>#NAME?</v>
      </c>
      <c r="W103" t="e">
        <f ca="1"/>
        <v>#NAME?</v>
      </c>
      <c r="X103" s="138" t="e">
        <f ca="1"/>
        <v>#NAME?</v>
      </c>
      <c r="Y103" s="139" t="e">
        <f ca="1"/>
        <v>#NAME?</v>
      </c>
      <c r="Z103" s="140" t="e">
        <f t="shared" ca="1" si="15"/>
        <v>#NAME?</v>
      </c>
      <c r="AA103" t="e">
        <f t="shared" ca="1" si="16"/>
        <v>#NAME?</v>
      </c>
      <c r="AB103" t="e">
        <f t="shared" ca="1" si="17"/>
        <v>#NAME?</v>
      </c>
      <c r="AC103" s="138" t="e">
        <f t="shared" ca="1" si="18"/>
        <v>#NAME?</v>
      </c>
      <c r="AD103" s="140" t="e">
        <f t="shared" ca="1" si="19"/>
        <v>#NAME?</v>
      </c>
      <c r="AE103" s="138">
        <f t="shared" ca="1" si="20"/>
        <v>0</v>
      </c>
      <c r="AF103" s="140" t="e">
        <f t="shared" ca="1" si="21"/>
        <v>#NAME?</v>
      </c>
      <c r="AG103">
        <f t="shared" ca="1" si="22"/>
        <v>0</v>
      </c>
      <c r="BG103" t="e">
        <f ca="1"/>
        <v>#NAME?</v>
      </c>
      <c r="BH103" t="e">
        <f ca="1"/>
        <v>#NAME?</v>
      </c>
      <c r="BI103" t="e">
        <f ca="1"/>
        <v>#NAME?</v>
      </c>
      <c r="BJ103" t="e">
        <f t="shared" ca="1" si="26"/>
        <v>#NAME?</v>
      </c>
      <c r="BK103" t="e">
        <f t="shared" ca="1" si="27"/>
        <v>#NAME?</v>
      </c>
      <c r="BL103" t="e">
        <f t="shared" ca="1" si="23"/>
        <v>#NAME?</v>
      </c>
      <c r="BM103" t="e">
        <f t="shared" ca="1" si="24"/>
        <v>#NAME?</v>
      </c>
      <c r="BN103" t="e">
        <f t="shared" ca="1" si="25"/>
        <v>#NAME?</v>
      </c>
    </row>
    <row r="104" spans="1:66" ht="15.5" x14ac:dyDescent="0.35">
      <c r="A104" s="31">
        <v>70</v>
      </c>
      <c r="B104" s="14">
        <v>20</v>
      </c>
      <c r="C104" s="20">
        <v>0.40799999999999997</v>
      </c>
      <c r="D104" s="14">
        <v>2</v>
      </c>
      <c r="E104">
        <v>0</v>
      </c>
      <c r="F104" s="32">
        <v>0</v>
      </c>
      <c r="G104" s="14">
        <v>42</v>
      </c>
      <c r="H104" s="14">
        <v>7</v>
      </c>
      <c r="I104" s="14">
        <v>6</v>
      </c>
      <c r="J104" s="33">
        <v>168</v>
      </c>
      <c r="K104" s="14">
        <v>0</v>
      </c>
      <c r="L104" s="14"/>
      <c r="N104" t="e">
        <f ca="1"/>
        <v>#NAME?</v>
      </c>
      <c r="O104" t="e">
        <f ca="1"/>
        <v>#NAME?</v>
      </c>
      <c r="P104" t="e">
        <f ca="1"/>
        <v>#NAME?</v>
      </c>
      <c r="Q104" t="e">
        <f ca="1"/>
        <v>#NAME?</v>
      </c>
      <c r="R104" t="e">
        <f ca="1"/>
        <v>#NAME?</v>
      </c>
      <c r="S104" t="e">
        <f ca="1"/>
        <v>#NAME?</v>
      </c>
      <c r="T104" t="e">
        <f ca="1"/>
        <v>#NAME?</v>
      </c>
      <c r="U104" t="e">
        <f ca="1"/>
        <v>#NAME?</v>
      </c>
      <c r="V104" t="e">
        <f ca="1"/>
        <v>#NAME?</v>
      </c>
      <c r="W104" t="e">
        <f ca="1"/>
        <v>#NAME?</v>
      </c>
      <c r="X104" s="138" t="e">
        <f ca="1"/>
        <v>#NAME?</v>
      </c>
      <c r="Y104" s="139" t="e">
        <f ca="1"/>
        <v>#NAME?</v>
      </c>
      <c r="Z104" s="140" t="e">
        <f t="shared" ca="1" si="15"/>
        <v>#NAME?</v>
      </c>
      <c r="AA104" t="e">
        <f t="shared" ca="1" si="16"/>
        <v>#NAME?</v>
      </c>
      <c r="AB104" t="e">
        <f t="shared" ca="1" si="17"/>
        <v>#NAME?</v>
      </c>
      <c r="AC104" s="138" t="e">
        <f t="shared" ca="1" si="18"/>
        <v>#NAME?</v>
      </c>
      <c r="AD104" s="140" t="e">
        <f t="shared" ca="1" si="19"/>
        <v>#NAME?</v>
      </c>
      <c r="AE104" s="138">
        <f t="shared" ca="1" si="20"/>
        <v>0</v>
      </c>
      <c r="AF104" s="140" t="e">
        <f t="shared" ca="1" si="21"/>
        <v>#NAME?</v>
      </c>
      <c r="AG104">
        <f t="shared" ca="1" si="22"/>
        <v>0</v>
      </c>
      <c r="BG104" t="e">
        <f ca="1"/>
        <v>#NAME?</v>
      </c>
      <c r="BH104" t="e">
        <f ca="1"/>
        <v>#NAME?</v>
      </c>
      <c r="BI104" t="e">
        <f ca="1"/>
        <v>#NAME?</v>
      </c>
      <c r="BJ104" t="e">
        <f t="shared" ca="1" si="26"/>
        <v>#NAME?</v>
      </c>
      <c r="BK104" t="e">
        <f t="shared" ca="1" si="27"/>
        <v>#NAME?</v>
      </c>
      <c r="BL104" t="e">
        <f t="shared" ca="1" si="23"/>
        <v>#NAME?</v>
      </c>
      <c r="BM104" t="e">
        <f t="shared" ca="1" si="24"/>
        <v>#NAME?</v>
      </c>
      <c r="BN104" t="e">
        <f t="shared" ca="1" si="25"/>
        <v>#NAME?</v>
      </c>
    </row>
    <row r="105" spans="1:66" ht="15.5" x14ac:dyDescent="0.35">
      <c r="A105" s="31">
        <v>49</v>
      </c>
      <c r="B105" s="14">
        <v>4</v>
      </c>
      <c r="C105" s="20">
        <v>0.124</v>
      </c>
      <c r="D105" s="14">
        <v>3</v>
      </c>
      <c r="E105">
        <v>1</v>
      </c>
      <c r="F105" s="32">
        <v>0</v>
      </c>
      <c r="G105" s="14">
        <v>29</v>
      </c>
      <c r="H105" s="14">
        <v>10</v>
      </c>
      <c r="I105" s="14">
        <v>1</v>
      </c>
      <c r="J105" s="33">
        <v>175</v>
      </c>
      <c r="K105" s="14">
        <v>0</v>
      </c>
      <c r="L105" s="14"/>
      <c r="N105" t="e">
        <f ca="1"/>
        <v>#NAME?</v>
      </c>
      <c r="O105" t="e">
        <f ca="1"/>
        <v>#NAME?</v>
      </c>
      <c r="P105" t="e">
        <f ca="1"/>
        <v>#NAME?</v>
      </c>
      <c r="Q105" t="e">
        <f ca="1"/>
        <v>#NAME?</v>
      </c>
      <c r="R105" t="e">
        <f ca="1"/>
        <v>#NAME?</v>
      </c>
      <c r="S105" t="e">
        <f ca="1"/>
        <v>#NAME?</v>
      </c>
      <c r="T105" t="e">
        <f ca="1"/>
        <v>#NAME?</v>
      </c>
      <c r="U105" t="e">
        <f ca="1"/>
        <v>#NAME?</v>
      </c>
      <c r="V105" t="e">
        <f ca="1"/>
        <v>#NAME?</v>
      </c>
      <c r="W105" t="e">
        <f ca="1"/>
        <v>#NAME?</v>
      </c>
      <c r="X105" s="138" t="e">
        <f ca="1"/>
        <v>#NAME?</v>
      </c>
      <c r="Y105" s="139" t="e">
        <f ca="1"/>
        <v>#NAME?</v>
      </c>
      <c r="Z105" s="140" t="e">
        <f t="shared" ca="1" si="15"/>
        <v>#NAME?</v>
      </c>
      <c r="AA105" t="e">
        <f t="shared" ca="1" si="16"/>
        <v>#NAME?</v>
      </c>
      <c r="AB105" t="e">
        <f t="shared" ca="1" si="17"/>
        <v>#NAME?</v>
      </c>
      <c r="AC105" s="138" t="e">
        <f t="shared" ca="1" si="18"/>
        <v>#NAME?</v>
      </c>
      <c r="AD105" s="140" t="e">
        <f t="shared" ca="1" si="19"/>
        <v>#NAME?</v>
      </c>
      <c r="AE105" s="138">
        <f t="shared" ca="1" si="20"/>
        <v>0</v>
      </c>
      <c r="AF105" s="140" t="e">
        <f t="shared" ca="1" si="21"/>
        <v>#NAME?</v>
      </c>
      <c r="AG105">
        <f t="shared" ca="1" si="22"/>
        <v>0</v>
      </c>
      <c r="BG105" t="e">
        <f ca="1"/>
        <v>#NAME?</v>
      </c>
      <c r="BH105" t="e">
        <f ca="1"/>
        <v>#NAME?</v>
      </c>
      <c r="BI105" t="e">
        <f ca="1"/>
        <v>#NAME?</v>
      </c>
      <c r="BJ105" t="e">
        <f t="shared" ca="1" si="26"/>
        <v>#NAME?</v>
      </c>
      <c r="BK105" t="e">
        <f t="shared" ca="1" si="27"/>
        <v>#NAME?</v>
      </c>
      <c r="BL105" t="e">
        <f t="shared" ca="1" si="23"/>
        <v>#NAME?</v>
      </c>
      <c r="BM105" t="e">
        <f t="shared" ca="1" si="24"/>
        <v>#NAME?</v>
      </c>
      <c r="BN105" t="e">
        <f t="shared" ca="1" si="25"/>
        <v>#NAME?</v>
      </c>
    </row>
    <row r="106" spans="1:66" ht="15.5" x14ac:dyDescent="0.35">
      <c r="A106" s="31">
        <v>55</v>
      </c>
      <c r="B106" s="14">
        <v>11</v>
      </c>
      <c r="C106" s="20">
        <v>8.5000000000000006E-2</v>
      </c>
      <c r="D106" s="14">
        <v>7</v>
      </c>
      <c r="E106">
        <v>0</v>
      </c>
      <c r="F106" s="32">
        <v>0</v>
      </c>
      <c r="G106" s="14">
        <v>38</v>
      </c>
      <c r="H106" s="14">
        <v>4</v>
      </c>
      <c r="I106" s="14">
        <v>5</v>
      </c>
      <c r="J106" s="33">
        <v>169</v>
      </c>
      <c r="K106" s="14">
        <v>1</v>
      </c>
      <c r="L106" s="14"/>
      <c r="N106" t="e">
        <f ca="1"/>
        <v>#NAME?</v>
      </c>
      <c r="O106" t="e">
        <f ca="1"/>
        <v>#NAME?</v>
      </c>
      <c r="P106" t="e">
        <f ca="1"/>
        <v>#NAME?</v>
      </c>
      <c r="Q106" t="e">
        <f ca="1"/>
        <v>#NAME?</v>
      </c>
      <c r="R106" t="e">
        <f ca="1"/>
        <v>#NAME?</v>
      </c>
      <c r="S106" t="e">
        <f ca="1"/>
        <v>#NAME?</v>
      </c>
      <c r="T106" t="e">
        <f ca="1"/>
        <v>#NAME?</v>
      </c>
      <c r="U106" t="e">
        <f ca="1"/>
        <v>#NAME?</v>
      </c>
      <c r="V106" t="e">
        <f ca="1"/>
        <v>#NAME?</v>
      </c>
      <c r="W106" t="e">
        <f ca="1"/>
        <v>#NAME?</v>
      </c>
      <c r="X106" s="138" t="e">
        <f ca="1"/>
        <v>#NAME?</v>
      </c>
      <c r="Y106" s="139" t="e">
        <f ca="1"/>
        <v>#NAME?</v>
      </c>
      <c r="Z106" s="140" t="e">
        <f t="shared" ca="1" si="15"/>
        <v>#NAME?</v>
      </c>
      <c r="AA106" t="e">
        <f t="shared" ca="1" si="16"/>
        <v>#NAME?</v>
      </c>
      <c r="AB106" t="e">
        <f t="shared" ca="1" si="17"/>
        <v>#NAME?</v>
      </c>
      <c r="AC106" s="138" t="e">
        <f t="shared" ca="1" si="18"/>
        <v>#NAME?</v>
      </c>
      <c r="AD106" s="140" t="e">
        <f t="shared" ca="1" si="19"/>
        <v>#NAME?</v>
      </c>
      <c r="AE106" s="138">
        <f t="shared" ca="1" si="20"/>
        <v>0</v>
      </c>
      <c r="AF106" s="140" t="e">
        <f t="shared" ca="1" si="21"/>
        <v>#NAME?</v>
      </c>
      <c r="AG106">
        <f t="shared" ca="1" si="22"/>
        <v>0</v>
      </c>
      <c r="BG106" t="e">
        <f ca="1"/>
        <v>#NAME?</v>
      </c>
      <c r="BH106" t="e">
        <f ca="1"/>
        <v>#NAME?</v>
      </c>
      <c r="BI106" t="e">
        <f ca="1"/>
        <v>#NAME?</v>
      </c>
      <c r="BJ106" t="e">
        <f t="shared" ca="1" si="26"/>
        <v>#NAME?</v>
      </c>
      <c r="BK106" t="e">
        <f t="shared" ca="1" si="27"/>
        <v>#NAME?</v>
      </c>
      <c r="BL106" t="e">
        <f t="shared" ca="1" si="23"/>
        <v>#NAME?</v>
      </c>
      <c r="BM106" t="e">
        <f t="shared" ca="1" si="24"/>
        <v>#NAME?</v>
      </c>
      <c r="BN106" t="e">
        <f t="shared" ca="1" si="25"/>
        <v>#NAME?</v>
      </c>
    </row>
    <row r="107" spans="1:66" ht="15.5" x14ac:dyDescent="0.35">
      <c r="A107" s="31">
        <v>49</v>
      </c>
      <c r="B107" s="14">
        <v>13</v>
      </c>
      <c r="C107" s="20">
        <v>0.85199999999999998</v>
      </c>
      <c r="D107" s="14">
        <v>3</v>
      </c>
      <c r="E107">
        <v>0</v>
      </c>
      <c r="F107" s="32">
        <v>0</v>
      </c>
      <c r="G107" s="14">
        <v>37</v>
      </c>
      <c r="H107" s="14">
        <v>9</v>
      </c>
      <c r="I107" s="14">
        <v>4</v>
      </c>
      <c r="J107" s="33">
        <v>168</v>
      </c>
      <c r="K107" s="14">
        <v>1</v>
      </c>
      <c r="L107" s="14"/>
      <c r="N107" t="e">
        <f ca="1"/>
        <v>#NAME?</v>
      </c>
      <c r="O107" t="e">
        <f ca="1"/>
        <v>#NAME?</v>
      </c>
      <c r="P107" t="e">
        <f ca="1"/>
        <v>#NAME?</v>
      </c>
      <c r="Q107" t="e">
        <f ca="1"/>
        <v>#NAME?</v>
      </c>
      <c r="R107" t="e">
        <f ca="1"/>
        <v>#NAME?</v>
      </c>
      <c r="S107" t="e">
        <f ca="1"/>
        <v>#NAME?</v>
      </c>
      <c r="T107" t="e">
        <f ca="1"/>
        <v>#NAME?</v>
      </c>
      <c r="U107" t="e">
        <f ca="1"/>
        <v>#NAME?</v>
      </c>
      <c r="V107" t="e">
        <f ca="1"/>
        <v>#NAME?</v>
      </c>
      <c r="W107" t="e">
        <f ca="1"/>
        <v>#NAME?</v>
      </c>
      <c r="X107" s="138" t="e">
        <f ca="1"/>
        <v>#NAME?</v>
      </c>
      <c r="Y107" s="139" t="e">
        <f ca="1"/>
        <v>#NAME?</v>
      </c>
      <c r="Z107" s="140" t="e">
        <f t="shared" ca="1" si="15"/>
        <v>#NAME?</v>
      </c>
      <c r="AA107" t="e">
        <f t="shared" ca="1" si="16"/>
        <v>#NAME?</v>
      </c>
      <c r="AB107" t="e">
        <f t="shared" ca="1" si="17"/>
        <v>#NAME?</v>
      </c>
      <c r="AC107" s="138" t="e">
        <f t="shared" ca="1" si="18"/>
        <v>#NAME?</v>
      </c>
      <c r="AD107" s="140" t="e">
        <f t="shared" ca="1" si="19"/>
        <v>#NAME?</v>
      </c>
      <c r="AE107" s="138">
        <f t="shared" ca="1" si="20"/>
        <v>0</v>
      </c>
      <c r="AF107" s="140" t="e">
        <f t="shared" ca="1" si="21"/>
        <v>#NAME?</v>
      </c>
      <c r="AG107">
        <f t="shared" ca="1" si="22"/>
        <v>0</v>
      </c>
      <c r="BG107" t="e">
        <f ca="1"/>
        <v>#NAME?</v>
      </c>
      <c r="BH107" t="e">
        <f ca="1"/>
        <v>#NAME?</v>
      </c>
      <c r="BI107" t="e">
        <f ca="1"/>
        <v>#NAME?</v>
      </c>
      <c r="BJ107" t="e">
        <f t="shared" ca="1" si="26"/>
        <v>#NAME?</v>
      </c>
      <c r="BK107" t="e">
        <f t="shared" ca="1" si="27"/>
        <v>#NAME?</v>
      </c>
      <c r="BL107" t="e">
        <f t="shared" ca="1" si="23"/>
        <v>#NAME?</v>
      </c>
      <c r="BM107" t="e">
        <f t="shared" ca="1" si="24"/>
        <v>#NAME?</v>
      </c>
      <c r="BN107" t="e">
        <f t="shared" ca="1" si="25"/>
        <v>#NAME?</v>
      </c>
    </row>
    <row r="108" spans="1:66" ht="15.5" x14ac:dyDescent="0.35">
      <c r="A108" s="31">
        <v>74</v>
      </c>
      <c r="B108" s="14">
        <v>6</v>
      </c>
      <c r="C108" s="20">
        <v>1.927</v>
      </c>
      <c r="D108" s="14">
        <v>2</v>
      </c>
      <c r="E108">
        <v>0</v>
      </c>
      <c r="F108" s="32">
        <v>1</v>
      </c>
      <c r="G108" s="14">
        <v>29</v>
      </c>
      <c r="H108" s="14">
        <v>7</v>
      </c>
      <c r="I108" s="14">
        <v>2</v>
      </c>
      <c r="J108" s="33">
        <v>171</v>
      </c>
      <c r="K108" s="14">
        <v>1</v>
      </c>
      <c r="L108" s="14"/>
      <c r="N108" t="e">
        <f ca="1"/>
        <v>#NAME?</v>
      </c>
      <c r="O108" t="e">
        <f ca="1"/>
        <v>#NAME?</v>
      </c>
      <c r="P108" t="e">
        <f ca="1"/>
        <v>#NAME?</v>
      </c>
      <c r="Q108" t="e">
        <f ca="1"/>
        <v>#NAME?</v>
      </c>
      <c r="R108" t="e">
        <f ca="1"/>
        <v>#NAME?</v>
      </c>
      <c r="S108" t="e">
        <f ca="1"/>
        <v>#NAME?</v>
      </c>
      <c r="T108" t="e">
        <f ca="1"/>
        <v>#NAME?</v>
      </c>
      <c r="U108" t="e">
        <f ca="1"/>
        <v>#NAME?</v>
      </c>
      <c r="V108" t="e">
        <f ca="1"/>
        <v>#NAME?</v>
      </c>
      <c r="W108" t="e">
        <f ca="1"/>
        <v>#NAME?</v>
      </c>
      <c r="X108" s="138" t="e">
        <f ca="1"/>
        <v>#NAME?</v>
      </c>
      <c r="Y108" s="139" t="e">
        <f ca="1"/>
        <v>#NAME?</v>
      </c>
      <c r="Z108" s="140" t="e">
        <f t="shared" ca="1" si="15"/>
        <v>#NAME?</v>
      </c>
      <c r="AA108" t="e">
        <f t="shared" ca="1" si="16"/>
        <v>#NAME?</v>
      </c>
      <c r="AB108" t="e">
        <f t="shared" ca="1" si="17"/>
        <v>#NAME?</v>
      </c>
      <c r="AC108" s="138" t="e">
        <f t="shared" ca="1" si="18"/>
        <v>#NAME?</v>
      </c>
      <c r="AD108" s="140" t="e">
        <f t="shared" ca="1" si="19"/>
        <v>#NAME?</v>
      </c>
      <c r="AE108" s="138">
        <f t="shared" ca="1" si="20"/>
        <v>0</v>
      </c>
      <c r="AF108" s="140" t="e">
        <f t="shared" ca="1" si="21"/>
        <v>#NAME?</v>
      </c>
      <c r="AG108">
        <f t="shared" ca="1" si="22"/>
        <v>0</v>
      </c>
      <c r="BG108" t="e">
        <f ca="1"/>
        <v>#NAME?</v>
      </c>
      <c r="BH108" t="e">
        <f ca="1"/>
        <v>#NAME?</v>
      </c>
      <c r="BI108" t="e">
        <f ca="1"/>
        <v>#NAME?</v>
      </c>
      <c r="BJ108" t="e">
        <f t="shared" ca="1" si="26"/>
        <v>#NAME?</v>
      </c>
      <c r="BK108" t="e">
        <f t="shared" ca="1" si="27"/>
        <v>#NAME?</v>
      </c>
      <c r="BL108" t="e">
        <f t="shared" ca="1" si="23"/>
        <v>#NAME?</v>
      </c>
      <c r="BM108" t="e">
        <f t="shared" ca="1" si="24"/>
        <v>#NAME?</v>
      </c>
      <c r="BN108" t="e">
        <f t="shared" ca="1" si="25"/>
        <v>#NAME?</v>
      </c>
    </row>
    <row r="109" spans="1:66" ht="15.5" x14ac:dyDescent="0.35">
      <c r="A109" s="31">
        <v>53</v>
      </c>
      <c r="B109" s="14">
        <v>4</v>
      </c>
      <c r="C109" s="20">
        <v>1.018</v>
      </c>
      <c r="D109" s="14">
        <v>1</v>
      </c>
      <c r="E109">
        <v>0</v>
      </c>
      <c r="F109" s="32">
        <v>1</v>
      </c>
      <c r="G109" s="14">
        <v>36</v>
      </c>
      <c r="H109" s="14">
        <v>10</v>
      </c>
      <c r="I109" s="14">
        <v>4</v>
      </c>
      <c r="J109" s="33">
        <v>182</v>
      </c>
      <c r="K109" s="14">
        <v>0</v>
      </c>
      <c r="L109" s="14"/>
      <c r="N109" t="e">
        <f ca="1"/>
        <v>#NAME?</v>
      </c>
      <c r="O109" t="e">
        <f ca="1"/>
        <v>#NAME?</v>
      </c>
      <c r="P109" t="e">
        <f ca="1"/>
        <v>#NAME?</v>
      </c>
      <c r="Q109" t="e">
        <f ca="1"/>
        <v>#NAME?</v>
      </c>
      <c r="R109" t="e">
        <f ca="1"/>
        <v>#NAME?</v>
      </c>
      <c r="S109" t="e">
        <f ca="1"/>
        <v>#NAME?</v>
      </c>
      <c r="T109" t="e">
        <f ca="1"/>
        <v>#NAME?</v>
      </c>
      <c r="U109" t="e">
        <f ca="1"/>
        <v>#NAME?</v>
      </c>
      <c r="V109" t="e">
        <f ca="1"/>
        <v>#NAME?</v>
      </c>
      <c r="W109" t="e">
        <f ca="1"/>
        <v>#NAME?</v>
      </c>
      <c r="X109" s="138" t="e">
        <f ca="1"/>
        <v>#NAME?</v>
      </c>
      <c r="Y109" s="139" t="e">
        <f ca="1"/>
        <v>#NAME?</v>
      </c>
      <c r="Z109" s="140" t="e">
        <f t="shared" ca="1" si="15"/>
        <v>#NAME?</v>
      </c>
      <c r="AA109" t="e">
        <f t="shared" ca="1" si="16"/>
        <v>#NAME?</v>
      </c>
      <c r="AB109" t="e">
        <f t="shared" ca="1" si="17"/>
        <v>#NAME?</v>
      </c>
      <c r="AC109" s="138" t="e">
        <f t="shared" ca="1" si="18"/>
        <v>#NAME?</v>
      </c>
      <c r="AD109" s="140" t="e">
        <f t="shared" ca="1" si="19"/>
        <v>#NAME?</v>
      </c>
      <c r="AE109" s="138">
        <f t="shared" ca="1" si="20"/>
        <v>0</v>
      </c>
      <c r="AF109" s="140" t="e">
        <f t="shared" ca="1" si="21"/>
        <v>#NAME?</v>
      </c>
      <c r="AG109">
        <f t="shared" ca="1" si="22"/>
        <v>0</v>
      </c>
      <c r="BG109" t="e">
        <f ca="1"/>
        <v>#NAME?</v>
      </c>
      <c r="BH109" t="e">
        <f ca="1"/>
        <v>#NAME?</v>
      </c>
      <c r="BI109" t="e">
        <f ca="1"/>
        <v>#NAME?</v>
      </c>
      <c r="BJ109" t="e">
        <f t="shared" ca="1" si="26"/>
        <v>#NAME?</v>
      </c>
      <c r="BK109" t="e">
        <f t="shared" ca="1" si="27"/>
        <v>#NAME?</v>
      </c>
      <c r="BL109" t="e">
        <f t="shared" ca="1" si="23"/>
        <v>#NAME?</v>
      </c>
      <c r="BM109" t="e">
        <f t="shared" ca="1" si="24"/>
        <v>#NAME?</v>
      </c>
      <c r="BN109" t="e">
        <f t="shared" ca="1" si="25"/>
        <v>#NAME?</v>
      </c>
    </row>
    <row r="110" spans="1:66" ht="15.5" x14ac:dyDescent="0.35">
      <c r="A110" s="31">
        <v>58</v>
      </c>
      <c r="B110" s="14">
        <v>13</v>
      </c>
      <c r="C110" s="20">
        <v>0.86399999999999999</v>
      </c>
      <c r="D110" s="14">
        <v>4</v>
      </c>
      <c r="E110">
        <v>0</v>
      </c>
      <c r="F110" s="32">
        <v>0</v>
      </c>
      <c r="G110" s="14">
        <v>61</v>
      </c>
      <c r="H110" s="14">
        <v>8</v>
      </c>
      <c r="I110" s="14">
        <v>5</v>
      </c>
      <c r="J110" s="33">
        <v>168</v>
      </c>
      <c r="K110" s="14">
        <v>1</v>
      </c>
      <c r="L110" s="14"/>
      <c r="N110" t="e">
        <f ca="1"/>
        <v>#NAME?</v>
      </c>
      <c r="O110" t="e">
        <f ca="1"/>
        <v>#NAME?</v>
      </c>
      <c r="P110" t="e">
        <f ca="1"/>
        <v>#NAME?</v>
      </c>
      <c r="Q110" t="e">
        <f ca="1"/>
        <v>#NAME?</v>
      </c>
      <c r="R110" t="e">
        <f ca="1"/>
        <v>#NAME?</v>
      </c>
      <c r="S110" t="e">
        <f ca="1"/>
        <v>#NAME?</v>
      </c>
      <c r="T110" t="e">
        <f ca="1"/>
        <v>#NAME?</v>
      </c>
      <c r="U110" t="e">
        <f ca="1"/>
        <v>#NAME?</v>
      </c>
      <c r="V110" t="e">
        <f ca="1"/>
        <v>#NAME?</v>
      </c>
      <c r="W110" t="e">
        <f ca="1"/>
        <v>#NAME?</v>
      </c>
      <c r="X110" s="138" t="e">
        <f ca="1"/>
        <v>#NAME?</v>
      </c>
      <c r="Y110" s="139" t="e">
        <f ca="1"/>
        <v>#NAME?</v>
      </c>
      <c r="Z110" s="140" t="e">
        <f t="shared" ca="1" si="15"/>
        <v>#NAME?</v>
      </c>
      <c r="AA110" t="e">
        <f t="shared" ca="1" si="16"/>
        <v>#NAME?</v>
      </c>
      <c r="AB110" t="e">
        <f t="shared" ca="1" si="17"/>
        <v>#NAME?</v>
      </c>
      <c r="AC110" s="138" t="e">
        <f t="shared" ca="1" si="18"/>
        <v>#NAME?</v>
      </c>
      <c r="AD110" s="140" t="e">
        <f t="shared" ca="1" si="19"/>
        <v>#NAME?</v>
      </c>
      <c r="AE110" s="138">
        <f t="shared" ca="1" si="20"/>
        <v>0</v>
      </c>
      <c r="AF110" s="140" t="e">
        <f t="shared" ca="1" si="21"/>
        <v>#NAME?</v>
      </c>
      <c r="AG110">
        <f t="shared" ca="1" si="22"/>
        <v>0</v>
      </c>
      <c r="BG110" t="e">
        <f ca="1"/>
        <v>#NAME?</v>
      </c>
      <c r="BH110" t="e">
        <f ca="1"/>
        <v>#NAME?</v>
      </c>
      <c r="BI110" t="e">
        <f ca="1"/>
        <v>#NAME?</v>
      </c>
      <c r="BJ110" t="e">
        <f t="shared" ca="1" si="26"/>
        <v>#NAME?</v>
      </c>
      <c r="BK110" t="e">
        <f t="shared" ca="1" si="27"/>
        <v>#NAME?</v>
      </c>
      <c r="BL110" t="e">
        <f t="shared" ca="1" si="23"/>
        <v>#NAME?</v>
      </c>
      <c r="BM110" t="e">
        <f t="shared" ca="1" si="24"/>
        <v>#NAME?</v>
      </c>
      <c r="BN110" t="e">
        <f t="shared" ca="1" si="25"/>
        <v>#NAME?</v>
      </c>
    </row>
    <row r="111" spans="1:66" ht="15.5" x14ac:dyDescent="0.35">
      <c r="A111" s="31">
        <v>54</v>
      </c>
      <c r="B111" s="14">
        <v>2</v>
      </c>
      <c r="C111" s="20">
        <v>0.626</v>
      </c>
      <c r="D111" s="14">
        <v>2</v>
      </c>
      <c r="E111">
        <v>0</v>
      </c>
      <c r="F111" s="32">
        <v>0</v>
      </c>
      <c r="G111" s="14">
        <v>38</v>
      </c>
      <c r="H111" s="14">
        <v>8</v>
      </c>
      <c r="I111" s="14">
        <v>3</v>
      </c>
      <c r="J111" s="33">
        <v>193</v>
      </c>
      <c r="K111" s="14">
        <v>1</v>
      </c>
      <c r="L111" s="14"/>
      <c r="N111" t="e">
        <f ca="1"/>
        <v>#NAME?</v>
      </c>
      <c r="O111" t="e">
        <f ca="1"/>
        <v>#NAME?</v>
      </c>
      <c r="P111" t="e">
        <f ca="1"/>
        <v>#NAME?</v>
      </c>
      <c r="Q111" t="e">
        <f ca="1"/>
        <v>#NAME?</v>
      </c>
      <c r="R111" t="e">
        <f ca="1"/>
        <v>#NAME?</v>
      </c>
      <c r="S111" t="e">
        <f ca="1"/>
        <v>#NAME?</v>
      </c>
      <c r="T111" t="e">
        <f ca="1"/>
        <v>#NAME?</v>
      </c>
      <c r="U111" t="e">
        <f ca="1"/>
        <v>#NAME?</v>
      </c>
      <c r="V111" t="e">
        <f ca="1"/>
        <v>#NAME?</v>
      </c>
      <c r="W111" t="e">
        <f ca="1"/>
        <v>#NAME?</v>
      </c>
      <c r="X111" s="138" t="e">
        <f ca="1"/>
        <v>#NAME?</v>
      </c>
      <c r="Y111" s="139" t="e">
        <f ca="1"/>
        <v>#NAME?</v>
      </c>
      <c r="Z111" s="140" t="e">
        <f t="shared" ca="1" si="15"/>
        <v>#NAME?</v>
      </c>
      <c r="AA111" t="e">
        <f t="shared" ca="1" si="16"/>
        <v>#NAME?</v>
      </c>
      <c r="AB111" t="e">
        <f t="shared" ca="1" si="17"/>
        <v>#NAME?</v>
      </c>
      <c r="AC111" s="138" t="e">
        <f t="shared" ca="1" si="18"/>
        <v>#NAME?</v>
      </c>
      <c r="AD111" s="140" t="e">
        <f t="shared" ca="1" si="19"/>
        <v>#NAME?</v>
      </c>
      <c r="AE111" s="138">
        <f t="shared" ca="1" si="20"/>
        <v>0</v>
      </c>
      <c r="AF111" s="140" t="e">
        <f t="shared" ca="1" si="21"/>
        <v>#NAME?</v>
      </c>
      <c r="AG111">
        <f t="shared" ca="1" si="22"/>
        <v>0</v>
      </c>
      <c r="BG111" t="e">
        <f ca="1"/>
        <v>#NAME?</v>
      </c>
      <c r="BH111" t="e">
        <f ca="1"/>
        <v>#NAME?</v>
      </c>
      <c r="BI111" t="e">
        <f ca="1"/>
        <v>#NAME?</v>
      </c>
      <c r="BJ111" t="e">
        <f t="shared" ca="1" si="26"/>
        <v>#NAME?</v>
      </c>
      <c r="BK111" t="e">
        <f t="shared" ca="1" si="27"/>
        <v>#NAME?</v>
      </c>
      <c r="BL111" t="e">
        <f t="shared" ca="1" si="23"/>
        <v>#NAME?</v>
      </c>
      <c r="BM111" t="e">
        <f t="shared" ca="1" si="24"/>
        <v>#NAME?</v>
      </c>
      <c r="BN111" t="e">
        <f t="shared" ca="1" si="25"/>
        <v>#NAME?</v>
      </c>
    </row>
    <row r="112" spans="1:66" ht="15.5" x14ac:dyDescent="0.35">
      <c r="A112" s="31">
        <v>55</v>
      </c>
      <c r="B112" s="14">
        <v>4</v>
      </c>
      <c r="C112" s="20">
        <v>1.3839999999999999</v>
      </c>
      <c r="D112" s="14">
        <v>2</v>
      </c>
      <c r="E112">
        <v>1</v>
      </c>
      <c r="F112" s="32">
        <v>0</v>
      </c>
      <c r="G112" s="14">
        <v>27</v>
      </c>
      <c r="H112" s="14">
        <v>10</v>
      </c>
      <c r="I112" s="14">
        <v>1</v>
      </c>
      <c r="J112" s="33">
        <v>192</v>
      </c>
      <c r="K112" s="14">
        <v>1</v>
      </c>
      <c r="L112" s="14"/>
      <c r="N112" t="e">
        <f ca="1"/>
        <v>#NAME?</v>
      </c>
      <c r="O112" t="e">
        <f ca="1"/>
        <v>#NAME?</v>
      </c>
      <c r="P112" t="e">
        <f ca="1"/>
        <v>#NAME?</v>
      </c>
      <c r="Q112" t="e">
        <f ca="1"/>
        <v>#NAME?</v>
      </c>
      <c r="R112" t="e">
        <f ca="1"/>
        <v>#NAME?</v>
      </c>
      <c r="S112" t="e">
        <f ca="1"/>
        <v>#NAME?</v>
      </c>
      <c r="T112" t="e">
        <f ca="1"/>
        <v>#NAME?</v>
      </c>
      <c r="U112" t="e">
        <f ca="1"/>
        <v>#NAME?</v>
      </c>
      <c r="V112" t="e">
        <f ca="1"/>
        <v>#NAME?</v>
      </c>
      <c r="W112" t="e">
        <f ca="1"/>
        <v>#NAME?</v>
      </c>
      <c r="X112" s="138" t="e">
        <f ca="1"/>
        <v>#NAME?</v>
      </c>
      <c r="Y112" s="139" t="e">
        <f ca="1"/>
        <v>#NAME?</v>
      </c>
      <c r="Z112" s="140" t="e">
        <f t="shared" ca="1" si="15"/>
        <v>#NAME?</v>
      </c>
      <c r="AA112" t="e">
        <f t="shared" ca="1" si="16"/>
        <v>#NAME?</v>
      </c>
      <c r="AB112" t="e">
        <f t="shared" ca="1" si="17"/>
        <v>#NAME?</v>
      </c>
      <c r="AC112" s="138" t="e">
        <f t="shared" ca="1" si="18"/>
        <v>#NAME?</v>
      </c>
      <c r="AD112" s="140" t="e">
        <f t="shared" ca="1" si="19"/>
        <v>#NAME?</v>
      </c>
      <c r="AE112" s="138">
        <f t="shared" ca="1" si="20"/>
        <v>0</v>
      </c>
      <c r="AF112" s="140" t="e">
        <f t="shared" ca="1" si="21"/>
        <v>#NAME?</v>
      </c>
      <c r="AG112">
        <f t="shared" ca="1" si="22"/>
        <v>0</v>
      </c>
      <c r="BG112" t="e">
        <f ca="1"/>
        <v>#NAME?</v>
      </c>
      <c r="BH112" t="e">
        <f ca="1"/>
        <v>#NAME?</v>
      </c>
      <c r="BI112" t="e">
        <f ca="1"/>
        <v>#NAME?</v>
      </c>
      <c r="BJ112" t="e">
        <f t="shared" ca="1" si="26"/>
        <v>#NAME?</v>
      </c>
      <c r="BK112" t="e">
        <f t="shared" ca="1" si="27"/>
        <v>#NAME?</v>
      </c>
      <c r="BL112" t="e">
        <f t="shared" ca="1" si="23"/>
        <v>#NAME?</v>
      </c>
      <c r="BM112" t="e">
        <f t="shared" ca="1" si="24"/>
        <v>#NAME?</v>
      </c>
      <c r="BN112" t="e">
        <f t="shared" ca="1" si="25"/>
        <v>#NAME?</v>
      </c>
    </row>
    <row r="113" spans="1:66" ht="15.5" x14ac:dyDescent="0.35">
      <c r="A113" s="31">
        <v>65</v>
      </c>
      <c r="B113" s="14">
        <v>3</v>
      </c>
      <c r="C113" s="20">
        <v>0.59</v>
      </c>
      <c r="D113" s="14">
        <v>3</v>
      </c>
      <c r="E113">
        <v>0</v>
      </c>
      <c r="F113" s="32">
        <v>1</v>
      </c>
      <c r="G113" s="14">
        <v>32</v>
      </c>
      <c r="H113" s="14">
        <v>10</v>
      </c>
      <c r="I113" s="14">
        <v>2</v>
      </c>
      <c r="J113" s="33">
        <v>181</v>
      </c>
      <c r="K113" s="14">
        <v>1</v>
      </c>
      <c r="L113" s="14"/>
      <c r="N113" t="e">
        <f ca="1"/>
        <v>#NAME?</v>
      </c>
      <c r="O113" t="e">
        <f ca="1"/>
        <v>#NAME?</v>
      </c>
      <c r="P113" t="e">
        <f ca="1"/>
        <v>#NAME?</v>
      </c>
      <c r="Q113" t="e">
        <f ca="1"/>
        <v>#NAME?</v>
      </c>
      <c r="R113" t="e">
        <f ca="1"/>
        <v>#NAME?</v>
      </c>
      <c r="S113" t="e">
        <f ca="1"/>
        <v>#NAME?</v>
      </c>
      <c r="T113" t="e">
        <f ca="1"/>
        <v>#NAME?</v>
      </c>
      <c r="U113" t="e">
        <f ca="1"/>
        <v>#NAME?</v>
      </c>
      <c r="V113" t="e">
        <f ca="1"/>
        <v>#NAME?</v>
      </c>
      <c r="W113" t="e">
        <f ca="1"/>
        <v>#NAME?</v>
      </c>
      <c r="X113" s="138" t="e">
        <f ca="1"/>
        <v>#NAME?</v>
      </c>
      <c r="Y113" s="139" t="e">
        <f ca="1"/>
        <v>#NAME?</v>
      </c>
      <c r="Z113" s="140" t="e">
        <f t="shared" ca="1" si="15"/>
        <v>#NAME?</v>
      </c>
      <c r="AA113" t="e">
        <f t="shared" ca="1" si="16"/>
        <v>#NAME?</v>
      </c>
      <c r="AB113" t="e">
        <f t="shared" ca="1" si="17"/>
        <v>#NAME?</v>
      </c>
      <c r="AC113" s="138" t="e">
        <f t="shared" ca="1" si="18"/>
        <v>#NAME?</v>
      </c>
      <c r="AD113" s="140" t="e">
        <f t="shared" ca="1" si="19"/>
        <v>#NAME?</v>
      </c>
      <c r="AE113" s="138">
        <f t="shared" ca="1" si="20"/>
        <v>0</v>
      </c>
      <c r="AF113" s="140" t="e">
        <f t="shared" ca="1" si="21"/>
        <v>#NAME?</v>
      </c>
      <c r="AG113">
        <f t="shared" ca="1" si="22"/>
        <v>0</v>
      </c>
      <c r="BG113" t="e">
        <f ca="1"/>
        <v>#NAME?</v>
      </c>
      <c r="BH113" t="e">
        <f ca="1"/>
        <v>#NAME?</v>
      </c>
      <c r="BI113" t="e">
        <f ca="1"/>
        <v>#NAME?</v>
      </c>
      <c r="BJ113" t="e">
        <f t="shared" ca="1" si="26"/>
        <v>#NAME?</v>
      </c>
      <c r="BK113" t="e">
        <f t="shared" ca="1" si="27"/>
        <v>#NAME?</v>
      </c>
      <c r="BL113" t="e">
        <f t="shared" ca="1" si="23"/>
        <v>#NAME?</v>
      </c>
      <c r="BM113" t="e">
        <f t="shared" ca="1" si="24"/>
        <v>#NAME?</v>
      </c>
      <c r="BN113" t="e">
        <f t="shared" ca="1" si="25"/>
        <v>#NAME?</v>
      </c>
    </row>
    <row r="114" spans="1:66" ht="15.5" x14ac:dyDescent="0.35">
      <c r="A114" s="31">
        <v>39</v>
      </c>
      <c r="B114" s="14">
        <v>7</v>
      </c>
      <c r="C114" s="20">
        <v>7.1999999999999995E-2</v>
      </c>
      <c r="D114" s="14">
        <v>7</v>
      </c>
      <c r="E114">
        <v>1</v>
      </c>
      <c r="F114" s="32">
        <v>1</v>
      </c>
      <c r="G114" s="14">
        <v>44</v>
      </c>
      <c r="H114" s="14">
        <v>16</v>
      </c>
      <c r="I114" s="14">
        <v>2</v>
      </c>
      <c r="J114" s="33">
        <v>170</v>
      </c>
      <c r="K114" s="14">
        <v>1</v>
      </c>
      <c r="L114" s="14"/>
      <c r="N114" t="e">
        <f ca="1"/>
        <v>#NAME?</v>
      </c>
      <c r="O114" t="e">
        <f ca="1"/>
        <v>#NAME?</v>
      </c>
      <c r="P114" t="e">
        <f ca="1"/>
        <v>#NAME?</v>
      </c>
      <c r="Q114" t="e">
        <f ca="1"/>
        <v>#NAME?</v>
      </c>
      <c r="R114" t="e">
        <f ca="1"/>
        <v>#NAME?</v>
      </c>
      <c r="S114" t="e">
        <f ca="1"/>
        <v>#NAME?</v>
      </c>
      <c r="T114" t="e">
        <f ca="1"/>
        <v>#NAME?</v>
      </c>
      <c r="U114" t="e">
        <f ca="1"/>
        <v>#NAME?</v>
      </c>
      <c r="V114" t="e">
        <f ca="1"/>
        <v>#NAME?</v>
      </c>
      <c r="W114" t="e">
        <f ca="1"/>
        <v>#NAME?</v>
      </c>
      <c r="X114" s="138" t="e">
        <f ca="1"/>
        <v>#NAME?</v>
      </c>
      <c r="Y114" s="139" t="e">
        <f ca="1"/>
        <v>#NAME?</v>
      </c>
      <c r="Z114" s="140" t="e">
        <f t="shared" ca="1" si="15"/>
        <v>#NAME?</v>
      </c>
      <c r="AA114" t="e">
        <f t="shared" ca="1" si="16"/>
        <v>#NAME?</v>
      </c>
      <c r="AB114" t="e">
        <f t="shared" ca="1" si="17"/>
        <v>#NAME?</v>
      </c>
      <c r="AC114" s="138" t="e">
        <f t="shared" ca="1" si="18"/>
        <v>#NAME?</v>
      </c>
      <c r="AD114" s="140" t="e">
        <f t="shared" ca="1" si="19"/>
        <v>#NAME?</v>
      </c>
      <c r="AE114" s="138">
        <f t="shared" ca="1" si="20"/>
        <v>0</v>
      </c>
      <c r="AF114" s="140" t="e">
        <f t="shared" ca="1" si="21"/>
        <v>#NAME?</v>
      </c>
      <c r="AG114">
        <f t="shared" ca="1" si="22"/>
        <v>0</v>
      </c>
      <c r="BG114" t="e">
        <f ca="1"/>
        <v>#NAME?</v>
      </c>
      <c r="BH114" t="e">
        <f ca="1"/>
        <v>#NAME?</v>
      </c>
      <c r="BI114" t="e">
        <f ca="1"/>
        <v>#NAME?</v>
      </c>
      <c r="BJ114" t="e">
        <f t="shared" ca="1" si="26"/>
        <v>#NAME?</v>
      </c>
      <c r="BK114" t="e">
        <f t="shared" ca="1" si="27"/>
        <v>#NAME?</v>
      </c>
      <c r="BL114" t="e">
        <f t="shared" ca="1" si="23"/>
        <v>#NAME?</v>
      </c>
      <c r="BM114" t="e">
        <f t="shared" ca="1" si="24"/>
        <v>#NAME?</v>
      </c>
      <c r="BN114" t="e">
        <f t="shared" ca="1" si="25"/>
        <v>#NAME?</v>
      </c>
    </row>
    <row r="115" spans="1:66" ht="15.5" x14ac:dyDescent="0.35">
      <c r="A115" s="31">
        <v>42</v>
      </c>
      <c r="B115" s="14">
        <v>4</v>
      </c>
      <c r="C115" s="20">
        <v>1.2829999999999999</v>
      </c>
      <c r="D115" s="14">
        <v>4</v>
      </c>
      <c r="E115">
        <v>0</v>
      </c>
      <c r="F115" s="32">
        <v>0</v>
      </c>
      <c r="G115" s="14">
        <v>37</v>
      </c>
      <c r="H115" s="14">
        <v>6</v>
      </c>
      <c r="I115" s="14">
        <v>3</v>
      </c>
      <c r="J115" s="33">
        <v>175</v>
      </c>
      <c r="K115" s="14">
        <v>1</v>
      </c>
      <c r="L115" s="14"/>
      <c r="N115" t="e">
        <f ca="1"/>
        <v>#NAME?</v>
      </c>
      <c r="O115" t="e">
        <f ca="1"/>
        <v>#NAME?</v>
      </c>
      <c r="P115" t="e">
        <f ca="1"/>
        <v>#NAME?</v>
      </c>
      <c r="Q115" t="e">
        <f ca="1"/>
        <v>#NAME?</v>
      </c>
      <c r="R115" t="e">
        <f ca="1"/>
        <v>#NAME?</v>
      </c>
      <c r="S115" t="e">
        <f ca="1"/>
        <v>#NAME?</v>
      </c>
      <c r="T115" t="e">
        <f ca="1"/>
        <v>#NAME?</v>
      </c>
      <c r="U115" t="e">
        <f ca="1"/>
        <v>#NAME?</v>
      </c>
      <c r="V115" t="e">
        <f ca="1"/>
        <v>#NAME?</v>
      </c>
      <c r="W115" t="e">
        <f ca="1"/>
        <v>#NAME?</v>
      </c>
      <c r="X115" s="138" t="e">
        <f ca="1"/>
        <v>#NAME?</v>
      </c>
      <c r="Y115" s="139" t="e">
        <f ca="1"/>
        <v>#NAME?</v>
      </c>
      <c r="Z115" s="140" t="e">
        <f t="shared" ca="1" si="15"/>
        <v>#NAME?</v>
      </c>
      <c r="AA115" t="e">
        <f t="shared" ca="1" si="16"/>
        <v>#NAME?</v>
      </c>
      <c r="AB115" t="e">
        <f t="shared" ca="1" si="17"/>
        <v>#NAME?</v>
      </c>
      <c r="AC115" s="138" t="e">
        <f t="shared" ca="1" si="18"/>
        <v>#NAME?</v>
      </c>
      <c r="AD115" s="140" t="e">
        <f t="shared" ca="1" si="19"/>
        <v>#NAME?</v>
      </c>
      <c r="AE115" s="138">
        <f t="shared" ca="1" si="20"/>
        <v>0</v>
      </c>
      <c r="AF115" s="140" t="e">
        <f t="shared" ca="1" si="21"/>
        <v>#NAME?</v>
      </c>
      <c r="AG115">
        <f t="shared" ca="1" si="22"/>
        <v>0</v>
      </c>
      <c r="BG115" t="e">
        <f ca="1"/>
        <v>#NAME?</v>
      </c>
      <c r="BH115" t="e">
        <f ca="1"/>
        <v>#NAME?</v>
      </c>
      <c r="BI115" t="e">
        <f ca="1"/>
        <v>#NAME?</v>
      </c>
      <c r="BJ115" t="e">
        <f t="shared" ca="1" si="26"/>
        <v>#NAME?</v>
      </c>
      <c r="BK115" t="e">
        <f t="shared" ca="1" si="27"/>
        <v>#NAME?</v>
      </c>
      <c r="BL115" t="e">
        <f t="shared" ca="1" si="23"/>
        <v>#NAME?</v>
      </c>
      <c r="BM115" t="e">
        <f t="shared" ca="1" si="24"/>
        <v>#NAME?</v>
      </c>
      <c r="BN115" t="e">
        <f t="shared" ca="1" si="25"/>
        <v>#NAME?</v>
      </c>
    </row>
    <row r="116" spans="1:66" ht="15.5" x14ac:dyDescent="0.35">
      <c r="A116" s="31">
        <v>89</v>
      </c>
      <c r="B116" s="14">
        <v>6</v>
      </c>
      <c r="C116" s="20">
        <v>7.4999999999999997E-2</v>
      </c>
      <c r="D116" s="14">
        <v>0</v>
      </c>
      <c r="E116">
        <v>1</v>
      </c>
      <c r="F116" s="32">
        <v>1</v>
      </c>
      <c r="G116" s="14">
        <v>37</v>
      </c>
      <c r="H116" s="14">
        <v>13</v>
      </c>
      <c r="I116" s="14">
        <v>1</v>
      </c>
      <c r="J116" s="33">
        <v>196</v>
      </c>
      <c r="K116" s="14">
        <v>1</v>
      </c>
      <c r="L116" s="14"/>
      <c r="N116" t="e">
        <f ca="1"/>
        <v>#NAME?</v>
      </c>
      <c r="O116" t="e">
        <f ca="1"/>
        <v>#NAME?</v>
      </c>
      <c r="P116" t="e">
        <f ca="1"/>
        <v>#NAME?</v>
      </c>
      <c r="Q116" t="e">
        <f ca="1"/>
        <v>#NAME?</v>
      </c>
      <c r="R116" t="e">
        <f ca="1"/>
        <v>#NAME?</v>
      </c>
      <c r="S116" t="e">
        <f ca="1"/>
        <v>#NAME?</v>
      </c>
      <c r="T116" t="e">
        <f ca="1"/>
        <v>#NAME?</v>
      </c>
      <c r="U116" t="e">
        <f ca="1"/>
        <v>#NAME?</v>
      </c>
      <c r="V116" t="e">
        <f ca="1"/>
        <v>#NAME?</v>
      </c>
      <c r="W116" t="e">
        <f ca="1"/>
        <v>#NAME?</v>
      </c>
      <c r="X116" s="138" t="e">
        <f ca="1"/>
        <v>#NAME?</v>
      </c>
      <c r="Y116" s="139" t="e">
        <f ca="1"/>
        <v>#NAME?</v>
      </c>
      <c r="Z116" s="140" t="e">
        <f t="shared" ca="1" si="15"/>
        <v>#NAME?</v>
      </c>
      <c r="AA116" t="e">
        <f t="shared" ca="1" si="16"/>
        <v>#NAME?</v>
      </c>
      <c r="AB116" t="e">
        <f t="shared" ca="1" si="17"/>
        <v>#NAME?</v>
      </c>
      <c r="AC116" s="138" t="e">
        <f t="shared" ca="1" si="18"/>
        <v>#NAME?</v>
      </c>
      <c r="AD116" s="140" t="e">
        <f t="shared" ca="1" si="19"/>
        <v>#NAME?</v>
      </c>
      <c r="AE116" s="138">
        <f t="shared" ca="1" si="20"/>
        <v>0</v>
      </c>
      <c r="AF116" s="140" t="e">
        <f t="shared" ca="1" si="21"/>
        <v>#NAME?</v>
      </c>
      <c r="AG116">
        <f t="shared" ca="1" si="22"/>
        <v>0</v>
      </c>
      <c r="BG116" t="e">
        <f ca="1"/>
        <v>#NAME?</v>
      </c>
      <c r="BH116" t="e">
        <f ca="1"/>
        <v>#NAME?</v>
      </c>
      <c r="BI116" t="e">
        <f ca="1"/>
        <v>#NAME?</v>
      </c>
      <c r="BJ116" t="e">
        <f t="shared" ca="1" si="26"/>
        <v>#NAME?</v>
      </c>
      <c r="BK116" t="e">
        <f t="shared" ca="1" si="27"/>
        <v>#NAME?</v>
      </c>
      <c r="BL116" t="e">
        <f t="shared" ca="1" si="23"/>
        <v>#NAME?</v>
      </c>
      <c r="BM116" t="e">
        <f t="shared" ca="1" si="24"/>
        <v>#NAME?</v>
      </c>
      <c r="BN116" t="e">
        <f t="shared" ca="1" si="25"/>
        <v>#NAME?</v>
      </c>
    </row>
    <row r="117" spans="1:66" ht="15.5" x14ac:dyDescent="0.35">
      <c r="A117" s="31">
        <v>65</v>
      </c>
      <c r="B117" s="14">
        <v>6</v>
      </c>
      <c r="C117" s="20">
        <v>0.89900000000000002</v>
      </c>
      <c r="D117" s="14">
        <v>1</v>
      </c>
      <c r="E117">
        <v>0</v>
      </c>
      <c r="F117" s="32">
        <v>1</v>
      </c>
      <c r="G117" s="14">
        <v>60</v>
      </c>
      <c r="H117" s="14">
        <v>9</v>
      </c>
      <c r="I117" s="14">
        <v>5</v>
      </c>
      <c r="J117" s="33">
        <v>174</v>
      </c>
      <c r="K117" s="14">
        <v>0</v>
      </c>
      <c r="L117" s="14"/>
      <c r="N117" t="e">
        <f ca="1"/>
        <v>#NAME?</v>
      </c>
      <c r="O117" t="e">
        <f ca="1"/>
        <v>#NAME?</v>
      </c>
      <c r="P117" t="e">
        <f ca="1"/>
        <v>#NAME?</v>
      </c>
      <c r="Q117" t="e">
        <f ca="1"/>
        <v>#NAME?</v>
      </c>
      <c r="R117" t="e">
        <f ca="1"/>
        <v>#NAME?</v>
      </c>
      <c r="S117" t="e">
        <f ca="1"/>
        <v>#NAME?</v>
      </c>
      <c r="T117" t="e">
        <f ca="1"/>
        <v>#NAME?</v>
      </c>
      <c r="U117" t="e">
        <f ca="1"/>
        <v>#NAME?</v>
      </c>
      <c r="V117" t="e">
        <f ca="1"/>
        <v>#NAME?</v>
      </c>
      <c r="W117" t="e">
        <f ca="1"/>
        <v>#NAME?</v>
      </c>
      <c r="X117" s="138" t="e">
        <f ca="1"/>
        <v>#NAME?</v>
      </c>
      <c r="Y117" s="139" t="e">
        <f ca="1"/>
        <v>#NAME?</v>
      </c>
      <c r="Z117" s="140" t="e">
        <f t="shared" ca="1" si="15"/>
        <v>#NAME?</v>
      </c>
      <c r="AA117" t="e">
        <f t="shared" ca="1" si="16"/>
        <v>#NAME?</v>
      </c>
      <c r="AB117" t="e">
        <f t="shared" ca="1" si="17"/>
        <v>#NAME?</v>
      </c>
      <c r="AC117" s="138" t="e">
        <f t="shared" ca="1" si="18"/>
        <v>#NAME?</v>
      </c>
      <c r="AD117" s="140" t="e">
        <f t="shared" ca="1" si="19"/>
        <v>#NAME?</v>
      </c>
      <c r="AE117" s="138">
        <f t="shared" ca="1" si="20"/>
        <v>0</v>
      </c>
      <c r="AF117" s="140" t="e">
        <f t="shared" ca="1" si="21"/>
        <v>#NAME?</v>
      </c>
      <c r="AG117">
        <f t="shared" ca="1" si="22"/>
        <v>0</v>
      </c>
      <c r="BG117" t="e">
        <f ca="1"/>
        <v>#NAME?</v>
      </c>
      <c r="BH117" t="e">
        <f ca="1"/>
        <v>#NAME?</v>
      </c>
      <c r="BI117" t="e">
        <f ca="1"/>
        <v>#NAME?</v>
      </c>
      <c r="BJ117" t="e">
        <f t="shared" ca="1" si="26"/>
        <v>#NAME?</v>
      </c>
      <c r="BK117" t="e">
        <f t="shared" ca="1" si="27"/>
        <v>#NAME?</v>
      </c>
      <c r="BL117" t="e">
        <f t="shared" ca="1" si="23"/>
        <v>#NAME?</v>
      </c>
      <c r="BM117" t="e">
        <f t="shared" ca="1" si="24"/>
        <v>#NAME?</v>
      </c>
      <c r="BN117" t="e">
        <f t="shared" ca="1" si="25"/>
        <v>#NAME?</v>
      </c>
    </row>
    <row r="118" spans="1:66" ht="15.5" x14ac:dyDescent="0.35">
      <c r="A118" s="31">
        <v>49</v>
      </c>
      <c r="B118" s="14">
        <v>10</v>
      </c>
      <c r="C118" s="20">
        <v>1.248</v>
      </c>
      <c r="D118" s="14">
        <v>2</v>
      </c>
      <c r="E118">
        <v>0</v>
      </c>
      <c r="F118" s="32">
        <v>0</v>
      </c>
      <c r="G118" s="14">
        <v>53</v>
      </c>
      <c r="H118" s="14">
        <v>12</v>
      </c>
      <c r="I118" s="14">
        <v>4</v>
      </c>
      <c r="J118" s="33">
        <v>182</v>
      </c>
      <c r="K118" s="14">
        <v>0</v>
      </c>
      <c r="L118" s="14"/>
      <c r="N118" t="e">
        <f ca="1"/>
        <v>#NAME?</v>
      </c>
      <c r="O118" t="e">
        <f ca="1"/>
        <v>#NAME?</v>
      </c>
      <c r="P118" t="e">
        <f ca="1"/>
        <v>#NAME?</v>
      </c>
      <c r="Q118" t="e">
        <f ca="1"/>
        <v>#NAME?</v>
      </c>
      <c r="R118" t="e">
        <f ca="1"/>
        <v>#NAME?</v>
      </c>
      <c r="S118" t="e">
        <f ca="1"/>
        <v>#NAME?</v>
      </c>
      <c r="T118" t="e">
        <f ca="1"/>
        <v>#NAME?</v>
      </c>
      <c r="U118" t="e">
        <f ca="1"/>
        <v>#NAME?</v>
      </c>
      <c r="V118" t="e">
        <f ca="1"/>
        <v>#NAME?</v>
      </c>
      <c r="W118" t="e">
        <f ca="1"/>
        <v>#NAME?</v>
      </c>
      <c r="X118" s="138" t="e">
        <f ca="1"/>
        <v>#NAME?</v>
      </c>
      <c r="Y118" s="139" t="e">
        <f ca="1"/>
        <v>#NAME?</v>
      </c>
      <c r="Z118" s="140" t="e">
        <f t="shared" ca="1" si="15"/>
        <v>#NAME?</v>
      </c>
      <c r="AA118" t="e">
        <f t="shared" ca="1" si="16"/>
        <v>#NAME?</v>
      </c>
      <c r="AB118" t="e">
        <f t="shared" ca="1" si="17"/>
        <v>#NAME?</v>
      </c>
      <c r="AC118" s="138" t="e">
        <f t="shared" ca="1" si="18"/>
        <v>#NAME?</v>
      </c>
      <c r="AD118" s="140" t="e">
        <f t="shared" ca="1" si="19"/>
        <v>#NAME?</v>
      </c>
      <c r="AE118" s="138">
        <f t="shared" ca="1" si="20"/>
        <v>0</v>
      </c>
      <c r="AF118" s="140" t="e">
        <f t="shared" ca="1" si="21"/>
        <v>#NAME?</v>
      </c>
      <c r="AG118">
        <f t="shared" ca="1" si="22"/>
        <v>0</v>
      </c>
      <c r="BG118" t="e">
        <f ca="1"/>
        <v>#NAME?</v>
      </c>
      <c r="BH118" t="e">
        <f ca="1"/>
        <v>#NAME?</v>
      </c>
      <c r="BI118" t="e">
        <f ca="1"/>
        <v>#NAME?</v>
      </c>
      <c r="BJ118" t="e">
        <f t="shared" ca="1" si="26"/>
        <v>#NAME?</v>
      </c>
      <c r="BK118" t="e">
        <f t="shared" ca="1" si="27"/>
        <v>#NAME?</v>
      </c>
      <c r="BL118" t="e">
        <f t="shared" ca="1" si="23"/>
        <v>#NAME?</v>
      </c>
      <c r="BM118" t="e">
        <f t="shared" ca="1" si="24"/>
        <v>#NAME?</v>
      </c>
      <c r="BN118" t="e">
        <f t="shared" ca="1" si="25"/>
        <v>#NAME?</v>
      </c>
    </row>
    <row r="119" spans="1:66" ht="15.5" x14ac:dyDescent="0.35">
      <c r="A119" s="31">
        <v>51</v>
      </c>
      <c r="B119" s="14">
        <v>18</v>
      </c>
      <c r="C119" s="20">
        <v>0.23100000000000001</v>
      </c>
      <c r="D119" s="14">
        <v>5</v>
      </c>
      <c r="E119">
        <v>1</v>
      </c>
      <c r="F119" s="32">
        <v>0</v>
      </c>
      <c r="G119" s="14">
        <v>41</v>
      </c>
      <c r="H119" s="14">
        <v>7</v>
      </c>
      <c r="I119" s="14">
        <v>3</v>
      </c>
      <c r="J119" s="33">
        <v>165</v>
      </c>
      <c r="K119" s="14">
        <v>1</v>
      </c>
      <c r="L119" s="14"/>
      <c r="N119" t="e">
        <f ca="1"/>
        <v>#NAME?</v>
      </c>
      <c r="O119" t="e">
        <f ca="1"/>
        <v>#NAME?</v>
      </c>
      <c r="P119" t="e">
        <f ca="1"/>
        <v>#NAME?</v>
      </c>
      <c r="Q119" t="e">
        <f ca="1"/>
        <v>#NAME?</v>
      </c>
      <c r="R119" t="e">
        <f ca="1"/>
        <v>#NAME?</v>
      </c>
      <c r="S119" t="e">
        <f ca="1"/>
        <v>#NAME?</v>
      </c>
      <c r="T119" t="e">
        <f ca="1"/>
        <v>#NAME?</v>
      </c>
      <c r="U119" t="e">
        <f ca="1"/>
        <v>#NAME?</v>
      </c>
      <c r="V119" t="e">
        <f ca="1"/>
        <v>#NAME?</v>
      </c>
      <c r="W119" t="e">
        <f ca="1"/>
        <v>#NAME?</v>
      </c>
      <c r="X119" s="138" t="e">
        <f ca="1"/>
        <v>#NAME?</v>
      </c>
      <c r="Y119" s="139" t="e">
        <f ca="1"/>
        <v>#NAME?</v>
      </c>
      <c r="Z119" s="140" t="e">
        <f t="shared" ca="1" si="15"/>
        <v>#NAME?</v>
      </c>
      <c r="AA119" t="e">
        <f t="shared" ca="1" si="16"/>
        <v>#NAME?</v>
      </c>
      <c r="AB119" t="e">
        <f t="shared" ca="1" si="17"/>
        <v>#NAME?</v>
      </c>
      <c r="AC119" s="138" t="e">
        <f t="shared" ca="1" si="18"/>
        <v>#NAME?</v>
      </c>
      <c r="AD119" s="140" t="e">
        <f t="shared" ca="1" si="19"/>
        <v>#NAME?</v>
      </c>
      <c r="AE119" s="138">
        <f t="shared" ca="1" si="20"/>
        <v>0</v>
      </c>
      <c r="AF119" s="140" t="e">
        <f t="shared" ca="1" si="21"/>
        <v>#NAME?</v>
      </c>
      <c r="AG119">
        <f t="shared" ca="1" si="22"/>
        <v>0</v>
      </c>
      <c r="BG119" t="e">
        <f ca="1"/>
        <v>#NAME?</v>
      </c>
      <c r="BH119" t="e">
        <f ca="1"/>
        <v>#NAME?</v>
      </c>
      <c r="BI119" t="e">
        <f ca="1"/>
        <v>#NAME?</v>
      </c>
      <c r="BJ119" t="e">
        <f t="shared" ca="1" si="26"/>
        <v>#NAME?</v>
      </c>
      <c r="BK119" t="e">
        <f t="shared" ca="1" si="27"/>
        <v>#NAME?</v>
      </c>
      <c r="BL119" t="e">
        <f t="shared" ca="1" si="23"/>
        <v>#NAME?</v>
      </c>
      <c r="BM119" t="e">
        <f t="shared" ca="1" si="24"/>
        <v>#NAME?</v>
      </c>
      <c r="BN119" t="e">
        <f t="shared" ca="1" si="25"/>
        <v>#NAME?</v>
      </c>
    </row>
    <row r="120" spans="1:66" ht="15.5" x14ac:dyDescent="0.35">
      <c r="A120" s="31">
        <v>53</v>
      </c>
      <c r="B120" s="14">
        <v>7</v>
      </c>
      <c r="C120" s="20">
        <v>1.512</v>
      </c>
      <c r="D120" s="14">
        <v>2</v>
      </c>
      <c r="E120">
        <v>0</v>
      </c>
      <c r="F120" s="32">
        <v>0</v>
      </c>
      <c r="G120" s="14">
        <v>39</v>
      </c>
      <c r="H120" s="14">
        <v>13</v>
      </c>
      <c r="I120" s="14">
        <v>2</v>
      </c>
      <c r="J120" s="33">
        <v>179</v>
      </c>
      <c r="K120" s="14">
        <v>1</v>
      </c>
      <c r="L120" s="14"/>
      <c r="N120" t="e">
        <f ca="1"/>
        <v>#NAME?</v>
      </c>
      <c r="O120" t="e">
        <f ca="1"/>
        <v>#NAME?</v>
      </c>
      <c r="P120" t="e">
        <f ca="1"/>
        <v>#NAME?</v>
      </c>
      <c r="Q120" t="e">
        <f ca="1"/>
        <v>#NAME?</v>
      </c>
      <c r="R120" t="e">
        <f ca="1"/>
        <v>#NAME?</v>
      </c>
      <c r="S120" t="e">
        <f ca="1"/>
        <v>#NAME?</v>
      </c>
      <c r="T120" t="e">
        <f ca="1"/>
        <v>#NAME?</v>
      </c>
      <c r="U120" t="e">
        <f ca="1"/>
        <v>#NAME?</v>
      </c>
      <c r="V120" t="e">
        <f ca="1"/>
        <v>#NAME?</v>
      </c>
      <c r="W120" t="e">
        <f ca="1"/>
        <v>#NAME?</v>
      </c>
      <c r="X120" s="138" t="e">
        <f ca="1"/>
        <v>#NAME?</v>
      </c>
      <c r="Y120" s="139" t="e">
        <f ca="1"/>
        <v>#NAME?</v>
      </c>
      <c r="Z120" s="140" t="e">
        <f t="shared" ca="1" si="15"/>
        <v>#NAME?</v>
      </c>
      <c r="AA120" t="e">
        <f t="shared" ca="1" si="16"/>
        <v>#NAME?</v>
      </c>
      <c r="AB120" t="e">
        <f t="shared" ca="1" si="17"/>
        <v>#NAME?</v>
      </c>
      <c r="AC120" s="138" t="e">
        <f t="shared" ca="1" si="18"/>
        <v>#NAME?</v>
      </c>
      <c r="AD120" s="140" t="e">
        <f t="shared" ca="1" si="19"/>
        <v>#NAME?</v>
      </c>
      <c r="AE120" s="138">
        <f t="shared" ca="1" si="20"/>
        <v>0</v>
      </c>
      <c r="AF120" s="140" t="e">
        <f t="shared" ca="1" si="21"/>
        <v>#NAME?</v>
      </c>
      <c r="AG120">
        <f t="shared" ca="1" si="22"/>
        <v>0</v>
      </c>
      <c r="BG120" t="e">
        <f ca="1"/>
        <v>#NAME?</v>
      </c>
      <c r="BH120" t="e">
        <f ca="1"/>
        <v>#NAME?</v>
      </c>
      <c r="BI120" t="e">
        <f ca="1"/>
        <v>#NAME?</v>
      </c>
      <c r="BJ120" t="e">
        <f t="shared" ca="1" si="26"/>
        <v>#NAME?</v>
      </c>
      <c r="BK120" t="e">
        <f t="shared" ca="1" si="27"/>
        <v>#NAME?</v>
      </c>
      <c r="BL120" t="e">
        <f t="shared" ca="1" si="23"/>
        <v>#NAME?</v>
      </c>
      <c r="BM120" t="e">
        <f t="shared" ca="1" si="24"/>
        <v>#NAME?</v>
      </c>
      <c r="BN120" t="e">
        <f t="shared" ca="1" si="25"/>
        <v>#NAME?</v>
      </c>
    </row>
    <row r="121" spans="1:66" ht="15.5" x14ac:dyDescent="0.35">
      <c r="A121" s="31">
        <v>96</v>
      </c>
      <c r="B121" s="14">
        <v>1</v>
      </c>
      <c r="C121" s="20">
        <v>0.83099999999999996</v>
      </c>
      <c r="D121" s="14">
        <v>3</v>
      </c>
      <c r="E121">
        <v>0</v>
      </c>
      <c r="F121" s="32">
        <v>0</v>
      </c>
      <c r="G121" s="14">
        <v>44</v>
      </c>
      <c r="H121" s="14">
        <v>10</v>
      </c>
      <c r="I121" s="14">
        <v>4</v>
      </c>
      <c r="J121" s="33">
        <v>168</v>
      </c>
      <c r="K121" s="14">
        <v>1</v>
      </c>
      <c r="L121" s="14"/>
      <c r="N121" t="e">
        <f ca="1"/>
        <v>#NAME?</v>
      </c>
      <c r="O121" t="e">
        <f ca="1"/>
        <v>#NAME?</v>
      </c>
      <c r="P121" t="e">
        <f ca="1"/>
        <v>#NAME?</v>
      </c>
      <c r="Q121" t="e">
        <f ca="1"/>
        <v>#NAME?</v>
      </c>
      <c r="R121" t="e">
        <f ca="1"/>
        <v>#NAME?</v>
      </c>
      <c r="S121" t="e">
        <f ca="1"/>
        <v>#NAME?</v>
      </c>
      <c r="T121" t="e">
        <f ca="1"/>
        <v>#NAME?</v>
      </c>
      <c r="U121" t="e">
        <f ca="1"/>
        <v>#NAME?</v>
      </c>
      <c r="V121" t="e">
        <f ca="1"/>
        <v>#NAME?</v>
      </c>
      <c r="W121" t="e">
        <f ca="1"/>
        <v>#NAME?</v>
      </c>
      <c r="X121" s="138" t="e">
        <f ca="1"/>
        <v>#NAME?</v>
      </c>
      <c r="Y121" s="139" t="e">
        <f ca="1"/>
        <v>#NAME?</v>
      </c>
      <c r="Z121" s="140" t="e">
        <f t="shared" ca="1" si="15"/>
        <v>#NAME?</v>
      </c>
      <c r="AA121" t="e">
        <f t="shared" ca="1" si="16"/>
        <v>#NAME?</v>
      </c>
      <c r="AB121" t="e">
        <f t="shared" ca="1" si="17"/>
        <v>#NAME?</v>
      </c>
      <c r="AC121" s="138" t="e">
        <f t="shared" ca="1" si="18"/>
        <v>#NAME?</v>
      </c>
      <c r="AD121" s="140" t="e">
        <f t="shared" ca="1" si="19"/>
        <v>#NAME?</v>
      </c>
      <c r="AE121" s="138">
        <f t="shared" ca="1" si="20"/>
        <v>0</v>
      </c>
      <c r="AF121" s="140" t="e">
        <f t="shared" ca="1" si="21"/>
        <v>#NAME?</v>
      </c>
      <c r="AG121">
        <f t="shared" ca="1" si="22"/>
        <v>0</v>
      </c>
      <c r="BG121" t="e">
        <f ca="1"/>
        <v>#NAME?</v>
      </c>
      <c r="BH121" t="e">
        <f ca="1"/>
        <v>#NAME?</v>
      </c>
      <c r="BI121" t="e">
        <f ca="1"/>
        <v>#NAME?</v>
      </c>
      <c r="BJ121" t="e">
        <f t="shared" ca="1" si="26"/>
        <v>#NAME?</v>
      </c>
      <c r="BK121" t="e">
        <f t="shared" ca="1" si="27"/>
        <v>#NAME?</v>
      </c>
      <c r="BL121" t="e">
        <f t="shared" ca="1" si="23"/>
        <v>#NAME?</v>
      </c>
      <c r="BM121" t="e">
        <f t="shared" ca="1" si="24"/>
        <v>#NAME?</v>
      </c>
      <c r="BN121" t="e">
        <f t="shared" ca="1" si="25"/>
        <v>#NAME?</v>
      </c>
    </row>
    <row r="122" spans="1:66" ht="15.5" x14ac:dyDescent="0.35">
      <c r="A122" s="31">
        <v>56</v>
      </c>
      <c r="B122" s="14">
        <v>4</v>
      </c>
      <c r="C122" s="20">
        <v>0.123</v>
      </c>
      <c r="D122" s="14">
        <v>3</v>
      </c>
      <c r="E122">
        <v>0</v>
      </c>
      <c r="F122" s="32">
        <v>0</v>
      </c>
      <c r="G122" s="14">
        <v>45</v>
      </c>
      <c r="H122" s="14">
        <v>6</v>
      </c>
      <c r="I122" s="14">
        <v>3</v>
      </c>
      <c r="J122" s="33">
        <v>167</v>
      </c>
      <c r="K122" s="14">
        <v>0</v>
      </c>
      <c r="L122" s="14"/>
      <c r="N122" t="e">
        <f ca="1"/>
        <v>#NAME?</v>
      </c>
      <c r="O122" t="e">
        <f ca="1"/>
        <v>#NAME?</v>
      </c>
      <c r="P122" t="e">
        <f ca="1"/>
        <v>#NAME?</v>
      </c>
      <c r="Q122" t="e">
        <f ca="1"/>
        <v>#NAME?</v>
      </c>
      <c r="R122" t="e">
        <f ca="1"/>
        <v>#NAME?</v>
      </c>
      <c r="S122" t="e">
        <f ca="1"/>
        <v>#NAME?</v>
      </c>
      <c r="T122" t="e">
        <f ca="1"/>
        <v>#NAME?</v>
      </c>
      <c r="U122" t="e">
        <f ca="1"/>
        <v>#NAME?</v>
      </c>
      <c r="V122" t="e">
        <f ca="1"/>
        <v>#NAME?</v>
      </c>
      <c r="W122" t="e">
        <f ca="1"/>
        <v>#NAME?</v>
      </c>
      <c r="X122" s="138" t="e">
        <f ca="1"/>
        <v>#NAME?</v>
      </c>
      <c r="Y122" s="139" t="e">
        <f ca="1"/>
        <v>#NAME?</v>
      </c>
      <c r="Z122" s="140" t="e">
        <f t="shared" ca="1" si="15"/>
        <v>#NAME?</v>
      </c>
      <c r="AA122" t="e">
        <f t="shared" ca="1" si="16"/>
        <v>#NAME?</v>
      </c>
      <c r="AB122" t="e">
        <f t="shared" ca="1" si="17"/>
        <v>#NAME?</v>
      </c>
      <c r="AC122" s="138" t="e">
        <f t="shared" ca="1" si="18"/>
        <v>#NAME?</v>
      </c>
      <c r="AD122" s="140" t="e">
        <f t="shared" ca="1" si="19"/>
        <v>#NAME?</v>
      </c>
      <c r="AE122" s="138">
        <f t="shared" ca="1" si="20"/>
        <v>0</v>
      </c>
      <c r="AF122" s="140" t="e">
        <f t="shared" ca="1" si="21"/>
        <v>#NAME?</v>
      </c>
      <c r="AG122">
        <f t="shared" ca="1" si="22"/>
        <v>0</v>
      </c>
      <c r="BG122" t="e">
        <f ca="1"/>
        <v>#NAME?</v>
      </c>
      <c r="BH122" t="e">
        <f ca="1"/>
        <v>#NAME?</v>
      </c>
      <c r="BI122" t="e">
        <f ca="1"/>
        <v>#NAME?</v>
      </c>
      <c r="BJ122" t="e">
        <f t="shared" ca="1" si="26"/>
        <v>#NAME?</v>
      </c>
      <c r="BK122" t="e">
        <f t="shared" ca="1" si="27"/>
        <v>#NAME?</v>
      </c>
      <c r="BL122" t="e">
        <f t="shared" ca="1" si="23"/>
        <v>#NAME?</v>
      </c>
      <c r="BM122" t="e">
        <f t="shared" ca="1" si="24"/>
        <v>#NAME?</v>
      </c>
      <c r="BN122" t="e">
        <f t="shared" ca="1" si="25"/>
        <v>#NAME?</v>
      </c>
    </row>
    <row r="123" spans="1:66" ht="15.5" x14ac:dyDescent="0.35">
      <c r="A123" s="31">
        <v>79</v>
      </c>
      <c r="B123" s="14">
        <v>7</v>
      </c>
      <c r="C123" s="20">
        <v>0.13100000000000001</v>
      </c>
      <c r="D123" s="14">
        <v>4</v>
      </c>
      <c r="E123">
        <v>1</v>
      </c>
      <c r="F123" s="32">
        <v>1</v>
      </c>
      <c r="G123" s="14">
        <v>38</v>
      </c>
      <c r="H123" s="14">
        <v>15</v>
      </c>
      <c r="I123" s="14">
        <v>5</v>
      </c>
      <c r="J123" s="33">
        <v>185</v>
      </c>
      <c r="K123" s="14">
        <v>0</v>
      </c>
      <c r="L123" s="14"/>
      <c r="N123" t="e">
        <f ca="1"/>
        <v>#NAME?</v>
      </c>
      <c r="O123" t="e">
        <f ca="1"/>
        <v>#NAME?</v>
      </c>
      <c r="P123" t="e">
        <f ca="1"/>
        <v>#NAME?</v>
      </c>
      <c r="Q123" t="e">
        <f ca="1"/>
        <v>#NAME?</v>
      </c>
      <c r="R123" t="e">
        <f ca="1"/>
        <v>#NAME?</v>
      </c>
      <c r="S123" t="e">
        <f ca="1"/>
        <v>#NAME?</v>
      </c>
      <c r="T123" t="e">
        <f ca="1"/>
        <v>#NAME?</v>
      </c>
      <c r="U123" t="e">
        <f ca="1"/>
        <v>#NAME?</v>
      </c>
      <c r="V123" t="e">
        <f ca="1"/>
        <v>#NAME?</v>
      </c>
      <c r="W123" t="e">
        <f ca="1"/>
        <v>#NAME?</v>
      </c>
      <c r="X123" s="138" t="e">
        <f ca="1"/>
        <v>#NAME?</v>
      </c>
      <c r="Y123" s="139" t="e">
        <f ca="1"/>
        <v>#NAME?</v>
      </c>
      <c r="Z123" s="140" t="e">
        <f t="shared" ca="1" si="15"/>
        <v>#NAME?</v>
      </c>
      <c r="AA123" t="e">
        <f t="shared" ca="1" si="16"/>
        <v>#NAME?</v>
      </c>
      <c r="AB123" t="e">
        <f t="shared" ca="1" si="17"/>
        <v>#NAME?</v>
      </c>
      <c r="AC123" s="138" t="e">
        <f t="shared" ca="1" si="18"/>
        <v>#NAME?</v>
      </c>
      <c r="AD123" s="140" t="e">
        <f t="shared" ca="1" si="19"/>
        <v>#NAME?</v>
      </c>
      <c r="AE123" s="138">
        <f t="shared" ca="1" si="20"/>
        <v>0</v>
      </c>
      <c r="AF123" s="140" t="e">
        <f t="shared" ca="1" si="21"/>
        <v>#NAME?</v>
      </c>
      <c r="AG123">
        <f t="shared" ca="1" si="22"/>
        <v>0</v>
      </c>
      <c r="BG123" t="e">
        <f ca="1"/>
        <v>#NAME?</v>
      </c>
      <c r="BH123" t="e">
        <f ca="1"/>
        <v>#NAME?</v>
      </c>
      <c r="BI123" t="e">
        <f ca="1"/>
        <v>#NAME?</v>
      </c>
      <c r="BJ123" t="e">
        <f t="shared" ca="1" si="26"/>
        <v>#NAME?</v>
      </c>
      <c r="BK123" t="e">
        <f t="shared" ca="1" si="27"/>
        <v>#NAME?</v>
      </c>
      <c r="BL123" t="e">
        <f t="shared" ca="1" si="23"/>
        <v>#NAME?</v>
      </c>
      <c r="BM123" t="e">
        <f t="shared" ca="1" si="24"/>
        <v>#NAME?</v>
      </c>
      <c r="BN123" t="e">
        <f t="shared" ca="1" si="25"/>
        <v>#NAME?</v>
      </c>
    </row>
    <row r="124" spans="1:66" ht="15.5" x14ac:dyDescent="0.35">
      <c r="A124" s="31">
        <v>64</v>
      </c>
      <c r="B124" s="14">
        <v>5</v>
      </c>
      <c r="C124" s="20">
        <v>1.5389999999999999</v>
      </c>
      <c r="D124" s="14">
        <v>4</v>
      </c>
      <c r="E124">
        <v>1</v>
      </c>
      <c r="F124" s="32">
        <v>1</v>
      </c>
      <c r="G124" s="14">
        <v>36</v>
      </c>
      <c r="H124" s="14">
        <v>8</v>
      </c>
      <c r="I124" s="14">
        <v>2</v>
      </c>
      <c r="J124" s="33">
        <v>183</v>
      </c>
      <c r="K124" s="14">
        <v>1</v>
      </c>
      <c r="L124" s="14"/>
      <c r="N124" t="e">
        <f ca="1"/>
        <v>#NAME?</v>
      </c>
      <c r="O124" t="e">
        <f ca="1"/>
        <v>#NAME?</v>
      </c>
      <c r="P124" t="e">
        <f ca="1"/>
        <v>#NAME?</v>
      </c>
      <c r="Q124" t="e">
        <f ca="1"/>
        <v>#NAME?</v>
      </c>
      <c r="R124" t="e">
        <f ca="1"/>
        <v>#NAME?</v>
      </c>
      <c r="S124" t="e">
        <f ca="1"/>
        <v>#NAME?</v>
      </c>
      <c r="T124" t="e">
        <f ca="1"/>
        <v>#NAME?</v>
      </c>
      <c r="U124" t="e">
        <f ca="1"/>
        <v>#NAME?</v>
      </c>
      <c r="V124" t="e">
        <f ca="1"/>
        <v>#NAME?</v>
      </c>
      <c r="W124" t="e">
        <f ca="1"/>
        <v>#NAME?</v>
      </c>
      <c r="X124" s="138" t="e">
        <f ca="1"/>
        <v>#NAME?</v>
      </c>
      <c r="Y124" s="139" t="e">
        <f ca="1"/>
        <v>#NAME?</v>
      </c>
      <c r="Z124" s="140" t="e">
        <f t="shared" ca="1" si="15"/>
        <v>#NAME?</v>
      </c>
      <c r="AA124" t="e">
        <f t="shared" ca="1" si="16"/>
        <v>#NAME?</v>
      </c>
      <c r="AB124" t="e">
        <f t="shared" ca="1" si="17"/>
        <v>#NAME?</v>
      </c>
      <c r="AC124" s="138" t="e">
        <f t="shared" ca="1" si="18"/>
        <v>#NAME?</v>
      </c>
      <c r="AD124" s="140" t="e">
        <f t="shared" ca="1" si="19"/>
        <v>#NAME?</v>
      </c>
      <c r="AE124" s="138">
        <f t="shared" ca="1" si="20"/>
        <v>0</v>
      </c>
      <c r="AF124" s="140" t="e">
        <f t="shared" ca="1" si="21"/>
        <v>#NAME?</v>
      </c>
      <c r="AG124">
        <f t="shared" ca="1" si="22"/>
        <v>0</v>
      </c>
      <c r="BG124" t="e">
        <f ca="1"/>
        <v>#NAME?</v>
      </c>
      <c r="BH124" t="e">
        <f ca="1"/>
        <v>#NAME?</v>
      </c>
      <c r="BI124" t="e">
        <f ca="1"/>
        <v>#NAME?</v>
      </c>
      <c r="BJ124" t="e">
        <f t="shared" ca="1" si="26"/>
        <v>#NAME?</v>
      </c>
      <c r="BK124" t="e">
        <f t="shared" ca="1" si="27"/>
        <v>#NAME?</v>
      </c>
      <c r="BL124" t="e">
        <f t="shared" ca="1" si="23"/>
        <v>#NAME?</v>
      </c>
      <c r="BM124" t="e">
        <f t="shared" ca="1" si="24"/>
        <v>#NAME?</v>
      </c>
      <c r="BN124" t="e">
        <f t="shared" ca="1" si="25"/>
        <v>#NAME?</v>
      </c>
    </row>
    <row r="125" spans="1:66" ht="15.5" x14ac:dyDescent="0.35">
      <c r="A125" s="31">
        <v>67</v>
      </c>
      <c r="B125" s="14">
        <v>9</v>
      </c>
      <c r="C125" s="20">
        <v>0.63700000000000001</v>
      </c>
      <c r="D125" s="14">
        <v>4</v>
      </c>
      <c r="E125">
        <v>1</v>
      </c>
      <c r="F125" s="32">
        <v>1</v>
      </c>
      <c r="G125" s="14">
        <v>30</v>
      </c>
      <c r="H125" s="14">
        <v>12</v>
      </c>
      <c r="I125" s="14">
        <v>1</v>
      </c>
      <c r="J125" s="33">
        <v>190</v>
      </c>
      <c r="K125" s="14">
        <v>0</v>
      </c>
      <c r="L125" s="14"/>
      <c r="N125" t="e">
        <f ca="1"/>
        <v>#NAME?</v>
      </c>
      <c r="O125" t="e">
        <f ca="1"/>
        <v>#NAME?</v>
      </c>
      <c r="P125" t="e">
        <f ca="1"/>
        <v>#NAME?</v>
      </c>
      <c r="Q125" t="e">
        <f ca="1"/>
        <v>#NAME?</v>
      </c>
      <c r="R125" t="e">
        <f ca="1"/>
        <v>#NAME?</v>
      </c>
      <c r="S125" t="e">
        <f ca="1"/>
        <v>#NAME?</v>
      </c>
      <c r="T125" t="e">
        <f ca="1"/>
        <v>#NAME?</v>
      </c>
      <c r="U125" t="e">
        <f ca="1"/>
        <v>#NAME?</v>
      </c>
      <c r="V125" t="e">
        <f ca="1"/>
        <v>#NAME?</v>
      </c>
      <c r="W125" t="e">
        <f ca="1"/>
        <v>#NAME?</v>
      </c>
      <c r="X125" s="138" t="e">
        <f ca="1"/>
        <v>#NAME?</v>
      </c>
      <c r="Y125" s="139" t="e">
        <f ca="1"/>
        <v>#NAME?</v>
      </c>
      <c r="Z125" s="140" t="e">
        <f t="shared" ca="1" si="15"/>
        <v>#NAME?</v>
      </c>
      <c r="AA125" t="e">
        <f t="shared" ca="1" si="16"/>
        <v>#NAME?</v>
      </c>
      <c r="AB125" t="e">
        <f t="shared" ca="1" si="17"/>
        <v>#NAME?</v>
      </c>
      <c r="AC125" s="138" t="e">
        <f t="shared" ca="1" si="18"/>
        <v>#NAME?</v>
      </c>
      <c r="AD125" s="140" t="e">
        <f t="shared" ca="1" si="19"/>
        <v>#NAME?</v>
      </c>
      <c r="AE125" s="138">
        <f t="shared" ca="1" si="20"/>
        <v>0</v>
      </c>
      <c r="AF125" s="140" t="e">
        <f t="shared" ca="1" si="21"/>
        <v>#NAME?</v>
      </c>
      <c r="AG125">
        <f t="shared" ca="1" si="22"/>
        <v>0</v>
      </c>
      <c r="BG125" t="e">
        <f ca="1"/>
        <v>#NAME?</v>
      </c>
      <c r="BH125" t="e">
        <f ca="1"/>
        <v>#NAME?</v>
      </c>
      <c r="BI125" t="e">
        <f ca="1"/>
        <v>#NAME?</v>
      </c>
      <c r="BJ125" t="e">
        <f t="shared" ca="1" si="26"/>
        <v>#NAME?</v>
      </c>
      <c r="BK125" t="e">
        <f t="shared" ca="1" si="27"/>
        <v>#NAME?</v>
      </c>
      <c r="BL125" t="e">
        <f t="shared" ca="1" si="23"/>
        <v>#NAME?</v>
      </c>
      <c r="BM125" t="e">
        <f t="shared" ca="1" si="24"/>
        <v>#NAME?</v>
      </c>
      <c r="BN125" t="e">
        <f t="shared" ca="1" si="25"/>
        <v>#NAME?</v>
      </c>
    </row>
    <row r="126" spans="1:66" ht="15.5" x14ac:dyDescent="0.35">
      <c r="A126" s="31">
        <v>65</v>
      </c>
      <c r="B126" s="14">
        <v>9</v>
      </c>
      <c r="C126" s="20">
        <v>0.27500000000000002</v>
      </c>
      <c r="D126" s="14">
        <v>1</v>
      </c>
      <c r="E126">
        <v>1</v>
      </c>
      <c r="F126" s="32">
        <v>1</v>
      </c>
      <c r="G126" s="14">
        <v>34</v>
      </c>
      <c r="H126" s="14">
        <v>11</v>
      </c>
      <c r="I126" s="14">
        <v>2</v>
      </c>
      <c r="J126" s="33">
        <v>174</v>
      </c>
      <c r="K126" s="14">
        <v>0</v>
      </c>
      <c r="L126" s="14"/>
      <c r="N126" t="e">
        <f ca="1"/>
        <v>#NAME?</v>
      </c>
      <c r="O126" t="e">
        <f ca="1"/>
        <v>#NAME?</v>
      </c>
      <c r="P126" t="e">
        <f ca="1"/>
        <v>#NAME?</v>
      </c>
      <c r="Q126" t="e">
        <f ca="1"/>
        <v>#NAME?</v>
      </c>
      <c r="R126" t="e">
        <f ca="1"/>
        <v>#NAME?</v>
      </c>
      <c r="S126" t="e">
        <f ca="1"/>
        <v>#NAME?</v>
      </c>
      <c r="T126" t="e">
        <f ca="1"/>
        <v>#NAME?</v>
      </c>
      <c r="U126" t="e">
        <f ca="1"/>
        <v>#NAME?</v>
      </c>
      <c r="V126" t="e">
        <f ca="1"/>
        <v>#NAME?</v>
      </c>
      <c r="W126" t="e">
        <f ca="1"/>
        <v>#NAME?</v>
      </c>
      <c r="X126" s="138" t="e">
        <f ca="1"/>
        <v>#NAME?</v>
      </c>
      <c r="Y126" s="139" t="e">
        <f ca="1"/>
        <v>#NAME?</v>
      </c>
      <c r="Z126" s="140" t="e">
        <f t="shared" ca="1" si="15"/>
        <v>#NAME?</v>
      </c>
      <c r="AA126" t="e">
        <f t="shared" ca="1" si="16"/>
        <v>#NAME?</v>
      </c>
      <c r="AB126" t="e">
        <f t="shared" ca="1" si="17"/>
        <v>#NAME?</v>
      </c>
      <c r="AC126" s="138" t="e">
        <f t="shared" ca="1" si="18"/>
        <v>#NAME?</v>
      </c>
      <c r="AD126" s="140" t="e">
        <f t="shared" ca="1" si="19"/>
        <v>#NAME?</v>
      </c>
      <c r="AE126" s="138">
        <f t="shared" ca="1" si="20"/>
        <v>0</v>
      </c>
      <c r="AF126" s="140" t="e">
        <f t="shared" ca="1" si="21"/>
        <v>#NAME?</v>
      </c>
      <c r="AG126">
        <f t="shared" ca="1" si="22"/>
        <v>0</v>
      </c>
      <c r="BG126" t="e">
        <f ca="1"/>
        <v>#NAME?</v>
      </c>
      <c r="BH126" t="e">
        <f ca="1"/>
        <v>#NAME?</v>
      </c>
      <c r="BI126" t="e">
        <f ca="1"/>
        <v>#NAME?</v>
      </c>
      <c r="BJ126" t="e">
        <f t="shared" ca="1" si="26"/>
        <v>#NAME?</v>
      </c>
      <c r="BK126" t="e">
        <f t="shared" ca="1" si="27"/>
        <v>#NAME?</v>
      </c>
      <c r="BL126" t="e">
        <f t="shared" ca="1" si="23"/>
        <v>#NAME?</v>
      </c>
      <c r="BM126" t="e">
        <f t="shared" ca="1" si="24"/>
        <v>#NAME?</v>
      </c>
      <c r="BN126" t="e">
        <f t="shared" ca="1" si="25"/>
        <v>#NAME?</v>
      </c>
    </row>
    <row r="127" spans="1:66" ht="15.5" x14ac:dyDescent="0.35">
      <c r="A127" s="31">
        <v>89</v>
      </c>
      <c r="B127" s="14">
        <v>6</v>
      </c>
      <c r="C127" s="20">
        <v>0.71099999999999997</v>
      </c>
      <c r="D127" s="14">
        <v>4</v>
      </c>
      <c r="E127">
        <v>1</v>
      </c>
      <c r="F127" s="32">
        <v>1</v>
      </c>
      <c r="G127" s="14">
        <v>47</v>
      </c>
      <c r="H127" s="14">
        <v>13</v>
      </c>
      <c r="I127" s="14">
        <v>3</v>
      </c>
      <c r="J127" s="33">
        <v>193</v>
      </c>
      <c r="K127" s="14">
        <v>0</v>
      </c>
      <c r="L127" s="14"/>
      <c r="N127" t="e">
        <f ca="1"/>
        <v>#NAME?</v>
      </c>
      <c r="O127" t="e">
        <f ca="1"/>
        <v>#NAME?</v>
      </c>
      <c r="P127" t="e">
        <f ca="1"/>
        <v>#NAME?</v>
      </c>
      <c r="Q127" t="e">
        <f ca="1"/>
        <v>#NAME?</v>
      </c>
      <c r="R127" t="e">
        <f ca="1"/>
        <v>#NAME?</v>
      </c>
      <c r="S127" t="e">
        <f ca="1"/>
        <v>#NAME?</v>
      </c>
      <c r="T127" t="e">
        <f ca="1"/>
        <v>#NAME?</v>
      </c>
      <c r="U127" t="e">
        <f ca="1"/>
        <v>#NAME?</v>
      </c>
      <c r="V127" t="e">
        <f ca="1"/>
        <v>#NAME?</v>
      </c>
      <c r="W127" t="e">
        <f ca="1"/>
        <v>#NAME?</v>
      </c>
      <c r="X127" s="138" t="e">
        <f ca="1"/>
        <v>#NAME?</v>
      </c>
      <c r="Y127" s="139" t="e">
        <f ca="1"/>
        <v>#NAME?</v>
      </c>
      <c r="Z127" s="140" t="e">
        <f t="shared" ca="1" si="15"/>
        <v>#NAME?</v>
      </c>
      <c r="AA127" t="e">
        <f t="shared" ca="1" si="16"/>
        <v>#NAME?</v>
      </c>
      <c r="AB127" t="e">
        <f t="shared" ca="1" si="17"/>
        <v>#NAME?</v>
      </c>
      <c r="AC127" s="138" t="e">
        <f t="shared" ca="1" si="18"/>
        <v>#NAME?</v>
      </c>
      <c r="AD127" s="140" t="e">
        <f t="shared" ca="1" si="19"/>
        <v>#NAME?</v>
      </c>
      <c r="AE127" s="138">
        <f t="shared" ca="1" si="20"/>
        <v>0</v>
      </c>
      <c r="AF127" s="140" t="e">
        <f t="shared" ca="1" si="21"/>
        <v>#NAME?</v>
      </c>
      <c r="AG127">
        <f t="shared" ca="1" si="22"/>
        <v>0</v>
      </c>
      <c r="BG127" t="e">
        <f ca="1"/>
        <v>#NAME?</v>
      </c>
      <c r="BH127" t="e">
        <f ca="1"/>
        <v>#NAME?</v>
      </c>
      <c r="BI127" t="e">
        <f ca="1"/>
        <v>#NAME?</v>
      </c>
      <c r="BJ127" t="e">
        <f t="shared" ca="1" si="26"/>
        <v>#NAME?</v>
      </c>
      <c r="BK127" t="e">
        <f t="shared" ca="1" si="27"/>
        <v>#NAME?</v>
      </c>
      <c r="BL127" t="e">
        <f t="shared" ca="1" si="23"/>
        <v>#NAME?</v>
      </c>
      <c r="BM127" t="e">
        <f t="shared" ca="1" si="24"/>
        <v>#NAME?</v>
      </c>
      <c r="BN127" t="e">
        <f t="shared" ca="1" si="25"/>
        <v>#NAME?</v>
      </c>
    </row>
    <row r="128" spans="1:66" ht="15.5" x14ac:dyDescent="0.35">
      <c r="A128" s="31">
        <v>53</v>
      </c>
      <c r="B128" s="14">
        <v>10</v>
      </c>
      <c r="C128" s="20">
        <v>1.2</v>
      </c>
      <c r="D128" s="14">
        <v>2</v>
      </c>
      <c r="E128">
        <v>1</v>
      </c>
      <c r="F128" s="32">
        <v>1</v>
      </c>
      <c r="G128" s="14">
        <v>33</v>
      </c>
      <c r="H128" s="14">
        <v>8</v>
      </c>
      <c r="I128" s="14">
        <v>2</v>
      </c>
      <c r="J128" s="33">
        <v>179</v>
      </c>
      <c r="K128" s="14">
        <v>1</v>
      </c>
      <c r="L128" s="14"/>
      <c r="N128" t="e">
        <f ca="1"/>
        <v>#NAME?</v>
      </c>
      <c r="O128" t="e">
        <f ca="1"/>
        <v>#NAME?</v>
      </c>
      <c r="P128" t="e">
        <f ca="1"/>
        <v>#NAME?</v>
      </c>
      <c r="Q128" t="e">
        <f ca="1"/>
        <v>#NAME?</v>
      </c>
      <c r="R128" t="e">
        <f ca="1"/>
        <v>#NAME?</v>
      </c>
      <c r="S128" t="e">
        <f ca="1"/>
        <v>#NAME?</v>
      </c>
      <c r="T128" t="e">
        <f ca="1"/>
        <v>#NAME?</v>
      </c>
      <c r="U128" t="e">
        <f ca="1"/>
        <v>#NAME?</v>
      </c>
      <c r="V128" t="e">
        <f ca="1"/>
        <v>#NAME?</v>
      </c>
      <c r="W128" t="e">
        <f ca="1"/>
        <v>#NAME?</v>
      </c>
      <c r="X128" s="138" t="e">
        <f ca="1"/>
        <v>#NAME?</v>
      </c>
      <c r="Y128" s="139" t="e">
        <f ca="1"/>
        <v>#NAME?</v>
      </c>
      <c r="Z128" s="140" t="e">
        <f t="shared" ca="1" si="15"/>
        <v>#NAME?</v>
      </c>
      <c r="AA128" t="e">
        <f t="shared" ca="1" si="16"/>
        <v>#NAME?</v>
      </c>
      <c r="AB128" t="e">
        <f t="shared" ca="1" si="17"/>
        <v>#NAME?</v>
      </c>
      <c r="AC128" s="138" t="e">
        <f t="shared" ca="1" si="18"/>
        <v>#NAME?</v>
      </c>
      <c r="AD128" s="140" t="e">
        <f t="shared" ca="1" si="19"/>
        <v>#NAME?</v>
      </c>
      <c r="AE128" s="138">
        <f t="shared" ca="1" si="20"/>
        <v>0</v>
      </c>
      <c r="AF128" s="140" t="e">
        <f t="shared" ca="1" si="21"/>
        <v>#NAME?</v>
      </c>
      <c r="AG128">
        <f t="shared" ca="1" si="22"/>
        <v>0</v>
      </c>
      <c r="BG128" t="e">
        <f ca="1"/>
        <v>#NAME?</v>
      </c>
      <c r="BH128" t="e">
        <f ca="1"/>
        <v>#NAME?</v>
      </c>
      <c r="BI128" t="e">
        <f ca="1"/>
        <v>#NAME?</v>
      </c>
      <c r="BJ128" t="e">
        <f t="shared" ca="1" si="26"/>
        <v>#NAME?</v>
      </c>
      <c r="BK128" t="e">
        <f t="shared" ca="1" si="27"/>
        <v>#NAME?</v>
      </c>
      <c r="BL128" t="e">
        <f t="shared" ca="1" si="23"/>
        <v>#NAME?</v>
      </c>
      <c r="BM128" t="e">
        <f t="shared" ca="1" si="24"/>
        <v>#NAME?</v>
      </c>
      <c r="BN128" t="e">
        <f t="shared" ca="1" si="25"/>
        <v>#NAME?</v>
      </c>
    </row>
    <row r="129" spans="1:66" ht="15.5" x14ac:dyDescent="0.35">
      <c r="A129" s="31">
        <v>44</v>
      </c>
      <c r="B129" s="14">
        <v>14</v>
      </c>
      <c r="C129" s="20">
        <v>1.2270000000000001</v>
      </c>
      <c r="D129" s="14">
        <v>5</v>
      </c>
      <c r="E129">
        <v>0</v>
      </c>
      <c r="F129" s="32">
        <v>0</v>
      </c>
      <c r="G129" s="14">
        <v>37</v>
      </c>
      <c r="H129" s="14">
        <v>10</v>
      </c>
      <c r="I129" s="14">
        <v>4</v>
      </c>
      <c r="J129" s="33">
        <v>180</v>
      </c>
      <c r="K129" s="14">
        <v>1</v>
      </c>
      <c r="L129" s="14"/>
      <c r="N129" t="e">
        <f ca="1"/>
        <v>#NAME?</v>
      </c>
      <c r="O129" t="e">
        <f ca="1"/>
        <v>#NAME?</v>
      </c>
      <c r="P129" t="e">
        <f ca="1"/>
        <v>#NAME?</v>
      </c>
      <c r="Q129" t="e">
        <f ca="1"/>
        <v>#NAME?</v>
      </c>
      <c r="R129" t="e">
        <f ca="1"/>
        <v>#NAME?</v>
      </c>
      <c r="S129" t="e">
        <f ca="1"/>
        <v>#NAME?</v>
      </c>
      <c r="T129" t="e">
        <f ca="1"/>
        <v>#NAME?</v>
      </c>
      <c r="U129" t="e">
        <f ca="1"/>
        <v>#NAME?</v>
      </c>
      <c r="V129" t="e">
        <f ca="1"/>
        <v>#NAME?</v>
      </c>
      <c r="W129" t="e">
        <f ca="1"/>
        <v>#NAME?</v>
      </c>
      <c r="X129" s="138" t="e">
        <f ca="1"/>
        <v>#NAME?</v>
      </c>
      <c r="Y129" s="139" t="e">
        <f ca="1"/>
        <v>#NAME?</v>
      </c>
      <c r="Z129" s="140" t="e">
        <f t="shared" ca="1" si="15"/>
        <v>#NAME?</v>
      </c>
      <c r="AA129" t="e">
        <f t="shared" ca="1" si="16"/>
        <v>#NAME?</v>
      </c>
      <c r="AB129" t="e">
        <f t="shared" ca="1" si="17"/>
        <v>#NAME?</v>
      </c>
      <c r="AC129" s="138" t="e">
        <f t="shared" ca="1" si="18"/>
        <v>#NAME?</v>
      </c>
      <c r="AD129" s="140" t="e">
        <f t="shared" ca="1" si="19"/>
        <v>#NAME?</v>
      </c>
      <c r="AE129" s="138">
        <f t="shared" ca="1" si="20"/>
        <v>0</v>
      </c>
      <c r="AF129" s="140" t="e">
        <f t="shared" ca="1" si="21"/>
        <v>#NAME?</v>
      </c>
      <c r="AG129">
        <f t="shared" ca="1" si="22"/>
        <v>0</v>
      </c>
      <c r="BG129" t="e">
        <f ca="1"/>
        <v>#NAME?</v>
      </c>
      <c r="BH129" t="e">
        <f ca="1"/>
        <v>#NAME?</v>
      </c>
      <c r="BI129" t="e">
        <f ca="1"/>
        <v>#NAME?</v>
      </c>
      <c r="BJ129" t="e">
        <f t="shared" ca="1" si="26"/>
        <v>#NAME?</v>
      </c>
      <c r="BK129" t="e">
        <f t="shared" ca="1" si="27"/>
        <v>#NAME?</v>
      </c>
      <c r="BL129" t="e">
        <f t="shared" ca="1" si="23"/>
        <v>#NAME?</v>
      </c>
      <c r="BM129" t="e">
        <f t="shared" ca="1" si="24"/>
        <v>#NAME?</v>
      </c>
      <c r="BN129" t="e">
        <f t="shared" ca="1" si="25"/>
        <v>#NAME?</v>
      </c>
    </row>
    <row r="130" spans="1:66" ht="15.5" x14ac:dyDescent="0.35">
      <c r="A130" s="31">
        <v>46</v>
      </c>
      <c r="B130" s="14">
        <v>7</v>
      </c>
      <c r="C130" s="20">
        <v>1.9630000000000001</v>
      </c>
      <c r="D130" s="14">
        <v>4</v>
      </c>
      <c r="E130">
        <v>0</v>
      </c>
      <c r="F130" s="32">
        <v>0</v>
      </c>
      <c r="G130" s="14">
        <v>28</v>
      </c>
      <c r="H130" s="14">
        <v>10</v>
      </c>
      <c r="I130" s="14">
        <v>1</v>
      </c>
      <c r="J130" s="33">
        <v>181</v>
      </c>
      <c r="K130" s="14">
        <v>1</v>
      </c>
      <c r="L130" s="14"/>
      <c r="N130" t="e">
        <f ca="1"/>
        <v>#NAME?</v>
      </c>
      <c r="O130" t="e">
        <f ca="1"/>
        <v>#NAME?</v>
      </c>
      <c r="P130" t="e">
        <f ca="1"/>
        <v>#NAME?</v>
      </c>
      <c r="Q130" t="e">
        <f ca="1"/>
        <v>#NAME?</v>
      </c>
      <c r="R130" t="e">
        <f ca="1"/>
        <v>#NAME?</v>
      </c>
      <c r="S130" t="e">
        <f ca="1"/>
        <v>#NAME?</v>
      </c>
      <c r="T130" t="e">
        <f ca="1"/>
        <v>#NAME?</v>
      </c>
      <c r="U130" t="e">
        <f ca="1"/>
        <v>#NAME?</v>
      </c>
      <c r="V130" t="e">
        <f ca="1"/>
        <v>#NAME?</v>
      </c>
      <c r="W130" t="e">
        <f ca="1"/>
        <v>#NAME?</v>
      </c>
      <c r="X130" s="138" t="e">
        <f ca="1"/>
        <v>#NAME?</v>
      </c>
      <c r="Y130" s="139" t="e">
        <f ca="1"/>
        <v>#NAME?</v>
      </c>
      <c r="Z130" s="140" t="e">
        <f t="shared" ca="1" si="15"/>
        <v>#NAME?</v>
      </c>
      <c r="AA130" t="e">
        <f t="shared" ca="1" si="16"/>
        <v>#NAME?</v>
      </c>
      <c r="AB130" t="e">
        <f t="shared" ca="1" si="17"/>
        <v>#NAME?</v>
      </c>
      <c r="AC130" s="138" t="e">
        <f t="shared" ca="1" si="18"/>
        <v>#NAME?</v>
      </c>
      <c r="AD130" s="140" t="e">
        <f t="shared" ca="1" si="19"/>
        <v>#NAME?</v>
      </c>
      <c r="AE130" s="138">
        <f t="shared" ca="1" si="20"/>
        <v>0</v>
      </c>
      <c r="AF130" s="140" t="e">
        <f t="shared" ca="1" si="21"/>
        <v>#NAME?</v>
      </c>
      <c r="AG130">
        <f t="shared" ca="1" si="22"/>
        <v>0</v>
      </c>
      <c r="BG130" t="e">
        <f ca="1"/>
        <v>#NAME?</v>
      </c>
      <c r="BH130" t="e">
        <f ca="1"/>
        <v>#NAME?</v>
      </c>
      <c r="BI130" t="e">
        <f ca="1"/>
        <v>#NAME?</v>
      </c>
      <c r="BJ130" t="e">
        <f t="shared" ca="1" si="26"/>
        <v>#NAME?</v>
      </c>
      <c r="BK130" t="e">
        <f t="shared" ca="1" si="27"/>
        <v>#NAME?</v>
      </c>
      <c r="BL130" t="e">
        <f t="shared" ca="1" si="23"/>
        <v>#NAME?</v>
      </c>
      <c r="BM130" t="e">
        <f t="shared" ca="1" si="24"/>
        <v>#NAME?</v>
      </c>
      <c r="BN130" t="e">
        <f t="shared" ca="1" si="25"/>
        <v>#NAME?</v>
      </c>
    </row>
    <row r="131" spans="1:66" ht="15.5" x14ac:dyDescent="0.35">
      <c r="A131" s="31">
        <v>58</v>
      </c>
      <c r="B131" s="14">
        <v>17</v>
      </c>
      <c r="C131" s="20">
        <v>0.496</v>
      </c>
      <c r="D131" s="14">
        <v>2</v>
      </c>
      <c r="E131">
        <v>0</v>
      </c>
      <c r="F131" s="32">
        <v>0</v>
      </c>
      <c r="G131" s="14">
        <v>42</v>
      </c>
      <c r="H131" s="14">
        <v>5</v>
      </c>
      <c r="I131" s="14">
        <v>3</v>
      </c>
      <c r="J131" s="33">
        <v>165</v>
      </c>
      <c r="K131" s="14">
        <v>0</v>
      </c>
      <c r="L131" s="14"/>
      <c r="N131" t="e">
        <f ca="1"/>
        <v>#NAME?</v>
      </c>
      <c r="O131" t="e">
        <f ca="1"/>
        <v>#NAME?</v>
      </c>
      <c r="P131" t="e">
        <f ca="1"/>
        <v>#NAME?</v>
      </c>
      <c r="Q131" t="e">
        <f ca="1"/>
        <v>#NAME?</v>
      </c>
      <c r="R131" t="e">
        <f ca="1"/>
        <v>#NAME?</v>
      </c>
      <c r="S131" t="e">
        <f ca="1"/>
        <v>#NAME?</v>
      </c>
      <c r="T131" t="e">
        <f ca="1"/>
        <v>#NAME?</v>
      </c>
      <c r="U131" t="e">
        <f ca="1"/>
        <v>#NAME?</v>
      </c>
      <c r="V131" t="e">
        <f ca="1"/>
        <v>#NAME?</v>
      </c>
      <c r="W131" t="e">
        <f ca="1"/>
        <v>#NAME?</v>
      </c>
      <c r="X131" s="138" t="e">
        <f ca="1"/>
        <v>#NAME?</v>
      </c>
      <c r="Y131" s="139" t="e">
        <f ca="1"/>
        <v>#NAME?</v>
      </c>
      <c r="Z131" s="140" t="e">
        <f t="shared" ca="1" si="15"/>
        <v>#NAME?</v>
      </c>
      <c r="AA131" t="e">
        <f t="shared" ca="1" si="16"/>
        <v>#NAME?</v>
      </c>
      <c r="AB131" t="e">
        <f t="shared" ca="1" si="17"/>
        <v>#NAME?</v>
      </c>
      <c r="AC131" s="138" t="e">
        <f t="shared" ca="1" si="18"/>
        <v>#NAME?</v>
      </c>
      <c r="AD131" s="140" t="e">
        <f t="shared" ca="1" si="19"/>
        <v>#NAME?</v>
      </c>
      <c r="AE131" s="138">
        <f t="shared" ca="1" si="20"/>
        <v>0</v>
      </c>
      <c r="AF131" s="140" t="e">
        <f t="shared" ca="1" si="21"/>
        <v>#NAME?</v>
      </c>
      <c r="AG131">
        <f t="shared" ca="1" si="22"/>
        <v>0</v>
      </c>
      <c r="BG131" t="e">
        <f ca="1"/>
        <v>#NAME?</v>
      </c>
      <c r="BH131" t="e">
        <f ca="1"/>
        <v>#NAME?</v>
      </c>
      <c r="BI131" t="e">
        <f ca="1"/>
        <v>#NAME?</v>
      </c>
      <c r="BJ131" t="e">
        <f t="shared" ca="1" si="26"/>
        <v>#NAME?</v>
      </c>
      <c r="BK131" t="e">
        <f t="shared" ca="1" si="27"/>
        <v>#NAME?</v>
      </c>
      <c r="BL131" t="e">
        <f t="shared" ca="1" si="23"/>
        <v>#NAME?</v>
      </c>
      <c r="BM131" t="e">
        <f t="shared" ca="1" si="24"/>
        <v>#NAME?</v>
      </c>
      <c r="BN131" t="e">
        <f t="shared" ca="1" si="25"/>
        <v>#NAME?</v>
      </c>
    </row>
    <row r="132" spans="1:66" ht="15.5" x14ac:dyDescent="0.35">
      <c r="A132" s="31">
        <v>62</v>
      </c>
      <c r="B132" s="14">
        <v>23</v>
      </c>
      <c r="C132" s="20">
        <v>0.42399999999999999</v>
      </c>
      <c r="D132" s="14">
        <v>2</v>
      </c>
      <c r="E132">
        <v>1</v>
      </c>
      <c r="F132" s="32">
        <v>0</v>
      </c>
      <c r="G132" s="14">
        <v>49</v>
      </c>
      <c r="H132" s="14">
        <v>12</v>
      </c>
      <c r="I132" s="14">
        <v>3</v>
      </c>
      <c r="J132" s="33">
        <v>162</v>
      </c>
      <c r="K132" s="14">
        <v>0</v>
      </c>
      <c r="L132" s="14"/>
      <c r="N132" t="e">
        <f ca="1"/>
        <v>#NAME?</v>
      </c>
      <c r="O132" t="e">
        <f ca="1"/>
        <v>#NAME?</v>
      </c>
      <c r="P132" t="e">
        <f ca="1"/>
        <v>#NAME?</v>
      </c>
      <c r="Q132" t="e">
        <f ca="1"/>
        <v>#NAME?</v>
      </c>
      <c r="R132" t="e">
        <f ca="1"/>
        <v>#NAME?</v>
      </c>
      <c r="S132" t="e">
        <f ca="1"/>
        <v>#NAME?</v>
      </c>
      <c r="T132" t="e">
        <f ca="1"/>
        <v>#NAME?</v>
      </c>
      <c r="U132" t="e">
        <f ca="1"/>
        <v>#NAME?</v>
      </c>
      <c r="V132" t="e">
        <f ca="1"/>
        <v>#NAME?</v>
      </c>
      <c r="W132" t="e">
        <f ca="1"/>
        <v>#NAME?</v>
      </c>
      <c r="X132" s="138" t="e">
        <f ca="1"/>
        <v>#NAME?</v>
      </c>
      <c r="Y132" s="139" t="e">
        <f ca="1"/>
        <v>#NAME?</v>
      </c>
      <c r="Z132" s="140" t="e">
        <f t="shared" ca="1" si="15"/>
        <v>#NAME?</v>
      </c>
      <c r="AA132" t="e">
        <f t="shared" ca="1" si="16"/>
        <v>#NAME?</v>
      </c>
      <c r="AB132" t="e">
        <f t="shared" ca="1" si="17"/>
        <v>#NAME?</v>
      </c>
      <c r="AC132" s="138" t="e">
        <f t="shared" ca="1" si="18"/>
        <v>#NAME?</v>
      </c>
      <c r="AD132" s="140" t="e">
        <f t="shared" ca="1" si="19"/>
        <v>#NAME?</v>
      </c>
      <c r="AE132" s="138">
        <f t="shared" ca="1" si="20"/>
        <v>0</v>
      </c>
      <c r="AF132" s="140" t="e">
        <f t="shared" ca="1" si="21"/>
        <v>#NAME?</v>
      </c>
      <c r="AG132">
        <f t="shared" ca="1" si="22"/>
        <v>0</v>
      </c>
      <c r="BG132" t="e">
        <f ca="1"/>
        <v>#NAME?</v>
      </c>
      <c r="BH132" t="e">
        <f ca="1"/>
        <v>#NAME?</v>
      </c>
      <c r="BI132" t="e">
        <f ca="1"/>
        <v>#NAME?</v>
      </c>
      <c r="BJ132" t="e">
        <f t="shared" ca="1" si="26"/>
        <v>#NAME?</v>
      </c>
      <c r="BK132" t="e">
        <f t="shared" ca="1" si="27"/>
        <v>#NAME?</v>
      </c>
      <c r="BL132" t="e">
        <f t="shared" ca="1" si="23"/>
        <v>#NAME?</v>
      </c>
      <c r="BM132" t="e">
        <f t="shared" ca="1" si="24"/>
        <v>#NAME?</v>
      </c>
      <c r="BN132" t="e">
        <f t="shared" ca="1" si="25"/>
        <v>#NAME?</v>
      </c>
    </row>
    <row r="133" spans="1:66" ht="15.5" x14ac:dyDescent="0.35">
      <c r="A133" s="31">
        <v>62</v>
      </c>
      <c r="B133" s="14">
        <v>11</v>
      </c>
      <c r="C133" s="20">
        <v>1.1519999999999999</v>
      </c>
      <c r="D133" s="14">
        <v>2</v>
      </c>
      <c r="E133">
        <v>0</v>
      </c>
      <c r="F133" s="32">
        <v>1</v>
      </c>
      <c r="G133" s="14">
        <v>42</v>
      </c>
      <c r="H133" s="14">
        <v>8</v>
      </c>
      <c r="I133" s="14">
        <v>3</v>
      </c>
      <c r="J133" s="33">
        <v>178</v>
      </c>
      <c r="K133" s="14">
        <v>1</v>
      </c>
      <c r="L133" s="14"/>
      <c r="N133" t="e">
        <f ca="1"/>
        <v>#NAME?</v>
      </c>
      <c r="O133" t="e">
        <f ca="1"/>
        <v>#NAME?</v>
      </c>
      <c r="P133" t="e">
        <f ca="1"/>
        <v>#NAME?</v>
      </c>
      <c r="Q133" t="e">
        <f ca="1"/>
        <v>#NAME?</v>
      </c>
      <c r="R133" t="e">
        <f ca="1"/>
        <v>#NAME?</v>
      </c>
      <c r="S133" t="e">
        <f ca="1"/>
        <v>#NAME?</v>
      </c>
      <c r="T133" t="e">
        <f ca="1"/>
        <v>#NAME?</v>
      </c>
      <c r="U133" t="e">
        <f ca="1"/>
        <v>#NAME?</v>
      </c>
      <c r="V133" t="e">
        <f ca="1"/>
        <v>#NAME?</v>
      </c>
      <c r="W133" t="e">
        <f ca="1"/>
        <v>#NAME?</v>
      </c>
      <c r="X133" s="138" t="e">
        <f ca="1"/>
        <v>#NAME?</v>
      </c>
      <c r="Y133" s="139" t="e">
        <f ca="1"/>
        <v>#NAME?</v>
      </c>
      <c r="Z133" s="140" t="e">
        <f t="shared" ca="1" si="15"/>
        <v>#NAME?</v>
      </c>
      <c r="AA133" t="e">
        <f t="shared" ca="1" si="16"/>
        <v>#NAME?</v>
      </c>
      <c r="AB133" t="e">
        <f t="shared" ca="1" si="17"/>
        <v>#NAME?</v>
      </c>
      <c r="AC133" s="138" t="e">
        <f t="shared" ca="1" si="18"/>
        <v>#NAME?</v>
      </c>
      <c r="AD133" s="140" t="e">
        <f t="shared" ca="1" si="19"/>
        <v>#NAME?</v>
      </c>
      <c r="AE133" s="138">
        <f t="shared" ca="1" si="20"/>
        <v>0</v>
      </c>
      <c r="AF133" s="140" t="e">
        <f t="shared" ca="1" si="21"/>
        <v>#NAME?</v>
      </c>
      <c r="AG133">
        <f t="shared" ca="1" si="22"/>
        <v>0</v>
      </c>
      <c r="BG133" t="e">
        <f ca="1"/>
        <v>#NAME?</v>
      </c>
      <c r="BH133" t="e">
        <f ca="1"/>
        <v>#NAME?</v>
      </c>
      <c r="BI133" t="e">
        <f ca="1"/>
        <v>#NAME?</v>
      </c>
      <c r="BJ133" t="e">
        <f t="shared" ca="1" si="26"/>
        <v>#NAME?</v>
      </c>
      <c r="BK133" t="e">
        <f t="shared" ca="1" si="27"/>
        <v>#NAME?</v>
      </c>
      <c r="BL133" t="e">
        <f t="shared" ca="1" si="23"/>
        <v>#NAME?</v>
      </c>
      <c r="BM133" t="e">
        <f t="shared" ca="1" si="24"/>
        <v>#NAME?</v>
      </c>
      <c r="BN133" t="e">
        <f t="shared" ca="1" si="25"/>
        <v>#NAME?</v>
      </c>
    </row>
    <row r="134" spans="1:66" ht="15.5" x14ac:dyDescent="0.35">
      <c r="A134" s="31">
        <v>46</v>
      </c>
      <c r="B134" s="14">
        <v>17</v>
      </c>
      <c r="C134" s="20">
        <v>1.4810000000000001</v>
      </c>
      <c r="D134" s="14">
        <v>3</v>
      </c>
      <c r="E134">
        <v>0</v>
      </c>
      <c r="F134" s="32">
        <v>0</v>
      </c>
      <c r="G134" s="14">
        <v>40</v>
      </c>
      <c r="H134" s="14">
        <v>1</v>
      </c>
      <c r="I134" s="14">
        <v>6</v>
      </c>
      <c r="J134" s="33">
        <v>165</v>
      </c>
      <c r="K134" s="14">
        <v>0</v>
      </c>
      <c r="L134" s="14"/>
      <c r="N134" t="e">
        <f ca="1"/>
        <v>#NAME?</v>
      </c>
      <c r="O134" t="e">
        <f ca="1"/>
        <v>#NAME?</v>
      </c>
      <c r="P134" t="e">
        <f ca="1"/>
        <v>#NAME?</v>
      </c>
      <c r="Q134" t="e">
        <f ca="1"/>
        <v>#NAME?</v>
      </c>
      <c r="R134" t="e">
        <f ca="1"/>
        <v>#NAME?</v>
      </c>
      <c r="S134" t="e">
        <f ca="1"/>
        <v>#NAME?</v>
      </c>
      <c r="T134" t="e">
        <f ca="1"/>
        <v>#NAME?</v>
      </c>
      <c r="U134" t="e">
        <f ca="1"/>
        <v>#NAME?</v>
      </c>
      <c r="V134" t="e">
        <f ca="1"/>
        <v>#NAME?</v>
      </c>
      <c r="W134" t="e">
        <f ca="1"/>
        <v>#NAME?</v>
      </c>
      <c r="X134" s="138" t="e">
        <f ca="1"/>
        <v>#NAME?</v>
      </c>
      <c r="Y134" s="139" t="e">
        <f ca="1"/>
        <v>#NAME?</v>
      </c>
      <c r="Z134" s="140" t="e">
        <f t="shared" ca="1" si="15"/>
        <v>#NAME?</v>
      </c>
      <c r="AA134" t="e">
        <f t="shared" ca="1" si="16"/>
        <v>#NAME?</v>
      </c>
      <c r="AB134" t="e">
        <f t="shared" ca="1" si="17"/>
        <v>#NAME?</v>
      </c>
      <c r="AC134" s="138" t="e">
        <f t="shared" ca="1" si="18"/>
        <v>#NAME?</v>
      </c>
      <c r="AD134" s="140" t="e">
        <f t="shared" ca="1" si="19"/>
        <v>#NAME?</v>
      </c>
      <c r="AE134" s="138">
        <f t="shared" ca="1" si="20"/>
        <v>0</v>
      </c>
      <c r="AF134" s="140" t="e">
        <f t="shared" ca="1" si="21"/>
        <v>#NAME?</v>
      </c>
      <c r="AG134">
        <f t="shared" ca="1" si="22"/>
        <v>0</v>
      </c>
      <c r="BG134" t="e">
        <f ca="1"/>
        <v>#NAME?</v>
      </c>
      <c r="BH134" t="e">
        <f ca="1"/>
        <v>#NAME?</v>
      </c>
      <c r="BI134" t="e">
        <f ca="1"/>
        <v>#NAME?</v>
      </c>
      <c r="BJ134" t="e">
        <f t="shared" ca="1" si="26"/>
        <v>#NAME?</v>
      </c>
      <c r="BK134" t="e">
        <f t="shared" ca="1" si="27"/>
        <v>#NAME?</v>
      </c>
      <c r="BL134" t="e">
        <f t="shared" ca="1" si="23"/>
        <v>#NAME?</v>
      </c>
      <c r="BM134" t="e">
        <f t="shared" ca="1" si="24"/>
        <v>#NAME?</v>
      </c>
      <c r="BN134" t="e">
        <f t="shared" ca="1" si="25"/>
        <v>#NAME?</v>
      </c>
    </row>
    <row r="135" spans="1:66" ht="15.5" x14ac:dyDescent="0.35">
      <c r="A135" s="31">
        <v>66</v>
      </c>
      <c r="B135" s="14">
        <v>7</v>
      </c>
      <c r="C135" s="20">
        <v>2.2850000000000001</v>
      </c>
      <c r="D135" s="14">
        <v>3</v>
      </c>
      <c r="E135">
        <v>0</v>
      </c>
      <c r="F135" s="32">
        <v>1</v>
      </c>
      <c r="G135" s="14">
        <v>32</v>
      </c>
      <c r="H135" s="14">
        <v>9</v>
      </c>
      <c r="I135" s="14">
        <v>2</v>
      </c>
      <c r="J135" s="33">
        <v>177</v>
      </c>
      <c r="K135" s="14">
        <v>1</v>
      </c>
      <c r="L135" s="14"/>
      <c r="N135" t="e">
        <f ca="1"/>
        <v>#NAME?</v>
      </c>
      <c r="O135" t="e">
        <f ca="1"/>
        <v>#NAME?</v>
      </c>
      <c r="P135" t="e">
        <f ca="1"/>
        <v>#NAME?</v>
      </c>
      <c r="Q135" t="e">
        <f ca="1"/>
        <v>#NAME?</v>
      </c>
      <c r="R135" t="e">
        <f ca="1"/>
        <v>#NAME?</v>
      </c>
      <c r="S135" t="e">
        <f ca="1"/>
        <v>#NAME?</v>
      </c>
      <c r="T135" t="e">
        <f ca="1"/>
        <v>#NAME?</v>
      </c>
      <c r="U135" t="e">
        <f ca="1"/>
        <v>#NAME?</v>
      </c>
      <c r="V135" t="e">
        <f ca="1"/>
        <v>#NAME?</v>
      </c>
      <c r="W135" t="e">
        <f ca="1"/>
        <v>#NAME?</v>
      </c>
      <c r="X135" s="138" t="e">
        <f ca="1"/>
        <v>#NAME?</v>
      </c>
      <c r="Y135" s="139" t="e">
        <f ca="1"/>
        <v>#NAME?</v>
      </c>
      <c r="Z135" s="140" t="e">
        <f t="shared" ref="Z135:Z155" ca="1" si="28">X135+Y135</f>
        <v>#NAME?</v>
      </c>
      <c r="AA135" t="e">
        <f t="shared" ref="AA135:AA155" ca="1" si="29">IF(Z135=0,"",X135/Z135)</f>
        <v>#NAME?</v>
      </c>
      <c r="AB135" t="e">
        <f t="shared" ref="AB135:AB155" ca="1" si="30">1/(1+EXP(-$AI$7-MMULT(N135:W135,$AI$8:$AI$17)))</f>
        <v>#NAME?</v>
      </c>
      <c r="AC135" s="138" t="e">
        <f t="shared" ref="AC135:AC155" ca="1" si="31">Z135*AB135</f>
        <v>#NAME?</v>
      </c>
      <c r="AD135" s="140" t="e">
        <f t="shared" ref="AD135:AD155" ca="1" si="32">Z135-AC135</f>
        <v>#NAME?</v>
      </c>
      <c r="AE135" s="138">
        <f t="shared" ref="AE135:AE155" ca="1" si="33">IFERROR(Z135*(AA135*LN(AB135)+(1-AA135)*LN(1-AB135)),0)</f>
        <v>0</v>
      </c>
      <c r="AF135" s="140" t="e">
        <f t="shared" ref="AF135:AF155" ca="1" si="34">100*IF(AB135&gt;=$BC$12,X135/Z135,Y135/Z135)</f>
        <v>#NAME?</v>
      </c>
      <c r="AG135">
        <f t="shared" ref="AG135:AG155" ca="1" si="35">IFERROR((X135-AC135)^2/AC135+(Y135-AD135)^2/AD135,0)</f>
        <v>0</v>
      </c>
      <c r="BG135" t="e">
        <f ca="1"/>
        <v>#NAME?</v>
      </c>
      <c r="BH135" t="e">
        <f ca="1"/>
        <v>#NAME?</v>
      </c>
      <c r="BI135" t="e">
        <f ca="1"/>
        <v>#NAME?</v>
      </c>
      <c r="BJ135" t="e">
        <f t="shared" ca="1" si="26"/>
        <v>#NAME?</v>
      </c>
      <c r="BK135" t="e">
        <f t="shared" ca="1" si="27"/>
        <v>#NAME?</v>
      </c>
      <c r="BL135" t="e">
        <f t="shared" ref="BL135:BL156" ca="1" si="36">1-BJ135/BJ$156</f>
        <v>#NAME?</v>
      </c>
      <c r="BM135" t="e">
        <f t="shared" ref="BM135:BM156" ca="1" si="37">1-BK135/BK$156</f>
        <v>#NAME?</v>
      </c>
      <c r="BN135" t="e">
        <f t="shared" ref="BN135:BN156" ca="1" si="38">(BL135-BL136)*BM135</f>
        <v>#NAME?</v>
      </c>
    </row>
    <row r="136" spans="1:66" ht="15.5" x14ac:dyDescent="0.35">
      <c r="A136" s="31">
        <v>56</v>
      </c>
      <c r="B136" s="14">
        <v>11</v>
      </c>
      <c r="C136" s="20">
        <v>0.29199999999999998</v>
      </c>
      <c r="D136" s="14">
        <v>3</v>
      </c>
      <c r="E136">
        <v>0</v>
      </c>
      <c r="F136" s="32">
        <v>0</v>
      </c>
      <c r="G136" s="14">
        <v>34</v>
      </c>
      <c r="H136" s="14">
        <v>9</v>
      </c>
      <c r="I136" s="14">
        <v>2</v>
      </c>
      <c r="J136" s="33">
        <v>186</v>
      </c>
      <c r="K136" s="14">
        <v>1</v>
      </c>
      <c r="L136" s="14"/>
      <c r="N136" t="e">
        <f ca="1"/>
        <v>#NAME?</v>
      </c>
      <c r="O136" t="e">
        <f ca="1"/>
        <v>#NAME?</v>
      </c>
      <c r="P136" t="e">
        <f ca="1"/>
        <v>#NAME?</v>
      </c>
      <c r="Q136" t="e">
        <f ca="1"/>
        <v>#NAME?</v>
      </c>
      <c r="R136" t="e">
        <f ca="1"/>
        <v>#NAME?</v>
      </c>
      <c r="S136" t="e">
        <f ca="1"/>
        <v>#NAME?</v>
      </c>
      <c r="T136" t="e">
        <f ca="1"/>
        <v>#NAME?</v>
      </c>
      <c r="U136" t="e">
        <f ca="1"/>
        <v>#NAME?</v>
      </c>
      <c r="V136" t="e">
        <f ca="1"/>
        <v>#NAME?</v>
      </c>
      <c r="W136" t="e">
        <f ca="1"/>
        <v>#NAME?</v>
      </c>
      <c r="X136" s="138" t="e">
        <f ca="1"/>
        <v>#NAME?</v>
      </c>
      <c r="Y136" s="139" t="e">
        <f ca="1"/>
        <v>#NAME?</v>
      </c>
      <c r="Z136" s="140" t="e">
        <f t="shared" ca="1" si="28"/>
        <v>#NAME?</v>
      </c>
      <c r="AA136" t="e">
        <f t="shared" ca="1" si="29"/>
        <v>#NAME?</v>
      </c>
      <c r="AB136" t="e">
        <f t="shared" ca="1" si="30"/>
        <v>#NAME?</v>
      </c>
      <c r="AC136" s="138" t="e">
        <f t="shared" ca="1" si="31"/>
        <v>#NAME?</v>
      </c>
      <c r="AD136" s="140" t="e">
        <f t="shared" ca="1" si="32"/>
        <v>#NAME?</v>
      </c>
      <c r="AE136" s="138">
        <f t="shared" ca="1" si="33"/>
        <v>0</v>
      </c>
      <c r="AF136" s="140" t="e">
        <f t="shared" ca="1" si="34"/>
        <v>#NAME?</v>
      </c>
      <c r="AG136">
        <f t="shared" ca="1" si="35"/>
        <v>0</v>
      </c>
      <c r="BG136" t="e">
        <f ca="1"/>
        <v>#NAME?</v>
      </c>
      <c r="BH136" t="e">
        <f ca="1"/>
        <v>#NAME?</v>
      </c>
      <c r="BI136" t="e">
        <f ca="1"/>
        <v>#NAME?</v>
      </c>
      <c r="BJ136" t="e">
        <f t="shared" ref="BJ136:BJ156" ca="1" si="39">BJ135+BH136</f>
        <v>#NAME?</v>
      </c>
      <c r="BK136" t="e">
        <f t="shared" ref="BK136:BK156" ca="1" si="40">BK135+BI136</f>
        <v>#NAME?</v>
      </c>
      <c r="BL136" t="e">
        <f t="shared" ca="1" si="36"/>
        <v>#NAME?</v>
      </c>
      <c r="BM136" t="e">
        <f t="shared" ca="1" si="37"/>
        <v>#NAME?</v>
      </c>
      <c r="BN136" t="e">
        <f t="shared" ca="1" si="38"/>
        <v>#NAME?</v>
      </c>
    </row>
    <row r="137" spans="1:66" ht="15.5" x14ac:dyDescent="0.35">
      <c r="A137" s="31">
        <v>82</v>
      </c>
      <c r="B137" s="14">
        <v>15</v>
      </c>
      <c r="C137" s="20">
        <v>0.88800000000000001</v>
      </c>
      <c r="D137" s="14">
        <v>5</v>
      </c>
      <c r="E137">
        <v>1</v>
      </c>
      <c r="F137" s="32">
        <v>1</v>
      </c>
      <c r="G137" s="14">
        <v>40</v>
      </c>
      <c r="H137" s="14">
        <v>7</v>
      </c>
      <c r="I137" s="14">
        <v>3</v>
      </c>
      <c r="J137" s="33">
        <v>163</v>
      </c>
      <c r="K137" s="14">
        <v>1</v>
      </c>
      <c r="L137" s="14"/>
      <c r="N137" t="e">
        <f ca="1"/>
        <v>#NAME?</v>
      </c>
      <c r="O137" t="e">
        <f ca="1"/>
        <v>#NAME?</v>
      </c>
      <c r="P137" t="e">
        <f ca="1"/>
        <v>#NAME?</v>
      </c>
      <c r="Q137" t="e">
        <f ca="1"/>
        <v>#NAME?</v>
      </c>
      <c r="R137" t="e">
        <f ca="1"/>
        <v>#NAME?</v>
      </c>
      <c r="S137" t="e">
        <f ca="1"/>
        <v>#NAME?</v>
      </c>
      <c r="T137" t="e">
        <f ca="1"/>
        <v>#NAME?</v>
      </c>
      <c r="U137" t="e">
        <f ca="1"/>
        <v>#NAME?</v>
      </c>
      <c r="V137" t="e">
        <f ca="1"/>
        <v>#NAME?</v>
      </c>
      <c r="W137" t="e">
        <f ca="1"/>
        <v>#NAME?</v>
      </c>
      <c r="X137" s="138" t="e">
        <f ca="1"/>
        <v>#NAME?</v>
      </c>
      <c r="Y137" s="139" t="e">
        <f ca="1"/>
        <v>#NAME?</v>
      </c>
      <c r="Z137" s="140" t="e">
        <f t="shared" ca="1" si="28"/>
        <v>#NAME?</v>
      </c>
      <c r="AA137" t="e">
        <f t="shared" ca="1" si="29"/>
        <v>#NAME?</v>
      </c>
      <c r="AB137" t="e">
        <f t="shared" ca="1" si="30"/>
        <v>#NAME?</v>
      </c>
      <c r="AC137" s="138" t="e">
        <f t="shared" ca="1" si="31"/>
        <v>#NAME?</v>
      </c>
      <c r="AD137" s="140" t="e">
        <f t="shared" ca="1" si="32"/>
        <v>#NAME?</v>
      </c>
      <c r="AE137" s="138">
        <f t="shared" ca="1" si="33"/>
        <v>0</v>
      </c>
      <c r="AF137" s="140" t="e">
        <f t="shared" ca="1" si="34"/>
        <v>#NAME?</v>
      </c>
      <c r="AG137">
        <f t="shared" ca="1" si="35"/>
        <v>0</v>
      </c>
      <c r="BG137" t="e">
        <f ca="1"/>
        <v>#NAME?</v>
      </c>
      <c r="BH137" t="e">
        <f ca="1"/>
        <v>#NAME?</v>
      </c>
      <c r="BI137" t="e">
        <f ca="1"/>
        <v>#NAME?</v>
      </c>
      <c r="BJ137" t="e">
        <f t="shared" ca="1" si="39"/>
        <v>#NAME?</v>
      </c>
      <c r="BK137" t="e">
        <f t="shared" ca="1" si="40"/>
        <v>#NAME?</v>
      </c>
      <c r="BL137" t="e">
        <f t="shared" ca="1" si="36"/>
        <v>#NAME?</v>
      </c>
      <c r="BM137" t="e">
        <f t="shared" ca="1" si="37"/>
        <v>#NAME?</v>
      </c>
      <c r="BN137" t="e">
        <f t="shared" ca="1" si="38"/>
        <v>#NAME?</v>
      </c>
    </row>
    <row r="138" spans="1:66" ht="15.5" x14ac:dyDescent="0.35">
      <c r="A138" s="31">
        <v>44</v>
      </c>
      <c r="B138" s="14">
        <v>12</v>
      </c>
      <c r="C138" s="20">
        <v>2.3239999999999998</v>
      </c>
      <c r="D138" s="14">
        <v>2</v>
      </c>
      <c r="E138">
        <v>1</v>
      </c>
      <c r="F138" s="32">
        <v>0</v>
      </c>
      <c r="G138" s="14">
        <v>49</v>
      </c>
      <c r="H138" s="14">
        <v>19</v>
      </c>
      <c r="I138" s="14">
        <v>3</v>
      </c>
      <c r="J138" s="33">
        <v>179</v>
      </c>
      <c r="K138" s="14">
        <v>1</v>
      </c>
      <c r="L138" s="14"/>
      <c r="N138" t="e">
        <f ca="1"/>
        <v>#NAME?</v>
      </c>
      <c r="O138" t="e">
        <f ca="1"/>
        <v>#NAME?</v>
      </c>
      <c r="P138" t="e">
        <f ca="1"/>
        <v>#NAME?</v>
      </c>
      <c r="Q138" t="e">
        <f ca="1"/>
        <v>#NAME?</v>
      </c>
      <c r="R138" t="e">
        <f ca="1"/>
        <v>#NAME?</v>
      </c>
      <c r="S138" t="e">
        <f ca="1"/>
        <v>#NAME?</v>
      </c>
      <c r="T138" t="e">
        <f ca="1"/>
        <v>#NAME?</v>
      </c>
      <c r="U138" t="e">
        <f ca="1"/>
        <v>#NAME?</v>
      </c>
      <c r="V138" t="e">
        <f ca="1"/>
        <v>#NAME?</v>
      </c>
      <c r="W138" t="e">
        <f ca="1"/>
        <v>#NAME?</v>
      </c>
      <c r="X138" s="138" t="e">
        <f ca="1"/>
        <v>#NAME?</v>
      </c>
      <c r="Y138" s="139" t="e">
        <f ca="1"/>
        <v>#NAME?</v>
      </c>
      <c r="Z138" s="140" t="e">
        <f t="shared" ca="1" si="28"/>
        <v>#NAME?</v>
      </c>
      <c r="AA138" t="e">
        <f t="shared" ca="1" si="29"/>
        <v>#NAME?</v>
      </c>
      <c r="AB138" t="e">
        <f t="shared" ca="1" si="30"/>
        <v>#NAME?</v>
      </c>
      <c r="AC138" s="138" t="e">
        <f t="shared" ca="1" si="31"/>
        <v>#NAME?</v>
      </c>
      <c r="AD138" s="140" t="e">
        <f t="shared" ca="1" si="32"/>
        <v>#NAME?</v>
      </c>
      <c r="AE138" s="138">
        <f t="shared" ca="1" si="33"/>
        <v>0</v>
      </c>
      <c r="AF138" s="140" t="e">
        <f t="shared" ca="1" si="34"/>
        <v>#NAME?</v>
      </c>
      <c r="AG138">
        <f t="shared" ca="1" si="35"/>
        <v>0</v>
      </c>
      <c r="BG138" t="e">
        <f ca="1"/>
        <v>#NAME?</v>
      </c>
      <c r="BH138" t="e">
        <f ca="1"/>
        <v>#NAME?</v>
      </c>
      <c r="BI138" t="e">
        <f ca="1"/>
        <v>#NAME?</v>
      </c>
      <c r="BJ138" t="e">
        <f t="shared" ca="1" si="39"/>
        <v>#NAME?</v>
      </c>
      <c r="BK138" t="e">
        <f t="shared" ca="1" si="40"/>
        <v>#NAME?</v>
      </c>
      <c r="BL138" t="e">
        <f t="shared" ca="1" si="36"/>
        <v>#NAME?</v>
      </c>
      <c r="BM138" t="e">
        <f t="shared" ca="1" si="37"/>
        <v>#NAME?</v>
      </c>
      <c r="BN138" t="e">
        <f t="shared" ca="1" si="38"/>
        <v>#NAME?</v>
      </c>
    </row>
    <row r="139" spans="1:66" ht="15.5" x14ac:dyDescent="0.35">
      <c r="A139" s="31">
        <v>44</v>
      </c>
      <c r="B139" s="14">
        <v>10</v>
      </c>
      <c r="C139" s="20">
        <v>0.19600000000000001</v>
      </c>
      <c r="D139" s="14">
        <v>3</v>
      </c>
      <c r="E139">
        <v>0</v>
      </c>
      <c r="F139" s="32">
        <v>0</v>
      </c>
      <c r="G139" s="14">
        <v>33</v>
      </c>
      <c r="H139" s="14">
        <v>12</v>
      </c>
      <c r="I139" s="14">
        <v>2</v>
      </c>
      <c r="J139" s="33">
        <v>189</v>
      </c>
      <c r="K139" s="14">
        <v>1</v>
      </c>
      <c r="L139" s="14"/>
      <c r="N139" t="e">
        <f ca="1"/>
        <v>#NAME?</v>
      </c>
      <c r="O139" t="e">
        <f ca="1"/>
        <v>#NAME?</v>
      </c>
      <c r="P139" t="e">
        <f ca="1"/>
        <v>#NAME?</v>
      </c>
      <c r="Q139" t="e">
        <f ca="1"/>
        <v>#NAME?</v>
      </c>
      <c r="R139" t="e">
        <f ca="1"/>
        <v>#NAME?</v>
      </c>
      <c r="S139" t="e">
        <f ca="1"/>
        <v>#NAME?</v>
      </c>
      <c r="T139" t="e">
        <f ca="1"/>
        <v>#NAME?</v>
      </c>
      <c r="U139" t="e">
        <f ca="1"/>
        <v>#NAME?</v>
      </c>
      <c r="V139" t="e">
        <f ca="1"/>
        <v>#NAME?</v>
      </c>
      <c r="W139" t="e">
        <f ca="1"/>
        <v>#NAME?</v>
      </c>
      <c r="X139" s="138" t="e">
        <f ca="1"/>
        <v>#NAME?</v>
      </c>
      <c r="Y139" s="139" t="e">
        <f ca="1"/>
        <v>#NAME?</v>
      </c>
      <c r="Z139" s="140" t="e">
        <f t="shared" ca="1" si="28"/>
        <v>#NAME?</v>
      </c>
      <c r="AA139" t="e">
        <f t="shared" ca="1" si="29"/>
        <v>#NAME?</v>
      </c>
      <c r="AB139" t="e">
        <f t="shared" ca="1" si="30"/>
        <v>#NAME?</v>
      </c>
      <c r="AC139" s="138" t="e">
        <f t="shared" ca="1" si="31"/>
        <v>#NAME?</v>
      </c>
      <c r="AD139" s="140" t="e">
        <f t="shared" ca="1" si="32"/>
        <v>#NAME?</v>
      </c>
      <c r="AE139" s="138">
        <f t="shared" ca="1" si="33"/>
        <v>0</v>
      </c>
      <c r="AF139" s="140" t="e">
        <f t="shared" ca="1" si="34"/>
        <v>#NAME?</v>
      </c>
      <c r="AG139">
        <f t="shared" ca="1" si="35"/>
        <v>0</v>
      </c>
      <c r="BG139" t="e">
        <f ca="1"/>
        <v>#NAME?</v>
      </c>
      <c r="BH139" t="e">
        <f ca="1"/>
        <v>#NAME?</v>
      </c>
      <c r="BI139" t="e">
        <f ca="1"/>
        <v>#NAME?</v>
      </c>
      <c r="BJ139" t="e">
        <f t="shared" ca="1" si="39"/>
        <v>#NAME?</v>
      </c>
      <c r="BK139" t="e">
        <f t="shared" ca="1" si="40"/>
        <v>#NAME?</v>
      </c>
      <c r="BL139" t="e">
        <f t="shared" ca="1" si="36"/>
        <v>#NAME?</v>
      </c>
      <c r="BM139" t="e">
        <f t="shared" ca="1" si="37"/>
        <v>#NAME?</v>
      </c>
      <c r="BN139" t="e">
        <f t="shared" ca="1" si="38"/>
        <v>#NAME?</v>
      </c>
    </row>
    <row r="140" spans="1:66" ht="15.5" x14ac:dyDescent="0.35">
      <c r="A140" s="31">
        <v>51</v>
      </c>
      <c r="B140" s="14">
        <v>15</v>
      </c>
      <c r="C140" s="20">
        <v>0.18</v>
      </c>
      <c r="D140" s="14">
        <v>4</v>
      </c>
      <c r="E140">
        <v>1</v>
      </c>
      <c r="F140" s="32">
        <v>1</v>
      </c>
      <c r="G140" s="14">
        <v>40</v>
      </c>
      <c r="H140" s="14">
        <v>8</v>
      </c>
      <c r="I140" s="14">
        <v>3</v>
      </c>
      <c r="J140" s="33">
        <v>180</v>
      </c>
      <c r="K140" s="14">
        <v>1</v>
      </c>
      <c r="L140" s="14"/>
      <c r="N140" t="e">
        <f ca="1"/>
        <v>#NAME?</v>
      </c>
      <c r="O140" t="e">
        <f ca="1"/>
        <v>#NAME?</v>
      </c>
      <c r="P140" t="e">
        <f ca="1"/>
        <v>#NAME?</v>
      </c>
      <c r="Q140" t="e">
        <f ca="1"/>
        <v>#NAME?</v>
      </c>
      <c r="R140" t="e">
        <f ca="1"/>
        <v>#NAME?</v>
      </c>
      <c r="S140" t="e">
        <f ca="1"/>
        <v>#NAME?</v>
      </c>
      <c r="T140" t="e">
        <f ca="1"/>
        <v>#NAME?</v>
      </c>
      <c r="U140" t="e">
        <f ca="1"/>
        <v>#NAME?</v>
      </c>
      <c r="V140" t="e">
        <f ca="1"/>
        <v>#NAME?</v>
      </c>
      <c r="W140" t="e">
        <f ca="1"/>
        <v>#NAME?</v>
      </c>
      <c r="X140" s="138" t="e">
        <f ca="1"/>
        <v>#NAME?</v>
      </c>
      <c r="Y140" s="139" t="e">
        <f ca="1"/>
        <v>#NAME?</v>
      </c>
      <c r="Z140" s="140" t="e">
        <f t="shared" ca="1" si="28"/>
        <v>#NAME?</v>
      </c>
      <c r="AA140" t="e">
        <f t="shared" ca="1" si="29"/>
        <v>#NAME?</v>
      </c>
      <c r="AB140" t="e">
        <f t="shared" ca="1" si="30"/>
        <v>#NAME?</v>
      </c>
      <c r="AC140" s="138" t="e">
        <f t="shared" ca="1" si="31"/>
        <v>#NAME?</v>
      </c>
      <c r="AD140" s="140" t="e">
        <f t="shared" ca="1" si="32"/>
        <v>#NAME?</v>
      </c>
      <c r="AE140" s="138">
        <f t="shared" ca="1" si="33"/>
        <v>0</v>
      </c>
      <c r="AF140" s="140" t="e">
        <f t="shared" ca="1" si="34"/>
        <v>#NAME?</v>
      </c>
      <c r="AG140">
        <f t="shared" ca="1" si="35"/>
        <v>0</v>
      </c>
      <c r="BG140" t="e">
        <f ca="1"/>
        <v>#NAME?</v>
      </c>
      <c r="BH140" t="e">
        <f ca="1"/>
        <v>#NAME?</v>
      </c>
      <c r="BI140" t="e">
        <f ca="1"/>
        <v>#NAME?</v>
      </c>
      <c r="BJ140" t="e">
        <f t="shared" ca="1" si="39"/>
        <v>#NAME?</v>
      </c>
      <c r="BK140" t="e">
        <f t="shared" ca="1" si="40"/>
        <v>#NAME?</v>
      </c>
      <c r="BL140" t="e">
        <f t="shared" ca="1" si="36"/>
        <v>#NAME?</v>
      </c>
      <c r="BM140" t="e">
        <f t="shared" ca="1" si="37"/>
        <v>#NAME?</v>
      </c>
      <c r="BN140" t="e">
        <f t="shared" ca="1" si="38"/>
        <v>#NAME?</v>
      </c>
    </row>
    <row r="141" spans="1:66" ht="15.5" x14ac:dyDescent="0.35">
      <c r="A141" s="31">
        <v>70</v>
      </c>
      <c r="B141" s="14">
        <v>13</v>
      </c>
      <c r="C141" s="20">
        <v>1.4159999999999999</v>
      </c>
      <c r="D141" s="14">
        <v>2</v>
      </c>
      <c r="E141">
        <v>0</v>
      </c>
      <c r="F141" s="32">
        <v>1</v>
      </c>
      <c r="G141" s="14">
        <v>45</v>
      </c>
      <c r="H141" s="14">
        <v>6</v>
      </c>
      <c r="I141" s="14">
        <v>3</v>
      </c>
      <c r="J141" s="33">
        <v>175</v>
      </c>
      <c r="K141" s="14">
        <v>1</v>
      </c>
      <c r="L141" s="14"/>
      <c r="N141" t="e">
        <f ca="1"/>
        <v>#NAME?</v>
      </c>
      <c r="O141" t="e">
        <f ca="1"/>
        <v>#NAME?</v>
      </c>
      <c r="P141" t="e">
        <f ca="1"/>
        <v>#NAME?</v>
      </c>
      <c r="Q141" t="e">
        <f ca="1"/>
        <v>#NAME?</v>
      </c>
      <c r="R141" t="e">
        <f ca="1"/>
        <v>#NAME?</v>
      </c>
      <c r="S141" t="e">
        <f ca="1"/>
        <v>#NAME?</v>
      </c>
      <c r="T141" t="e">
        <f ca="1"/>
        <v>#NAME?</v>
      </c>
      <c r="U141" t="e">
        <f ca="1"/>
        <v>#NAME?</v>
      </c>
      <c r="V141" t="e">
        <f ca="1"/>
        <v>#NAME?</v>
      </c>
      <c r="W141" t="e">
        <f ca="1"/>
        <v>#NAME?</v>
      </c>
      <c r="X141" s="138" t="e">
        <f ca="1"/>
        <v>#NAME?</v>
      </c>
      <c r="Y141" s="139" t="e">
        <f ca="1"/>
        <v>#NAME?</v>
      </c>
      <c r="Z141" s="140" t="e">
        <f t="shared" ca="1" si="28"/>
        <v>#NAME?</v>
      </c>
      <c r="AA141" t="e">
        <f t="shared" ca="1" si="29"/>
        <v>#NAME?</v>
      </c>
      <c r="AB141" t="e">
        <f t="shared" ca="1" si="30"/>
        <v>#NAME?</v>
      </c>
      <c r="AC141" s="138" t="e">
        <f t="shared" ca="1" si="31"/>
        <v>#NAME?</v>
      </c>
      <c r="AD141" s="140" t="e">
        <f t="shared" ca="1" si="32"/>
        <v>#NAME?</v>
      </c>
      <c r="AE141" s="138">
        <f t="shared" ca="1" si="33"/>
        <v>0</v>
      </c>
      <c r="AF141" s="140" t="e">
        <f t="shared" ca="1" si="34"/>
        <v>#NAME?</v>
      </c>
      <c r="AG141">
        <f t="shared" ca="1" si="35"/>
        <v>0</v>
      </c>
      <c r="BG141" t="e">
        <f ca="1"/>
        <v>#NAME?</v>
      </c>
      <c r="BH141" t="e">
        <f ca="1"/>
        <v>#NAME?</v>
      </c>
      <c r="BI141" t="e">
        <f ca="1"/>
        <v>#NAME?</v>
      </c>
      <c r="BJ141" t="e">
        <f t="shared" ca="1" si="39"/>
        <v>#NAME?</v>
      </c>
      <c r="BK141" t="e">
        <f t="shared" ca="1" si="40"/>
        <v>#NAME?</v>
      </c>
      <c r="BL141" t="e">
        <f t="shared" ca="1" si="36"/>
        <v>#NAME?</v>
      </c>
      <c r="BM141" t="e">
        <f t="shared" ca="1" si="37"/>
        <v>#NAME?</v>
      </c>
      <c r="BN141" t="e">
        <f t="shared" ca="1" si="38"/>
        <v>#NAME?</v>
      </c>
    </row>
    <row r="142" spans="1:66" ht="15.5" x14ac:dyDescent="0.35">
      <c r="A142" s="31">
        <v>44</v>
      </c>
      <c r="B142" s="14">
        <v>2</v>
      </c>
      <c r="C142" s="20">
        <v>0.115</v>
      </c>
      <c r="D142" s="14">
        <v>3</v>
      </c>
      <c r="E142">
        <v>0</v>
      </c>
      <c r="F142" s="32">
        <v>0</v>
      </c>
      <c r="G142" s="14">
        <v>46</v>
      </c>
      <c r="H142" s="14">
        <v>6</v>
      </c>
      <c r="I142" s="14">
        <v>3</v>
      </c>
      <c r="J142" s="33">
        <v>167</v>
      </c>
      <c r="K142" s="14">
        <v>0</v>
      </c>
      <c r="L142" s="14"/>
      <c r="N142" t="e">
        <f ca="1"/>
        <v>#NAME?</v>
      </c>
      <c r="O142" t="e">
        <f ca="1"/>
        <v>#NAME?</v>
      </c>
      <c r="P142" t="e">
        <f ca="1"/>
        <v>#NAME?</v>
      </c>
      <c r="Q142" t="e">
        <f ca="1"/>
        <v>#NAME?</v>
      </c>
      <c r="R142" t="e">
        <f ca="1"/>
        <v>#NAME?</v>
      </c>
      <c r="S142" t="e">
        <f ca="1"/>
        <v>#NAME?</v>
      </c>
      <c r="T142" t="e">
        <f ca="1"/>
        <v>#NAME?</v>
      </c>
      <c r="U142" t="e">
        <f ca="1"/>
        <v>#NAME?</v>
      </c>
      <c r="V142" t="e">
        <f ca="1"/>
        <v>#NAME?</v>
      </c>
      <c r="W142" t="e">
        <f ca="1"/>
        <v>#NAME?</v>
      </c>
      <c r="X142" s="138" t="e">
        <f ca="1"/>
        <v>#NAME?</v>
      </c>
      <c r="Y142" s="139" t="e">
        <f ca="1"/>
        <v>#NAME?</v>
      </c>
      <c r="Z142" s="140" t="e">
        <f t="shared" ca="1" si="28"/>
        <v>#NAME?</v>
      </c>
      <c r="AA142" t="e">
        <f t="shared" ca="1" si="29"/>
        <v>#NAME?</v>
      </c>
      <c r="AB142" t="e">
        <f t="shared" ca="1" si="30"/>
        <v>#NAME?</v>
      </c>
      <c r="AC142" s="138" t="e">
        <f t="shared" ca="1" si="31"/>
        <v>#NAME?</v>
      </c>
      <c r="AD142" s="140" t="e">
        <f t="shared" ca="1" si="32"/>
        <v>#NAME?</v>
      </c>
      <c r="AE142" s="138">
        <f t="shared" ca="1" si="33"/>
        <v>0</v>
      </c>
      <c r="AF142" s="140" t="e">
        <f t="shared" ca="1" si="34"/>
        <v>#NAME?</v>
      </c>
      <c r="AG142">
        <f t="shared" ca="1" si="35"/>
        <v>0</v>
      </c>
      <c r="BG142" t="e">
        <f ca="1"/>
        <v>#NAME?</v>
      </c>
      <c r="BH142" t="e">
        <f ca="1"/>
        <v>#NAME?</v>
      </c>
      <c r="BI142" t="e">
        <f ca="1"/>
        <v>#NAME?</v>
      </c>
      <c r="BJ142" t="e">
        <f t="shared" ca="1" si="39"/>
        <v>#NAME?</v>
      </c>
      <c r="BK142" t="e">
        <f t="shared" ca="1" si="40"/>
        <v>#NAME?</v>
      </c>
      <c r="BL142" t="e">
        <f t="shared" ca="1" si="36"/>
        <v>#NAME?</v>
      </c>
      <c r="BM142" t="e">
        <f t="shared" ca="1" si="37"/>
        <v>#NAME?</v>
      </c>
      <c r="BN142" t="e">
        <f t="shared" ca="1" si="38"/>
        <v>#NAME?</v>
      </c>
    </row>
    <row r="143" spans="1:66" ht="15.5" x14ac:dyDescent="0.35">
      <c r="A143" s="31">
        <v>75</v>
      </c>
      <c r="B143" s="14">
        <v>7</v>
      </c>
      <c r="C143" s="20">
        <v>0.995</v>
      </c>
      <c r="D143" s="14">
        <v>2</v>
      </c>
      <c r="E143">
        <v>1</v>
      </c>
      <c r="F143" s="32">
        <v>1</v>
      </c>
      <c r="G143" s="14">
        <v>30</v>
      </c>
      <c r="H143" s="14">
        <v>10</v>
      </c>
      <c r="I143" s="14">
        <v>2</v>
      </c>
      <c r="J143" s="33">
        <v>189</v>
      </c>
      <c r="K143" s="14">
        <v>1</v>
      </c>
      <c r="L143" s="14"/>
      <c r="N143" t="e">
        <f ca="1"/>
        <v>#NAME?</v>
      </c>
      <c r="O143" t="e">
        <f ca="1"/>
        <v>#NAME?</v>
      </c>
      <c r="P143" t="e">
        <f ca="1"/>
        <v>#NAME?</v>
      </c>
      <c r="Q143" t="e">
        <f ca="1"/>
        <v>#NAME?</v>
      </c>
      <c r="R143" t="e">
        <f ca="1"/>
        <v>#NAME?</v>
      </c>
      <c r="S143" t="e">
        <f ca="1"/>
        <v>#NAME?</v>
      </c>
      <c r="T143" t="e">
        <f ca="1"/>
        <v>#NAME?</v>
      </c>
      <c r="U143" t="e">
        <f ca="1"/>
        <v>#NAME?</v>
      </c>
      <c r="V143" t="e">
        <f ca="1"/>
        <v>#NAME?</v>
      </c>
      <c r="W143" t="e">
        <f ca="1"/>
        <v>#NAME?</v>
      </c>
      <c r="X143" s="138" t="e">
        <f ca="1"/>
        <v>#NAME?</v>
      </c>
      <c r="Y143" s="139" t="e">
        <f ca="1"/>
        <v>#NAME?</v>
      </c>
      <c r="Z143" s="140" t="e">
        <f t="shared" ca="1" si="28"/>
        <v>#NAME?</v>
      </c>
      <c r="AA143" t="e">
        <f t="shared" ca="1" si="29"/>
        <v>#NAME?</v>
      </c>
      <c r="AB143" t="e">
        <f t="shared" ca="1" si="30"/>
        <v>#NAME?</v>
      </c>
      <c r="AC143" s="138" t="e">
        <f t="shared" ca="1" si="31"/>
        <v>#NAME?</v>
      </c>
      <c r="AD143" s="140" t="e">
        <f t="shared" ca="1" si="32"/>
        <v>#NAME?</v>
      </c>
      <c r="AE143" s="138">
        <f t="shared" ca="1" si="33"/>
        <v>0</v>
      </c>
      <c r="AF143" s="140" t="e">
        <f t="shared" ca="1" si="34"/>
        <v>#NAME?</v>
      </c>
      <c r="AG143">
        <f t="shared" ca="1" si="35"/>
        <v>0</v>
      </c>
      <c r="BG143" t="e">
        <f ca="1"/>
        <v>#NAME?</v>
      </c>
      <c r="BH143" t="e">
        <f ca="1"/>
        <v>#NAME?</v>
      </c>
      <c r="BI143" t="e">
        <f ca="1"/>
        <v>#NAME?</v>
      </c>
      <c r="BJ143" t="e">
        <f t="shared" ca="1" si="39"/>
        <v>#NAME?</v>
      </c>
      <c r="BK143" t="e">
        <f t="shared" ca="1" si="40"/>
        <v>#NAME?</v>
      </c>
      <c r="BL143" t="e">
        <f t="shared" ca="1" si="36"/>
        <v>#NAME?</v>
      </c>
      <c r="BM143" t="e">
        <f t="shared" ca="1" si="37"/>
        <v>#NAME?</v>
      </c>
      <c r="BN143" t="e">
        <f t="shared" ca="1" si="38"/>
        <v>#NAME?</v>
      </c>
    </row>
    <row r="144" spans="1:66" ht="15.5" x14ac:dyDescent="0.35">
      <c r="A144" s="31">
        <v>68</v>
      </c>
      <c r="B144" s="14">
        <v>4</v>
      </c>
      <c r="C144" s="20">
        <v>2.3519999999999999</v>
      </c>
      <c r="D144" s="14">
        <v>0</v>
      </c>
      <c r="E144">
        <v>1</v>
      </c>
      <c r="F144" s="32">
        <v>1</v>
      </c>
      <c r="G144" s="14">
        <v>30</v>
      </c>
      <c r="H144" s="14">
        <v>12</v>
      </c>
      <c r="I144" s="14">
        <v>2</v>
      </c>
      <c r="J144" s="33">
        <v>189</v>
      </c>
      <c r="K144" s="14">
        <v>1</v>
      </c>
      <c r="L144" s="14"/>
      <c r="N144" t="e">
        <f ca="1"/>
        <v>#NAME?</v>
      </c>
      <c r="O144" t="e">
        <f ca="1"/>
        <v>#NAME?</v>
      </c>
      <c r="P144" t="e">
        <f ca="1"/>
        <v>#NAME?</v>
      </c>
      <c r="Q144" t="e">
        <f ca="1"/>
        <v>#NAME?</v>
      </c>
      <c r="R144" t="e">
        <f ca="1"/>
        <v>#NAME?</v>
      </c>
      <c r="S144" t="e">
        <f ca="1"/>
        <v>#NAME?</v>
      </c>
      <c r="T144" t="e">
        <f ca="1"/>
        <v>#NAME?</v>
      </c>
      <c r="U144" t="e">
        <f ca="1"/>
        <v>#NAME?</v>
      </c>
      <c r="V144" t="e">
        <f ca="1"/>
        <v>#NAME?</v>
      </c>
      <c r="W144" t="e">
        <f ca="1"/>
        <v>#NAME?</v>
      </c>
      <c r="X144" s="138" t="e">
        <f ca="1"/>
        <v>#NAME?</v>
      </c>
      <c r="Y144" s="139" t="e">
        <f ca="1"/>
        <v>#NAME?</v>
      </c>
      <c r="Z144" s="140" t="e">
        <f t="shared" ca="1" si="28"/>
        <v>#NAME?</v>
      </c>
      <c r="AA144" t="e">
        <f t="shared" ca="1" si="29"/>
        <v>#NAME?</v>
      </c>
      <c r="AB144" t="e">
        <f t="shared" ca="1" si="30"/>
        <v>#NAME?</v>
      </c>
      <c r="AC144" s="138" t="e">
        <f t="shared" ca="1" si="31"/>
        <v>#NAME?</v>
      </c>
      <c r="AD144" s="140" t="e">
        <f t="shared" ca="1" si="32"/>
        <v>#NAME?</v>
      </c>
      <c r="AE144" s="138">
        <f t="shared" ca="1" si="33"/>
        <v>0</v>
      </c>
      <c r="AF144" s="140" t="e">
        <f t="shared" ca="1" si="34"/>
        <v>#NAME?</v>
      </c>
      <c r="AG144">
        <f t="shared" ca="1" si="35"/>
        <v>0</v>
      </c>
      <c r="BG144" t="e">
        <f ca="1"/>
        <v>#NAME?</v>
      </c>
      <c r="BH144" t="e">
        <f ca="1"/>
        <v>#NAME?</v>
      </c>
      <c r="BI144" t="e">
        <f ca="1"/>
        <v>#NAME?</v>
      </c>
      <c r="BJ144" t="e">
        <f t="shared" ca="1" si="39"/>
        <v>#NAME?</v>
      </c>
      <c r="BK144" t="e">
        <f t="shared" ca="1" si="40"/>
        <v>#NAME?</v>
      </c>
      <c r="BL144" t="e">
        <f t="shared" ca="1" si="36"/>
        <v>#NAME?</v>
      </c>
      <c r="BM144" t="e">
        <f t="shared" ca="1" si="37"/>
        <v>#NAME?</v>
      </c>
      <c r="BN144" t="e">
        <f t="shared" ca="1" si="38"/>
        <v>#NAME?</v>
      </c>
    </row>
    <row r="145" spans="1:66" ht="15.5" x14ac:dyDescent="0.35">
      <c r="A145" s="31">
        <v>84</v>
      </c>
      <c r="B145" s="14">
        <v>9</v>
      </c>
      <c r="C145" s="20">
        <v>1.2589999999999999</v>
      </c>
      <c r="D145" s="14">
        <v>1</v>
      </c>
      <c r="E145">
        <v>1</v>
      </c>
      <c r="F145" s="32">
        <v>1</v>
      </c>
      <c r="G145" s="14">
        <v>31</v>
      </c>
      <c r="H145" s="14">
        <v>8</v>
      </c>
      <c r="I145" s="14">
        <v>2</v>
      </c>
      <c r="J145" s="33">
        <v>190</v>
      </c>
      <c r="K145" s="14">
        <v>1</v>
      </c>
      <c r="L145" s="14"/>
      <c r="N145" t="e">
        <f ca="1"/>
        <v>#NAME?</v>
      </c>
      <c r="O145" t="e">
        <f ca="1"/>
        <v>#NAME?</v>
      </c>
      <c r="P145" t="e">
        <f ca="1"/>
        <v>#NAME?</v>
      </c>
      <c r="Q145" t="e">
        <f ca="1"/>
        <v>#NAME?</v>
      </c>
      <c r="R145" t="e">
        <f ca="1"/>
        <v>#NAME?</v>
      </c>
      <c r="S145" t="e">
        <f ca="1"/>
        <v>#NAME?</v>
      </c>
      <c r="T145" t="e">
        <f ca="1"/>
        <v>#NAME?</v>
      </c>
      <c r="U145" t="e">
        <f ca="1"/>
        <v>#NAME?</v>
      </c>
      <c r="V145" t="e">
        <f ca="1"/>
        <v>#NAME?</v>
      </c>
      <c r="W145" t="e">
        <f ca="1"/>
        <v>#NAME?</v>
      </c>
      <c r="X145" s="138" t="e">
        <f ca="1"/>
        <v>#NAME?</v>
      </c>
      <c r="Y145" s="139" t="e">
        <f ca="1"/>
        <v>#NAME?</v>
      </c>
      <c r="Z145" s="140" t="e">
        <f t="shared" ca="1" si="28"/>
        <v>#NAME?</v>
      </c>
      <c r="AA145" t="e">
        <f t="shared" ca="1" si="29"/>
        <v>#NAME?</v>
      </c>
      <c r="AB145" t="e">
        <f t="shared" ca="1" si="30"/>
        <v>#NAME?</v>
      </c>
      <c r="AC145" s="138" t="e">
        <f t="shared" ca="1" si="31"/>
        <v>#NAME?</v>
      </c>
      <c r="AD145" s="140" t="e">
        <f t="shared" ca="1" si="32"/>
        <v>#NAME?</v>
      </c>
      <c r="AE145" s="138">
        <f t="shared" ca="1" si="33"/>
        <v>0</v>
      </c>
      <c r="AF145" s="140" t="e">
        <f t="shared" ca="1" si="34"/>
        <v>#NAME?</v>
      </c>
      <c r="AG145">
        <f t="shared" ca="1" si="35"/>
        <v>0</v>
      </c>
      <c r="BG145" t="e">
        <f ca="1"/>
        <v>#NAME?</v>
      </c>
      <c r="BH145" t="e">
        <f ca="1"/>
        <v>#NAME?</v>
      </c>
      <c r="BI145" t="e">
        <f ca="1"/>
        <v>#NAME?</v>
      </c>
      <c r="BJ145" t="e">
        <f t="shared" ca="1" si="39"/>
        <v>#NAME?</v>
      </c>
      <c r="BK145" t="e">
        <f t="shared" ca="1" si="40"/>
        <v>#NAME?</v>
      </c>
      <c r="BL145" t="e">
        <f t="shared" ca="1" si="36"/>
        <v>#NAME?</v>
      </c>
      <c r="BM145" t="e">
        <f t="shared" ca="1" si="37"/>
        <v>#NAME?</v>
      </c>
      <c r="BN145" t="e">
        <f t="shared" ca="1" si="38"/>
        <v>#NAME?</v>
      </c>
    </row>
    <row r="146" spans="1:66" ht="15.5" x14ac:dyDescent="0.35">
      <c r="A146" s="31">
        <v>51</v>
      </c>
      <c r="B146" s="14">
        <v>3</v>
      </c>
      <c r="C146" s="20">
        <v>1.464</v>
      </c>
      <c r="D146" s="14">
        <v>4</v>
      </c>
      <c r="E146">
        <v>0</v>
      </c>
      <c r="F146" s="32">
        <v>0</v>
      </c>
      <c r="G146" s="14">
        <v>46</v>
      </c>
      <c r="H146" s="14">
        <v>6</v>
      </c>
      <c r="I146" s="14">
        <v>4</v>
      </c>
      <c r="J146" s="33">
        <v>167</v>
      </c>
      <c r="K146" s="14">
        <v>1</v>
      </c>
      <c r="L146" s="14"/>
      <c r="N146" t="e">
        <f ca="1"/>
        <v>#NAME?</v>
      </c>
      <c r="O146" t="e">
        <f ca="1"/>
        <v>#NAME?</v>
      </c>
      <c r="P146" t="e">
        <f ca="1"/>
        <v>#NAME?</v>
      </c>
      <c r="Q146" t="e">
        <f ca="1"/>
        <v>#NAME?</v>
      </c>
      <c r="R146" t="e">
        <f ca="1"/>
        <v>#NAME?</v>
      </c>
      <c r="S146" t="e">
        <f ca="1"/>
        <v>#NAME?</v>
      </c>
      <c r="T146" t="e">
        <f ca="1"/>
        <v>#NAME?</v>
      </c>
      <c r="U146" t="e">
        <f ca="1"/>
        <v>#NAME?</v>
      </c>
      <c r="V146" t="e">
        <f ca="1"/>
        <v>#NAME?</v>
      </c>
      <c r="W146" t="e">
        <f ca="1"/>
        <v>#NAME?</v>
      </c>
      <c r="X146" s="138" t="e">
        <f ca="1"/>
        <v>#NAME?</v>
      </c>
      <c r="Y146" s="139" t="e">
        <f ca="1"/>
        <v>#NAME?</v>
      </c>
      <c r="Z146" s="140" t="e">
        <f t="shared" ca="1" si="28"/>
        <v>#NAME?</v>
      </c>
      <c r="AA146" t="e">
        <f t="shared" ca="1" si="29"/>
        <v>#NAME?</v>
      </c>
      <c r="AB146" t="e">
        <f t="shared" ca="1" si="30"/>
        <v>#NAME?</v>
      </c>
      <c r="AC146" s="138" t="e">
        <f t="shared" ca="1" si="31"/>
        <v>#NAME?</v>
      </c>
      <c r="AD146" s="140" t="e">
        <f t="shared" ca="1" si="32"/>
        <v>#NAME?</v>
      </c>
      <c r="AE146" s="138">
        <f t="shared" ca="1" si="33"/>
        <v>0</v>
      </c>
      <c r="AF146" s="140" t="e">
        <f t="shared" ca="1" si="34"/>
        <v>#NAME?</v>
      </c>
      <c r="AG146">
        <f t="shared" ca="1" si="35"/>
        <v>0</v>
      </c>
      <c r="BG146" t="e">
        <f ca="1"/>
        <v>#NAME?</v>
      </c>
      <c r="BH146" t="e">
        <f ca="1"/>
        <v>#NAME?</v>
      </c>
      <c r="BI146" t="e">
        <f ca="1"/>
        <v>#NAME?</v>
      </c>
      <c r="BJ146" t="e">
        <f t="shared" ca="1" si="39"/>
        <v>#NAME?</v>
      </c>
      <c r="BK146" t="e">
        <f t="shared" ca="1" si="40"/>
        <v>#NAME?</v>
      </c>
      <c r="BL146" t="e">
        <f t="shared" ca="1" si="36"/>
        <v>#NAME?</v>
      </c>
      <c r="BM146" t="e">
        <f t="shared" ca="1" si="37"/>
        <v>#NAME?</v>
      </c>
      <c r="BN146" t="e">
        <f t="shared" ca="1" si="38"/>
        <v>#NAME?</v>
      </c>
    </row>
    <row r="147" spans="1:66" ht="15.5" x14ac:dyDescent="0.35">
      <c r="A147" s="31">
        <v>88</v>
      </c>
      <c r="B147" s="14">
        <v>5</v>
      </c>
      <c r="C147" s="20">
        <v>0.504</v>
      </c>
      <c r="D147" s="14">
        <v>3</v>
      </c>
      <c r="E147">
        <v>1</v>
      </c>
      <c r="F147" s="32">
        <v>1</v>
      </c>
      <c r="G147" s="14">
        <v>42</v>
      </c>
      <c r="H147" s="14">
        <v>9</v>
      </c>
      <c r="I147" s="14">
        <v>3</v>
      </c>
      <c r="J147" s="33">
        <v>172</v>
      </c>
      <c r="K147" s="14">
        <v>0</v>
      </c>
      <c r="L147" s="14"/>
      <c r="N147" t="e">
        <f ca="1"/>
        <v>#NAME?</v>
      </c>
      <c r="O147" t="e">
        <f ca="1"/>
        <v>#NAME?</v>
      </c>
      <c r="P147" t="e">
        <f ca="1"/>
        <v>#NAME?</v>
      </c>
      <c r="Q147" t="e">
        <f ca="1"/>
        <v>#NAME?</v>
      </c>
      <c r="R147" t="e">
        <f ca="1"/>
        <v>#NAME?</v>
      </c>
      <c r="S147" t="e">
        <f ca="1"/>
        <v>#NAME?</v>
      </c>
      <c r="T147" t="e">
        <f ca="1"/>
        <v>#NAME?</v>
      </c>
      <c r="U147" t="e">
        <f ca="1"/>
        <v>#NAME?</v>
      </c>
      <c r="V147" t="e">
        <f ca="1"/>
        <v>#NAME?</v>
      </c>
      <c r="W147" t="e">
        <f ca="1"/>
        <v>#NAME?</v>
      </c>
      <c r="X147" s="138" t="e">
        <f ca="1"/>
        <v>#NAME?</v>
      </c>
      <c r="Y147" s="139" t="e">
        <f ca="1"/>
        <v>#NAME?</v>
      </c>
      <c r="Z147" s="140" t="e">
        <f t="shared" ca="1" si="28"/>
        <v>#NAME?</v>
      </c>
      <c r="AA147" t="e">
        <f t="shared" ca="1" si="29"/>
        <v>#NAME?</v>
      </c>
      <c r="AB147" t="e">
        <f t="shared" ca="1" si="30"/>
        <v>#NAME?</v>
      </c>
      <c r="AC147" s="138" t="e">
        <f t="shared" ca="1" si="31"/>
        <v>#NAME?</v>
      </c>
      <c r="AD147" s="140" t="e">
        <f t="shared" ca="1" si="32"/>
        <v>#NAME?</v>
      </c>
      <c r="AE147" s="138">
        <f t="shared" ca="1" si="33"/>
        <v>0</v>
      </c>
      <c r="AF147" s="140" t="e">
        <f t="shared" ca="1" si="34"/>
        <v>#NAME?</v>
      </c>
      <c r="AG147">
        <f t="shared" ca="1" si="35"/>
        <v>0</v>
      </c>
      <c r="BG147" t="e">
        <f ca="1"/>
        <v>#NAME?</v>
      </c>
      <c r="BH147" t="e">
        <f ca="1"/>
        <v>#NAME?</v>
      </c>
      <c r="BI147" t="e">
        <f ca="1"/>
        <v>#NAME?</v>
      </c>
      <c r="BJ147" t="e">
        <f t="shared" ca="1" si="39"/>
        <v>#NAME?</v>
      </c>
      <c r="BK147" t="e">
        <f t="shared" ca="1" si="40"/>
        <v>#NAME?</v>
      </c>
      <c r="BL147" t="e">
        <f t="shared" ca="1" si="36"/>
        <v>#NAME?</v>
      </c>
      <c r="BM147" t="e">
        <f t="shared" ca="1" si="37"/>
        <v>#NAME?</v>
      </c>
      <c r="BN147" t="e">
        <f t="shared" ca="1" si="38"/>
        <v>#NAME?</v>
      </c>
    </row>
    <row r="148" spans="1:66" ht="15.5" x14ac:dyDescent="0.35">
      <c r="A148" s="31">
        <v>58</v>
      </c>
      <c r="B148" s="14">
        <v>19</v>
      </c>
      <c r="C148" s="20">
        <v>0.44700000000000001</v>
      </c>
      <c r="D148" s="14">
        <v>4</v>
      </c>
      <c r="E148">
        <v>0</v>
      </c>
      <c r="F148" s="32">
        <v>0</v>
      </c>
      <c r="G148" s="14">
        <v>43</v>
      </c>
      <c r="H148" s="14">
        <v>10</v>
      </c>
      <c r="I148" s="14">
        <v>3</v>
      </c>
      <c r="J148" s="33">
        <v>184</v>
      </c>
      <c r="K148" s="14">
        <v>1</v>
      </c>
      <c r="L148" s="14"/>
      <c r="N148" t="e">
        <f ca="1"/>
        <v>#NAME?</v>
      </c>
      <c r="O148" t="e">
        <f ca="1"/>
        <v>#NAME?</v>
      </c>
      <c r="P148" t="e">
        <f ca="1"/>
        <v>#NAME?</v>
      </c>
      <c r="Q148" t="e">
        <f ca="1"/>
        <v>#NAME?</v>
      </c>
      <c r="R148" t="e">
        <f ca="1"/>
        <v>#NAME?</v>
      </c>
      <c r="S148" t="e">
        <f ca="1"/>
        <v>#NAME?</v>
      </c>
      <c r="T148" t="e">
        <f ca="1"/>
        <v>#NAME?</v>
      </c>
      <c r="U148" t="e">
        <f ca="1"/>
        <v>#NAME?</v>
      </c>
      <c r="V148" t="e">
        <f ca="1"/>
        <v>#NAME?</v>
      </c>
      <c r="W148" t="e">
        <f ca="1"/>
        <v>#NAME?</v>
      </c>
      <c r="X148" s="138" t="e">
        <f ca="1"/>
        <v>#NAME?</v>
      </c>
      <c r="Y148" s="139" t="e">
        <f ca="1"/>
        <v>#NAME?</v>
      </c>
      <c r="Z148" s="140" t="e">
        <f t="shared" ca="1" si="28"/>
        <v>#NAME?</v>
      </c>
      <c r="AA148" t="e">
        <f t="shared" ca="1" si="29"/>
        <v>#NAME?</v>
      </c>
      <c r="AB148" t="e">
        <f t="shared" ca="1" si="30"/>
        <v>#NAME?</v>
      </c>
      <c r="AC148" s="138" t="e">
        <f t="shared" ca="1" si="31"/>
        <v>#NAME?</v>
      </c>
      <c r="AD148" s="140" t="e">
        <f t="shared" ca="1" si="32"/>
        <v>#NAME?</v>
      </c>
      <c r="AE148" s="138">
        <f t="shared" ca="1" si="33"/>
        <v>0</v>
      </c>
      <c r="AF148" s="140" t="e">
        <f t="shared" ca="1" si="34"/>
        <v>#NAME?</v>
      </c>
      <c r="AG148">
        <f t="shared" ca="1" si="35"/>
        <v>0</v>
      </c>
      <c r="BG148" t="e">
        <f ca="1"/>
        <v>#NAME?</v>
      </c>
      <c r="BH148" t="e">
        <f ca="1"/>
        <v>#NAME?</v>
      </c>
      <c r="BI148" t="e">
        <f ca="1"/>
        <v>#NAME?</v>
      </c>
      <c r="BJ148" t="e">
        <f t="shared" ca="1" si="39"/>
        <v>#NAME?</v>
      </c>
      <c r="BK148" t="e">
        <f t="shared" ca="1" si="40"/>
        <v>#NAME?</v>
      </c>
      <c r="BL148" t="e">
        <f t="shared" ca="1" si="36"/>
        <v>#NAME?</v>
      </c>
      <c r="BM148" t="e">
        <f t="shared" ca="1" si="37"/>
        <v>#NAME?</v>
      </c>
      <c r="BN148" t="e">
        <f t="shared" ca="1" si="38"/>
        <v>#NAME?</v>
      </c>
    </row>
    <row r="149" spans="1:66" ht="15.5" x14ac:dyDescent="0.35">
      <c r="A149" s="31">
        <v>66</v>
      </c>
      <c r="B149" s="14">
        <v>17</v>
      </c>
      <c r="C149" s="20">
        <v>2.62</v>
      </c>
      <c r="D149" s="14">
        <v>2</v>
      </c>
      <c r="E149">
        <v>0</v>
      </c>
      <c r="F149" s="32">
        <v>1</v>
      </c>
      <c r="G149" s="14">
        <v>39</v>
      </c>
      <c r="H149" s="14">
        <v>8</v>
      </c>
      <c r="I149" s="14">
        <v>3</v>
      </c>
      <c r="J149" s="33">
        <v>172</v>
      </c>
      <c r="K149" s="14">
        <v>0</v>
      </c>
      <c r="L149" s="14"/>
      <c r="N149" t="e">
        <f ca="1"/>
        <v>#NAME?</v>
      </c>
      <c r="O149" t="e">
        <f ca="1"/>
        <v>#NAME?</v>
      </c>
      <c r="P149" t="e">
        <f ca="1"/>
        <v>#NAME?</v>
      </c>
      <c r="Q149" t="e">
        <f ca="1"/>
        <v>#NAME?</v>
      </c>
      <c r="R149" t="e">
        <f ca="1"/>
        <v>#NAME?</v>
      </c>
      <c r="S149" t="e">
        <f ca="1"/>
        <v>#NAME?</v>
      </c>
      <c r="T149" t="e">
        <f ca="1"/>
        <v>#NAME?</v>
      </c>
      <c r="U149" t="e">
        <f ca="1"/>
        <v>#NAME?</v>
      </c>
      <c r="V149" t="e">
        <f ca="1"/>
        <v>#NAME?</v>
      </c>
      <c r="W149" t="e">
        <f ca="1"/>
        <v>#NAME?</v>
      </c>
      <c r="X149" s="138" t="e">
        <f ca="1"/>
        <v>#NAME?</v>
      </c>
      <c r="Y149" s="139" t="e">
        <f ca="1"/>
        <v>#NAME?</v>
      </c>
      <c r="Z149" s="140" t="e">
        <f t="shared" ca="1" si="28"/>
        <v>#NAME?</v>
      </c>
      <c r="AA149" t="e">
        <f t="shared" ca="1" si="29"/>
        <v>#NAME?</v>
      </c>
      <c r="AB149" t="e">
        <f t="shared" ca="1" si="30"/>
        <v>#NAME?</v>
      </c>
      <c r="AC149" s="138" t="e">
        <f t="shared" ca="1" si="31"/>
        <v>#NAME?</v>
      </c>
      <c r="AD149" s="140" t="e">
        <f t="shared" ca="1" si="32"/>
        <v>#NAME?</v>
      </c>
      <c r="AE149" s="138">
        <f t="shared" ca="1" si="33"/>
        <v>0</v>
      </c>
      <c r="AF149" s="140" t="e">
        <f t="shared" ca="1" si="34"/>
        <v>#NAME?</v>
      </c>
      <c r="AG149">
        <f t="shared" ca="1" si="35"/>
        <v>0</v>
      </c>
      <c r="BG149" t="e">
        <f ca="1"/>
        <v>#NAME?</v>
      </c>
      <c r="BH149" t="e">
        <f ca="1"/>
        <v>#NAME?</v>
      </c>
      <c r="BI149" t="e">
        <f ca="1"/>
        <v>#NAME?</v>
      </c>
      <c r="BJ149" t="e">
        <f t="shared" ca="1" si="39"/>
        <v>#NAME?</v>
      </c>
      <c r="BK149" t="e">
        <f t="shared" ca="1" si="40"/>
        <v>#NAME?</v>
      </c>
      <c r="BL149" t="e">
        <f t="shared" ca="1" si="36"/>
        <v>#NAME?</v>
      </c>
      <c r="BM149" t="e">
        <f t="shared" ca="1" si="37"/>
        <v>#NAME?</v>
      </c>
      <c r="BN149" t="e">
        <f t="shared" ca="1" si="38"/>
        <v>#NAME?</v>
      </c>
    </row>
    <row r="150" spans="1:66" ht="15.5" x14ac:dyDescent="0.35">
      <c r="A150" s="31">
        <v>55</v>
      </c>
      <c r="B150" s="14">
        <v>8</v>
      </c>
      <c r="C150" s="20">
        <v>1.1679999999999999</v>
      </c>
      <c r="D150" s="14">
        <v>3</v>
      </c>
      <c r="E150">
        <v>0</v>
      </c>
      <c r="F150" s="32">
        <v>0</v>
      </c>
      <c r="G150" s="14">
        <v>52</v>
      </c>
      <c r="H150" s="14">
        <v>10</v>
      </c>
      <c r="I150" s="14">
        <v>3</v>
      </c>
      <c r="J150" s="33">
        <v>182</v>
      </c>
      <c r="K150" s="14">
        <v>1</v>
      </c>
      <c r="L150" s="14"/>
      <c r="N150" t="e">
        <f ca="1"/>
        <v>#NAME?</v>
      </c>
      <c r="O150" t="e">
        <f ca="1"/>
        <v>#NAME?</v>
      </c>
      <c r="P150" t="e">
        <f ca="1"/>
        <v>#NAME?</v>
      </c>
      <c r="Q150" t="e">
        <f ca="1"/>
        <v>#NAME?</v>
      </c>
      <c r="R150" t="e">
        <f ca="1"/>
        <v>#NAME?</v>
      </c>
      <c r="S150" t="e">
        <f ca="1"/>
        <v>#NAME?</v>
      </c>
      <c r="T150" t="e">
        <f ca="1"/>
        <v>#NAME?</v>
      </c>
      <c r="U150" t="e">
        <f ca="1"/>
        <v>#NAME?</v>
      </c>
      <c r="V150" t="e">
        <f ca="1"/>
        <v>#NAME?</v>
      </c>
      <c r="W150" t="e">
        <f ca="1"/>
        <v>#NAME?</v>
      </c>
      <c r="X150" s="138" t="e">
        <f ca="1"/>
        <v>#NAME?</v>
      </c>
      <c r="Y150" s="139" t="e">
        <f ca="1"/>
        <v>#NAME?</v>
      </c>
      <c r="Z150" s="140" t="e">
        <f t="shared" ca="1" si="28"/>
        <v>#NAME?</v>
      </c>
      <c r="AA150" t="e">
        <f t="shared" ca="1" si="29"/>
        <v>#NAME?</v>
      </c>
      <c r="AB150" t="e">
        <f t="shared" ca="1" si="30"/>
        <v>#NAME?</v>
      </c>
      <c r="AC150" s="138" t="e">
        <f t="shared" ca="1" si="31"/>
        <v>#NAME?</v>
      </c>
      <c r="AD150" s="140" t="e">
        <f t="shared" ca="1" si="32"/>
        <v>#NAME?</v>
      </c>
      <c r="AE150" s="138">
        <f t="shared" ca="1" si="33"/>
        <v>0</v>
      </c>
      <c r="AF150" s="140" t="e">
        <f t="shared" ca="1" si="34"/>
        <v>#NAME?</v>
      </c>
      <c r="AG150">
        <f t="shared" ca="1" si="35"/>
        <v>0</v>
      </c>
      <c r="BG150" t="e">
        <f ca="1"/>
        <v>#NAME?</v>
      </c>
      <c r="BH150" t="e">
        <f ca="1"/>
        <v>#NAME?</v>
      </c>
      <c r="BI150" t="e">
        <f ca="1"/>
        <v>#NAME?</v>
      </c>
      <c r="BJ150" t="e">
        <f t="shared" ca="1" si="39"/>
        <v>#NAME?</v>
      </c>
      <c r="BK150" t="e">
        <f t="shared" ca="1" si="40"/>
        <v>#NAME?</v>
      </c>
      <c r="BL150" t="e">
        <f t="shared" ca="1" si="36"/>
        <v>#NAME?</v>
      </c>
      <c r="BM150" t="e">
        <f t="shared" ca="1" si="37"/>
        <v>#NAME?</v>
      </c>
      <c r="BN150" t="e">
        <f t="shared" ca="1" si="38"/>
        <v>#NAME?</v>
      </c>
    </row>
    <row r="151" spans="1:66" ht="15.5" x14ac:dyDescent="0.35">
      <c r="A151" s="31">
        <v>60</v>
      </c>
      <c r="B151" s="14">
        <v>9</v>
      </c>
      <c r="C151" s="20">
        <v>3.2000000000000001E-2</v>
      </c>
      <c r="D151" s="14">
        <v>5</v>
      </c>
      <c r="E151">
        <v>0</v>
      </c>
      <c r="F151" s="32">
        <v>1</v>
      </c>
      <c r="G151" s="14">
        <v>35</v>
      </c>
      <c r="H151" s="14">
        <v>8</v>
      </c>
      <c r="I151" s="14">
        <v>2</v>
      </c>
      <c r="J151" s="33">
        <v>185</v>
      </c>
      <c r="K151" s="14">
        <v>1</v>
      </c>
      <c r="L151" s="14"/>
      <c r="N151" t="e">
        <f ca="1"/>
        <v>#NAME?</v>
      </c>
      <c r="O151" t="e">
        <f ca="1"/>
        <v>#NAME?</v>
      </c>
      <c r="P151" t="e">
        <f ca="1"/>
        <v>#NAME?</v>
      </c>
      <c r="Q151" t="e">
        <f ca="1"/>
        <v>#NAME?</v>
      </c>
      <c r="R151" t="e">
        <f ca="1"/>
        <v>#NAME?</v>
      </c>
      <c r="S151" t="e">
        <f ca="1"/>
        <v>#NAME?</v>
      </c>
      <c r="T151" t="e">
        <f ca="1"/>
        <v>#NAME?</v>
      </c>
      <c r="U151" t="e">
        <f ca="1"/>
        <v>#NAME?</v>
      </c>
      <c r="V151" t="e">
        <f ca="1"/>
        <v>#NAME?</v>
      </c>
      <c r="W151" t="e">
        <f ca="1"/>
        <v>#NAME?</v>
      </c>
      <c r="X151" s="138" t="e">
        <f ca="1"/>
        <v>#NAME?</v>
      </c>
      <c r="Y151" s="139" t="e">
        <f ca="1"/>
        <v>#NAME?</v>
      </c>
      <c r="Z151" s="140" t="e">
        <f t="shared" ca="1" si="28"/>
        <v>#NAME?</v>
      </c>
      <c r="AA151" t="e">
        <f t="shared" ca="1" si="29"/>
        <v>#NAME?</v>
      </c>
      <c r="AB151" t="e">
        <f t="shared" ca="1" si="30"/>
        <v>#NAME?</v>
      </c>
      <c r="AC151" s="138" t="e">
        <f t="shared" ca="1" si="31"/>
        <v>#NAME?</v>
      </c>
      <c r="AD151" s="140" t="e">
        <f t="shared" ca="1" si="32"/>
        <v>#NAME?</v>
      </c>
      <c r="AE151" s="138">
        <f t="shared" ca="1" si="33"/>
        <v>0</v>
      </c>
      <c r="AF151" s="140" t="e">
        <f t="shared" ca="1" si="34"/>
        <v>#NAME?</v>
      </c>
      <c r="AG151">
        <f t="shared" ca="1" si="35"/>
        <v>0</v>
      </c>
      <c r="BG151" t="e">
        <f ca="1"/>
        <v>#NAME?</v>
      </c>
      <c r="BH151" t="e">
        <f ca="1"/>
        <v>#NAME?</v>
      </c>
      <c r="BI151" t="e">
        <f ca="1"/>
        <v>#NAME?</v>
      </c>
      <c r="BJ151" t="e">
        <f t="shared" ca="1" si="39"/>
        <v>#NAME?</v>
      </c>
      <c r="BK151" t="e">
        <f t="shared" ca="1" si="40"/>
        <v>#NAME?</v>
      </c>
      <c r="BL151" t="e">
        <f t="shared" ca="1" si="36"/>
        <v>#NAME?</v>
      </c>
      <c r="BM151" t="e">
        <f t="shared" ca="1" si="37"/>
        <v>#NAME?</v>
      </c>
      <c r="BN151" t="e">
        <f t="shared" ca="1" si="38"/>
        <v>#NAME?</v>
      </c>
    </row>
    <row r="152" spans="1:66" x14ac:dyDescent="0.35">
      <c r="N152" t="e">
        <f ca="1"/>
        <v>#NAME?</v>
      </c>
      <c r="O152" t="e">
        <f ca="1"/>
        <v>#NAME?</v>
      </c>
      <c r="P152" t="e">
        <f ca="1"/>
        <v>#NAME?</v>
      </c>
      <c r="Q152" t="e">
        <f ca="1"/>
        <v>#NAME?</v>
      </c>
      <c r="R152" t="e">
        <f ca="1"/>
        <v>#NAME?</v>
      </c>
      <c r="S152" t="e">
        <f ca="1"/>
        <v>#NAME?</v>
      </c>
      <c r="T152" t="e">
        <f ca="1"/>
        <v>#NAME?</v>
      </c>
      <c r="U152" t="e">
        <f ca="1"/>
        <v>#NAME?</v>
      </c>
      <c r="V152" t="e">
        <f ca="1"/>
        <v>#NAME?</v>
      </c>
      <c r="W152" t="e">
        <f ca="1"/>
        <v>#NAME?</v>
      </c>
      <c r="X152" s="138" t="e">
        <f ca="1"/>
        <v>#NAME?</v>
      </c>
      <c r="Y152" s="139" t="e">
        <f ca="1"/>
        <v>#NAME?</v>
      </c>
      <c r="Z152" s="140" t="e">
        <f t="shared" ca="1" si="28"/>
        <v>#NAME?</v>
      </c>
      <c r="AA152" t="e">
        <f t="shared" ca="1" si="29"/>
        <v>#NAME?</v>
      </c>
      <c r="AB152" t="e">
        <f t="shared" ca="1" si="30"/>
        <v>#NAME?</v>
      </c>
      <c r="AC152" s="138" t="e">
        <f t="shared" ca="1" si="31"/>
        <v>#NAME?</v>
      </c>
      <c r="AD152" s="140" t="e">
        <f t="shared" ca="1" si="32"/>
        <v>#NAME?</v>
      </c>
      <c r="AE152" s="138">
        <f t="shared" ca="1" si="33"/>
        <v>0</v>
      </c>
      <c r="AF152" s="140" t="e">
        <f t="shared" ca="1" si="34"/>
        <v>#NAME?</v>
      </c>
      <c r="AG152">
        <f t="shared" ca="1" si="35"/>
        <v>0</v>
      </c>
      <c r="BG152" t="e">
        <f ca="1"/>
        <v>#NAME?</v>
      </c>
      <c r="BH152" t="e">
        <f ca="1"/>
        <v>#NAME?</v>
      </c>
      <c r="BI152" t="e">
        <f ca="1"/>
        <v>#NAME?</v>
      </c>
      <c r="BJ152" t="e">
        <f t="shared" ca="1" si="39"/>
        <v>#NAME?</v>
      </c>
      <c r="BK152" t="e">
        <f t="shared" ca="1" si="40"/>
        <v>#NAME?</v>
      </c>
      <c r="BL152" t="e">
        <f t="shared" ca="1" si="36"/>
        <v>#NAME?</v>
      </c>
      <c r="BM152" t="e">
        <f t="shared" ca="1" si="37"/>
        <v>#NAME?</v>
      </c>
      <c r="BN152" t="e">
        <f t="shared" ca="1" si="38"/>
        <v>#NAME?</v>
      </c>
    </row>
    <row r="153" spans="1:66" x14ac:dyDescent="0.35">
      <c r="N153" t="e">
        <f ca="1"/>
        <v>#NAME?</v>
      </c>
      <c r="O153" t="e">
        <f ca="1"/>
        <v>#NAME?</v>
      </c>
      <c r="P153" t="e">
        <f ca="1"/>
        <v>#NAME?</v>
      </c>
      <c r="Q153" t="e">
        <f ca="1"/>
        <v>#NAME?</v>
      </c>
      <c r="R153" t="e">
        <f ca="1"/>
        <v>#NAME?</v>
      </c>
      <c r="S153" t="e">
        <f ca="1"/>
        <v>#NAME?</v>
      </c>
      <c r="T153" t="e">
        <f ca="1"/>
        <v>#NAME?</v>
      </c>
      <c r="U153" t="e">
        <f ca="1"/>
        <v>#NAME?</v>
      </c>
      <c r="V153" t="e">
        <f ca="1"/>
        <v>#NAME?</v>
      </c>
      <c r="W153" t="e">
        <f ca="1"/>
        <v>#NAME?</v>
      </c>
      <c r="X153" s="138" t="e">
        <f ca="1"/>
        <v>#NAME?</v>
      </c>
      <c r="Y153" s="139" t="e">
        <f ca="1"/>
        <v>#NAME?</v>
      </c>
      <c r="Z153" s="140" t="e">
        <f t="shared" ca="1" si="28"/>
        <v>#NAME?</v>
      </c>
      <c r="AA153" t="e">
        <f t="shared" ca="1" si="29"/>
        <v>#NAME?</v>
      </c>
      <c r="AB153" t="e">
        <f t="shared" ca="1" si="30"/>
        <v>#NAME?</v>
      </c>
      <c r="AC153" s="138" t="e">
        <f t="shared" ca="1" si="31"/>
        <v>#NAME?</v>
      </c>
      <c r="AD153" s="140" t="e">
        <f t="shared" ca="1" si="32"/>
        <v>#NAME?</v>
      </c>
      <c r="AE153" s="138">
        <f t="shared" ca="1" si="33"/>
        <v>0</v>
      </c>
      <c r="AF153" s="140" t="e">
        <f t="shared" ca="1" si="34"/>
        <v>#NAME?</v>
      </c>
      <c r="AG153">
        <f t="shared" ca="1" si="35"/>
        <v>0</v>
      </c>
      <c r="BG153" t="e">
        <f ca="1"/>
        <v>#NAME?</v>
      </c>
      <c r="BH153" t="e">
        <f ca="1"/>
        <v>#NAME?</v>
      </c>
      <c r="BI153" t="e">
        <f ca="1"/>
        <v>#NAME?</v>
      </c>
      <c r="BJ153" t="e">
        <f t="shared" ca="1" si="39"/>
        <v>#NAME?</v>
      </c>
      <c r="BK153" t="e">
        <f t="shared" ca="1" si="40"/>
        <v>#NAME?</v>
      </c>
      <c r="BL153" t="e">
        <f t="shared" ca="1" si="36"/>
        <v>#NAME?</v>
      </c>
      <c r="BM153" t="e">
        <f t="shared" ca="1" si="37"/>
        <v>#NAME?</v>
      </c>
      <c r="BN153" t="e">
        <f t="shared" ca="1" si="38"/>
        <v>#NAME?</v>
      </c>
    </row>
    <row r="154" spans="1:66" x14ac:dyDescent="0.35">
      <c r="N154" t="e">
        <f ca="1"/>
        <v>#NAME?</v>
      </c>
      <c r="O154" t="e">
        <f ca="1"/>
        <v>#NAME?</v>
      </c>
      <c r="P154" t="e">
        <f ca="1"/>
        <v>#NAME?</v>
      </c>
      <c r="Q154" t="e">
        <f ca="1"/>
        <v>#NAME?</v>
      </c>
      <c r="R154" t="e">
        <f ca="1"/>
        <v>#NAME?</v>
      </c>
      <c r="S154" t="e">
        <f ca="1"/>
        <v>#NAME?</v>
      </c>
      <c r="T154" t="e">
        <f ca="1"/>
        <v>#NAME?</v>
      </c>
      <c r="U154" t="e">
        <f ca="1"/>
        <v>#NAME?</v>
      </c>
      <c r="V154" t="e">
        <f ca="1"/>
        <v>#NAME?</v>
      </c>
      <c r="W154" t="e">
        <f ca="1"/>
        <v>#NAME?</v>
      </c>
      <c r="X154" s="138" t="e">
        <f ca="1"/>
        <v>#NAME?</v>
      </c>
      <c r="Y154" s="139" t="e">
        <f ca="1"/>
        <v>#NAME?</v>
      </c>
      <c r="Z154" s="140" t="e">
        <f t="shared" ca="1" si="28"/>
        <v>#NAME?</v>
      </c>
      <c r="AA154" t="e">
        <f t="shared" ca="1" si="29"/>
        <v>#NAME?</v>
      </c>
      <c r="AB154" t="e">
        <f t="shared" ca="1" si="30"/>
        <v>#NAME?</v>
      </c>
      <c r="AC154" s="138" t="e">
        <f t="shared" ca="1" si="31"/>
        <v>#NAME?</v>
      </c>
      <c r="AD154" s="140" t="e">
        <f t="shared" ca="1" si="32"/>
        <v>#NAME?</v>
      </c>
      <c r="AE154" s="138">
        <f t="shared" ca="1" si="33"/>
        <v>0</v>
      </c>
      <c r="AF154" s="140" t="e">
        <f t="shared" ca="1" si="34"/>
        <v>#NAME?</v>
      </c>
      <c r="AG154">
        <f t="shared" ca="1" si="35"/>
        <v>0</v>
      </c>
      <c r="BG154" t="e">
        <f ca="1"/>
        <v>#NAME?</v>
      </c>
      <c r="BH154" t="e">
        <f ca="1"/>
        <v>#NAME?</v>
      </c>
      <c r="BI154" t="e">
        <f ca="1"/>
        <v>#NAME?</v>
      </c>
      <c r="BJ154" t="e">
        <f t="shared" ca="1" si="39"/>
        <v>#NAME?</v>
      </c>
      <c r="BK154" t="e">
        <f t="shared" ca="1" si="40"/>
        <v>#NAME?</v>
      </c>
      <c r="BL154" t="e">
        <f t="shared" ca="1" si="36"/>
        <v>#NAME?</v>
      </c>
      <c r="BM154" t="e">
        <f t="shared" ca="1" si="37"/>
        <v>#NAME?</v>
      </c>
      <c r="BN154" t="e">
        <f t="shared" ca="1" si="38"/>
        <v>#NAME?</v>
      </c>
    </row>
    <row r="155" spans="1:66" x14ac:dyDescent="0.35">
      <c r="N155" t="e">
        <f ca="1"/>
        <v>#NAME?</v>
      </c>
      <c r="O155" t="e">
        <f ca="1"/>
        <v>#NAME?</v>
      </c>
      <c r="P155" t="e">
        <f ca="1"/>
        <v>#NAME?</v>
      </c>
      <c r="Q155" t="e">
        <f ca="1"/>
        <v>#NAME?</v>
      </c>
      <c r="R155" t="e">
        <f ca="1"/>
        <v>#NAME?</v>
      </c>
      <c r="S155" t="e">
        <f ca="1"/>
        <v>#NAME?</v>
      </c>
      <c r="T155" t="e">
        <f ca="1"/>
        <v>#NAME?</v>
      </c>
      <c r="U155" t="e">
        <f ca="1"/>
        <v>#NAME?</v>
      </c>
      <c r="V155" t="e">
        <f ca="1"/>
        <v>#NAME?</v>
      </c>
      <c r="W155" t="e">
        <f ca="1"/>
        <v>#NAME?</v>
      </c>
      <c r="X155" s="141" t="e">
        <f ca="1"/>
        <v>#NAME?</v>
      </c>
      <c r="Y155" s="142" t="e">
        <f ca="1"/>
        <v>#NAME?</v>
      </c>
      <c r="Z155" s="140" t="e">
        <f t="shared" ca="1" si="28"/>
        <v>#NAME?</v>
      </c>
      <c r="AA155" t="e">
        <f t="shared" ca="1" si="29"/>
        <v>#NAME?</v>
      </c>
      <c r="AB155" t="e">
        <f t="shared" ca="1" si="30"/>
        <v>#NAME?</v>
      </c>
      <c r="AC155" s="138" t="e">
        <f t="shared" ca="1" si="31"/>
        <v>#NAME?</v>
      </c>
      <c r="AD155" s="140" t="e">
        <f t="shared" ca="1" si="32"/>
        <v>#NAME?</v>
      </c>
      <c r="AE155" s="138">
        <f t="shared" ca="1" si="33"/>
        <v>0</v>
      </c>
      <c r="AF155" s="140" t="e">
        <f t="shared" ca="1" si="34"/>
        <v>#NAME?</v>
      </c>
      <c r="AG155">
        <f t="shared" ca="1" si="35"/>
        <v>0</v>
      </c>
      <c r="BG155" t="e">
        <f ca="1"/>
        <v>#NAME?</v>
      </c>
      <c r="BH155" t="e">
        <f ca="1"/>
        <v>#NAME?</v>
      </c>
      <c r="BI155" t="e">
        <f ca="1"/>
        <v>#NAME?</v>
      </c>
      <c r="BJ155" t="e">
        <f t="shared" ca="1" si="39"/>
        <v>#NAME?</v>
      </c>
      <c r="BK155" t="e">
        <f t="shared" ca="1" si="40"/>
        <v>#NAME?</v>
      </c>
      <c r="BL155" t="e">
        <f t="shared" ca="1" si="36"/>
        <v>#NAME?</v>
      </c>
      <c r="BM155" t="e">
        <f t="shared" ca="1" si="37"/>
        <v>#NAME?</v>
      </c>
      <c r="BN155" t="e">
        <f t="shared" ca="1" si="38"/>
        <v>#NAME?</v>
      </c>
    </row>
    <row r="156" spans="1:66" x14ac:dyDescent="0.35">
      <c r="N156" s="134"/>
      <c r="O156" s="134"/>
      <c r="P156" s="134"/>
      <c r="Q156" s="134"/>
      <c r="R156" s="134"/>
      <c r="S156" s="134"/>
      <c r="T156" s="134"/>
      <c r="U156" s="134"/>
      <c r="V156" s="134"/>
      <c r="W156" s="134"/>
      <c r="X156" s="134" t="e">
        <f ca="1">SUM(X6:X155)</f>
        <v>#NAME?</v>
      </c>
      <c r="Y156" s="134" t="e">
        <f t="shared" ref="Y156:Z156" ca="1" si="41">SUM(Y6:Y155)</f>
        <v>#NAME?</v>
      </c>
      <c r="Z156" s="146" t="e">
        <f t="shared" ca="1" si="41"/>
        <v>#NAME?</v>
      </c>
      <c r="AA156" s="146"/>
      <c r="AB156" s="146"/>
      <c r="AC156" s="146" t="e">
        <f ca="1">SUM(AC6:AC155)</f>
        <v>#NAME?</v>
      </c>
      <c r="AD156" s="146" t="e">
        <f t="shared" ref="AD156:AE156" ca="1" si="42">SUM(AD6:AD155)</f>
        <v>#NAME?</v>
      </c>
      <c r="AE156" s="146">
        <f t="shared" ca="1" si="42"/>
        <v>0</v>
      </c>
      <c r="AF156" s="146" t="e">
        <f ca="1">SUMPRODUCT(AF6:AF155,Z6:Z155)/Z156</f>
        <v>#NAME?</v>
      </c>
      <c r="AG156" s="146">
        <f ca="1">SUM(AG6:AG155)</f>
        <v>0</v>
      </c>
      <c r="BG156" s="152" t="e">
        <f ca="1"/>
        <v>#NAME?</v>
      </c>
      <c r="BH156" s="152" t="e">
        <f ca="1"/>
        <v>#NAME?</v>
      </c>
      <c r="BI156" s="152" t="e">
        <f ca="1"/>
        <v>#NAME?</v>
      </c>
      <c r="BJ156" s="152" t="e">
        <f t="shared" ca="1" si="39"/>
        <v>#NAME?</v>
      </c>
      <c r="BK156" s="152" t="e">
        <f t="shared" ca="1" si="40"/>
        <v>#NAME?</v>
      </c>
      <c r="BL156" s="152" t="e">
        <f t="shared" ca="1" si="36"/>
        <v>#NAME?</v>
      </c>
      <c r="BM156" s="152" t="e">
        <f t="shared" ca="1" si="37"/>
        <v>#NAME?</v>
      </c>
      <c r="BN156" s="152" t="e">
        <f t="shared" ca="1" si="38"/>
        <v>#NAME?</v>
      </c>
    </row>
    <row r="157" spans="1:66" ht="15" thickBot="1" x14ac:dyDescent="0.4">
      <c r="BN157" t="e">
        <f ca="1">SUM(BN6:BN156)</f>
        <v>#NAME?</v>
      </c>
    </row>
    <row r="158" spans="1:66" ht="15" thickTop="1" x14ac:dyDescent="0.35">
      <c r="N158" s="151"/>
      <c r="O158" s="151" t="s">
        <v>186</v>
      </c>
      <c r="P158" s="151" t="s">
        <v>187</v>
      </c>
      <c r="Q158" s="151" t="s">
        <v>188</v>
      </c>
      <c r="R158" s="151" t="s">
        <v>178</v>
      </c>
      <c r="S158" s="151" t="s">
        <v>189</v>
      </c>
      <c r="T158" s="151" t="s">
        <v>190</v>
      </c>
      <c r="U158" s="151" t="s">
        <v>191</v>
      </c>
    </row>
    <row r="159" spans="1:66" x14ac:dyDescent="0.35">
      <c r="N159" t="s">
        <v>157</v>
      </c>
      <c r="O159" t="e">
        <f t="array" aca="1" ref="O159:O169" ca="1">AI7:AI17</f>
        <v>#NAME?</v>
      </c>
      <c r="P159" t="e">
        <f t="array" aca="1" ref="P159:P169" ca="1">SQRT([2]!DIAG(AN6:AX16))</f>
        <v>#NAME?</v>
      </c>
      <c r="Q159" t="e">
        <f ca="1">(O159/P159)^2</f>
        <v>#NAME?</v>
      </c>
      <c r="R159" t="e">
        <f ca="1">_xlfn.CHISQ.DIST.RT(Q159,1)</f>
        <v>#NAME?</v>
      </c>
      <c r="S159" t="e">
        <f ca="1">EXP(O159)</f>
        <v>#NAME?</v>
      </c>
    </row>
    <row r="160" spans="1:66" x14ac:dyDescent="0.35">
      <c r="N160" t="str">
        <f t="array" ref="N160:N169">TRANSPOSE(N5:W5)</f>
        <v>No. Staff</v>
      </c>
      <c r="O160" t="e">
        <f ca="1"/>
        <v>#NAME?</v>
      </c>
      <c r="P160" t="e">
        <f ca="1"/>
        <v>#NAME?</v>
      </c>
      <c r="Q160" t="e">
        <f t="shared" ref="Q160:Q169" ca="1" si="43">(O160/P160)^2</f>
        <v>#NAME?</v>
      </c>
      <c r="R160" t="e">
        <f t="shared" ref="R160:R169" ca="1" si="44">_xlfn.CHISQ.DIST.RT(Q160,1)</f>
        <v>#NAME?</v>
      </c>
      <c r="S160" t="e">
        <f t="shared" ref="S160:S169" ca="1" si="45">EXP(O160)</f>
        <v>#NAME?</v>
      </c>
      <c r="T160" t="e">
        <f ca="1">EXP(O160-P160*_xlfn.NORM.S.INV(1-$AL$11/2))</f>
        <v>#NAME?</v>
      </c>
      <c r="U160" t="e">
        <f ca="1">EXP(O160+P160*_xlfn.NORM.S.INV(1-$AL$11/2))</f>
        <v>#NAME?</v>
      </c>
    </row>
    <row r="161" spans="14:21" x14ac:dyDescent="0.35">
      <c r="N161" t="str">
        <v>Age (Yrs)</v>
      </c>
      <c r="O161" t="e">
        <f ca="1"/>
        <v>#NAME?</v>
      </c>
      <c r="P161" t="e">
        <f ca="1"/>
        <v>#NAME?</v>
      </c>
      <c r="Q161" t="e">
        <f t="shared" ca="1" si="43"/>
        <v>#NAME?</v>
      </c>
      <c r="R161" t="e">
        <f t="shared" ca="1" si="44"/>
        <v>#NAME?</v>
      </c>
      <c r="S161" t="e">
        <f t="shared" ca="1" si="45"/>
        <v>#NAME?</v>
      </c>
      <c r="T161" t="e">
        <f t="shared" ref="T161:T169" ca="1" si="46">EXP(O161-P161*_xlfn.NORM.S.INV(1-$AL$11/2))</f>
        <v>#NAME?</v>
      </c>
      <c r="U161" t="e">
        <f t="shared" ref="U161:U169" ca="1" si="47">EXP(O161+P161*_xlfn.NORM.S.INV(1-$AL$11/2))</f>
        <v>#NAME?</v>
      </c>
    </row>
    <row r="162" spans="14:21" x14ac:dyDescent="0.35">
      <c r="N162" t="str">
        <v>GrossProfit $m</v>
      </c>
      <c r="O162" t="e">
        <f ca="1"/>
        <v>#NAME?</v>
      </c>
      <c r="P162" t="e">
        <f ca="1"/>
        <v>#NAME?</v>
      </c>
      <c r="Q162" t="e">
        <f t="shared" ca="1" si="43"/>
        <v>#NAME?</v>
      </c>
      <c r="R162" t="e">
        <f t="shared" ca="1" si="44"/>
        <v>#NAME?</v>
      </c>
      <c r="S162" t="e">
        <f t="shared" ca="1" si="45"/>
        <v>#NAME?</v>
      </c>
      <c r="T162" t="e">
        <f t="shared" ca="1" si="46"/>
        <v>#NAME?</v>
      </c>
      <c r="U162" t="e">
        <f t="shared" ca="1" si="47"/>
        <v>#NAME?</v>
      </c>
    </row>
    <row r="163" spans="14:21" x14ac:dyDescent="0.35">
      <c r="N163" t="str">
        <v>Competitors</v>
      </c>
      <c r="O163" t="e">
        <f ca="1"/>
        <v>#NAME?</v>
      </c>
      <c r="P163" t="e">
        <f ca="1"/>
        <v>#NAME?</v>
      </c>
      <c r="Q163" t="e">
        <f t="shared" ca="1" si="43"/>
        <v>#NAME?</v>
      </c>
      <c r="R163" t="e">
        <f t="shared" ca="1" si="44"/>
        <v>#NAME?</v>
      </c>
      <c r="S163" t="e">
        <f t="shared" ca="1" si="45"/>
        <v>#NAME?</v>
      </c>
      <c r="T163" t="e">
        <f t="shared" ca="1" si="46"/>
        <v>#NAME?</v>
      </c>
      <c r="U163" t="e">
        <f t="shared" ca="1" si="47"/>
        <v>#NAME?</v>
      </c>
    </row>
    <row r="164" spans="14:21" x14ac:dyDescent="0.35">
      <c r="N164" t="str">
        <v>OnlineChannel</v>
      </c>
      <c r="O164" t="e">
        <f ca="1"/>
        <v>#NAME?</v>
      </c>
      <c r="P164" t="e">
        <f ca="1"/>
        <v>#NAME?</v>
      </c>
      <c r="Q164" t="e">
        <f t="shared" ca="1" si="43"/>
        <v>#NAME?</v>
      </c>
      <c r="R164" t="e">
        <f t="shared" ca="1" si="44"/>
        <v>#NAME?</v>
      </c>
      <c r="S164" t="e">
        <f t="shared" ca="1" si="45"/>
        <v>#NAME?</v>
      </c>
      <c r="T164" t="e">
        <f t="shared" ca="1" si="46"/>
        <v>#NAME?</v>
      </c>
      <c r="U164" t="e">
        <f t="shared" ca="1" si="47"/>
        <v>#NAME?</v>
      </c>
    </row>
    <row r="165" spans="14:21" x14ac:dyDescent="0.35">
      <c r="N165" t="str">
        <v>Mng-Gender</v>
      </c>
      <c r="O165" t="e">
        <f ca="1"/>
        <v>#NAME?</v>
      </c>
      <c r="P165" t="e">
        <f ca="1"/>
        <v>#NAME?</v>
      </c>
      <c r="Q165" t="e">
        <f t="shared" ca="1" si="43"/>
        <v>#NAME?</v>
      </c>
      <c r="R165" t="e">
        <f t="shared" ca="1" si="44"/>
        <v>#NAME?</v>
      </c>
      <c r="S165" t="e">
        <f t="shared" ca="1" si="45"/>
        <v>#NAME?</v>
      </c>
      <c r="T165" t="e">
        <f t="shared" ca="1" si="46"/>
        <v>#NAME?</v>
      </c>
      <c r="U165" t="e">
        <f t="shared" ca="1" si="47"/>
        <v>#NAME?</v>
      </c>
    </row>
    <row r="166" spans="14:21" x14ac:dyDescent="0.35">
      <c r="N166" t="str">
        <v>Mng-Age</v>
      </c>
      <c r="O166" t="e">
        <f ca="1"/>
        <v>#NAME?</v>
      </c>
      <c r="P166" t="e">
        <f ca="1"/>
        <v>#NAME?</v>
      </c>
      <c r="Q166" t="e">
        <f t="shared" ca="1" si="43"/>
        <v>#NAME?</v>
      </c>
      <c r="R166" t="e">
        <f t="shared" ca="1" si="44"/>
        <v>#NAME?</v>
      </c>
      <c r="S166" t="e">
        <f t="shared" ca="1" si="45"/>
        <v>#NAME?</v>
      </c>
      <c r="T166" t="e">
        <f t="shared" ca="1" si="46"/>
        <v>#NAME?</v>
      </c>
      <c r="U166" t="e">
        <f t="shared" ca="1" si="47"/>
        <v>#NAME?</v>
      </c>
    </row>
    <row r="167" spans="14:21" x14ac:dyDescent="0.35">
      <c r="N167" t="str">
        <v>Mng-Exp</v>
      </c>
      <c r="O167" t="e">
        <f ca="1"/>
        <v>#NAME?</v>
      </c>
      <c r="P167" t="e">
        <f ca="1"/>
        <v>#NAME?</v>
      </c>
      <c r="Q167" t="e">
        <f t="shared" ca="1" si="43"/>
        <v>#NAME?</v>
      </c>
      <c r="R167" t="e">
        <f t="shared" ca="1" si="44"/>
        <v>#NAME?</v>
      </c>
      <c r="S167" t="e">
        <f t="shared" ca="1" si="45"/>
        <v>#NAME?</v>
      </c>
      <c r="T167" t="e">
        <f t="shared" ca="1" si="46"/>
        <v>#NAME?</v>
      </c>
      <c r="U167" t="e">
        <f t="shared" ca="1" si="47"/>
        <v>#NAME?</v>
      </c>
    </row>
    <row r="168" spans="14:21" x14ac:dyDescent="0.35">
      <c r="N168" t="str">
        <v>Mng-Train</v>
      </c>
      <c r="O168" t="e">
        <f ca="1"/>
        <v>#NAME?</v>
      </c>
      <c r="P168" t="e">
        <f ca="1"/>
        <v>#NAME?</v>
      </c>
      <c r="Q168" t="e">
        <f t="shared" ca="1" si="43"/>
        <v>#NAME?</v>
      </c>
      <c r="R168" t="e">
        <f t="shared" ca="1" si="44"/>
        <v>#NAME?</v>
      </c>
      <c r="S168" t="e">
        <f t="shared" ca="1" si="45"/>
        <v>#NAME?</v>
      </c>
      <c r="T168" t="e">
        <f t="shared" ca="1" si="46"/>
        <v>#NAME?</v>
      </c>
      <c r="U168" t="e">
        <f t="shared" ca="1" si="47"/>
        <v>#NAME?</v>
      </c>
    </row>
    <row r="169" spans="14:21" x14ac:dyDescent="0.35">
      <c r="N169" s="152" t="str">
        <v>Basket:2017</v>
      </c>
      <c r="O169" s="152" t="e">
        <f ca="1"/>
        <v>#NAME?</v>
      </c>
      <c r="P169" s="152" t="e">
        <f ca="1"/>
        <v>#NAME?</v>
      </c>
      <c r="Q169" s="152" t="e">
        <f t="shared" ca="1" si="43"/>
        <v>#NAME?</v>
      </c>
      <c r="R169" s="152" t="e">
        <f t="shared" ca="1" si="44"/>
        <v>#NAME?</v>
      </c>
      <c r="S169" s="152" t="e">
        <f t="shared" ca="1" si="45"/>
        <v>#NAME?</v>
      </c>
      <c r="T169" s="152" t="e">
        <f t="shared" ca="1" si="46"/>
        <v>#NAME?</v>
      </c>
      <c r="U169" s="152" t="e">
        <f t="shared" ca="1" si="47"/>
        <v>#NAME?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15701-ED99-468F-8D21-678C43EA1BF1}">
  <dimension ref="A1:BO172"/>
  <sheetViews>
    <sheetView workbookViewId="0">
      <selection sqref="A1:J151"/>
    </sheetView>
  </sheetViews>
  <sheetFormatPr defaultRowHeight="14.5" x14ac:dyDescent="0.35"/>
  <sheetData>
    <row r="1" spans="1:67" ht="15.5" x14ac:dyDescent="0.35">
      <c r="A1" s="27" t="s">
        <v>47</v>
      </c>
      <c r="B1" s="26" t="s">
        <v>48</v>
      </c>
      <c r="C1" s="26" t="s">
        <v>49</v>
      </c>
      <c r="D1" s="26" t="s">
        <v>51</v>
      </c>
      <c r="E1" s="30" t="s">
        <v>60</v>
      </c>
      <c r="F1" s="28" t="s">
        <v>54</v>
      </c>
      <c r="G1" s="26" t="s">
        <v>55</v>
      </c>
      <c r="H1" s="26" t="s">
        <v>56</v>
      </c>
      <c r="I1" s="29" t="s">
        <v>40</v>
      </c>
      <c r="J1" s="28" t="s">
        <v>53</v>
      </c>
    </row>
    <row r="2" spans="1:67" ht="15.5" x14ac:dyDescent="0.35">
      <c r="A2" s="31">
        <v>60</v>
      </c>
      <c r="B2" s="14">
        <v>10</v>
      </c>
      <c r="C2" s="20">
        <v>0.71199999999999997</v>
      </c>
      <c r="D2" s="14">
        <v>3</v>
      </c>
      <c r="E2">
        <v>1</v>
      </c>
      <c r="F2" s="32">
        <v>0</v>
      </c>
      <c r="G2" s="14">
        <v>33</v>
      </c>
      <c r="H2" s="14">
        <v>12</v>
      </c>
      <c r="I2" s="33">
        <v>178</v>
      </c>
      <c r="J2" s="14">
        <v>1</v>
      </c>
    </row>
    <row r="3" spans="1:67" ht="15.5" x14ac:dyDescent="0.35">
      <c r="A3" s="31">
        <v>69</v>
      </c>
      <c r="B3" s="14">
        <v>8</v>
      </c>
      <c r="C3" s="20">
        <v>9.0999999999999998E-2</v>
      </c>
      <c r="D3" s="14">
        <v>3</v>
      </c>
      <c r="E3">
        <v>1</v>
      </c>
      <c r="F3" s="32">
        <v>0</v>
      </c>
      <c r="G3" s="14">
        <v>33</v>
      </c>
      <c r="H3" s="14">
        <v>16</v>
      </c>
      <c r="I3" s="33">
        <v>178</v>
      </c>
      <c r="J3" s="14">
        <v>1</v>
      </c>
    </row>
    <row r="4" spans="1:67" ht="15.5" x14ac:dyDescent="0.35">
      <c r="A4" s="31">
        <v>79</v>
      </c>
      <c r="B4" s="14">
        <v>7</v>
      </c>
      <c r="C4" s="20">
        <v>1.72</v>
      </c>
      <c r="D4" s="14">
        <v>1</v>
      </c>
      <c r="E4">
        <v>1</v>
      </c>
      <c r="F4" s="32">
        <v>1</v>
      </c>
      <c r="G4" s="14">
        <v>40</v>
      </c>
      <c r="H4" s="14">
        <v>13</v>
      </c>
      <c r="I4" s="33">
        <v>188</v>
      </c>
      <c r="J4" s="14">
        <v>1</v>
      </c>
    </row>
    <row r="5" spans="1:67" ht="15.5" x14ac:dyDescent="0.35">
      <c r="A5" s="31">
        <v>66</v>
      </c>
      <c r="B5" s="14">
        <v>7</v>
      </c>
      <c r="C5" s="20">
        <v>1.3720000000000001</v>
      </c>
      <c r="D5" s="14">
        <v>1</v>
      </c>
      <c r="E5">
        <v>0</v>
      </c>
      <c r="F5" s="32">
        <v>1</v>
      </c>
      <c r="G5" s="14">
        <v>29</v>
      </c>
      <c r="H5" s="14">
        <v>10</v>
      </c>
      <c r="I5" s="33">
        <v>180</v>
      </c>
      <c r="J5" s="14">
        <v>1</v>
      </c>
    </row>
    <row r="6" spans="1:67" ht="15.5" x14ac:dyDescent="0.35">
      <c r="A6" s="31">
        <v>51</v>
      </c>
      <c r="B6" s="14">
        <v>15</v>
      </c>
      <c r="C6" s="20">
        <v>0.93500000000000005</v>
      </c>
      <c r="D6" s="14">
        <v>4</v>
      </c>
      <c r="E6">
        <v>0</v>
      </c>
      <c r="F6" s="32">
        <v>0</v>
      </c>
      <c r="G6" s="14">
        <v>36</v>
      </c>
      <c r="H6" s="14">
        <v>4</v>
      </c>
      <c r="I6" s="33">
        <v>171</v>
      </c>
      <c r="J6" s="14">
        <v>1</v>
      </c>
    </row>
    <row r="7" spans="1:67" ht="15.5" x14ac:dyDescent="0.35">
      <c r="A7" s="31">
        <v>62</v>
      </c>
      <c r="B7" s="14">
        <v>6</v>
      </c>
      <c r="C7" s="20">
        <v>2.0190000000000001</v>
      </c>
      <c r="D7" s="14">
        <v>0</v>
      </c>
      <c r="E7">
        <v>1</v>
      </c>
      <c r="F7" s="32">
        <v>1</v>
      </c>
      <c r="G7" s="14">
        <v>32</v>
      </c>
      <c r="H7" s="14">
        <v>15</v>
      </c>
      <c r="I7" s="33">
        <v>192</v>
      </c>
      <c r="J7" s="14">
        <v>1</v>
      </c>
      <c r="Q7" t="s">
        <v>164</v>
      </c>
      <c r="BC7" t="s">
        <v>193</v>
      </c>
      <c r="BH7" t="s">
        <v>198</v>
      </c>
    </row>
    <row r="8" spans="1:67" ht="16" thickBot="1" x14ac:dyDescent="0.4">
      <c r="A8" s="31">
        <v>61</v>
      </c>
      <c r="B8" s="14">
        <v>7</v>
      </c>
      <c r="C8" s="20">
        <v>0.66200000000000003</v>
      </c>
      <c r="D8" s="14">
        <v>2</v>
      </c>
      <c r="E8">
        <v>0</v>
      </c>
      <c r="F8" s="32">
        <v>1</v>
      </c>
      <c r="G8" s="14">
        <v>52</v>
      </c>
      <c r="H8" s="14">
        <v>15</v>
      </c>
      <c r="I8" s="33">
        <v>191</v>
      </c>
      <c r="J8" s="14">
        <v>1</v>
      </c>
    </row>
    <row r="9" spans="1:67" ht="16" thickTop="1" x14ac:dyDescent="0.35">
      <c r="A9" s="31">
        <v>59</v>
      </c>
      <c r="B9" s="14">
        <v>6</v>
      </c>
      <c r="C9" s="20">
        <v>0.7</v>
      </c>
      <c r="D9" s="14">
        <v>2</v>
      </c>
      <c r="E9">
        <v>0</v>
      </c>
      <c r="F9" s="32">
        <v>0</v>
      </c>
      <c r="G9" s="14">
        <v>41</v>
      </c>
      <c r="H9" s="14">
        <v>4</v>
      </c>
      <c r="I9" s="33">
        <v>182</v>
      </c>
      <c r="J9" s="14">
        <v>1</v>
      </c>
      <c r="Q9" s="145" t="str">
        <f>A1</f>
        <v>No. Staff</v>
      </c>
      <c r="R9" s="145" t="str">
        <f t="shared" ref="R9:Y9" si="0">B1</f>
        <v>Age (Yrs)</v>
      </c>
      <c r="S9" s="145" t="str">
        <f t="shared" si="0"/>
        <v>GrossProfit $m</v>
      </c>
      <c r="T9" s="145" t="str">
        <f t="shared" si="0"/>
        <v>Competitors</v>
      </c>
      <c r="U9" s="145" t="str">
        <f t="shared" si="0"/>
        <v>OnlineChannel</v>
      </c>
      <c r="V9" s="145" t="str">
        <f t="shared" si="0"/>
        <v>Mng-Gender</v>
      </c>
      <c r="W9" s="145" t="str">
        <f t="shared" si="0"/>
        <v>Mng-Age</v>
      </c>
      <c r="X9" s="145" t="str">
        <f t="shared" si="0"/>
        <v>Mng-Exp</v>
      </c>
      <c r="Y9" s="145" t="str">
        <f t="shared" si="0"/>
        <v>Basket:2017</v>
      </c>
      <c r="Z9" s="145" t="s">
        <v>165</v>
      </c>
      <c r="AA9" s="145" t="s">
        <v>166</v>
      </c>
      <c r="AB9" s="145" t="s">
        <v>148</v>
      </c>
      <c r="AC9" s="145" t="s">
        <v>167</v>
      </c>
      <c r="AD9" s="145" t="s">
        <v>168</v>
      </c>
      <c r="AE9" s="145" t="s">
        <v>169</v>
      </c>
      <c r="AF9" s="145" t="s">
        <v>170</v>
      </c>
      <c r="AG9" s="145" t="s">
        <v>171</v>
      </c>
      <c r="AH9" s="145" t="s">
        <v>172</v>
      </c>
      <c r="AI9" s="145" t="s">
        <v>173</v>
      </c>
      <c r="AK9" t="s">
        <v>174</v>
      </c>
      <c r="AM9" t="s">
        <v>175</v>
      </c>
      <c r="AN9" s="147" t="e">
        <f ca="1">Z160*LN(Z160/AB160)+AA160*LN(AA160/AB160)</f>
        <v>#NAME?</v>
      </c>
      <c r="AP9" t="s">
        <v>185</v>
      </c>
      <c r="BA9" t="s">
        <v>192</v>
      </c>
      <c r="BD9" s="153" t="s">
        <v>194</v>
      </c>
      <c r="BE9" s="153" t="s">
        <v>195</v>
      </c>
      <c r="BH9" s="151" t="s">
        <v>168</v>
      </c>
      <c r="BI9" s="151" t="s">
        <v>166</v>
      </c>
      <c r="BJ9" s="151" t="s">
        <v>165</v>
      </c>
      <c r="BK9" s="151" t="s">
        <v>199</v>
      </c>
      <c r="BL9" s="151" t="s">
        <v>200</v>
      </c>
      <c r="BM9" s="151" t="s">
        <v>201</v>
      </c>
      <c r="BN9" s="151" t="s">
        <v>202</v>
      </c>
      <c r="BO9" s="151" t="s">
        <v>203</v>
      </c>
    </row>
    <row r="10" spans="1:67" ht="15.5" x14ac:dyDescent="0.35">
      <c r="A10" s="31">
        <v>65</v>
      </c>
      <c r="B10" s="14">
        <v>8</v>
      </c>
      <c r="C10" s="20">
        <v>0.93700000000000006</v>
      </c>
      <c r="D10" s="14">
        <v>4</v>
      </c>
      <c r="E10">
        <v>1</v>
      </c>
      <c r="F10" s="32">
        <v>1</v>
      </c>
      <c r="G10" s="14">
        <v>31</v>
      </c>
      <c r="H10" s="14">
        <v>12</v>
      </c>
      <c r="I10" s="33">
        <v>192</v>
      </c>
      <c r="J10" s="14">
        <v>0</v>
      </c>
      <c r="Q10" t="e">
        <f t="array" aca="1" ref="Q10:AA159" ca="1">[2]!LogitSummary(A2:J151)</f>
        <v>#NAME?</v>
      </c>
      <c r="R10" t="e">
        <f ca="1"/>
        <v>#NAME?</v>
      </c>
      <c r="S10" t="e">
        <f ca="1"/>
        <v>#NAME?</v>
      </c>
      <c r="T10" t="e">
        <f ca="1"/>
        <v>#NAME?</v>
      </c>
      <c r="U10" t="e">
        <f ca="1"/>
        <v>#NAME?</v>
      </c>
      <c r="V10" t="e">
        <f ca="1"/>
        <v>#NAME?</v>
      </c>
      <c r="W10" t="e">
        <f ca="1"/>
        <v>#NAME?</v>
      </c>
      <c r="X10" t="e">
        <f ca="1"/>
        <v>#NAME?</v>
      </c>
      <c r="Y10" t="e">
        <f ca="1"/>
        <v>#NAME?</v>
      </c>
      <c r="Z10" s="138" t="e">
        <f ca="1"/>
        <v>#NAME?</v>
      </c>
      <c r="AA10" s="139" t="e">
        <f ca="1"/>
        <v>#NAME?</v>
      </c>
      <c r="AB10" s="140" t="e">
        <f ca="1">Z10+AA10</f>
        <v>#NAME?</v>
      </c>
      <c r="AC10" t="e">
        <f ca="1">IF(AB10=0,"",Z10/AB10)</f>
        <v>#NAME?</v>
      </c>
      <c r="AD10" t="e">
        <f ca="1">1/(1+EXP(-$AK$11-MMULT(Q10:Y10,$AK$12:$AK$20)))</f>
        <v>#NAME?</v>
      </c>
      <c r="AE10" s="135" t="e">
        <f ca="1">AB10*AD10</f>
        <v>#NAME?</v>
      </c>
      <c r="AF10" s="137" t="e">
        <f ca="1">AB10-AE10</f>
        <v>#NAME?</v>
      </c>
      <c r="AG10" s="135">
        <f ca="1">IFERROR(AB10*(AC10*LN(AD10)+(1-AC10)*LN(1-AD10)),0)</f>
        <v>0</v>
      </c>
      <c r="AH10" s="137" t="e">
        <f ca="1">100*IF(AD10&gt;=$BD$16,Z10/AB10,AA10/AB10)</f>
        <v>#NAME?</v>
      </c>
      <c r="AI10">
        <f ca="1">IFERROR((Z10-AE10)^2/AE10+(AA10-AF10)^2/AF10,0)</f>
        <v>0</v>
      </c>
      <c r="AM10" t="s">
        <v>176</v>
      </c>
      <c r="AN10" s="149">
        <f ca="1">AG160</f>
        <v>0</v>
      </c>
      <c r="AP10" s="135" t="e">
        <f t="array" aca="1" ref="AP10:AY19" ca="1">MINVERSE(MMULT(TRANSPOSE([2]!DESIGN(Q10:Y159)),AD10:AD159*(1-AD10:AD159)*AB10:AB159*[2]!DESIGN(Q10:Y159)))</f>
        <v>#NAME?</v>
      </c>
      <c r="AQ10" s="136" t="e">
        <f ca="1"/>
        <v>#NAME?</v>
      </c>
      <c r="AR10" s="136" t="e">
        <f ca="1"/>
        <v>#NAME?</v>
      </c>
      <c r="AS10" s="136" t="e">
        <f ca="1"/>
        <v>#NAME?</v>
      </c>
      <c r="AT10" s="136" t="e">
        <f ca="1"/>
        <v>#NAME?</v>
      </c>
      <c r="AU10" s="136" t="e">
        <f ca="1"/>
        <v>#NAME?</v>
      </c>
      <c r="AV10" s="136" t="e">
        <f ca="1"/>
        <v>#NAME?</v>
      </c>
      <c r="AW10" s="136" t="e">
        <f ca="1"/>
        <v>#NAME?</v>
      </c>
      <c r="AX10" s="136" t="e">
        <f ca="1"/>
        <v>#NAME?</v>
      </c>
      <c r="AY10" s="137" t="e">
        <f ca="1"/>
        <v>#NAME?</v>
      </c>
      <c r="BA10" s="147" t="e">
        <f t="array" aca="1" ref="BA10:BA19" ca="1">MMULT(AP10:AY19,MMULT(TRANSPOSE([2]!DESIGN(Q10:Y159)),AB10:AB159*(AC10:AC159-AD10:AD159)))</f>
        <v>#NAME?</v>
      </c>
      <c r="BC10" t="s">
        <v>169</v>
      </c>
      <c r="BD10" s="135">
        <f ca="1">SUMIF(AD10:AD159,"&gt;="&amp;BD16,Z10:Z159)</f>
        <v>0</v>
      </c>
      <c r="BE10" s="137">
        <f ca="1">SUMIF(AD10:AD159,"&gt;="&amp;BD16,AA10:AA159)</f>
        <v>0</v>
      </c>
      <c r="BF10">
        <f ca="1">BD10+BE10</f>
        <v>0</v>
      </c>
      <c r="BK10">
        <v>0</v>
      </c>
      <c r="BL10">
        <v>0</v>
      </c>
      <c r="BM10" t="e">
        <f ca="1">1-BK10/BK$160</f>
        <v>#NAME?</v>
      </c>
      <c r="BN10" t="e">
        <f ca="1">1-BL10/BL$160</f>
        <v>#NAME?</v>
      </c>
      <c r="BO10" t="e">
        <f ca="1">(BM10-BM11)*BN10</f>
        <v>#NAME?</v>
      </c>
    </row>
    <row r="11" spans="1:67" ht="15.5" x14ac:dyDescent="0.35">
      <c r="A11" s="31">
        <v>55</v>
      </c>
      <c r="B11" s="14">
        <v>16</v>
      </c>
      <c r="C11" s="20">
        <v>6.5000000000000002E-2</v>
      </c>
      <c r="D11" s="14">
        <v>3</v>
      </c>
      <c r="E11">
        <v>1</v>
      </c>
      <c r="F11" s="32">
        <v>0</v>
      </c>
      <c r="G11" s="14">
        <v>42</v>
      </c>
      <c r="H11" s="14">
        <v>13</v>
      </c>
      <c r="I11" s="33">
        <v>165</v>
      </c>
      <c r="J11" s="14">
        <v>0</v>
      </c>
      <c r="Q11" t="e">
        <f ca="1"/>
        <v>#NAME?</v>
      </c>
      <c r="R11" t="e">
        <f ca="1"/>
        <v>#NAME?</v>
      </c>
      <c r="S11" t="e">
        <f ca="1"/>
        <v>#NAME?</v>
      </c>
      <c r="T11" t="e">
        <f ca="1"/>
        <v>#NAME?</v>
      </c>
      <c r="U11" t="e">
        <f ca="1"/>
        <v>#NAME?</v>
      </c>
      <c r="V11" t="e">
        <f ca="1"/>
        <v>#NAME?</v>
      </c>
      <c r="W11" t="e">
        <f ca="1"/>
        <v>#NAME?</v>
      </c>
      <c r="X11" t="e">
        <f ca="1"/>
        <v>#NAME?</v>
      </c>
      <c r="Y11" t="e">
        <f ca="1"/>
        <v>#NAME?</v>
      </c>
      <c r="Z11" s="138" t="e">
        <f ca="1"/>
        <v>#NAME?</v>
      </c>
      <c r="AA11" s="139" t="e">
        <f ca="1"/>
        <v>#NAME?</v>
      </c>
      <c r="AB11" s="140" t="e">
        <f t="shared" ref="AB11:AB74" ca="1" si="1">Z11+AA11</f>
        <v>#NAME?</v>
      </c>
      <c r="AC11" t="e">
        <f t="shared" ref="AC11:AC74" ca="1" si="2">IF(AB11=0,"",Z11/AB11)</f>
        <v>#NAME?</v>
      </c>
      <c r="AD11" t="e">
        <f t="shared" ref="AD11:AD74" ca="1" si="3">1/(1+EXP(-$AK$11-MMULT(Q11:Y11,$AK$12:$AK$20)))</f>
        <v>#NAME?</v>
      </c>
      <c r="AE11" s="138" t="e">
        <f t="shared" ref="AE11:AE74" ca="1" si="4">AB11*AD11</f>
        <v>#NAME?</v>
      </c>
      <c r="AF11" s="140" t="e">
        <f t="shared" ref="AF11:AF74" ca="1" si="5">AB11-AE11</f>
        <v>#NAME?</v>
      </c>
      <c r="AG11" s="138">
        <f t="shared" ref="AG11:AG74" ca="1" si="6">IFERROR(AB11*(AC11*LN(AD11)+(1-AC11)*LN(1-AD11)),0)</f>
        <v>0</v>
      </c>
      <c r="AH11" s="140" t="e">
        <f t="shared" ref="AH11:AH74" ca="1" si="7">100*IF(AD11&gt;=$BD$16,Z11/AB11,AA11/AB11)</f>
        <v>#NAME?</v>
      </c>
      <c r="AI11">
        <f t="shared" ref="AI11:AI74" ca="1" si="8">IFERROR((Z11-AE11)^2/AE11+(AA11-AF11)^2/AF11,0)</f>
        <v>0</v>
      </c>
      <c r="AK11" s="147" t="e">
        <f t="array" aca="1" ref="AK11:AK20" ca="1">[2]!LogitCoeff(Q10:AA159,,,,,20)</f>
        <v>#NAME?</v>
      </c>
      <c r="AP11" s="138" t="e">
        <f ca="1"/>
        <v>#NAME?</v>
      </c>
      <c r="AQ11" s="139" t="e">
        <f ca="1"/>
        <v>#NAME?</v>
      </c>
      <c r="AR11" s="139" t="e">
        <f ca="1"/>
        <v>#NAME?</v>
      </c>
      <c r="AS11" s="139" t="e">
        <f ca="1"/>
        <v>#NAME?</v>
      </c>
      <c r="AT11" s="139" t="e">
        <f ca="1"/>
        <v>#NAME?</v>
      </c>
      <c r="AU11" s="139" t="e">
        <f ca="1"/>
        <v>#NAME?</v>
      </c>
      <c r="AV11" s="139" t="e">
        <f ca="1"/>
        <v>#NAME?</v>
      </c>
      <c r="AW11" s="139" t="e">
        <f ca="1"/>
        <v>#NAME?</v>
      </c>
      <c r="AX11" s="139" t="e">
        <f ca="1"/>
        <v>#NAME?</v>
      </c>
      <c r="AY11" s="140" t="e">
        <f ca="1"/>
        <v>#NAME?</v>
      </c>
      <c r="BA11" s="148" t="e">
        <f ca="1"/>
        <v>#NAME?</v>
      </c>
      <c r="BC11" t="s">
        <v>170</v>
      </c>
      <c r="BD11" s="141" t="e">
        <f ca="1">BD12-BD10</f>
        <v>#NAME?</v>
      </c>
      <c r="BE11" s="143" t="e">
        <f ca="1">BE12-BE10</f>
        <v>#NAME?</v>
      </c>
      <c r="BF11" t="e">
        <f t="shared" ref="BF11:BF12" ca="1" si="9">BD11+BE11</f>
        <v>#NAME?</v>
      </c>
      <c r="BH11" t="e">
        <f t="array" aca="1" ref="BH11:BJ160" ca="1">[2]!SelectCols(Z10:AD159,"5,2,1",1)</f>
        <v>#NAME?</v>
      </c>
      <c r="BI11" t="e">
        <f ca="1"/>
        <v>#NAME?</v>
      </c>
      <c r="BJ11" t="e">
        <f ca="1"/>
        <v>#NAME?</v>
      </c>
      <c r="BK11" t="e">
        <f ca="1">BK10+BI11</f>
        <v>#NAME?</v>
      </c>
      <c r="BL11" t="e">
        <f ca="1">BL10+BJ11</f>
        <v>#NAME?</v>
      </c>
      <c r="BM11" t="e">
        <f t="shared" ref="BM11:BM74" ca="1" si="10">1-BK11/BK$160</f>
        <v>#NAME?</v>
      </c>
      <c r="BN11" t="e">
        <f t="shared" ref="BN11:BN74" ca="1" si="11">1-BL11/BL$160</f>
        <v>#NAME?</v>
      </c>
      <c r="BO11" t="e">
        <f t="shared" ref="BO11:BO74" ca="1" si="12">(BM11-BM12)*BN11</f>
        <v>#NAME?</v>
      </c>
    </row>
    <row r="12" spans="1:67" ht="15.5" x14ac:dyDescent="0.35">
      <c r="A12" s="31">
        <v>65</v>
      </c>
      <c r="B12" s="14">
        <v>10</v>
      </c>
      <c r="C12" s="20">
        <v>2.1440000000000001</v>
      </c>
      <c r="D12" s="14">
        <v>2</v>
      </c>
      <c r="E12">
        <v>1</v>
      </c>
      <c r="F12" s="32">
        <v>0</v>
      </c>
      <c r="G12" s="14">
        <v>32</v>
      </c>
      <c r="H12" s="14">
        <v>8</v>
      </c>
      <c r="I12" s="33">
        <v>180</v>
      </c>
      <c r="J12" s="14">
        <v>1</v>
      </c>
      <c r="Q12" t="e">
        <f ca="1"/>
        <v>#NAME?</v>
      </c>
      <c r="R12" t="e">
        <f ca="1"/>
        <v>#NAME?</v>
      </c>
      <c r="S12" t="e">
        <f ca="1"/>
        <v>#NAME?</v>
      </c>
      <c r="T12" t="e">
        <f ca="1"/>
        <v>#NAME?</v>
      </c>
      <c r="U12" t="e">
        <f ca="1"/>
        <v>#NAME?</v>
      </c>
      <c r="V12" t="e">
        <f ca="1"/>
        <v>#NAME?</v>
      </c>
      <c r="W12" t="e">
        <f ca="1"/>
        <v>#NAME?</v>
      </c>
      <c r="X12" t="e">
        <f ca="1"/>
        <v>#NAME?</v>
      </c>
      <c r="Y12" t="e">
        <f ca="1"/>
        <v>#NAME?</v>
      </c>
      <c r="Z12" s="138" t="e">
        <f ca="1"/>
        <v>#NAME?</v>
      </c>
      <c r="AA12" s="139" t="e">
        <f ca="1"/>
        <v>#NAME?</v>
      </c>
      <c r="AB12" s="140" t="e">
        <f t="shared" ca="1" si="1"/>
        <v>#NAME?</v>
      </c>
      <c r="AC12" t="e">
        <f t="shared" ca="1" si="2"/>
        <v>#NAME?</v>
      </c>
      <c r="AD12" t="e">
        <f t="shared" ca="1" si="3"/>
        <v>#NAME?</v>
      </c>
      <c r="AE12" s="138" t="e">
        <f t="shared" ca="1" si="4"/>
        <v>#NAME?</v>
      </c>
      <c r="AF12" s="140" t="e">
        <f t="shared" ca="1" si="5"/>
        <v>#NAME?</v>
      </c>
      <c r="AG12" s="138">
        <f t="shared" ca="1" si="6"/>
        <v>0</v>
      </c>
      <c r="AH12" s="140" t="e">
        <f t="shared" ca="1" si="7"/>
        <v>#NAME?</v>
      </c>
      <c r="AI12">
        <f t="shared" ca="1" si="8"/>
        <v>0</v>
      </c>
      <c r="AK12" s="148" t="e">
        <f ca="1"/>
        <v>#NAME?</v>
      </c>
      <c r="AM12" t="s">
        <v>177</v>
      </c>
      <c r="AN12" s="147" t="e">
        <f ca="1">2*(AN10-AN9)</f>
        <v>#NAME?</v>
      </c>
      <c r="AP12" s="138" t="e">
        <f ca="1"/>
        <v>#NAME?</v>
      </c>
      <c r="AQ12" s="139" t="e">
        <f ca="1"/>
        <v>#NAME?</v>
      </c>
      <c r="AR12" s="139" t="e">
        <f ca="1"/>
        <v>#NAME?</v>
      </c>
      <c r="AS12" s="139" t="e">
        <f ca="1"/>
        <v>#NAME?</v>
      </c>
      <c r="AT12" s="139" t="e">
        <f ca="1"/>
        <v>#NAME?</v>
      </c>
      <c r="AU12" s="139" t="e">
        <f ca="1"/>
        <v>#NAME?</v>
      </c>
      <c r="AV12" s="139" t="e">
        <f ca="1"/>
        <v>#NAME?</v>
      </c>
      <c r="AW12" s="139" t="e">
        <f ca="1"/>
        <v>#NAME?</v>
      </c>
      <c r="AX12" s="139" t="e">
        <f ca="1"/>
        <v>#NAME?</v>
      </c>
      <c r="AY12" s="140" t="e">
        <f ca="1"/>
        <v>#NAME?</v>
      </c>
      <c r="BA12" s="148" t="e">
        <f ca="1"/>
        <v>#NAME?</v>
      </c>
      <c r="BD12" t="e">
        <f ca="1">Z160</f>
        <v>#NAME?</v>
      </c>
      <c r="BE12" t="e">
        <f ca="1">AA160</f>
        <v>#NAME?</v>
      </c>
      <c r="BF12" t="e">
        <f t="shared" ca="1" si="9"/>
        <v>#NAME?</v>
      </c>
      <c r="BH12" t="e">
        <f ca="1"/>
        <v>#NAME?</v>
      </c>
      <c r="BI12" t="e">
        <f ca="1"/>
        <v>#NAME?</v>
      </c>
      <c r="BJ12" t="e">
        <f ca="1"/>
        <v>#NAME?</v>
      </c>
      <c r="BK12" t="e">
        <f t="shared" ref="BK12:BK75" ca="1" si="13">BK11+BI12</f>
        <v>#NAME?</v>
      </c>
      <c r="BL12" t="e">
        <f t="shared" ref="BL12:BL75" ca="1" si="14">BL11+BJ12</f>
        <v>#NAME?</v>
      </c>
      <c r="BM12" t="e">
        <f t="shared" ca="1" si="10"/>
        <v>#NAME?</v>
      </c>
      <c r="BN12" t="e">
        <f t="shared" ca="1" si="11"/>
        <v>#NAME?</v>
      </c>
      <c r="BO12" t="e">
        <f t="shared" ca="1" si="12"/>
        <v>#NAME?</v>
      </c>
    </row>
    <row r="13" spans="1:67" ht="15.5" x14ac:dyDescent="0.35">
      <c r="A13" s="31">
        <v>74</v>
      </c>
      <c r="B13" s="14">
        <v>7</v>
      </c>
      <c r="C13" s="20">
        <v>0.248</v>
      </c>
      <c r="D13" s="14">
        <v>1</v>
      </c>
      <c r="E13">
        <v>1</v>
      </c>
      <c r="F13" s="32">
        <v>1</v>
      </c>
      <c r="G13" s="14">
        <v>39</v>
      </c>
      <c r="H13" s="14">
        <v>21</v>
      </c>
      <c r="I13" s="33">
        <v>187</v>
      </c>
      <c r="J13" s="14">
        <v>1</v>
      </c>
      <c r="Q13" t="e">
        <f ca="1"/>
        <v>#NAME?</v>
      </c>
      <c r="R13" t="e">
        <f ca="1"/>
        <v>#NAME?</v>
      </c>
      <c r="S13" t="e">
        <f ca="1"/>
        <v>#NAME?</v>
      </c>
      <c r="T13" t="e">
        <f ca="1"/>
        <v>#NAME?</v>
      </c>
      <c r="U13" t="e">
        <f ca="1"/>
        <v>#NAME?</v>
      </c>
      <c r="V13" t="e">
        <f ca="1"/>
        <v>#NAME?</v>
      </c>
      <c r="W13" t="e">
        <f ca="1"/>
        <v>#NAME?</v>
      </c>
      <c r="X13" t="e">
        <f ca="1"/>
        <v>#NAME?</v>
      </c>
      <c r="Y13" t="e">
        <f ca="1"/>
        <v>#NAME?</v>
      </c>
      <c r="Z13" s="138" t="e">
        <f ca="1"/>
        <v>#NAME?</v>
      </c>
      <c r="AA13" s="139" t="e">
        <f ca="1"/>
        <v>#NAME?</v>
      </c>
      <c r="AB13" s="140" t="e">
        <f t="shared" ca="1" si="1"/>
        <v>#NAME?</v>
      </c>
      <c r="AC13" t="e">
        <f t="shared" ca="1" si="2"/>
        <v>#NAME?</v>
      </c>
      <c r="AD13" t="e">
        <f t="shared" ca="1" si="3"/>
        <v>#NAME?</v>
      </c>
      <c r="AE13" s="138" t="e">
        <f t="shared" ca="1" si="4"/>
        <v>#NAME?</v>
      </c>
      <c r="AF13" s="140" t="e">
        <f t="shared" ca="1" si="5"/>
        <v>#NAME?</v>
      </c>
      <c r="AG13" s="138">
        <f t="shared" ca="1" si="6"/>
        <v>0</v>
      </c>
      <c r="AH13" s="140" t="e">
        <f t="shared" ca="1" si="7"/>
        <v>#NAME?</v>
      </c>
      <c r="AI13">
        <f t="shared" ca="1" si="8"/>
        <v>0</v>
      </c>
      <c r="AK13" s="148" t="e">
        <f ca="1"/>
        <v>#NAME?</v>
      </c>
      <c r="AM13" t="s">
        <v>138</v>
      </c>
      <c r="AN13" s="148">
        <f ca="1">COUNT(Q10:Y10)</f>
        <v>0</v>
      </c>
      <c r="AP13" s="138" t="e">
        <f ca="1"/>
        <v>#NAME?</v>
      </c>
      <c r="AQ13" s="139" t="e">
        <f ca="1"/>
        <v>#NAME?</v>
      </c>
      <c r="AR13" s="139" t="e">
        <f ca="1"/>
        <v>#NAME?</v>
      </c>
      <c r="AS13" s="139" t="e">
        <f ca="1"/>
        <v>#NAME?</v>
      </c>
      <c r="AT13" s="139" t="e">
        <f ca="1"/>
        <v>#NAME?</v>
      </c>
      <c r="AU13" s="139" t="e">
        <f ca="1"/>
        <v>#NAME?</v>
      </c>
      <c r="AV13" s="139" t="e">
        <f ca="1"/>
        <v>#NAME?</v>
      </c>
      <c r="AW13" s="139" t="e">
        <f ca="1"/>
        <v>#NAME?</v>
      </c>
      <c r="AX13" s="139" t="e">
        <f ca="1"/>
        <v>#NAME?</v>
      </c>
      <c r="AY13" s="140" t="e">
        <f ca="1"/>
        <v>#NAME?</v>
      </c>
      <c r="BA13" s="148" t="e">
        <f ca="1"/>
        <v>#NAME?</v>
      </c>
      <c r="BH13" t="e">
        <f ca="1"/>
        <v>#NAME?</v>
      </c>
      <c r="BI13" t="e">
        <f ca="1"/>
        <v>#NAME?</v>
      </c>
      <c r="BJ13" t="e">
        <f ca="1"/>
        <v>#NAME?</v>
      </c>
      <c r="BK13" t="e">
        <f t="shared" ca="1" si="13"/>
        <v>#NAME?</v>
      </c>
      <c r="BL13" t="e">
        <f t="shared" ca="1" si="14"/>
        <v>#NAME?</v>
      </c>
      <c r="BM13" t="e">
        <f t="shared" ca="1" si="10"/>
        <v>#NAME?</v>
      </c>
      <c r="BN13" t="e">
        <f t="shared" ca="1" si="11"/>
        <v>#NAME?</v>
      </c>
      <c r="BO13" t="e">
        <f t="shared" ca="1" si="12"/>
        <v>#NAME?</v>
      </c>
    </row>
    <row r="14" spans="1:67" ht="15.5" x14ac:dyDescent="0.35">
      <c r="A14" s="31">
        <v>43</v>
      </c>
      <c r="B14" s="14">
        <v>23</v>
      </c>
      <c r="C14" s="20">
        <v>1.607</v>
      </c>
      <c r="D14" s="14">
        <v>1</v>
      </c>
      <c r="E14">
        <v>0</v>
      </c>
      <c r="F14" s="32">
        <v>0</v>
      </c>
      <c r="G14" s="14">
        <v>45</v>
      </c>
      <c r="H14" s="14">
        <v>8</v>
      </c>
      <c r="I14" s="33">
        <v>170</v>
      </c>
      <c r="J14" s="14">
        <v>0</v>
      </c>
      <c r="Q14" t="e">
        <f ca="1"/>
        <v>#NAME?</v>
      </c>
      <c r="R14" t="e">
        <f ca="1"/>
        <v>#NAME?</v>
      </c>
      <c r="S14" t="e">
        <f ca="1"/>
        <v>#NAME?</v>
      </c>
      <c r="T14" t="e">
        <f ca="1"/>
        <v>#NAME?</v>
      </c>
      <c r="U14" t="e">
        <f ca="1"/>
        <v>#NAME?</v>
      </c>
      <c r="V14" t="e">
        <f ca="1"/>
        <v>#NAME?</v>
      </c>
      <c r="W14" t="e">
        <f ca="1"/>
        <v>#NAME?</v>
      </c>
      <c r="X14" t="e">
        <f ca="1"/>
        <v>#NAME?</v>
      </c>
      <c r="Y14" t="e">
        <f ca="1"/>
        <v>#NAME?</v>
      </c>
      <c r="Z14" s="138" t="e">
        <f ca="1"/>
        <v>#NAME?</v>
      </c>
      <c r="AA14" s="139" t="e">
        <f ca="1"/>
        <v>#NAME?</v>
      </c>
      <c r="AB14" s="140" t="e">
        <f t="shared" ca="1" si="1"/>
        <v>#NAME?</v>
      </c>
      <c r="AC14" t="e">
        <f t="shared" ca="1" si="2"/>
        <v>#NAME?</v>
      </c>
      <c r="AD14" t="e">
        <f t="shared" ca="1" si="3"/>
        <v>#NAME?</v>
      </c>
      <c r="AE14" s="138" t="e">
        <f t="shared" ca="1" si="4"/>
        <v>#NAME?</v>
      </c>
      <c r="AF14" s="140" t="e">
        <f t="shared" ca="1" si="5"/>
        <v>#NAME?</v>
      </c>
      <c r="AG14" s="138">
        <f t="shared" ca="1" si="6"/>
        <v>0</v>
      </c>
      <c r="AH14" s="140" t="e">
        <f t="shared" ca="1" si="7"/>
        <v>#NAME?</v>
      </c>
      <c r="AI14">
        <f t="shared" ca="1" si="8"/>
        <v>0</v>
      </c>
      <c r="AK14" s="148" t="e">
        <f ca="1"/>
        <v>#NAME?</v>
      </c>
      <c r="AM14" t="s">
        <v>178</v>
      </c>
      <c r="AN14" s="148" t="e">
        <f ca="1">_xlfn.CHISQ.DIST.RT(AN12,AN13)</f>
        <v>#NAME?</v>
      </c>
      <c r="AP14" s="138" t="e">
        <f ca="1"/>
        <v>#NAME?</v>
      </c>
      <c r="AQ14" s="139" t="e">
        <f ca="1"/>
        <v>#NAME?</v>
      </c>
      <c r="AR14" s="139" t="e">
        <f ca="1"/>
        <v>#NAME?</v>
      </c>
      <c r="AS14" s="139" t="e">
        <f ca="1"/>
        <v>#NAME?</v>
      </c>
      <c r="AT14" s="139" t="e">
        <f ca="1"/>
        <v>#NAME?</v>
      </c>
      <c r="AU14" s="139" t="e">
        <f ca="1"/>
        <v>#NAME?</v>
      </c>
      <c r="AV14" s="139" t="e">
        <f ca="1"/>
        <v>#NAME?</v>
      </c>
      <c r="AW14" s="139" t="e">
        <f ca="1"/>
        <v>#NAME?</v>
      </c>
      <c r="AX14" s="139" t="e">
        <f ca="1"/>
        <v>#NAME?</v>
      </c>
      <c r="AY14" s="140" t="e">
        <f ca="1"/>
        <v>#NAME?</v>
      </c>
      <c r="BA14" s="148" t="e">
        <f ca="1"/>
        <v>#NAME?</v>
      </c>
      <c r="BC14" t="s">
        <v>196</v>
      </c>
      <c r="BD14" s="154" t="e">
        <f ca="1">BD10/BD12</f>
        <v>#NAME?</v>
      </c>
      <c r="BE14" s="155" t="e">
        <f ca="1">BE11/BE12</f>
        <v>#NAME?</v>
      </c>
      <c r="BF14" t="e">
        <f ca="1">(BD10+BE11)/BF12</f>
        <v>#NAME?</v>
      </c>
      <c r="BH14" t="e">
        <f ca="1"/>
        <v>#NAME?</v>
      </c>
      <c r="BI14" t="e">
        <f ca="1"/>
        <v>#NAME?</v>
      </c>
      <c r="BJ14" t="e">
        <f ca="1"/>
        <v>#NAME?</v>
      </c>
      <c r="BK14" t="e">
        <f t="shared" ca="1" si="13"/>
        <v>#NAME?</v>
      </c>
      <c r="BL14" t="e">
        <f t="shared" ca="1" si="14"/>
        <v>#NAME?</v>
      </c>
      <c r="BM14" t="e">
        <f t="shared" ca="1" si="10"/>
        <v>#NAME?</v>
      </c>
      <c r="BN14" t="e">
        <f t="shared" ca="1" si="11"/>
        <v>#NAME?</v>
      </c>
      <c r="BO14" t="e">
        <f t="shared" ca="1" si="12"/>
        <v>#NAME?</v>
      </c>
    </row>
    <row r="15" spans="1:67" ht="15.5" x14ac:dyDescent="0.35">
      <c r="A15" s="31">
        <v>78</v>
      </c>
      <c r="B15" s="14">
        <v>3</v>
      </c>
      <c r="C15" s="20">
        <v>1.6240000000000001</v>
      </c>
      <c r="D15" s="14">
        <v>5</v>
      </c>
      <c r="E15">
        <v>0</v>
      </c>
      <c r="F15" s="32">
        <v>0</v>
      </c>
      <c r="G15" s="14">
        <v>39</v>
      </c>
      <c r="H15" s="14">
        <v>11</v>
      </c>
      <c r="I15" s="33">
        <v>175</v>
      </c>
      <c r="J15" s="14">
        <v>1</v>
      </c>
      <c r="Q15" t="e">
        <f ca="1"/>
        <v>#NAME?</v>
      </c>
      <c r="R15" t="e">
        <f ca="1"/>
        <v>#NAME?</v>
      </c>
      <c r="S15" t="e">
        <f ca="1"/>
        <v>#NAME?</v>
      </c>
      <c r="T15" t="e">
        <f ca="1"/>
        <v>#NAME?</v>
      </c>
      <c r="U15" t="e">
        <f ca="1"/>
        <v>#NAME?</v>
      </c>
      <c r="V15" t="e">
        <f ca="1"/>
        <v>#NAME?</v>
      </c>
      <c r="W15" t="e">
        <f ca="1"/>
        <v>#NAME?</v>
      </c>
      <c r="X15" t="e">
        <f ca="1"/>
        <v>#NAME?</v>
      </c>
      <c r="Y15" t="e">
        <f ca="1"/>
        <v>#NAME?</v>
      </c>
      <c r="Z15" s="138" t="e">
        <f ca="1"/>
        <v>#NAME?</v>
      </c>
      <c r="AA15" s="139" t="e">
        <f ca="1"/>
        <v>#NAME?</v>
      </c>
      <c r="AB15" s="140" t="e">
        <f t="shared" ca="1" si="1"/>
        <v>#NAME?</v>
      </c>
      <c r="AC15" t="e">
        <f t="shared" ca="1" si="2"/>
        <v>#NAME?</v>
      </c>
      <c r="AD15" t="e">
        <f t="shared" ca="1" si="3"/>
        <v>#NAME?</v>
      </c>
      <c r="AE15" s="138" t="e">
        <f t="shared" ca="1" si="4"/>
        <v>#NAME?</v>
      </c>
      <c r="AF15" s="140" t="e">
        <f t="shared" ca="1" si="5"/>
        <v>#NAME?</v>
      </c>
      <c r="AG15" s="138">
        <f t="shared" ca="1" si="6"/>
        <v>0</v>
      </c>
      <c r="AH15" s="140" t="e">
        <f t="shared" ca="1" si="7"/>
        <v>#NAME?</v>
      </c>
      <c r="AI15">
        <f t="shared" ca="1" si="8"/>
        <v>0</v>
      </c>
      <c r="AK15" s="148" t="e">
        <f ca="1"/>
        <v>#NAME?</v>
      </c>
      <c r="AM15" t="s">
        <v>179</v>
      </c>
      <c r="AN15" s="148">
        <v>0.05</v>
      </c>
      <c r="AP15" s="138" t="e">
        <f ca="1"/>
        <v>#NAME?</v>
      </c>
      <c r="AQ15" s="139" t="e">
        <f ca="1"/>
        <v>#NAME?</v>
      </c>
      <c r="AR15" s="139" t="e">
        <f ca="1"/>
        <v>#NAME?</v>
      </c>
      <c r="AS15" s="139" t="e">
        <f ca="1"/>
        <v>#NAME?</v>
      </c>
      <c r="AT15" s="139" t="e">
        <f ca="1"/>
        <v>#NAME?</v>
      </c>
      <c r="AU15" s="139" t="e">
        <f ca="1"/>
        <v>#NAME?</v>
      </c>
      <c r="AV15" s="139" t="e">
        <f ca="1"/>
        <v>#NAME?</v>
      </c>
      <c r="AW15" s="139" t="e">
        <f ca="1"/>
        <v>#NAME?</v>
      </c>
      <c r="AX15" s="139" t="e">
        <f ca="1"/>
        <v>#NAME?</v>
      </c>
      <c r="AY15" s="140" t="e">
        <f ca="1"/>
        <v>#NAME?</v>
      </c>
      <c r="BA15" s="148" t="e">
        <f ca="1"/>
        <v>#NAME?</v>
      </c>
      <c r="BH15" t="e">
        <f ca="1"/>
        <v>#NAME?</v>
      </c>
      <c r="BI15" t="e">
        <f ca="1"/>
        <v>#NAME?</v>
      </c>
      <c r="BJ15" t="e">
        <f ca="1"/>
        <v>#NAME?</v>
      </c>
      <c r="BK15" t="e">
        <f t="shared" ca="1" si="13"/>
        <v>#NAME?</v>
      </c>
      <c r="BL15" t="e">
        <f t="shared" ca="1" si="14"/>
        <v>#NAME?</v>
      </c>
      <c r="BM15" t="e">
        <f t="shared" ca="1" si="10"/>
        <v>#NAME?</v>
      </c>
      <c r="BN15" t="e">
        <f t="shared" ca="1" si="11"/>
        <v>#NAME?</v>
      </c>
      <c r="BO15" t="e">
        <f t="shared" ca="1" si="12"/>
        <v>#NAME?</v>
      </c>
    </row>
    <row r="16" spans="1:67" ht="15.5" x14ac:dyDescent="0.35">
      <c r="A16" s="31">
        <v>67</v>
      </c>
      <c r="B16" s="14">
        <v>9</v>
      </c>
      <c r="C16" s="20">
        <v>0.05</v>
      </c>
      <c r="D16" s="14">
        <v>4</v>
      </c>
      <c r="E16">
        <v>1</v>
      </c>
      <c r="F16" s="32">
        <v>1</v>
      </c>
      <c r="G16" s="14">
        <v>31</v>
      </c>
      <c r="H16" s="14">
        <v>13</v>
      </c>
      <c r="I16" s="33">
        <v>181</v>
      </c>
      <c r="J16" s="14">
        <v>0</v>
      </c>
      <c r="Q16" t="e">
        <f ca="1"/>
        <v>#NAME?</v>
      </c>
      <c r="R16" t="e">
        <f ca="1"/>
        <v>#NAME?</v>
      </c>
      <c r="S16" t="e">
        <f ca="1"/>
        <v>#NAME?</v>
      </c>
      <c r="T16" t="e">
        <f ca="1"/>
        <v>#NAME?</v>
      </c>
      <c r="U16" t="e">
        <f ca="1"/>
        <v>#NAME?</v>
      </c>
      <c r="V16" t="e">
        <f ca="1"/>
        <v>#NAME?</v>
      </c>
      <c r="W16" t="e">
        <f ca="1"/>
        <v>#NAME?</v>
      </c>
      <c r="X16" t="e">
        <f ca="1"/>
        <v>#NAME?</v>
      </c>
      <c r="Y16" t="e">
        <f ca="1"/>
        <v>#NAME?</v>
      </c>
      <c r="Z16" s="138" t="e">
        <f ca="1"/>
        <v>#NAME?</v>
      </c>
      <c r="AA16" s="139" t="e">
        <f ca="1"/>
        <v>#NAME?</v>
      </c>
      <c r="AB16" s="140" t="e">
        <f t="shared" ca="1" si="1"/>
        <v>#NAME?</v>
      </c>
      <c r="AC16" t="e">
        <f t="shared" ca="1" si="2"/>
        <v>#NAME?</v>
      </c>
      <c r="AD16" t="e">
        <f t="shared" ca="1" si="3"/>
        <v>#NAME?</v>
      </c>
      <c r="AE16" s="138" t="e">
        <f t="shared" ca="1" si="4"/>
        <v>#NAME?</v>
      </c>
      <c r="AF16" s="140" t="e">
        <f t="shared" ca="1" si="5"/>
        <v>#NAME?</v>
      </c>
      <c r="AG16" s="138">
        <f t="shared" ca="1" si="6"/>
        <v>0</v>
      </c>
      <c r="AH16" s="140" t="e">
        <f t="shared" ca="1" si="7"/>
        <v>#NAME?</v>
      </c>
      <c r="AI16">
        <f t="shared" ca="1" si="8"/>
        <v>0</v>
      </c>
      <c r="AK16" s="148" t="e">
        <f ca="1"/>
        <v>#NAME?</v>
      </c>
      <c r="AM16" t="s">
        <v>180</v>
      </c>
      <c r="AN16" s="150" t="e">
        <f ca="1">IF(AN14&lt;AN15,"yes","no")</f>
        <v>#NAME?</v>
      </c>
      <c r="AP16" s="138" t="e">
        <f ca="1"/>
        <v>#NAME?</v>
      </c>
      <c r="AQ16" s="139" t="e">
        <f ca="1"/>
        <v>#NAME?</v>
      </c>
      <c r="AR16" s="139" t="e">
        <f ca="1"/>
        <v>#NAME?</v>
      </c>
      <c r="AS16" s="139" t="e">
        <f ca="1"/>
        <v>#NAME?</v>
      </c>
      <c r="AT16" s="139" t="e">
        <f ca="1"/>
        <v>#NAME?</v>
      </c>
      <c r="AU16" s="139" t="e">
        <f ca="1"/>
        <v>#NAME?</v>
      </c>
      <c r="AV16" s="139" t="e">
        <f ca="1"/>
        <v>#NAME?</v>
      </c>
      <c r="AW16" s="139" t="e">
        <f ca="1"/>
        <v>#NAME?</v>
      </c>
      <c r="AX16" s="139" t="e">
        <f ca="1"/>
        <v>#NAME?</v>
      </c>
      <c r="AY16" s="140" t="e">
        <f ca="1"/>
        <v>#NAME?</v>
      </c>
      <c r="BA16" s="148" t="e">
        <f ca="1"/>
        <v>#NAME?</v>
      </c>
      <c r="BC16" t="s">
        <v>197</v>
      </c>
      <c r="BD16" s="156">
        <v>0.5</v>
      </c>
      <c r="BH16" t="e">
        <f ca="1"/>
        <v>#NAME?</v>
      </c>
      <c r="BI16" t="e">
        <f ca="1"/>
        <v>#NAME?</v>
      </c>
      <c r="BJ16" t="e">
        <f ca="1"/>
        <v>#NAME?</v>
      </c>
      <c r="BK16" t="e">
        <f t="shared" ca="1" si="13"/>
        <v>#NAME?</v>
      </c>
      <c r="BL16" t="e">
        <f t="shared" ca="1" si="14"/>
        <v>#NAME?</v>
      </c>
      <c r="BM16" t="e">
        <f t="shared" ca="1" si="10"/>
        <v>#NAME?</v>
      </c>
      <c r="BN16" t="e">
        <f t="shared" ca="1" si="11"/>
        <v>#NAME?</v>
      </c>
      <c r="BO16" t="e">
        <f t="shared" ca="1" si="12"/>
        <v>#NAME?</v>
      </c>
    </row>
    <row r="17" spans="1:67" ht="15.5" x14ac:dyDescent="0.35">
      <c r="A17" s="31">
        <v>62</v>
      </c>
      <c r="B17" s="14">
        <v>16</v>
      </c>
      <c r="C17" s="20">
        <v>0.58799999999999997</v>
      </c>
      <c r="D17" s="14">
        <v>4</v>
      </c>
      <c r="E17">
        <v>1</v>
      </c>
      <c r="F17" s="32">
        <v>1</v>
      </c>
      <c r="G17" s="14">
        <v>41</v>
      </c>
      <c r="H17" s="14">
        <v>10</v>
      </c>
      <c r="I17" s="33">
        <v>167</v>
      </c>
      <c r="J17" s="14">
        <v>1</v>
      </c>
      <c r="Q17" t="e">
        <f ca="1"/>
        <v>#NAME?</v>
      </c>
      <c r="R17" t="e">
        <f ca="1"/>
        <v>#NAME?</v>
      </c>
      <c r="S17" t="e">
        <f ca="1"/>
        <v>#NAME?</v>
      </c>
      <c r="T17" t="e">
        <f ca="1"/>
        <v>#NAME?</v>
      </c>
      <c r="U17" t="e">
        <f ca="1"/>
        <v>#NAME?</v>
      </c>
      <c r="V17" t="e">
        <f ca="1"/>
        <v>#NAME?</v>
      </c>
      <c r="W17" t="e">
        <f ca="1"/>
        <v>#NAME?</v>
      </c>
      <c r="X17" t="e">
        <f ca="1"/>
        <v>#NAME?</v>
      </c>
      <c r="Y17" t="e">
        <f ca="1"/>
        <v>#NAME?</v>
      </c>
      <c r="Z17" s="138" t="e">
        <f ca="1"/>
        <v>#NAME?</v>
      </c>
      <c r="AA17" s="139" t="e">
        <f ca="1"/>
        <v>#NAME?</v>
      </c>
      <c r="AB17" s="140" t="e">
        <f t="shared" ca="1" si="1"/>
        <v>#NAME?</v>
      </c>
      <c r="AC17" t="e">
        <f t="shared" ca="1" si="2"/>
        <v>#NAME?</v>
      </c>
      <c r="AD17" t="e">
        <f t="shared" ca="1" si="3"/>
        <v>#NAME?</v>
      </c>
      <c r="AE17" s="138" t="e">
        <f t="shared" ca="1" si="4"/>
        <v>#NAME?</v>
      </c>
      <c r="AF17" s="140" t="e">
        <f t="shared" ca="1" si="5"/>
        <v>#NAME?</v>
      </c>
      <c r="AG17" s="138">
        <f t="shared" ca="1" si="6"/>
        <v>0</v>
      </c>
      <c r="AH17" s="140" t="e">
        <f t="shared" ca="1" si="7"/>
        <v>#NAME?</v>
      </c>
      <c r="AI17">
        <f t="shared" ca="1" si="8"/>
        <v>0</v>
      </c>
      <c r="AK17" s="148" t="e">
        <f ca="1"/>
        <v>#NAME?</v>
      </c>
      <c r="AP17" s="138" t="e">
        <f ca="1"/>
        <v>#NAME?</v>
      </c>
      <c r="AQ17" s="139" t="e">
        <f ca="1"/>
        <v>#NAME?</v>
      </c>
      <c r="AR17" s="139" t="e">
        <f ca="1"/>
        <v>#NAME?</v>
      </c>
      <c r="AS17" s="139" t="e">
        <f ca="1"/>
        <v>#NAME?</v>
      </c>
      <c r="AT17" s="139" t="e">
        <f ca="1"/>
        <v>#NAME?</v>
      </c>
      <c r="AU17" s="139" t="e">
        <f ca="1"/>
        <v>#NAME?</v>
      </c>
      <c r="AV17" s="139" t="e">
        <f ca="1"/>
        <v>#NAME?</v>
      </c>
      <c r="AW17" s="139" t="e">
        <f ca="1"/>
        <v>#NAME?</v>
      </c>
      <c r="AX17" s="139" t="e">
        <f ca="1"/>
        <v>#NAME?</v>
      </c>
      <c r="AY17" s="140" t="e">
        <f ca="1"/>
        <v>#NAME?</v>
      </c>
      <c r="BA17" s="148" t="e">
        <f ca="1"/>
        <v>#NAME?</v>
      </c>
      <c r="BH17" t="e">
        <f ca="1"/>
        <v>#NAME?</v>
      </c>
      <c r="BI17" t="e">
        <f ca="1"/>
        <v>#NAME?</v>
      </c>
      <c r="BJ17" t="e">
        <f ca="1"/>
        <v>#NAME?</v>
      </c>
      <c r="BK17" t="e">
        <f t="shared" ca="1" si="13"/>
        <v>#NAME?</v>
      </c>
      <c r="BL17" t="e">
        <f t="shared" ca="1" si="14"/>
        <v>#NAME?</v>
      </c>
      <c r="BM17" t="e">
        <f t="shared" ca="1" si="10"/>
        <v>#NAME?</v>
      </c>
      <c r="BN17" t="e">
        <f t="shared" ca="1" si="11"/>
        <v>#NAME?</v>
      </c>
      <c r="BO17" t="e">
        <f t="shared" ca="1" si="12"/>
        <v>#NAME?</v>
      </c>
    </row>
    <row r="18" spans="1:67" ht="15.5" x14ac:dyDescent="0.35">
      <c r="A18" s="31">
        <v>99</v>
      </c>
      <c r="B18" s="14">
        <v>9</v>
      </c>
      <c r="C18" s="20">
        <v>1.76</v>
      </c>
      <c r="D18" s="14">
        <v>4</v>
      </c>
      <c r="E18">
        <v>1</v>
      </c>
      <c r="F18" s="32">
        <v>1</v>
      </c>
      <c r="G18" s="14">
        <v>38</v>
      </c>
      <c r="H18" s="14">
        <v>12</v>
      </c>
      <c r="I18" s="33">
        <v>170</v>
      </c>
      <c r="J18" s="14">
        <v>0</v>
      </c>
      <c r="Q18" t="e">
        <f ca="1"/>
        <v>#NAME?</v>
      </c>
      <c r="R18" t="e">
        <f ca="1"/>
        <v>#NAME?</v>
      </c>
      <c r="S18" t="e">
        <f ca="1"/>
        <v>#NAME?</v>
      </c>
      <c r="T18" t="e">
        <f ca="1"/>
        <v>#NAME?</v>
      </c>
      <c r="U18" t="e">
        <f ca="1"/>
        <v>#NAME?</v>
      </c>
      <c r="V18" t="e">
        <f ca="1"/>
        <v>#NAME?</v>
      </c>
      <c r="W18" t="e">
        <f ca="1"/>
        <v>#NAME?</v>
      </c>
      <c r="X18" t="e">
        <f ca="1"/>
        <v>#NAME?</v>
      </c>
      <c r="Y18" t="e">
        <f ca="1"/>
        <v>#NAME?</v>
      </c>
      <c r="Z18" s="138" t="e">
        <f ca="1"/>
        <v>#NAME?</v>
      </c>
      <c r="AA18" s="139" t="e">
        <f ca="1"/>
        <v>#NAME?</v>
      </c>
      <c r="AB18" s="140" t="e">
        <f t="shared" ca="1" si="1"/>
        <v>#NAME?</v>
      </c>
      <c r="AC18" t="e">
        <f t="shared" ca="1" si="2"/>
        <v>#NAME?</v>
      </c>
      <c r="AD18" t="e">
        <f t="shared" ca="1" si="3"/>
        <v>#NAME?</v>
      </c>
      <c r="AE18" s="138" t="e">
        <f t="shared" ca="1" si="4"/>
        <v>#NAME?</v>
      </c>
      <c r="AF18" s="140" t="e">
        <f t="shared" ca="1" si="5"/>
        <v>#NAME?</v>
      </c>
      <c r="AG18" s="138">
        <f t="shared" ca="1" si="6"/>
        <v>0</v>
      </c>
      <c r="AH18" s="140" t="e">
        <f t="shared" ca="1" si="7"/>
        <v>#NAME?</v>
      </c>
      <c r="AI18">
        <f t="shared" ca="1" si="8"/>
        <v>0</v>
      </c>
      <c r="AK18" s="148" t="e">
        <f ca="1"/>
        <v>#NAME?</v>
      </c>
      <c r="AM18" t="s">
        <v>181</v>
      </c>
      <c r="AN18" s="147" t="e">
        <f ca="1">1-AN10/AN9</f>
        <v>#NAME?</v>
      </c>
      <c r="AP18" s="138" t="e">
        <f ca="1"/>
        <v>#NAME?</v>
      </c>
      <c r="AQ18" s="139" t="e">
        <f ca="1"/>
        <v>#NAME?</v>
      </c>
      <c r="AR18" s="139" t="e">
        <f ca="1"/>
        <v>#NAME?</v>
      </c>
      <c r="AS18" s="139" t="e">
        <f ca="1"/>
        <v>#NAME?</v>
      </c>
      <c r="AT18" s="139" t="e">
        <f ca="1"/>
        <v>#NAME?</v>
      </c>
      <c r="AU18" s="139" t="e">
        <f ca="1"/>
        <v>#NAME?</v>
      </c>
      <c r="AV18" s="139" t="e">
        <f ca="1"/>
        <v>#NAME?</v>
      </c>
      <c r="AW18" s="139" t="e">
        <f ca="1"/>
        <v>#NAME?</v>
      </c>
      <c r="AX18" s="139" t="e">
        <f ca="1"/>
        <v>#NAME?</v>
      </c>
      <c r="AY18" s="140" t="e">
        <f ca="1"/>
        <v>#NAME?</v>
      </c>
      <c r="BA18" s="148" t="e">
        <f ca="1"/>
        <v>#NAME?</v>
      </c>
      <c r="BH18" t="e">
        <f ca="1"/>
        <v>#NAME?</v>
      </c>
      <c r="BI18" t="e">
        <f ca="1"/>
        <v>#NAME?</v>
      </c>
      <c r="BJ18" t="e">
        <f ca="1"/>
        <v>#NAME?</v>
      </c>
      <c r="BK18" t="e">
        <f t="shared" ca="1" si="13"/>
        <v>#NAME?</v>
      </c>
      <c r="BL18" t="e">
        <f t="shared" ca="1" si="14"/>
        <v>#NAME?</v>
      </c>
      <c r="BM18" t="e">
        <f t="shared" ca="1" si="10"/>
        <v>#NAME?</v>
      </c>
      <c r="BN18" t="e">
        <f t="shared" ca="1" si="11"/>
        <v>#NAME?</v>
      </c>
      <c r="BO18" t="e">
        <f t="shared" ca="1" si="12"/>
        <v>#NAME?</v>
      </c>
    </row>
    <row r="19" spans="1:67" ht="15.5" x14ac:dyDescent="0.35">
      <c r="A19" s="31">
        <v>67</v>
      </c>
      <c r="B19" s="14">
        <v>8</v>
      </c>
      <c r="C19" s="20">
        <v>4.4999999999999998E-2</v>
      </c>
      <c r="D19" s="14">
        <v>0</v>
      </c>
      <c r="E19">
        <v>1</v>
      </c>
      <c r="F19" s="32">
        <v>1</v>
      </c>
      <c r="G19" s="14">
        <v>29</v>
      </c>
      <c r="H19" s="14">
        <v>13</v>
      </c>
      <c r="I19" s="33">
        <v>192</v>
      </c>
      <c r="J19" s="14">
        <v>1</v>
      </c>
      <c r="Q19" t="e">
        <f ca="1"/>
        <v>#NAME?</v>
      </c>
      <c r="R19" t="e">
        <f ca="1"/>
        <v>#NAME?</v>
      </c>
      <c r="S19" t="e">
        <f ca="1"/>
        <v>#NAME?</v>
      </c>
      <c r="T19" t="e">
        <f ca="1"/>
        <v>#NAME?</v>
      </c>
      <c r="U19" t="e">
        <f ca="1"/>
        <v>#NAME?</v>
      </c>
      <c r="V19" t="e">
        <f ca="1"/>
        <v>#NAME?</v>
      </c>
      <c r="W19" t="e">
        <f ca="1"/>
        <v>#NAME?</v>
      </c>
      <c r="X19" t="e">
        <f ca="1"/>
        <v>#NAME?</v>
      </c>
      <c r="Y19" t="e">
        <f ca="1"/>
        <v>#NAME?</v>
      </c>
      <c r="Z19" s="138" t="e">
        <f ca="1"/>
        <v>#NAME?</v>
      </c>
      <c r="AA19" s="139" t="e">
        <f ca="1"/>
        <v>#NAME?</v>
      </c>
      <c r="AB19" s="140" t="e">
        <f t="shared" ca="1" si="1"/>
        <v>#NAME?</v>
      </c>
      <c r="AC19" t="e">
        <f t="shared" ca="1" si="2"/>
        <v>#NAME?</v>
      </c>
      <c r="AD19" t="e">
        <f t="shared" ca="1" si="3"/>
        <v>#NAME?</v>
      </c>
      <c r="AE19" s="138" t="e">
        <f t="shared" ca="1" si="4"/>
        <v>#NAME?</v>
      </c>
      <c r="AF19" s="140" t="e">
        <f t="shared" ca="1" si="5"/>
        <v>#NAME?</v>
      </c>
      <c r="AG19" s="138">
        <f t="shared" ca="1" si="6"/>
        <v>0</v>
      </c>
      <c r="AH19" s="140" t="e">
        <f t="shared" ca="1" si="7"/>
        <v>#NAME?</v>
      </c>
      <c r="AI19">
        <f t="shared" ca="1" si="8"/>
        <v>0</v>
      </c>
      <c r="AK19" s="148" t="e">
        <f ca="1"/>
        <v>#NAME?</v>
      </c>
      <c r="AM19" t="s">
        <v>182</v>
      </c>
      <c r="AN19" s="148" t="e">
        <f ca="1">1-EXP((-2/AB160)*(AN10-AN9))</f>
        <v>#NAME?</v>
      </c>
      <c r="AP19" s="141" t="e">
        <f ca="1"/>
        <v>#NAME?</v>
      </c>
      <c r="AQ19" s="142" t="e">
        <f ca="1"/>
        <v>#NAME?</v>
      </c>
      <c r="AR19" s="142" t="e">
        <f ca="1"/>
        <v>#NAME?</v>
      </c>
      <c r="AS19" s="142" t="e">
        <f ca="1"/>
        <v>#NAME?</v>
      </c>
      <c r="AT19" s="142" t="e">
        <f ca="1"/>
        <v>#NAME?</v>
      </c>
      <c r="AU19" s="142" t="e">
        <f ca="1"/>
        <v>#NAME?</v>
      </c>
      <c r="AV19" s="142" t="e">
        <f ca="1"/>
        <v>#NAME?</v>
      </c>
      <c r="AW19" s="142" t="e">
        <f ca="1"/>
        <v>#NAME?</v>
      </c>
      <c r="AX19" s="142" t="e">
        <f ca="1"/>
        <v>#NAME?</v>
      </c>
      <c r="AY19" s="143" t="e">
        <f ca="1"/>
        <v>#NAME?</v>
      </c>
      <c r="BA19" s="149" t="e">
        <f ca="1"/>
        <v>#NAME?</v>
      </c>
      <c r="BH19" t="e">
        <f ca="1"/>
        <v>#NAME?</v>
      </c>
      <c r="BI19" t="e">
        <f ca="1"/>
        <v>#NAME?</v>
      </c>
      <c r="BJ19" t="e">
        <f ca="1"/>
        <v>#NAME?</v>
      </c>
      <c r="BK19" t="e">
        <f t="shared" ca="1" si="13"/>
        <v>#NAME?</v>
      </c>
      <c r="BL19" t="e">
        <f t="shared" ca="1" si="14"/>
        <v>#NAME?</v>
      </c>
      <c r="BM19" t="e">
        <f t="shared" ca="1" si="10"/>
        <v>#NAME?</v>
      </c>
      <c r="BN19" t="e">
        <f t="shared" ca="1" si="11"/>
        <v>#NAME?</v>
      </c>
      <c r="BO19" t="e">
        <f t="shared" ca="1" si="12"/>
        <v>#NAME?</v>
      </c>
    </row>
    <row r="20" spans="1:67" ht="15.5" x14ac:dyDescent="0.35">
      <c r="A20" s="31">
        <v>51</v>
      </c>
      <c r="B20" s="14">
        <v>12</v>
      </c>
      <c r="C20" s="20">
        <v>1</v>
      </c>
      <c r="D20" s="14">
        <v>3</v>
      </c>
      <c r="E20">
        <v>0</v>
      </c>
      <c r="F20" s="32">
        <v>0</v>
      </c>
      <c r="G20" s="14">
        <v>34</v>
      </c>
      <c r="H20" s="14">
        <v>6</v>
      </c>
      <c r="I20" s="33">
        <v>184</v>
      </c>
      <c r="J20" s="14">
        <v>1</v>
      </c>
      <c r="Q20" t="e">
        <f ca="1"/>
        <v>#NAME?</v>
      </c>
      <c r="R20" t="e">
        <f ca="1"/>
        <v>#NAME?</v>
      </c>
      <c r="S20" t="e">
        <f ca="1"/>
        <v>#NAME?</v>
      </c>
      <c r="T20" t="e">
        <f ca="1"/>
        <v>#NAME?</v>
      </c>
      <c r="U20" t="e">
        <f ca="1"/>
        <v>#NAME?</v>
      </c>
      <c r="V20" t="e">
        <f ca="1"/>
        <v>#NAME?</v>
      </c>
      <c r="W20" t="e">
        <f ca="1"/>
        <v>#NAME?</v>
      </c>
      <c r="X20" t="e">
        <f ca="1"/>
        <v>#NAME?</v>
      </c>
      <c r="Y20" t="e">
        <f ca="1"/>
        <v>#NAME?</v>
      </c>
      <c r="Z20" s="138" t="e">
        <f ca="1"/>
        <v>#NAME?</v>
      </c>
      <c r="AA20" s="139" t="e">
        <f ca="1"/>
        <v>#NAME?</v>
      </c>
      <c r="AB20" s="140" t="e">
        <f t="shared" ca="1" si="1"/>
        <v>#NAME?</v>
      </c>
      <c r="AC20" t="e">
        <f t="shared" ca="1" si="2"/>
        <v>#NAME?</v>
      </c>
      <c r="AD20" t="e">
        <f t="shared" ca="1" si="3"/>
        <v>#NAME?</v>
      </c>
      <c r="AE20" s="138" t="e">
        <f t="shared" ca="1" si="4"/>
        <v>#NAME?</v>
      </c>
      <c r="AF20" s="140" t="e">
        <f t="shared" ca="1" si="5"/>
        <v>#NAME?</v>
      </c>
      <c r="AG20" s="138">
        <f t="shared" ca="1" si="6"/>
        <v>0</v>
      </c>
      <c r="AH20" s="140" t="e">
        <f t="shared" ca="1" si="7"/>
        <v>#NAME?</v>
      </c>
      <c r="AI20">
        <f t="shared" ca="1" si="8"/>
        <v>0</v>
      </c>
      <c r="AK20" s="149" t="e">
        <f ca="1"/>
        <v>#NAME?</v>
      </c>
      <c r="AM20" t="s">
        <v>183</v>
      </c>
      <c r="AN20" s="149" t="e">
        <f ca="1">AN19/(1-EXP(2*AN9/AB160))</f>
        <v>#NAME?</v>
      </c>
      <c r="BH20" t="e">
        <f ca="1"/>
        <v>#NAME?</v>
      </c>
      <c r="BI20" t="e">
        <f ca="1"/>
        <v>#NAME?</v>
      </c>
      <c r="BJ20" t="e">
        <f ca="1"/>
        <v>#NAME?</v>
      </c>
      <c r="BK20" t="e">
        <f t="shared" ca="1" si="13"/>
        <v>#NAME?</v>
      </c>
      <c r="BL20" t="e">
        <f t="shared" ca="1" si="14"/>
        <v>#NAME?</v>
      </c>
      <c r="BM20" t="e">
        <f t="shared" ca="1" si="10"/>
        <v>#NAME?</v>
      </c>
      <c r="BN20" t="e">
        <f t="shared" ca="1" si="11"/>
        <v>#NAME?</v>
      </c>
      <c r="BO20" t="e">
        <f t="shared" ca="1" si="12"/>
        <v>#NAME?</v>
      </c>
    </row>
    <row r="21" spans="1:67" ht="15.5" x14ac:dyDescent="0.35">
      <c r="A21" s="31">
        <v>71</v>
      </c>
      <c r="B21" s="14">
        <v>13</v>
      </c>
      <c r="C21" s="20">
        <v>0.121</v>
      </c>
      <c r="D21" s="14">
        <v>0</v>
      </c>
      <c r="E21">
        <v>1</v>
      </c>
      <c r="F21" s="32">
        <v>1</v>
      </c>
      <c r="G21" s="14">
        <v>34</v>
      </c>
      <c r="H21" s="14">
        <v>8</v>
      </c>
      <c r="I21" s="33">
        <v>193</v>
      </c>
      <c r="J21" s="14">
        <v>0</v>
      </c>
      <c r="Q21" t="e">
        <f ca="1"/>
        <v>#NAME?</v>
      </c>
      <c r="R21" t="e">
        <f ca="1"/>
        <v>#NAME?</v>
      </c>
      <c r="S21" t="e">
        <f ca="1"/>
        <v>#NAME?</v>
      </c>
      <c r="T21" t="e">
        <f ca="1"/>
        <v>#NAME?</v>
      </c>
      <c r="U21" t="e">
        <f ca="1"/>
        <v>#NAME?</v>
      </c>
      <c r="V21" t="e">
        <f ca="1"/>
        <v>#NAME?</v>
      </c>
      <c r="W21" t="e">
        <f ca="1"/>
        <v>#NAME?</v>
      </c>
      <c r="X21" t="e">
        <f ca="1"/>
        <v>#NAME?</v>
      </c>
      <c r="Y21" t="e">
        <f ca="1"/>
        <v>#NAME?</v>
      </c>
      <c r="Z21" s="138" t="e">
        <f ca="1"/>
        <v>#NAME?</v>
      </c>
      <c r="AA21" s="139" t="e">
        <f ca="1"/>
        <v>#NAME?</v>
      </c>
      <c r="AB21" s="140" t="e">
        <f t="shared" ca="1" si="1"/>
        <v>#NAME?</v>
      </c>
      <c r="AC21" t="e">
        <f t="shared" ca="1" si="2"/>
        <v>#NAME?</v>
      </c>
      <c r="AD21" t="e">
        <f t="shared" ca="1" si="3"/>
        <v>#NAME?</v>
      </c>
      <c r="AE21" s="138" t="e">
        <f t="shared" ca="1" si="4"/>
        <v>#NAME?</v>
      </c>
      <c r="AF21" s="140" t="e">
        <f t="shared" ca="1" si="5"/>
        <v>#NAME?</v>
      </c>
      <c r="AG21" s="138">
        <f t="shared" ca="1" si="6"/>
        <v>0</v>
      </c>
      <c r="AH21" s="140" t="e">
        <f t="shared" ca="1" si="7"/>
        <v>#NAME?</v>
      </c>
      <c r="AI21">
        <f t="shared" ca="1" si="8"/>
        <v>0</v>
      </c>
      <c r="BH21" t="e">
        <f ca="1"/>
        <v>#NAME?</v>
      </c>
      <c r="BI21" t="e">
        <f ca="1"/>
        <v>#NAME?</v>
      </c>
      <c r="BJ21" t="e">
        <f ca="1"/>
        <v>#NAME?</v>
      </c>
      <c r="BK21" t="e">
        <f t="shared" ca="1" si="13"/>
        <v>#NAME?</v>
      </c>
      <c r="BL21" t="e">
        <f t="shared" ca="1" si="14"/>
        <v>#NAME?</v>
      </c>
      <c r="BM21" t="e">
        <f t="shared" ca="1" si="10"/>
        <v>#NAME?</v>
      </c>
      <c r="BN21" t="e">
        <f t="shared" ca="1" si="11"/>
        <v>#NAME?</v>
      </c>
      <c r="BO21" t="e">
        <f t="shared" ca="1" si="12"/>
        <v>#NAME?</v>
      </c>
    </row>
    <row r="22" spans="1:67" ht="15.5" x14ac:dyDescent="0.35">
      <c r="A22" s="31">
        <v>65</v>
      </c>
      <c r="B22" s="14">
        <v>3</v>
      </c>
      <c r="C22" s="20">
        <v>0.159</v>
      </c>
      <c r="D22" s="14">
        <v>2</v>
      </c>
      <c r="E22">
        <v>1</v>
      </c>
      <c r="F22" s="32">
        <v>1</v>
      </c>
      <c r="G22" s="14">
        <v>47</v>
      </c>
      <c r="H22" s="14">
        <v>14</v>
      </c>
      <c r="I22" s="33">
        <v>174</v>
      </c>
      <c r="J22" s="14">
        <v>0</v>
      </c>
      <c r="Q22" t="e">
        <f ca="1"/>
        <v>#NAME?</v>
      </c>
      <c r="R22" t="e">
        <f ca="1"/>
        <v>#NAME?</v>
      </c>
      <c r="S22" t="e">
        <f ca="1"/>
        <v>#NAME?</v>
      </c>
      <c r="T22" t="e">
        <f ca="1"/>
        <v>#NAME?</v>
      </c>
      <c r="U22" t="e">
        <f ca="1"/>
        <v>#NAME?</v>
      </c>
      <c r="V22" t="e">
        <f ca="1"/>
        <v>#NAME?</v>
      </c>
      <c r="W22" t="e">
        <f ca="1"/>
        <v>#NAME?</v>
      </c>
      <c r="X22" t="e">
        <f ca="1"/>
        <v>#NAME?</v>
      </c>
      <c r="Y22" t="e">
        <f ca="1"/>
        <v>#NAME?</v>
      </c>
      <c r="Z22" s="138" t="e">
        <f ca="1"/>
        <v>#NAME?</v>
      </c>
      <c r="AA22" s="139" t="e">
        <f ca="1"/>
        <v>#NAME?</v>
      </c>
      <c r="AB22" s="140" t="e">
        <f t="shared" ca="1" si="1"/>
        <v>#NAME?</v>
      </c>
      <c r="AC22" t="e">
        <f t="shared" ca="1" si="2"/>
        <v>#NAME?</v>
      </c>
      <c r="AD22" t="e">
        <f t="shared" ca="1" si="3"/>
        <v>#NAME?</v>
      </c>
      <c r="AE22" s="138" t="e">
        <f t="shared" ca="1" si="4"/>
        <v>#NAME?</v>
      </c>
      <c r="AF22" s="140" t="e">
        <f t="shared" ca="1" si="5"/>
        <v>#NAME?</v>
      </c>
      <c r="AG22" s="138">
        <f t="shared" ca="1" si="6"/>
        <v>0</v>
      </c>
      <c r="AH22" s="140" t="e">
        <f t="shared" ca="1" si="7"/>
        <v>#NAME?</v>
      </c>
      <c r="AI22">
        <f t="shared" ca="1" si="8"/>
        <v>0</v>
      </c>
      <c r="AM22" t="s">
        <v>184</v>
      </c>
      <c r="AN22" s="147">
        <f ca="1">AI160</f>
        <v>0</v>
      </c>
      <c r="BH22" t="e">
        <f ca="1"/>
        <v>#NAME?</v>
      </c>
      <c r="BI22" t="e">
        <f ca="1"/>
        <v>#NAME?</v>
      </c>
      <c r="BJ22" t="e">
        <f ca="1"/>
        <v>#NAME?</v>
      </c>
      <c r="BK22" t="e">
        <f t="shared" ca="1" si="13"/>
        <v>#NAME?</v>
      </c>
      <c r="BL22" t="e">
        <f t="shared" ca="1" si="14"/>
        <v>#NAME?</v>
      </c>
      <c r="BM22" t="e">
        <f t="shared" ca="1" si="10"/>
        <v>#NAME?</v>
      </c>
      <c r="BN22" t="e">
        <f t="shared" ca="1" si="11"/>
        <v>#NAME?</v>
      </c>
      <c r="BO22" t="e">
        <f t="shared" ca="1" si="12"/>
        <v>#NAME?</v>
      </c>
    </row>
    <row r="23" spans="1:67" ht="15.5" x14ac:dyDescent="0.35">
      <c r="A23" s="31">
        <v>86</v>
      </c>
      <c r="B23" s="14">
        <v>8</v>
      </c>
      <c r="C23" s="20">
        <v>2.2839999999999998</v>
      </c>
      <c r="D23" s="14">
        <v>0</v>
      </c>
      <c r="E23">
        <v>1</v>
      </c>
      <c r="F23" s="32">
        <v>1</v>
      </c>
      <c r="G23" s="14">
        <v>38</v>
      </c>
      <c r="H23" s="14">
        <v>10</v>
      </c>
      <c r="I23" s="33">
        <v>192</v>
      </c>
      <c r="J23" s="14">
        <v>1</v>
      </c>
      <c r="Q23" t="e">
        <f ca="1"/>
        <v>#NAME?</v>
      </c>
      <c r="R23" t="e">
        <f ca="1"/>
        <v>#NAME?</v>
      </c>
      <c r="S23" t="e">
        <f ca="1"/>
        <v>#NAME?</v>
      </c>
      <c r="T23" t="e">
        <f ca="1"/>
        <v>#NAME?</v>
      </c>
      <c r="U23" t="e">
        <f ca="1"/>
        <v>#NAME?</v>
      </c>
      <c r="V23" t="e">
        <f ca="1"/>
        <v>#NAME?</v>
      </c>
      <c r="W23" t="e">
        <f ca="1"/>
        <v>#NAME?</v>
      </c>
      <c r="X23" t="e">
        <f ca="1"/>
        <v>#NAME?</v>
      </c>
      <c r="Y23" t="e">
        <f ca="1"/>
        <v>#NAME?</v>
      </c>
      <c r="Z23" s="138" t="e">
        <f ca="1"/>
        <v>#NAME?</v>
      </c>
      <c r="AA23" s="139" t="e">
        <f ca="1"/>
        <v>#NAME?</v>
      </c>
      <c r="AB23" s="140" t="e">
        <f t="shared" ca="1" si="1"/>
        <v>#NAME?</v>
      </c>
      <c r="AC23" t="e">
        <f t="shared" ca="1" si="2"/>
        <v>#NAME?</v>
      </c>
      <c r="AD23" t="e">
        <f t="shared" ca="1" si="3"/>
        <v>#NAME?</v>
      </c>
      <c r="AE23" s="138" t="e">
        <f t="shared" ca="1" si="4"/>
        <v>#NAME?</v>
      </c>
      <c r="AF23" s="140" t="e">
        <f t="shared" ca="1" si="5"/>
        <v>#NAME?</v>
      </c>
      <c r="AG23" s="138">
        <f t="shared" ca="1" si="6"/>
        <v>0</v>
      </c>
      <c r="AH23" s="140" t="e">
        <f t="shared" ca="1" si="7"/>
        <v>#NAME?</v>
      </c>
      <c r="AI23">
        <f t="shared" ca="1" si="8"/>
        <v>0</v>
      </c>
      <c r="AM23" t="s">
        <v>138</v>
      </c>
      <c r="AN23" s="148">
        <f ca="1">COUNT(AB10:AB159)-2</f>
        <v>-2</v>
      </c>
      <c r="BH23" t="e">
        <f ca="1"/>
        <v>#NAME?</v>
      </c>
      <c r="BI23" t="e">
        <f ca="1"/>
        <v>#NAME?</v>
      </c>
      <c r="BJ23" t="e">
        <f ca="1"/>
        <v>#NAME?</v>
      </c>
      <c r="BK23" t="e">
        <f t="shared" ca="1" si="13"/>
        <v>#NAME?</v>
      </c>
      <c r="BL23" t="e">
        <f t="shared" ca="1" si="14"/>
        <v>#NAME?</v>
      </c>
      <c r="BM23" t="e">
        <f t="shared" ca="1" si="10"/>
        <v>#NAME?</v>
      </c>
      <c r="BN23" t="e">
        <f t="shared" ca="1" si="11"/>
        <v>#NAME?</v>
      </c>
      <c r="BO23" t="e">
        <f t="shared" ca="1" si="12"/>
        <v>#NAME?</v>
      </c>
    </row>
    <row r="24" spans="1:67" ht="15.5" x14ac:dyDescent="0.35">
      <c r="A24" s="31">
        <v>51</v>
      </c>
      <c r="B24" s="14">
        <v>8</v>
      </c>
      <c r="C24" s="20">
        <v>0.79900000000000004</v>
      </c>
      <c r="D24" s="14">
        <v>6</v>
      </c>
      <c r="E24">
        <v>0</v>
      </c>
      <c r="F24" s="32">
        <v>1</v>
      </c>
      <c r="G24" s="14">
        <v>34</v>
      </c>
      <c r="H24" s="14">
        <v>12</v>
      </c>
      <c r="I24" s="33">
        <v>189</v>
      </c>
      <c r="J24" s="14">
        <v>1</v>
      </c>
      <c r="Q24" t="e">
        <f ca="1"/>
        <v>#NAME?</v>
      </c>
      <c r="R24" t="e">
        <f ca="1"/>
        <v>#NAME?</v>
      </c>
      <c r="S24" t="e">
        <f ca="1"/>
        <v>#NAME?</v>
      </c>
      <c r="T24" t="e">
        <f ca="1"/>
        <v>#NAME?</v>
      </c>
      <c r="U24" t="e">
        <f ca="1"/>
        <v>#NAME?</v>
      </c>
      <c r="V24" t="e">
        <f ca="1"/>
        <v>#NAME?</v>
      </c>
      <c r="W24" t="e">
        <f ca="1"/>
        <v>#NAME?</v>
      </c>
      <c r="X24" t="e">
        <f ca="1"/>
        <v>#NAME?</v>
      </c>
      <c r="Y24" t="e">
        <f ca="1"/>
        <v>#NAME?</v>
      </c>
      <c r="Z24" s="138" t="e">
        <f ca="1"/>
        <v>#NAME?</v>
      </c>
      <c r="AA24" s="139" t="e">
        <f ca="1"/>
        <v>#NAME?</v>
      </c>
      <c r="AB24" s="140" t="e">
        <f t="shared" ca="1" si="1"/>
        <v>#NAME?</v>
      </c>
      <c r="AC24" t="e">
        <f t="shared" ca="1" si="2"/>
        <v>#NAME?</v>
      </c>
      <c r="AD24" t="e">
        <f t="shared" ca="1" si="3"/>
        <v>#NAME?</v>
      </c>
      <c r="AE24" s="138" t="e">
        <f t="shared" ca="1" si="4"/>
        <v>#NAME?</v>
      </c>
      <c r="AF24" s="140" t="e">
        <f t="shared" ca="1" si="5"/>
        <v>#NAME?</v>
      </c>
      <c r="AG24" s="138">
        <f t="shared" ca="1" si="6"/>
        <v>0</v>
      </c>
      <c r="AH24" s="140" t="e">
        <f t="shared" ca="1" si="7"/>
        <v>#NAME?</v>
      </c>
      <c r="AI24">
        <f t="shared" ca="1" si="8"/>
        <v>0</v>
      </c>
      <c r="AM24" t="s">
        <v>178</v>
      </c>
      <c r="AN24" s="148" t="e">
        <f ca="1">_xlfn.CHISQ.DIST.RT(AN22,AN23)</f>
        <v>#NUM!</v>
      </c>
      <c r="BH24" t="e">
        <f ca="1"/>
        <v>#NAME?</v>
      </c>
      <c r="BI24" t="e">
        <f ca="1"/>
        <v>#NAME?</v>
      </c>
      <c r="BJ24" t="e">
        <f ca="1"/>
        <v>#NAME?</v>
      </c>
      <c r="BK24" t="e">
        <f t="shared" ca="1" si="13"/>
        <v>#NAME?</v>
      </c>
      <c r="BL24" t="e">
        <f t="shared" ca="1" si="14"/>
        <v>#NAME?</v>
      </c>
      <c r="BM24" t="e">
        <f t="shared" ca="1" si="10"/>
        <v>#NAME?</v>
      </c>
      <c r="BN24" t="e">
        <f t="shared" ca="1" si="11"/>
        <v>#NAME?</v>
      </c>
      <c r="BO24" t="e">
        <f t="shared" ca="1" si="12"/>
        <v>#NAME?</v>
      </c>
    </row>
    <row r="25" spans="1:67" ht="15.5" x14ac:dyDescent="0.35">
      <c r="A25" s="31">
        <v>56</v>
      </c>
      <c r="B25" s="14">
        <v>7</v>
      </c>
      <c r="C25" s="20">
        <v>0.91100000000000003</v>
      </c>
      <c r="D25" s="14">
        <v>2</v>
      </c>
      <c r="E25">
        <v>1</v>
      </c>
      <c r="F25" s="32">
        <v>0</v>
      </c>
      <c r="G25" s="14">
        <v>30</v>
      </c>
      <c r="H25" s="14">
        <v>13</v>
      </c>
      <c r="I25" s="33">
        <v>185</v>
      </c>
      <c r="J25" s="14">
        <v>1</v>
      </c>
      <c r="Q25" t="e">
        <f ca="1"/>
        <v>#NAME?</v>
      </c>
      <c r="R25" t="e">
        <f ca="1"/>
        <v>#NAME?</v>
      </c>
      <c r="S25" t="e">
        <f ca="1"/>
        <v>#NAME?</v>
      </c>
      <c r="T25" t="e">
        <f ca="1"/>
        <v>#NAME?</v>
      </c>
      <c r="U25" t="e">
        <f ca="1"/>
        <v>#NAME?</v>
      </c>
      <c r="V25" t="e">
        <f ca="1"/>
        <v>#NAME?</v>
      </c>
      <c r="W25" t="e">
        <f ca="1"/>
        <v>#NAME?</v>
      </c>
      <c r="X25" t="e">
        <f ca="1"/>
        <v>#NAME?</v>
      </c>
      <c r="Y25" t="e">
        <f ca="1"/>
        <v>#NAME?</v>
      </c>
      <c r="Z25" s="138" t="e">
        <f ca="1"/>
        <v>#NAME?</v>
      </c>
      <c r="AA25" s="139" t="e">
        <f ca="1"/>
        <v>#NAME?</v>
      </c>
      <c r="AB25" s="140" t="e">
        <f t="shared" ca="1" si="1"/>
        <v>#NAME?</v>
      </c>
      <c r="AC25" t="e">
        <f t="shared" ca="1" si="2"/>
        <v>#NAME?</v>
      </c>
      <c r="AD25" t="e">
        <f t="shared" ca="1" si="3"/>
        <v>#NAME?</v>
      </c>
      <c r="AE25" s="138" t="e">
        <f t="shared" ca="1" si="4"/>
        <v>#NAME?</v>
      </c>
      <c r="AF25" s="140" t="e">
        <f t="shared" ca="1" si="5"/>
        <v>#NAME?</v>
      </c>
      <c r="AG25" s="138">
        <f t="shared" ca="1" si="6"/>
        <v>0</v>
      </c>
      <c r="AH25" s="140" t="e">
        <f t="shared" ca="1" si="7"/>
        <v>#NAME?</v>
      </c>
      <c r="AI25">
        <f t="shared" ca="1" si="8"/>
        <v>0</v>
      </c>
      <c r="AM25" t="s">
        <v>179</v>
      </c>
      <c r="AN25" s="148">
        <f>AN15</f>
        <v>0.05</v>
      </c>
      <c r="BH25" t="e">
        <f ca="1"/>
        <v>#NAME?</v>
      </c>
      <c r="BI25" t="e">
        <f ca="1"/>
        <v>#NAME?</v>
      </c>
      <c r="BJ25" t="e">
        <f ca="1"/>
        <v>#NAME?</v>
      </c>
      <c r="BK25" t="e">
        <f t="shared" ca="1" si="13"/>
        <v>#NAME?</v>
      </c>
      <c r="BL25" t="e">
        <f t="shared" ca="1" si="14"/>
        <v>#NAME?</v>
      </c>
      <c r="BM25" t="e">
        <f t="shared" ca="1" si="10"/>
        <v>#NAME?</v>
      </c>
      <c r="BN25" t="e">
        <f t="shared" ca="1" si="11"/>
        <v>#NAME?</v>
      </c>
      <c r="BO25" t="e">
        <f t="shared" ca="1" si="12"/>
        <v>#NAME?</v>
      </c>
    </row>
    <row r="26" spans="1:67" ht="15.5" x14ac:dyDescent="0.35">
      <c r="A26" s="31">
        <v>60</v>
      </c>
      <c r="B26" s="14">
        <v>3</v>
      </c>
      <c r="C26" s="20">
        <v>0.81299999999999994</v>
      </c>
      <c r="D26" s="14">
        <v>3</v>
      </c>
      <c r="E26">
        <v>0</v>
      </c>
      <c r="F26" s="32">
        <v>0</v>
      </c>
      <c r="G26" s="14">
        <v>44</v>
      </c>
      <c r="H26" s="14">
        <v>8</v>
      </c>
      <c r="I26" s="33">
        <v>177</v>
      </c>
      <c r="J26" s="14">
        <v>1</v>
      </c>
      <c r="Q26" t="e">
        <f ca="1"/>
        <v>#NAME?</v>
      </c>
      <c r="R26" t="e">
        <f ca="1"/>
        <v>#NAME?</v>
      </c>
      <c r="S26" t="e">
        <f ca="1"/>
        <v>#NAME?</v>
      </c>
      <c r="T26" t="e">
        <f ca="1"/>
        <v>#NAME?</v>
      </c>
      <c r="U26" t="e">
        <f ca="1"/>
        <v>#NAME?</v>
      </c>
      <c r="V26" t="e">
        <f ca="1"/>
        <v>#NAME?</v>
      </c>
      <c r="W26" t="e">
        <f ca="1"/>
        <v>#NAME?</v>
      </c>
      <c r="X26" t="e">
        <f ca="1"/>
        <v>#NAME?</v>
      </c>
      <c r="Y26" t="e">
        <f ca="1"/>
        <v>#NAME?</v>
      </c>
      <c r="Z26" s="138" t="e">
        <f ca="1"/>
        <v>#NAME?</v>
      </c>
      <c r="AA26" s="139" t="e">
        <f ca="1"/>
        <v>#NAME?</v>
      </c>
      <c r="AB26" s="140" t="e">
        <f t="shared" ca="1" si="1"/>
        <v>#NAME?</v>
      </c>
      <c r="AC26" t="e">
        <f t="shared" ca="1" si="2"/>
        <v>#NAME?</v>
      </c>
      <c r="AD26" t="e">
        <f t="shared" ca="1" si="3"/>
        <v>#NAME?</v>
      </c>
      <c r="AE26" s="138" t="e">
        <f t="shared" ca="1" si="4"/>
        <v>#NAME?</v>
      </c>
      <c r="AF26" s="140" t="e">
        <f t="shared" ca="1" si="5"/>
        <v>#NAME?</v>
      </c>
      <c r="AG26" s="138">
        <f t="shared" ca="1" si="6"/>
        <v>0</v>
      </c>
      <c r="AH26" s="140" t="e">
        <f t="shared" ca="1" si="7"/>
        <v>#NAME?</v>
      </c>
      <c r="AI26">
        <f t="shared" ca="1" si="8"/>
        <v>0</v>
      </c>
      <c r="AM26" t="s">
        <v>180</v>
      </c>
      <c r="AN26" s="150" t="e">
        <f ca="1">IF(AN24&lt;AN25,"yes","no")</f>
        <v>#NUM!</v>
      </c>
      <c r="BH26" t="e">
        <f ca="1"/>
        <v>#NAME?</v>
      </c>
      <c r="BI26" t="e">
        <f ca="1"/>
        <v>#NAME?</v>
      </c>
      <c r="BJ26" t="e">
        <f ca="1"/>
        <v>#NAME?</v>
      </c>
      <c r="BK26" t="e">
        <f t="shared" ca="1" si="13"/>
        <v>#NAME?</v>
      </c>
      <c r="BL26" t="e">
        <f t="shared" ca="1" si="14"/>
        <v>#NAME?</v>
      </c>
      <c r="BM26" t="e">
        <f t="shared" ca="1" si="10"/>
        <v>#NAME?</v>
      </c>
      <c r="BN26" t="e">
        <f t="shared" ca="1" si="11"/>
        <v>#NAME?</v>
      </c>
      <c r="BO26" t="e">
        <f t="shared" ca="1" si="12"/>
        <v>#NAME?</v>
      </c>
    </row>
    <row r="27" spans="1:67" ht="15.5" x14ac:dyDescent="0.35">
      <c r="A27" s="31">
        <v>40</v>
      </c>
      <c r="B27" s="14">
        <v>14</v>
      </c>
      <c r="C27" s="20">
        <v>0.97599999999999998</v>
      </c>
      <c r="D27" s="14">
        <v>2</v>
      </c>
      <c r="E27">
        <v>0</v>
      </c>
      <c r="F27" s="32">
        <v>0</v>
      </c>
      <c r="G27" s="14">
        <v>37</v>
      </c>
      <c r="H27" s="14">
        <v>5</v>
      </c>
      <c r="I27" s="33">
        <v>168</v>
      </c>
      <c r="J27" s="14">
        <v>0</v>
      </c>
      <c r="Q27" t="e">
        <f ca="1"/>
        <v>#NAME?</v>
      </c>
      <c r="R27" t="e">
        <f ca="1"/>
        <v>#NAME?</v>
      </c>
      <c r="S27" t="e">
        <f ca="1"/>
        <v>#NAME?</v>
      </c>
      <c r="T27" t="e">
        <f ca="1"/>
        <v>#NAME?</v>
      </c>
      <c r="U27" t="e">
        <f ca="1"/>
        <v>#NAME?</v>
      </c>
      <c r="V27" t="e">
        <f ca="1"/>
        <v>#NAME?</v>
      </c>
      <c r="W27" t="e">
        <f ca="1"/>
        <v>#NAME?</v>
      </c>
      <c r="X27" t="e">
        <f ca="1"/>
        <v>#NAME?</v>
      </c>
      <c r="Y27" t="e">
        <f ca="1"/>
        <v>#NAME?</v>
      </c>
      <c r="Z27" s="138" t="e">
        <f ca="1"/>
        <v>#NAME?</v>
      </c>
      <c r="AA27" s="139" t="e">
        <f ca="1"/>
        <v>#NAME?</v>
      </c>
      <c r="AB27" s="140" t="e">
        <f t="shared" ca="1" si="1"/>
        <v>#NAME?</v>
      </c>
      <c r="AC27" t="e">
        <f t="shared" ca="1" si="2"/>
        <v>#NAME?</v>
      </c>
      <c r="AD27" t="e">
        <f t="shared" ca="1" si="3"/>
        <v>#NAME?</v>
      </c>
      <c r="AE27" s="138" t="e">
        <f t="shared" ca="1" si="4"/>
        <v>#NAME?</v>
      </c>
      <c r="AF27" s="140" t="e">
        <f t="shared" ca="1" si="5"/>
        <v>#NAME?</v>
      </c>
      <c r="AG27" s="138">
        <f t="shared" ca="1" si="6"/>
        <v>0</v>
      </c>
      <c r="AH27" s="140" t="e">
        <f t="shared" ca="1" si="7"/>
        <v>#NAME?</v>
      </c>
      <c r="AI27">
        <f t="shared" ca="1" si="8"/>
        <v>0</v>
      </c>
      <c r="BH27" t="e">
        <f ca="1"/>
        <v>#NAME?</v>
      </c>
      <c r="BI27" t="e">
        <f ca="1"/>
        <v>#NAME?</v>
      </c>
      <c r="BJ27" t="e">
        <f ca="1"/>
        <v>#NAME?</v>
      </c>
      <c r="BK27" t="e">
        <f t="shared" ca="1" si="13"/>
        <v>#NAME?</v>
      </c>
      <c r="BL27" t="e">
        <f t="shared" ca="1" si="14"/>
        <v>#NAME?</v>
      </c>
      <c r="BM27" t="e">
        <f t="shared" ca="1" si="10"/>
        <v>#NAME?</v>
      </c>
      <c r="BN27" t="e">
        <f t="shared" ca="1" si="11"/>
        <v>#NAME?</v>
      </c>
      <c r="BO27" t="e">
        <f t="shared" ca="1" si="12"/>
        <v>#NAME?</v>
      </c>
    </row>
    <row r="28" spans="1:67" ht="15.5" x14ac:dyDescent="0.35">
      <c r="A28" s="31">
        <v>85</v>
      </c>
      <c r="B28" s="14">
        <v>12</v>
      </c>
      <c r="C28" s="20">
        <v>1.86</v>
      </c>
      <c r="D28" s="14">
        <v>2</v>
      </c>
      <c r="E28">
        <v>1</v>
      </c>
      <c r="F28" s="32">
        <v>1</v>
      </c>
      <c r="G28" s="14">
        <v>37</v>
      </c>
      <c r="H28" s="14">
        <v>13</v>
      </c>
      <c r="I28" s="33">
        <v>172</v>
      </c>
      <c r="J28" s="14">
        <v>1</v>
      </c>
      <c r="Q28" t="e">
        <f ca="1"/>
        <v>#NAME?</v>
      </c>
      <c r="R28" t="e">
        <f ca="1"/>
        <v>#NAME?</v>
      </c>
      <c r="S28" t="e">
        <f ca="1"/>
        <v>#NAME?</v>
      </c>
      <c r="T28" t="e">
        <f ca="1"/>
        <v>#NAME?</v>
      </c>
      <c r="U28" t="e">
        <f ca="1"/>
        <v>#NAME?</v>
      </c>
      <c r="V28" t="e">
        <f ca="1"/>
        <v>#NAME?</v>
      </c>
      <c r="W28" t="e">
        <f ca="1"/>
        <v>#NAME?</v>
      </c>
      <c r="X28" t="e">
        <f ca="1"/>
        <v>#NAME?</v>
      </c>
      <c r="Y28" t="e">
        <f ca="1"/>
        <v>#NAME?</v>
      </c>
      <c r="Z28" s="138" t="e">
        <f ca="1"/>
        <v>#NAME?</v>
      </c>
      <c r="AA28" s="139" t="e">
        <f ca="1"/>
        <v>#NAME?</v>
      </c>
      <c r="AB28" s="140" t="e">
        <f t="shared" ca="1" si="1"/>
        <v>#NAME?</v>
      </c>
      <c r="AC28" t="e">
        <f t="shared" ca="1" si="2"/>
        <v>#NAME?</v>
      </c>
      <c r="AD28" t="e">
        <f t="shared" ca="1" si="3"/>
        <v>#NAME?</v>
      </c>
      <c r="AE28" s="138" t="e">
        <f t="shared" ca="1" si="4"/>
        <v>#NAME?</v>
      </c>
      <c r="AF28" s="140" t="e">
        <f t="shared" ca="1" si="5"/>
        <v>#NAME?</v>
      </c>
      <c r="AG28" s="138">
        <f t="shared" ca="1" si="6"/>
        <v>0</v>
      </c>
      <c r="AH28" s="140" t="e">
        <f t="shared" ca="1" si="7"/>
        <v>#NAME?</v>
      </c>
      <c r="AI28">
        <f t="shared" ca="1" si="8"/>
        <v>0</v>
      </c>
      <c r="BH28" t="e">
        <f ca="1"/>
        <v>#NAME?</v>
      </c>
      <c r="BI28" t="e">
        <f ca="1"/>
        <v>#NAME?</v>
      </c>
      <c r="BJ28" t="e">
        <f ca="1"/>
        <v>#NAME?</v>
      </c>
      <c r="BK28" t="e">
        <f t="shared" ca="1" si="13"/>
        <v>#NAME?</v>
      </c>
      <c r="BL28" t="e">
        <f t="shared" ca="1" si="14"/>
        <v>#NAME?</v>
      </c>
      <c r="BM28" t="e">
        <f t="shared" ca="1" si="10"/>
        <v>#NAME?</v>
      </c>
      <c r="BN28" t="e">
        <f t="shared" ca="1" si="11"/>
        <v>#NAME?</v>
      </c>
      <c r="BO28" t="e">
        <f t="shared" ca="1" si="12"/>
        <v>#NAME?</v>
      </c>
    </row>
    <row r="29" spans="1:67" ht="15.5" x14ac:dyDescent="0.35">
      <c r="A29" s="31">
        <v>35</v>
      </c>
      <c r="B29" s="14">
        <v>6</v>
      </c>
      <c r="C29" s="20">
        <v>4.7E-2</v>
      </c>
      <c r="D29" s="14">
        <v>4</v>
      </c>
      <c r="E29">
        <v>0</v>
      </c>
      <c r="F29" s="32">
        <v>0</v>
      </c>
      <c r="G29" s="14">
        <v>27</v>
      </c>
      <c r="H29" s="14">
        <v>5</v>
      </c>
      <c r="I29" s="33">
        <v>186</v>
      </c>
      <c r="J29" s="14">
        <v>1</v>
      </c>
      <c r="Q29" t="e">
        <f ca="1"/>
        <v>#NAME?</v>
      </c>
      <c r="R29" t="e">
        <f ca="1"/>
        <v>#NAME?</v>
      </c>
      <c r="S29" t="e">
        <f ca="1"/>
        <v>#NAME?</v>
      </c>
      <c r="T29" t="e">
        <f ca="1"/>
        <v>#NAME?</v>
      </c>
      <c r="U29" t="e">
        <f ca="1"/>
        <v>#NAME?</v>
      </c>
      <c r="V29" t="e">
        <f ca="1"/>
        <v>#NAME?</v>
      </c>
      <c r="W29" t="e">
        <f ca="1"/>
        <v>#NAME?</v>
      </c>
      <c r="X29" t="e">
        <f ca="1"/>
        <v>#NAME?</v>
      </c>
      <c r="Y29" t="e">
        <f ca="1"/>
        <v>#NAME?</v>
      </c>
      <c r="Z29" s="138" t="e">
        <f ca="1"/>
        <v>#NAME?</v>
      </c>
      <c r="AA29" s="139" t="e">
        <f ca="1"/>
        <v>#NAME?</v>
      </c>
      <c r="AB29" s="140" t="e">
        <f t="shared" ca="1" si="1"/>
        <v>#NAME?</v>
      </c>
      <c r="AC29" t="e">
        <f t="shared" ca="1" si="2"/>
        <v>#NAME?</v>
      </c>
      <c r="AD29" t="e">
        <f t="shared" ca="1" si="3"/>
        <v>#NAME?</v>
      </c>
      <c r="AE29" s="138" t="e">
        <f t="shared" ca="1" si="4"/>
        <v>#NAME?</v>
      </c>
      <c r="AF29" s="140" t="e">
        <f t="shared" ca="1" si="5"/>
        <v>#NAME?</v>
      </c>
      <c r="AG29" s="138">
        <f t="shared" ca="1" si="6"/>
        <v>0</v>
      </c>
      <c r="AH29" s="140" t="e">
        <f t="shared" ca="1" si="7"/>
        <v>#NAME?</v>
      </c>
      <c r="AI29">
        <f t="shared" ca="1" si="8"/>
        <v>0</v>
      </c>
      <c r="BH29" t="e">
        <f ca="1"/>
        <v>#NAME?</v>
      </c>
      <c r="BI29" t="e">
        <f ca="1"/>
        <v>#NAME?</v>
      </c>
      <c r="BJ29" t="e">
        <f ca="1"/>
        <v>#NAME?</v>
      </c>
      <c r="BK29" t="e">
        <f t="shared" ca="1" si="13"/>
        <v>#NAME?</v>
      </c>
      <c r="BL29" t="e">
        <f t="shared" ca="1" si="14"/>
        <v>#NAME?</v>
      </c>
      <c r="BM29" t="e">
        <f t="shared" ca="1" si="10"/>
        <v>#NAME?</v>
      </c>
      <c r="BN29" t="e">
        <f t="shared" ca="1" si="11"/>
        <v>#NAME?</v>
      </c>
      <c r="BO29" t="e">
        <f t="shared" ca="1" si="12"/>
        <v>#NAME?</v>
      </c>
    </row>
    <row r="30" spans="1:67" ht="15.5" x14ac:dyDescent="0.35">
      <c r="A30" s="31">
        <v>51</v>
      </c>
      <c r="B30" s="14">
        <v>6</v>
      </c>
      <c r="C30" s="20">
        <v>0.498</v>
      </c>
      <c r="D30" s="14">
        <v>4</v>
      </c>
      <c r="E30">
        <v>0</v>
      </c>
      <c r="F30" s="32">
        <v>0</v>
      </c>
      <c r="G30" s="14">
        <v>30</v>
      </c>
      <c r="H30" s="14">
        <v>5</v>
      </c>
      <c r="I30" s="33">
        <v>187</v>
      </c>
      <c r="J30" s="14">
        <v>1</v>
      </c>
      <c r="Q30" t="e">
        <f ca="1"/>
        <v>#NAME?</v>
      </c>
      <c r="R30" t="e">
        <f ca="1"/>
        <v>#NAME?</v>
      </c>
      <c r="S30" t="e">
        <f ca="1"/>
        <v>#NAME?</v>
      </c>
      <c r="T30" t="e">
        <f ca="1"/>
        <v>#NAME?</v>
      </c>
      <c r="U30" t="e">
        <f ca="1"/>
        <v>#NAME?</v>
      </c>
      <c r="V30" t="e">
        <f ca="1"/>
        <v>#NAME?</v>
      </c>
      <c r="W30" t="e">
        <f ca="1"/>
        <v>#NAME?</v>
      </c>
      <c r="X30" t="e">
        <f ca="1"/>
        <v>#NAME?</v>
      </c>
      <c r="Y30" t="e">
        <f ca="1"/>
        <v>#NAME?</v>
      </c>
      <c r="Z30" s="138" t="e">
        <f ca="1"/>
        <v>#NAME?</v>
      </c>
      <c r="AA30" s="139" t="e">
        <f ca="1"/>
        <v>#NAME?</v>
      </c>
      <c r="AB30" s="140" t="e">
        <f t="shared" ca="1" si="1"/>
        <v>#NAME?</v>
      </c>
      <c r="AC30" t="e">
        <f t="shared" ca="1" si="2"/>
        <v>#NAME?</v>
      </c>
      <c r="AD30" t="e">
        <f t="shared" ca="1" si="3"/>
        <v>#NAME?</v>
      </c>
      <c r="AE30" s="138" t="e">
        <f t="shared" ca="1" si="4"/>
        <v>#NAME?</v>
      </c>
      <c r="AF30" s="140" t="e">
        <f t="shared" ca="1" si="5"/>
        <v>#NAME?</v>
      </c>
      <c r="AG30" s="138">
        <f t="shared" ca="1" si="6"/>
        <v>0</v>
      </c>
      <c r="AH30" s="140" t="e">
        <f t="shared" ca="1" si="7"/>
        <v>#NAME?</v>
      </c>
      <c r="AI30">
        <f t="shared" ca="1" si="8"/>
        <v>0</v>
      </c>
      <c r="BH30" t="e">
        <f ca="1"/>
        <v>#NAME?</v>
      </c>
      <c r="BI30" t="e">
        <f ca="1"/>
        <v>#NAME?</v>
      </c>
      <c r="BJ30" t="e">
        <f ca="1"/>
        <v>#NAME?</v>
      </c>
      <c r="BK30" t="e">
        <f t="shared" ca="1" si="13"/>
        <v>#NAME?</v>
      </c>
      <c r="BL30" t="e">
        <f t="shared" ca="1" si="14"/>
        <v>#NAME?</v>
      </c>
      <c r="BM30" t="e">
        <f t="shared" ca="1" si="10"/>
        <v>#NAME?</v>
      </c>
      <c r="BN30" t="e">
        <f t="shared" ca="1" si="11"/>
        <v>#NAME?</v>
      </c>
      <c r="BO30" t="e">
        <f t="shared" ca="1" si="12"/>
        <v>#NAME?</v>
      </c>
    </row>
    <row r="31" spans="1:67" ht="15.5" x14ac:dyDescent="0.35">
      <c r="A31" s="31">
        <v>102</v>
      </c>
      <c r="B31" s="14">
        <v>12</v>
      </c>
      <c r="C31" s="20">
        <v>8.4000000000000005E-2</v>
      </c>
      <c r="D31" s="14">
        <v>2</v>
      </c>
      <c r="E31">
        <v>1</v>
      </c>
      <c r="F31" s="32">
        <v>1</v>
      </c>
      <c r="G31" s="14">
        <v>38</v>
      </c>
      <c r="H31" s="14">
        <v>11</v>
      </c>
      <c r="I31" s="33">
        <v>177</v>
      </c>
      <c r="J31" s="14">
        <v>1</v>
      </c>
      <c r="Q31" t="e">
        <f ca="1"/>
        <v>#NAME?</v>
      </c>
      <c r="R31" t="e">
        <f ca="1"/>
        <v>#NAME?</v>
      </c>
      <c r="S31" t="e">
        <f ca="1"/>
        <v>#NAME?</v>
      </c>
      <c r="T31" t="e">
        <f ca="1"/>
        <v>#NAME?</v>
      </c>
      <c r="U31" t="e">
        <f ca="1"/>
        <v>#NAME?</v>
      </c>
      <c r="V31" t="e">
        <f ca="1"/>
        <v>#NAME?</v>
      </c>
      <c r="W31" t="e">
        <f ca="1"/>
        <v>#NAME?</v>
      </c>
      <c r="X31" t="e">
        <f ca="1"/>
        <v>#NAME?</v>
      </c>
      <c r="Y31" t="e">
        <f ca="1"/>
        <v>#NAME?</v>
      </c>
      <c r="Z31" s="138" t="e">
        <f ca="1"/>
        <v>#NAME?</v>
      </c>
      <c r="AA31" s="139" t="e">
        <f ca="1"/>
        <v>#NAME?</v>
      </c>
      <c r="AB31" s="140" t="e">
        <f t="shared" ca="1" si="1"/>
        <v>#NAME?</v>
      </c>
      <c r="AC31" t="e">
        <f t="shared" ca="1" si="2"/>
        <v>#NAME?</v>
      </c>
      <c r="AD31" t="e">
        <f t="shared" ca="1" si="3"/>
        <v>#NAME?</v>
      </c>
      <c r="AE31" s="138" t="e">
        <f t="shared" ca="1" si="4"/>
        <v>#NAME?</v>
      </c>
      <c r="AF31" s="140" t="e">
        <f t="shared" ca="1" si="5"/>
        <v>#NAME?</v>
      </c>
      <c r="AG31" s="138">
        <f t="shared" ca="1" si="6"/>
        <v>0</v>
      </c>
      <c r="AH31" s="140" t="e">
        <f t="shared" ca="1" si="7"/>
        <v>#NAME?</v>
      </c>
      <c r="AI31">
        <f t="shared" ca="1" si="8"/>
        <v>0</v>
      </c>
      <c r="BH31" t="e">
        <f ca="1"/>
        <v>#NAME?</v>
      </c>
      <c r="BI31" t="e">
        <f ca="1"/>
        <v>#NAME?</v>
      </c>
      <c r="BJ31" t="e">
        <f ca="1"/>
        <v>#NAME?</v>
      </c>
      <c r="BK31" t="e">
        <f t="shared" ca="1" si="13"/>
        <v>#NAME?</v>
      </c>
      <c r="BL31" t="e">
        <f t="shared" ca="1" si="14"/>
        <v>#NAME?</v>
      </c>
      <c r="BM31" t="e">
        <f t="shared" ca="1" si="10"/>
        <v>#NAME?</v>
      </c>
      <c r="BN31" t="e">
        <f t="shared" ca="1" si="11"/>
        <v>#NAME?</v>
      </c>
      <c r="BO31" t="e">
        <f t="shared" ca="1" si="12"/>
        <v>#NAME?</v>
      </c>
    </row>
    <row r="32" spans="1:67" ht="15.5" x14ac:dyDescent="0.35">
      <c r="A32" s="31">
        <v>70</v>
      </c>
      <c r="B32" s="14">
        <v>14</v>
      </c>
      <c r="C32" s="20">
        <v>4.8000000000000001E-2</v>
      </c>
      <c r="D32" s="14">
        <v>4</v>
      </c>
      <c r="E32">
        <v>0</v>
      </c>
      <c r="F32" s="32">
        <v>1</v>
      </c>
      <c r="G32" s="14">
        <v>35</v>
      </c>
      <c r="H32" s="14">
        <v>11</v>
      </c>
      <c r="I32" s="33">
        <v>172</v>
      </c>
      <c r="J32" s="14">
        <v>1</v>
      </c>
      <c r="Q32" t="e">
        <f ca="1"/>
        <v>#NAME?</v>
      </c>
      <c r="R32" t="e">
        <f ca="1"/>
        <v>#NAME?</v>
      </c>
      <c r="S32" t="e">
        <f ca="1"/>
        <v>#NAME?</v>
      </c>
      <c r="T32" t="e">
        <f ca="1"/>
        <v>#NAME?</v>
      </c>
      <c r="U32" t="e">
        <f ca="1"/>
        <v>#NAME?</v>
      </c>
      <c r="V32" t="e">
        <f ca="1"/>
        <v>#NAME?</v>
      </c>
      <c r="W32" t="e">
        <f ca="1"/>
        <v>#NAME?</v>
      </c>
      <c r="X32" t="e">
        <f ca="1"/>
        <v>#NAME?</v>
      </c>
      <c r="Y32" t="e">
        <f ca="1"/>
        <v>#NAME?</v>
      </c>
      <c r="Z32" s="138" t="e">
        <f ca="1"/>
        <v>#NAME?</v>
      </c>
      <c r="AA32" s="139" t="e">
        <f ca="1"/>
        <v>#NAME?</v>
      </c>
      <c r="AB32" s="140" t="e">
        <f t="shared" ca="1" si="1"/>
        <v>#NAME?</v>
      </c>
      <c r="AC32" t="e">
        <f t="shared" ca="1" si="2"/>
        <v>#NAME?</v>
      </c>
      <c r="AD32" t="e">
        <f t="shared" ca="1" si="3"/>
        <v>#NAME?</v>
      </c>
      <c r="AE32" s="138" t="e">
        <f t="shared" ca="1" si="4"/>
        <v>#NAME?</v>
      </c>
      <c r="AF32" s="140" t="e">
        <f t="shared" ca="1" si="5"/>
        <v>#NAME?</v>
      </c>
      <c r="AG32" s="138">
        <f t="shared" ca="1" si="6"/>
        <v>0</v>
      </c>
      <c r="AH32" s="140" t="e">
        <f t="shared" ca="1" si="7"/>
        <v>#NAME?</v>
      </c>
      <c r="AI32">
        <f t="shared" ca="1" si="8"/>
        <v>0</v>
      </c>
      <c r="BH32" t="e">
        <f ca="1"/>
        <v>#NAME?</v>
      </c>
      <c r="BI32" t="e">
        <f ca="1"/>
        <v>#NAME?</v>
      </c>
      <c r="BJ32" t="e">
        <f ca="1"/>
        <v>#NAME?</v>
      </c>
      <c r="BK32" t="e">
        <f t="shared" ca="1" si="13"/>
        <v>#NAME?</v>
      </c>
      <c r="BL32" t="e">
        <f t="shared" ca="1" si="14"/>
        <v>#NAME?</v>
      </c>
      <c r="BM32" t="e">
        <f t="shared" ca="1" si="10"/>
        <v>#NAME?</v>
      </c>
      <c r="BN32" t="e">
        <f t="shared" ca="1" si="11"/>
        <v>#NAME?</v>
      </c>
      <c r="BO32" t="e">
        <f t="shared" ca="1" si="12"/>
        <v>#NAME?</v>
      </c>
    </row>
    <row r="33" spans="1:67" ht="15.5" x14ac:dyDescent="0.35">
      <c r="A33" s="31">
        <v>61</v>
      </c>
      <c r="B33" s="14">
        <v>7</v>
      </c>
      <c r="C33" s="20">
        <v>0.96</v>
      </c>
      <c r="D33" s="14">
        <v>2</v>
      </c>
      <c r="E33">
        <v>1</v>
      </c>
      <c r="F33" s="32">
        <v>1</v>
      </c>
      <c r="G33" s="14">
        <v>30</v>
      </c>
      <c r="H33" s="14">
        <v>10</v>
      </c>
      <c r="I33" s="33">
        <v>173</v>
      </c>
      <c r="J33" s="14">
        <v>1</v>
      </c>
      <c r="Q33" t="e">
        <f ca="1"/>
        <v>#NAME?</v>
      </c>
      <c r="R33" t="e">
        <f ca="1"/>
        <v>#NAME?</v>
      </c>
      <c r="S33" t="e">
        <f ca="1"/>
        <v>#NAME?</v>
      </c>
      <c r="T33" t="e">
        <f ca="1"/>
        <v>#NAME?</v>
      </c>
      <c r="U33" t="e">
        <f ca="1"/>
        <v>#NAME?</v>
      </c>
      <c r="V33" t="e">
        <f ca="1"/>
        <v>#NAME?</v>
      </c>
      <c r="W33" t="e">
        <f ca="1"/>
        <v>#NAME?</v>
      </c>
      <c r="X33" t="e">
        <f ca="1"/>
        <v>#NAME?</v>
      </c>
      <c r="Y33" t="e">
        <f ca="1"/>
        <v>#NAME?</v>
      </c>
      <c r="Z33" s="138" t="e">
        <f ca="1"/>
        <v>#NAME?</v>
      </c>
      <c r="AA33" s="139" t="e">
        <f ca="1"/>
        <v>#NAME?</v>
      </c>
      <c r="AB33" s="140" t="e">
        <f t="shared" ca="1" si="1"/>
        <v>#NAME?</v>
      </c>
      <c r="AC33" t="e">
        <f t="shared" ca="1" si="2"/>
        <v>#NAME?</v>
      </c>
      <c r="AD33" t="e">
        <f t="shared" ca="1" si="3"/>
        <v>#NAME?</v>
      </c>
      <c r="AE33" s="138" t="e">
        <f t="shared" ca="1" si="4"/>
        <v>#NAME?</v>
      </c>
      <c r="AF33" s="140" t="e">
        <f t="shared" ca="1" si="5"/>
        <v>#NAME?</v>
      </c>
      <c r="AG33" s="138">
        <f t="shared" ca="1" si="6"/>
        <v>0</v>
      </c>
      <c r="AH33" s="140" t="e">
        <f t="shared" ca="1" si="7"/>
        <v>#NAME?</v>
      </c>
      <c r="AI33">
        <f t="shared" ca="1" si="8"/>
        <v>0</v>
      </c>
      <c r="BH33" t="e">
        <f ca="1"/>
        <v>#NAME?</v>
      </c>
      <c r="BI33" t="e">
        <f ca="1"/>
        <v>#NAME?</v>
      </c>
      <c r="BJ33" t="e">
        <f ca="1"/>
        <v>#NAME?</v>
      </c>
      <c r="BK33" t="e">
        <f t="shared" ca="1" si="13"/>
        <v>#NAME?</v>
      </c>
      <c r="BL33" t="e">
        <f t="shared" ca="1" si="14"/>
        <v>#NAME?</v>
      </c>
      <c r="BM33" t="e">
        <f t="shared" ca="1" si="10"/>
        <v>#NAME?</v>
      </c>
      <c r="BN33" t="e">
        <f t="shared" ca="1" si="11"/>
        <v>#NAME?</v>
      </c>
      <c r="BO33" t="e">
        <f t="shared" ca="1" si="12"/>
        <v>#NAME?</v>
      </c>
    </row>
    <row r="34" spans="1:67" ht="15.5" x14ac:dyDescent="0.35">
      <c r="A34" s="31">
        <v>44</v>
      </c>
      <c r="B34" s="14">
        <v>3</v>
      </c>
      <c r="C34" s="20">
        <v>1.18</v>
      </c>
      <c r="D34" s="14">
        <v>2</v>
      </c>
      <c r="E34">
        <v>0</v>
      </c>
      <c r="F34" s="32">
        <v>0</v>
      </c>
      <c r="G34" s="14">
        <v>34</v>
      </c>
      <c r="H34" s="14">
        <v>6</v>
      </c>
      <c r="I34" s="33">
        <v>183</v>
      </c>
      <c r="J34" s="14">
        <v>0</v>
      </c>
      <c r="Q34" t="e">
        <f ca="1"/>
        <v>#NAME?</v>
      </c>
      <c r="R34" t="e">
        <f ca="1"/>
        <v>#NAME?</v>
      </c>
      <c r="S34" t="e">
        <f ca="1"/>
        <v>#NAME?</v>
      </c>
      <c r="T34" t="e">
        <f ca="1"/>
        <v>#NAME?</v>
      </c>
      <c r="U34" t="e">
        <f ca="1"/>
        <v>#NAME?</v>
      </c>
      <c r="V34" t="e">
        <f ca="1"/>
        <v>#NAME?</v>
      </c>
      <c r="W34" t="e">
        <f ca="1"/>
        <v>#NAME?</v>
      </c>
      <c r="X34" t="e">
        <f ca="1"/>
        <v>#NAME?</v>
      </c>
      <c r="Y34" t="e">
        <f ca="1"/>
        <v>#NAME?</v>
      </c>
      <c r="Z34" s="138" t="e">
        <f ca="1"/>
        <v>#NAME?</v>
      </c>
      <c r="AA34" s="139" t="e">
        <f ca="1"/>
        <v>#NAME?</v>
      </c>
      <c r="AB34" s="140" t="e">
        <f t="shared" ca="1" si="1"/>
        <v>#NAME?</v>
      </c>
      <c r="AC34" t="e">
        <f t="shared" ca="1" si="2"/>
        <v>#NAME?</v>
      </c>
      <c r="AD34" t="e">
        <f t="shared" ca="1" si="3"/>
        <v>#NAME?</v>
      </c>
      <c r="AE34" s="138" t="e">
        <f t="shared" ca="1" si="4"/>
        <v>#NAME?</v>
      </c>
      <c r="AF34" s="140" t="e">
        <f t="shared" ca="1" si="5"/>
        <v>#NAME?</v>
      </c>
      <c r="AG34" s="138">
        <f t="shared" ca="1" si="6"/>
        <v>0</v>
      </c>
      <c r="AH34" s="140" t="e">
        <f t="shared" ca="1" si="7"/>
        <v>#NAME?</v>
      </c>
      <c r="AI34">
        <f t="shared" ca="1" si="8"/>
        <v>0</v>
      </c>
      <c r="BH34" t="e">
        <f ca="1"/>
        <v>#NAME?</v>
      </c>
      <c r="BI34" t="e">
        <f ca="1"/>
        <v>#NAME?</v>
      </c>
      <c r="BJ34" t="e">
        <f ca="1"/>
        <v>#NAME?</v>
      </c>
      <c r="BK34" t="e">
        <f t="shared" ca="1" si="13"/>
        <v>#NAME?</v>
      </c>
      <c r="BL34" t="e">
        <f t="shared" ca="1" si="14"/>
        <v>#NAME?</v>
      </c>
      <c r="BM34" t="e">
        <f t="shared" ca="1" si="10"/>
        <v>#NAME?</v>
      </c>
      <c r="BN34" t="e">
        <f t="shared" ca="1" si="11"/>
        <v>#NAME?</v>
      </c>
      <c r="BO34" t="e">
        <f t="shared" ca="1" si="12"/>
        <v>#NAME?</v>
      </c>
    </row>
    <row r="35" spans="1:67" ht="15.5" x14ac:dyDescent="0.35">
      <c r="A35" s="31">
        <v>98</v>
      </c>
      <c r="B35" s="14">
        <v>3</v>
      </c>
      <c r="C35" s="20">
        <v>0.97399999999999998</v>
      </c>
      <c r="D35" s="14">
        <v>1</v>
      </c>
      <c r="E35">
        <v>0</v>
      </c>
      <c r="F35" s="32">
        <v>1</v>
      </c>
      <c r="G35" s="14">
        <v>37</v>
      </c>
      <c r="H35" s="14">
        <v>6</v>
      </c>
      <c r="I35" s="33">
        <v>194</v>
      </c>
      <c r="J35" s="14">
        <v>1</v>
      </c>
      <c r="Q35" t="e">
        <f ca="1"/>
        <v>#NAME?</v>
      </c>
      <c r="R35" t="e">
        <f ca="1"/>
        <v>#NAME?</v>
      </c>
      <c r="S35" t="e">
        <f ca="1"/>
        <v>#NAME?</v>
      </c>
      <c r="T35" t="e">
        <f ca="1"/>
        <v>#NAME?</v>
      </c>
      <c r="U35" t="e">
        <f ca="1"/>
        <v>#NAME?</v>
      </c>
      <c r="V35" t="e">
        <f ca="1"/>
        <v>#NAME?</v>
      </c>
      <c r="W35" t="e">
        <f ca="1"/>
        <v>#NAME?</v>
      </c>
      <c r="X35" t="e">
        <f ca="1"/>
        <v>#NAME?</v>
      </c>
      <c r="Y35" t="e">
        <f ca="1"/>
        <v>#NAME?</v>
      </c>
      <c r="Z35" s="138" t="e">
        <f ca="1"/>
        <v>#NAME?</v>
      </c>
      <c r="AA35" s="139" t="e">
        <f ca="1"/>
        <v>#NAME?</v>
      </c>
      <c r="AB35" s="140" t="e">
        <f t="shared" ca="1" si="1"/>
        <v>#NAME?</v>
      </c>
      <c r="AC35" t="e">
        <f t="shared" ca="1" si="2"/>
        <v>#NAME?</v>
      </c>
      <c r="AD35" t="e">
        <f t="shared" ca="1" si="3"/>
        <v>#NAME?</v>
      </c>
      <c r="AE35" s="138" t="e">
        <f t="shared" ca="1" si="4"/>
        <v>#NAME?</v>
      </c>
      <c r="AF35" s="140" t="e">
        <f t="shared" ca="1" si="5"/>
        <v>#NAME?</v>
      </c>
      <c r="AG35" s="138">
        <f t="shared" ca="1" si="6"/>
        <v>0</v>
      </c>
      <c r="AH35" s="140" t="e">
        <f t="shared" ca="1" si="7"/>
        <v>#NAME?</v>
      </c>
      <c r="AI35">
        <f t="shared" ca="1" si="8"/>
        <v>0</v>
      </c>
      <c r="BH35" t="e">
        <f ca="1"/>
        <v>#NAME?</v>
      </c>
      <c r="BI35" t="e">
        <f ca="1"/>
        <v>#NAME?</v>
      </c>
      <c r="BJ35" t="e">
        <f ca="1"/>
        <v>#NAME?</v>
      </c>
      <c r="BK35" t="e">
        <f t="shared" ca="1" si="13"/>
        <v>#NAME?</v>
      </c>
      <c r="BL35" t="e">
        <f t="shared" ca="1" si="14"/>
        <v>#NAME?</v>
      </c>
      <c r="BM35" t="e">
        <f t="shared" ca="1" si="10"/>
        <v>#NAME?</v>
      </c>
      <c r="BN35" t="e">
        <f t="shared" ca="1" si="11"/>
        <v>#NAME?</v>
      </c>
      <c r="BO35" t="e">
        <f t="shared" ca="1" si="12"/>
        <v>#NAME?</v>
      </c>
    </row>
    <row r="36" spans="1:67" ht="15.5" x14ac:dyDescent="0.35">
      <c r="A36" s="31">
        <v>53</v>
      </c>
      <c r="B36" s="14">
        <v>4</v>
      </c>
      <c r="C36" s="20">
        <v>1.3149999999999999</v>
      </c>
      <c r="D36" s="14">
        <v>1</v>
      </c>
      <c r="E36">
        <v>0</v>
      </c>
      <c r="F36" s="32">
        <v>1</v>
      </c>
      <c r="G36" s="14">
        <v>35</v>
      </c>
      <c r="H36" s="14">
        <v>9</v>
      </c>
      <c r="I36" s="33">
        <v>189</v>
      </c>
      <c r="J36" s="14">
        <v>1</v>
      </c>
      <c r="Q36" t="e">
        <f ca="1"/>
        <v>#NAME?</v>
      </c>
      <c r="R36" t="e">
        <f ca="1"/>
        <v>#NAME?</v>
      </c>
      <c r="S36" t="e">
        <f ca="1"/>
        <v>#NAME?</v>
      </c>
      <c r="T36" t="e">
        <f ca="1"/>
        <v>#NAME?</v>
      </c>
      <c r="U36" t="e">
        <f ca="1"/>
        <v>#NAME?</v>
      </c>
      <c r="V36" t="e">
        <f ca="1"/>
        <v>#NAME?</v>
      </c>
      <c r="W36" t="e">
        <f ca="1"/>
        <v>#NAME?</v>
      </c>
      <c r="X36" t="e">
        <f ca="1"/>
        <v>#NAME?</v>
      </c>
      <c r="Y36" t="e">
        <f ca="1"/>
        <v>#NAME?</v>
      </c>
      <c r="Z36" s="138" t="e">
        <f ca="1"/>
        <v>#NAME?</v>
      </c>
      <c r="AA36" s="139" t="e">
        <f ca="1"/>
        <v>#NAME?</v>
      </c>
      <c r="AB36" s="140" t="e">
        <f t="shared" ca="1" si="1"/>
        <v>#NAME?</v>
      </c>
      <c r="AC36" t="e">
        <f t="shared" ca="1" si="2"/>
        <v>#NAME?</v>
      </c>
      <c r="AD36" t="e">
        <f t="shared" ca="1" si="3"/>
        <v>#NAME?</v>
      </c>
      <c r="AE36" s="138" t="e">
        <f t="shared" ca="1" si="4"/>
        <v>#NAME?</v>
      </c>
      <c r="AF36" s="140" t="e">
        <f t="shared" ca="1" si="5"/>
        <v>#NAME?</v>
      </c>
      <c r="AG36" s="138">
        <f t="shared" ca="1" si="6"/>
        <v>0</v>
      </c>
      <c r="AH36" s="140" t="e">
        <f t="shared" ca="1" si="7"/>
        <v>#NAME?</v>
      </c>
      <c r="AI36">
        <f t="shared" ca="1" si="8"/>
        <v>0</v>
      </c>
      <c r="BH36" t="e">
        <f ca="1"/>
        <v>#NAME?</v>
      </c>
      <c r="BI36" t="e">
        <f ca="1"/>
        <v>#NAME?</v>
      </c>
      <c r="BJ36" t="e">
        <f ca="1"/>
        <v>#NAME?</v>
      </c>
      <c r="BK36" t="e">
        <f t="shared" ca="1" si="13"/>
        <v>#NAME?</v>
      </c>
      <c r="BL36" t="e">
        <f t="shared" ca="1" si="14"/>
        <v>#NAME?</v>
      </c>
      <c r="BM36" t="e">
        <f t="shared" ca="1" si="10"/>
        <v>#NAME?</v>
      </c>
      <c r="BN36" t="e">
        <f t="shared" ca="1" si="11"/>
        <v>#NAME?</v>
      </c>
      <c r="BO36" t="e">
        <f t="shared" ca="1" si="12"/>
        <v>#NAME?</v>
      </c>
    </row>
    <row r="37" spans="1:67" ht="15.5" x14ac:dyDescent="0.35">
      <c r="A37" s="31">
        <v>44</v>
      </c>
      <c r="B37" s="14">
        <v>12</v>
      </c>
      <c r="C37" s="20">
        <v>0.97399999999999998</v>
      </c>
      <c r="D37" s="14">
        <v>3</v>
      </c>
      <c r="E37">
        <v>1</v>
      </c>
      <c r="F37" s="32">
        <v>0</v>
      </c>
      <c r="G37" s="14">
        <v>33</v>
      </c>
      <c r="H37" s="14">
        <v>6</v>
      </c>
      <c r="I37" s="33">
        <v>170</v>
      </c>
      <c r="J37" s="14">
        <v>0</v>
      </c>
      <c r="Q37" t="e">
        <f ca="1"/>
        <v>#NAME?</v>
      </c>
      <c r="R37" t="e">
        <f ca="1"/>
        <v>#NAME?</v>
      </c>
      <c r="S37" t="e">
        <f ca="1"/>
        <v>#NAME?</v>
      </c>
      <c r="T37" t="e">
        <f ca="1"/>
        <v>#NAME?</v>
      </c>
      <c r="U37" t="e">
        <f ca="1"/>
        <v>#NAME?</v>
      </c>
      <c r="V37" t="e">
        <f ca="1"/>
        <v>#NAME?</v>
      </c>
      <c r="W37" t="e">
        <f ca="1"/>
        <v>#NAME?</v>
      </c>
      <c r="X37" t="e">
        <f ca="1"/>
        <v>#NAME?</v>
      </c>
      <c r="Y37" t="e">
        <f ca="1"/>
        <v>#NAME?</v>
      </c>
      <c r="Z37" s="138" t="e">
        <f ca="1"/>
        <v>#NAME?</v>
      </c>
      <c r="AA37" s="139" t="e">
        <f ca="1"/>
        <v>#NAME?</v>
      </c>
      <c r="AB37" s="140" t="e">
        <f t="shared" ca="1" si="1"/>
        <v>#NAME?</v>
      </c>
      <c r="AC37" t="e">
        <f t="shared" ca="1" si="2"/>
        <v>#NAME?</v>
      </c>
      <c r="AD37" t="e">
        <f t="shared" ca="1" si="3"/>
        <v>#NAME?</v>
      </c>
      <c r="AE37" s="138" t="e">
        <f t="shared" ca="1" si="4"/>
        <v>#NAME?</v>
      </c>
      <c r="AF37" s="140" t="e">
        <f t="shared" ca="1" si="5"/>
        <v>#NAME?</v>
      </c>
      <c r="AG37" s="138">
        <f t="shared" ca="1" si="6"/>
        <v>0</v>
      </c>
      <c r="AH37" s="140" t="e">
        <f t="shared" ca="1" si="7"/>
        <v>#NAME?</v>
      </c>
      <c r="AI37">
        <f t="shared" ca="1" si="8"/>
        <v>0</v>
      </c>
      <c r="BH37" t="e">
        <f ca="1"/>
        <v>#NAME?</v>
      </c>
      <c r="BI37" t="e">
        <f ca="1"/>
        <v>#NAME?</v>
      </c>
      <c r="BJ37" t="e">
        <f ca="1"/>
        <v>#NAME?</v>
      </c>
      <c r="BK37" t="e">
        <f t="shared" ca="1" si="13"/>
        <v>#NAME?</v>
      </c>
      <c r="BL37" t="e">
        <f t="shared" ca="1" si="14"/>
        <v>#NAME?</v>
      </c>
      <c r="BM37" t="e">
        <f t="shared" ca="1" si="10"/>
        <v>#NAME?</v>
      </c>
      <c r="BN37" t="e">
        <f t="shared" ca="1" si="11"/>
        <v>#NAME?</v>
      </c>
      <c r="BO37" t="e">
        <f t="shared" ca="1" si="12"/>
        <v>#NAME?</v>
      </c>
    </row>
    <row r="38" spans="1:67" ht="15.5" x14ac:dyDescent="0.35">
      <c r="A38" s="31">
        <v>58</v>
      </c>
      <c r="B38" s="14">
        <v>15</v>
      </c>
      <c r="C38" s="20">
        <v>0.16700000000000001</v>
      </c>
      <c r="D38" s="14">
        <v>1</v>
      </c>
      <c r="E38">
        <v>0</v>
      </c>
      <c r="F38" s="32">
        <v>0</v>
      </c>
      <c r="G38" s="14">
        <v>39</v>
      </c>
      <c r="H38" s="14">
        <v>10</v>
      </c>
      <c r="I38" s="33">
        <v>188</v>
      </c>
      <c r="J38" s="14">
        <v>0</v>
      </c>
      <c r="Q38" t="e">
        <f ca="1"/>
        <v>#NAME?</v>
      </c>
      <c r="R38" t="e">
        <f ca="1"/>
        <v>#NAME?</v>
      </c>
      <c r="S38" t="e">
        <f ca="1"/>
        <v>#NAME?</v>
      </c>
      <c r="T38" t="e">
        <f ca="1"/>
        <v>#NAME?</v>
      </c>
      <c r="U38" t="e">
        <f ca="1"/>
        <v>#NAME?</v>
      </c>
      <c r="V38" t="e">
        <f ca="1"/>
        <v>#NAME?</v>
      </c>
      <c r="W38" t="e">
        <f ca="1"/>
        <v>#NAME?</v>
      </c>
      <c r="X38" t="e">
        <f ca="1"/>
        <v>#NAME?</v>
      </c>
      <c r="Y38" t="e">
        <f ca="1"/>
        <v>#NAME?</v>
      </c>
      <c r="Z38" s="138" t="e">
        <f ca="1"/>
        <v>#NAME?</v>
      </c>
      <c r="AA38" s="139" t="e">
        <f ca="1"/>
        <v>#NAME?</v>
      </c>
      <c r="AB38" s="140" t="e">
        <f t="shared" ca="1" si="1"/>
        <v>#NAME?</v>
      </c>
      <c r="AC38" t="e">
        <f t="shared" ca="1" si="2"/>
        <v>#NAME?</v>
      </c>
      <c r="AD38" t="e">
        <f t="shared" ca="1" si="3"/>
        <v>#NAME?</v>
      </c>
      <c r="AE38" s="138" t="e">
        <f t="shared" ca="1" si="4"/>
        <v>#NAME?</v>
      </c>
      <c r="AF38" s="140" t="e">
        <f t="shared" ca="1" si="5"/>
        <v>#NAME?</v>
      </c>
      <c r="AG38" s="138">
        <f t="shared" ca="1" si="6"/>
        <v>0</v>
      </c>
      <c r="AH38" s="140" t="e">
        <f t="shared" ca="1" si="7"/>
        <v>#NAME?</v>
      </c>
      <c r="AI38">
        <f t="shared" ca="1" si="8"/>
        <v>0</v>
      </c>
      <c r="BH38" t="e">
        <f ca="1"/>
        <v>#NAME?</v>
      </c>
      <c r="BI38" t="e">
        <f ca="1"/>
        <v>#NAME?</v>
      </c>
      <c r="BJ38" t="e">
        <f ca="1"/>
        <v>#NAME?</v>
      </c>
      <c r="BK38" t="e">
        <f t="shared" ca="1" si="13"/>
        <v>#NAME?</v>
      </c>
      <c r="BL38" t="e">
        <f t="shared" ca="1" si="14"/>
        <v>#NAME?</v>
      </c>
      <c r="BM38" t="e">
        <f t="shared" ca="1" si="10"/>
        <v>#NAME?</v>
      </c>
      <c r="BN38" t="e">
        <f t="shared" ca="1" si="11"/>
        <v>#NAME?</v>
      </c>
      <c r="BO38" t="e">
        <f t="shared" ca="1" si="12"/>
        <v>#NAME?</v>
      </c>
    </row>
    <row r="39" spans="1:67" ht="15.5" x14ac:dyDescent="0.35">
      <c r="A39" s="31">
        <v>60</v>
      </c>
      <c r="B39" s="14">
        <v>5</v>
      </c>
      <c r="C39" s="20">
        <v>0.93700000000000006</v>
      </c>
      <c r="D39" s="14">
        <v>3</v>
      </c>
      <c r="E39">
        <v>0</v>
      </c>
      <c r="F39" s="32">
        <v>0</v>
      </c>
      <c r="G39" s="14">
        <v>59</v>
      </c>
      <c r="H39" s="14">
        <v>15</v>
      </c>
      <c r="I39" s="33">
        <v>171</v>
      </c>
      <c r="J39" s="14">
        <v>1</v>
      </c>
      <c r="Q39" t="e">
        <f ca="1"/>
        <v>#NAME?</v>
      </c>
      <c r="R39" t="e">
        <f ca="1"/>
        <v>#NAME?</v>
      </c>
      <c r="S39" t="e">
        <f ca="1"/>
        <v>#NAME?</v>
      </c>
      <c r="T39" t="e">
        <f ca="1"/>
        <v>#NAME?</v>
      </c>
      <c r="U39" t="e">
        <f ca="1"/>
        <v>#NAME?</v>
      </c>
      <c r="V39" t="e">
        <f ca="1"/>
        <v>#NAME?</v>
      </c>
      <c r="W39" t="e">
        <f ca="1"/>
        <v>#NAME?</v>
      </c>
      <c r="X39" t="e">
        <f ca="1"/>
        <v>#NAME?</v>
      </c>
      <c r="Y39" t="e">
        <f ca="1"/>
        <v>#NAME?</v>
      </c>
      <c r="Z39" s="138" t="e">
        <f ca="1"/>
        <v>#NAME?</v>
      </c>
      <c r="AA39" s="139" t="e">
        <f ca="1"/>
        <v>#NAME?</v>
      </c>
      <c r="AB39" s="140" t="e">
        <f t="shared" ca="1" si="1"/>
        <v>#NAME?</v>
      </c>
      <c r="AC39" t="e">
        <f t="shared" ca="1" si="2"/>
        <v>#NAME?</v>
      </c>
      <c r="AD39" t="e">
        <f t="shared" ca="1" si="3"/>
        <v>#NAME?</v>
      </c>
      <c r="AE39" s="138" t="e">
        <f t="shared" ca="1" si="4"/>
        <v>#NAME?</v>
      </c>
      <c r="AF39" s="140" t="e">
        <f t="shared" ca="1" si="5"/>
        <v>#NAME?</v>
      </c>
      <c r="AG39" s="138">
        <f t="shared" ca="1" si="6"/>
        <v>0</v>
      </c>
      <c r="AH39" s="140" t="e">
        <f t="shared" ca="1" si="7"/>
        <v>#NAME?</v>
      </c>
      <c r="AI39">
        <f t="shared" ca="1" si="8"/>
        <v>0</v>
      </c>
      <c r="BH39" t="e">
        <f ca="1"/>
        <v>#NAME?</v>
      </c>
      <c r="BI39" t="e">
        <f ca="1"/>
        <v>#NAME?</v>
      </c>
      <c r="BJ39" t="e">
        <f ca="1"/>
        <v>#NAME?</v>
      </c>
      <c r="BK39" t="e">
        <f t="shared" ca="1" si="13"/>
        <v>#NAME?</v>
      </c>
      <c r="BL39" t="e">
        <f t="shared" ca="1" si="14"/>
        <v>#NAME?</v>
      </c>
      <c r="BM39" t="e">
        <f t="shared" ca="1" si="10"/>
        <v>#NAME?</v>
      </c>
      <c r="BN39" t="e">
        <f t="shared" ca="1" si="11"/>
        <v>#NAME?</v>
      </c>
      <c r="BO39" t="e">
        <f t="shared" ca="1" si="12"/>
        <v>#NAME?</v>
      </c>
    </row>
    <row r="40" spans="1:67" ht="15.5" x14ac:dyDescent="0.35">
      <c r="A40" s="31">
        <v>54</v>
      </c>
      <c r="B40" s="14">
        <v>9</v>
      </c>
      <c r="C40" s="20">
        <v>4.5999999999999999E-2</v>
      </c>
      <c r="D40" s="14">
        <v>0</v>
      </c>
      <c r="E40">
        <v>0</v>
      </c>
      <c r="F40" s="32">
        <v>1</v>
      </c>
      <c r="G40" s="14">
        <v>30</v>
      </c>
      <c r="H40" s="14">
        <v>13</v>
      </c>
      <c r="I40" s="33">
        <v>204</v>
      </c>
      <c r="J40" s="14">
        <v>1</v>
      </c>
      <c r="Q40" t="e">
        <f ca="1"/>
        <v>#NAME?</v>
      </c>
      <c r="R40" t="e">
        <f ca="1"/>
        <v>#NAME?</v>
      </c>
      <c r="S40" t="e">
        <f ca="1"/>
        <v>#NAME?</v>
      </c>
      <c r="T40" t="e">
        <f ca="1"/>
        <v>#NAME?</v>
      </c>
      <c r="U40" t="e">
        <f ca="1"/>
        <v>#NAME?</v>
      </c>
      <c r="V40" t="e">
        <f ca="1"/>
        <v>#NAME?</v>
      </c>
      <c r="W40" t="e">
        <f ca="1"/>
        <v>#NAME?</v>
      </c>
      <c r="X40" t="e">
        <f ca="1"/>
        <v>#NAME?</v>
      </c>
      <c r="Y40" t="e">
        <f ca="1"/>
        <v>#NAME?</v>
      </c>
      <c r="Z40" s="138" t="e">
        <f ca="1"/>
        <v>#NAME?</v>
      </c>
      <c r="AA40" s="139" t="e">
        <f ca="1"/>
        <v>#NAME?</v>
      </c>
      <c r="AB40" s="140" t="e">
        <f t="shared" ca="1" si="1"/>
        <v>#NAME?</v>
      </c>
      <c r="AC40" t="e">
        <f t="shared" ca="1" si="2"/>
        <v>#NAME?</v>
      </c>
      <c r="AD40" t="e">
        <f t="shared" ca="1" si="3"/>
        <v>#NAME?</v>
      </c>
      <c r="AE40" s="138" t="e">
        <f t="shared" ca="1" si="4"/>
        <v>#NAME?</v>
      </c>
      <c r="AF40" s="140" t="e">
        <f t="shared" ca="1" si="5"/>
        <v>#NAME?</v>
      </c>
      <c r="AG40" s="138">
        <f t="shared" ca="1" si="6"/>
        <v>0</v>
      </c>
      <c r="AH40" s="140" t="e">
        <f t="shared" ca="1" si="7"/>
        <v>#NAME?</v>
      </c>
      <c r="AI40">
        <f t="shared" ca="1" si="8"/>
        <v>0</v>
      </c>
      <c r="BH40" t="e">
        <f ca="1"/>
        <v>#NAME?</v>
      </c>
      <c r="BI40" t="e">
        <f ca="1"/>
        <v>#NAME?</v>
      </c>
      <c r="BJ40" t="e">
        <f ca="1"/>
        <v>#NAME?</v>
      </c>
      <c r="BK40" t="e">
        <f t="shared" ca="1" si="13"/>
        <v>#NAME?</v>
      </c>
      <c r="BL40" t="e">
        <f t="shared" ca="1" si="14"/>
        <v>#NAME?</v>
      </c>
      <c r="BM40" t="e">
        <f t="shared" ca="1" si="10"/>
        <v>#NAME?</v>
      </c>
      <c r="BN40" t="e">
        <f t="shared" ca="1" si="11"/>
        <v>#NAME?</v>
      </c>
      <c r="BO40" t="e">
        <f t="shared" ca="1" si="12"/>
        <v>#NAME?</v>
      </c>
    </row>
    <row r="41" spans="1:67" ht="15.5" x14ac:dyDescent="0.35">
      <c r="A41" s="31">
        <v>48</v>
      </c>
      <c r="B41" s="12">
        <v>2</v>
      </c>
      <c r="C41" s="25">
        <v>1.7999999999999999E-2</v>
      </c>
      <c r="D41" s="12">
        <v>2</v>
      </c>
      <c r="E41">
        <v>0</v>
      </c>
      <c r="F41" s="32">
        <v>0</v>
      </c>
      <c r="G41" s="14">
        <v>28</v>
      </c>
      <c r="H41" s="14">
        <v>1</v>
      </c>
      <c r="I41" s="33">
        <v>160</v>
      </c>
      <c r="J41" s="14">
        <v>0</v>
      </c>
      <c r="Q41" t="e">
        <f ca="1"/>
        <v>#NAME?</v>
      </c>
      <c r="R41" t="e">
        <f ca="1"/>
        <v>#NAME?</v>
      </c>
      <c r="S41" t="e">
        <f ca="1"/>
        <v>#NAME?</v>
      </c>
      <c r="T41" t="e">
        <f ca="1"/>
        <v>#NAME?</v>
      </c>
      <c r="U41" t="e">
        <f ca="1"/>
        <v>#NAME?</v>
      </c>
      <c r="V41" t="e">
        <f ca="1"/>
        <v>#NAME?</v>
      </c>
      <c r="W41" t="e">
        <f ca="1"/>
        <v>#NAME?</v>
      </c>
      <c r="X41" t="e">
        <f ca="1"/>
        <v>#NAME?</v>
      </c>
      <c r="Y41" t="e">
        <f ca="1"/>
        <v>#NAME?</v>
      </c>
      <c r="Z41" s="138" t="e">
        <f ca="1"/>
        <v>#NAME?</v>
      </c>
      <c r="AA41" s="139" t="e">
        <f ca="1"/>
        <v>#NAME?</v>
      </c>
      <c r="AB41" s="140" t="e">
        <f t="shared" ca="1" si="1"/>
        <v>#NAME?</v>
      </c>
      <c r="AC41" t="e">
        <f t="shared" ca="1" si="2"/>
        <v>#NAME?</v>
      </c>
      <c r="AD41" t="e">
        <f t="shared" ca="1" si="3"/>
        <v>#NAME?</v>
      </c>
      <c r="AE41" s="138" t="e">
        <f t="shared" ca="1" si="4"/>
        <v>#NAME?</v>
      </c>
      <c r="AF41" s="140" t="e">
        <f t="shared" ca="1" si="5"/>
        <v>#NAME?</v>
      </c>
      <c r="AG41" s="138">
        <f t="shared" ca="1" si="6"/>
        <v>0</v>
      </c>
      <c r="AH41" s="140" t="e">
        <f t="shared" ca="1" si="7"/>
        <v>#NAME?</v>
      </c>
      <c r="AI41">
        <f t="shared" ca="1" si="8"/>
        <v>0</v>
      </c>
      <c r="BH41" t="e">
        <f ca="1"/>
        <v>#NAME?</v>
      </c>
      <c r="BI41" t="e">
        <f ca="1"/>
        <v>#NAME?</v>
      </c>
      <c r="BJ41" t="e">
        <f ca="1"/>
        <v>#NAME?</v>
      </c>
      <c r="BK41" t="e">
        <f t="shared" ca="1" si="13"/>
        <v>#NAME?</v>
      </c>
      <c r="BL41" t="e">
        <f t="shared" ca="1" si="14"/>
        <v>#NAME?</v>
      </c>
      <c r="BM41" t="e">
        <f t="shared" ca="1" si="10"/>
        <v>#NAME?</v>
      </c>
      <c r="BN41" t="e">
        <f t="shared" ca="1" si="11"/>
        <v>#NAME?</v>
      </c>
      <c r="BO41" t="e">
        <f t="shared" ca="1" si="12"/>
        <v>#NAME?</v>
      </c>
    </row>
    <row r="42" spans="1:67" ht="15.5" x14ac:dyDescent="0.35">
      <c r="A42" s="31">
        <v>53</v>
      </c>
      <c r="B42" s="14">
        <v>13</v>
      </c>
      <c r="C42" s="20">
        <v>0.84</v>
      </c>
      <c r="D42" s="14">
        <v>3</v>
      </c>
      <c r="E42">
        <v>1</v>
      </c>
      <c r="F42" s="32">
        <v>0</v>
      </c>
      <c r="G42" s="14">
        <v>36</v>
      </c>
      <c r="H42" s="14">
        <v>9</v>
      </c>
      <c r="I42" s="33">
        <v>176</v>
      </c>
      <c r="J42" s="14">
        <v>1</v>
      </c>
      <c r="Q42" t="e">
        <f ca="1"/>
        <v>#NAME?</v>
      </c>
      <c r="R42" t="e">
        <f ca="1"/>
        <v>#NAME?</v>
      </c>
      <c r="S42" t="e">
        <f ca="1"/>
        <v>#NAME?</v>
      </c>
      <c r="T42" t="e">
        <f ca="1"/>
        <v>#NAME?</v>
      </c>
      <c r="U42" t="e">
        <f ca="1"/>
        <v>#NAME?</v>
      </c>
      <c r="V42" t="e">
        <f ca="1"/>
        <v>#NAME?</v>
      </c>
      <c r="W42" t="e">
        <f ca="1"/>
        <v>#NAME?</v>
      </c>
      <c r="X42" t="e">
        <f ca="1"/>
        <v>#NAME?</v>
      </c>
      <c r="Y42" t="e">
        <f ca="1"/>
        <v>#NAME?</v>
      </c>
      <c r="Z42" s="138" t="e">
        <f ca="1"/>
        <v>#NAME?</v>
      </c>
      <c r="AA42" s="139" t="e">
        <f ca="1"/>
        <v>#NAME?</v>
      </c>
      <c r="AB42" s="140" t="e">
        <f t="shared" ca="1" si="1"/>
        <v>#NAME?</v>
      </c>
      <c r="AC42" t="e">
        <f t="shared" ca="1" si="2"/>
        <v>#NAME?</v>
      </c>
      <c r="AD42" t="e">
        <f t="shared" ca="1" si="3"/>
        <v>#NAME?</v>
      </c>
      <c r="AE42" s="138" t="e">
        <f t="shared" ca="1" si="4"/>
        <v>#NAME?</v>
      </c>
      <c r="AF42" s="140" t="e">
        <f t="shared" ca="1" si="5"/>
        <v>#NAME?</v>
      </c>
      <c r="AG42" s="138">
        <f t="shared" ca="1" si="6"/>
        <v>0</v>
      </c>
      <c r="AH42" s="140" t="e">
        <f t="shared" ca="1" si="7"/>
        <v>#NAME?</v>
      </c>
      <c r="AI42">
        <f t="shared" ca="1" si="8"/>
        <v>0</v>
      </c>
      <c r="BH42" t="e">
        <f ca="1"/>
        <v>#NAME?</v>
      </c>
      <c r="BI42" t="e">
        <f ca="1"/>
        <v>#NAME?</v>
      </c>
      <c r="BJ42" t="e">
        <f ca="1"/>
        <v>#NAME?</v>
      </c>
      <c r="BK42" t="e">
        <f t="shared" ca="1" si="13"/>
        <v>#NAME?</v>
      </c>
      <c r="BL42" t="e">
        <f t="shared" ca="1" si="14"/>
        <v>#NAME?</v>
      </c>
      <c r="BM42" t="e">
        <f t="shared" ca="1" si="10"/>
        <v>#NAME?</v>
      </c>
      <c r="BN42" t="e">
        <f t="shared" ca="1" si="11"/>
        <v>#NAME?</v>
      </c>
      <c r="BO42" t="e">
        <f t="shared" ca="1" si="12"/>
        <v>#NAME?</v>
      </c>
    </row>
    <row r="43" spans="1:67" ht="15.5" x14ac:dyDescent="0.35">
      <c r="A43" s="31">
        <v>88</v>
      </c>
      <c r="B43" s="14">
        <v>18</v>
      </c>
      <c r="C43" s="20">
        <v>1</v>
      </c>
      <c r="D43" s="14">
        <v>2</v>
      </c>
      <c r="E43">
        <v>0</v>
      </c>
      <c r="F43" s="32">
        <v>0</v>
      </c>
      <c r="G43" s="14">
        <v>40</v>
      </c>
      <c r="H43" s="14">
        <v>8</v>
      </c>
      <c r="I43" s="33">
        <v>177</v>
      </c>
      <c r="J43" s="14">
        <v>1</v>
      </c>
      <c r="Q43" t="e">
        <f ca="1"/>
        <v>#NAME?</v>
      </c>
      <c r="R43" t="e">
        <f ca="1"/>
        <v>#NAME?</v>
      </c>
      <c r="S43" t="e">
        <f ca="1"/>
        <v>#NAME?</v>
      </c>
      <c r="T43" t="e">
        <f ca="1"/>
        <v>#NAME?</v>
      </c>
      <c r="U43" t="e">
        <f ca="1"/>
        <v>#NAME?</v>
      </c>
      <c r="V43" t="e">
        <f ca="1"/>
        <v>#NAME?</v>
      </c>
      <c r="W43" t="e">
        <f ca="1"/>
        <v>#NAME?</v>
      </c>
      <c r="X43" t="e">
        <f ca="1"/>
        <v>#NAME?</v>
      </c>
      <c r="Y43" t="e">
        <f ca="1"/>
        <v>#NAME?</v>
      </c>
      <c r="Z43" s="138" t="e">
        <f ca="1"/>
        <v>#NAME?</v>
      </c>
      <c r="AA43" s="139" t="e">
        <f ca="1"/>
        <v>#NAME?</v>
      </c>
      <c r="AB43" s="140" t="e">
        <f t="shared" ca="1" si="1"/>
        <v>#NAME?</v>
      </c>
      <c r="AC43" t="e">
        <f t="shared" ca="1" si="2"/>
        <v>#NAME?</v>
      </c>
      <c r="AD43" t="e">
        <f t="shared" ca="1" si="3"/>
        <v>#NAME?</v>
      </c>
      <c r="AE43" s="138" t="e">
        <f t="shared" ca="1" si="4"/>
        <v>#NAME?</v>
      </c>
      <c r="AF43" s="140" t="e">
        <f t="shared" ca="1" si="5"/>
        <v>#NAME?</v>
      </c>
      <c r="AG43" s="138">
        <f t="shared" ca="1" si="6"/>
        <v>0</v>
      </c>
      <c r="AH43" s="140" t="e">
        <f t="shared" ca="1" si="7"/>
        <v>#NAME?</v>
      </c>
      <c r="AI43">
        <f t="shared" ca="1" si="8"/>
        <v>0</v>
      </c>
      <c r="BH43" t="e">
        <f ca="1"/>
        <v>#NAME?</v>
      </c>
      <c r="BI43" t="e">
        <f ca="1"/>
        <v>#NAME?</v>
      </c>
      <c r="BJ43" t="e">
        <f ca="1"/>
        <v>#NAME?</v>
      </c>
      <c r="BK43" t="e">
        <f t="shared" ca="1" si="13"/>
        <v>#NAME?</v>
      </c>
      <c r="BL43" t="e">
        <f t="shared" ca="1" si="14"/>
        <v>#NAME?</v>
      </c>
      <c r="BM43" t="e">
        <f t="shared" ca="1" si="10"/>
        <v>#NAME?</v>
      </c>
      <c r="BN43" t="e">
        <f t="shared" ca="1" si="11"/>
        <v>#NAME?</v>
      </c>
      <c r="BO43" t="e">
        <f t="shared" ca="1" si="12"/>
        <v>#NAME?</v>
      </c>
    </row>
    <row r="44" spans="1:67" ht="15.5" x14ac:dyDescent="0.35">
      <c r="A44" s="31">
        <v>59</v>
      </c>
      <c r="B44" s="14">
        <v>5</v>
      </c>
      <c r="C44" s="20">
        <v>1.159</v>
      </c>
      <c r="D44" s="14">
        <v>1</v>
      </c>
      <c r="E44">
        <v>0</v>
      </c>
      <c r="F44" s="32">
        <v>0</v>
      </c>
      <c r="G44" s="14">
        <v>43</v>
      </c>
      <c r="H44" s="14">
        <v>15</v>
      </c>
      <c r="I44" s="33">
        <v>184</v>
      </c>
      <c r="J44" s="14">
        <v>1</v>
      </c>
      <c r="Q44" t="e">
        <f ca="1"/>
        <v>#NAME?</v>
      </c>
      <c r="R44" t="e">
        <f ca="1"/>
        <v>#NAME?</v>
      </c>
      <c r="S44" t="e">
        <f ca="1"/>
        <v>#NAME?</v>
      </c>
      <c r="T44" t="e">
        <f ca="1"/>
        <v>#NAME?</v>
      </c>
      <c r="U44" t="e">
        <f ca="1"/>
        <v>#NAME?</v>
      </c>
      <c r="V44" t="e">
        <f ca="1"/>
        <v>#NAME?</v>
      </c>
      <c r="W44" t="e">
        <f ca="1"/>
        <v>#NAME?</v>
      </c>
      <c r="X44" t="e">
        <f ca="1"/>
        <v>#NAME?</v>
      </c>
      <c r="Y44" t="e">
        <f ca="1"/>
        <v>#NAME?</v>
      </c>
      <c r="Z44" s="138" t="e">
        <f ca="1"/>
        <v>#NAME?</v>
      </c>
      <c r="AA44" s="139" t="e">
        <f ca="1"/>
        <v>#NAME?</v>
      </c>
      <c r="AB44" s="140" t="e">
        <f t="shared" ca="1" si="1"/>
        <v>#NAME?</v>
      </c>
      <c r="AC44" t="e">
        <f t="shared" ca="1" si="2"/>
        <v>#NAME?</v>
      </c>
      <c r="AD44" t="e">
        <f t="shared" ca="1" si="3"/>
        <v>#NAME?</v>
      </c>
      <c r="AE44" s="138" t="e">
        <f t="shared" ca="1" si="4"/>
        <v>#NAME?</v>
      </c>
      <c r="AF44" s="140" t="e">
        <f t="shared" ca="1" si="5"/>
        <v>#NAME?</v>
      </c>
      <c r="AG44" s="138">
        <f t="shared" ca="1" si="6"/>
        <v>0</v>
      </c>
      <c r="AH44" s="140" t="e">
        <f t="shared" ca="1" si="7"/>
        <v>#NAME?</v>
      </c>
      <c r="AI44">
        <f t="shared" ca="1" si="8"/>
        <v>0</v>
      </c>
      <c r="BH44" t="e">
        <f ca="1"/>
        <v>#NAME?</v>
      </c>
      <c r="BI44" t="e">
        <f ca="1"/>
        <v>#NAME?</v>
      </c>
      <c r="BJ44" t="e">
        <f ca="1"/>
        <v>#NAME?</v>
      </c>
      <c r="BK44" t="e">
        <f t="shared" ca="1" si="13"/>
        <v>#NAME?</v>
      </c>
      <c r="BL44" t="e">
        <f t="shared" ca="1" si="14"/>
        <v>#NAME?</v>
      </c>
      <c r="BM44" t="e">
        <f t="shared" ca="1" si="10"/>
        <v>#NAME?</v>
      </c>
      <c r="BN44" t="e">
        <f t="shared" ca="1" si="11"/>
        <v>#NAME?</v>
      </c>
      <c r="BO44" t="e">
        <f t="shared" ca="1" si="12"/>
        <v>#NAME?</v>
      </c>
    </row>
    <row r="45" spans="1:67" ht="15.5" x14ac:dyDescent="0.35">
      <c r="A45" s="31">
        <v>117</v>
      </c>
      <c r="B45" s="14">
        <v>2</v>
      </c>
      <c r="C45" s="20">
        <v>0.104</v>
      </c>
      <c r="D45" s="14">
        <v>2</v>
      </c>
      <c r="E45">
        <v>0</v>
      </c>
      <c r="F45" s="32">
        <v>1</v>
      </c>
      <c r="G45" s="14">
        <v>52</v>
      </c>
      <c r="H45" s="14">
        <v>15</v>
      </c>
      <c r="I45" s="33">
        <v>169</v>
      </c>
      <c r="J45" s="14">
        <v>1</v>
      </c>
      <c r="Q45" t="e">
        <f ca="1"/>
        <v>#NAME?</v>
      </c>
      <c r="R45" t="e">
        <f ca="1"/>
        <v>#NAME?</v>
      </c>
      <c r="S45" t="e">
        <f ca="1"/>
        <v>#NAME?</v>
      </c>
      <c r="T45" t="e">
        <f ca="1"/>
        <v>#NAME?</v>
      </c>
      <c r="U45" t="e">
        <f ca="1"/>
        <v>#NAME?</v>
      </c>
      <c r="V45" t="e">
        <f ca="1"/>
        <v>#NAME?</v>
      </c>
      <c r="W45" t="e">
        <f ca="1"/>
        <v>#NAME?</v>
      </c>
      <c r="X45" t="e">
        <f ca="1"/>
        <v>#NAME?</v>
      </c>
      <c r="Y45" t="e">
        <f ca="1"/>
        <v>#NAME?</v>
      </c>
      <c r="Z45" s="138" t="e">
        <f ca="1"/>
        <v>#NAME?</v>
      </c>
      <c r="AA45" s="139" t="e">
        <f ca="1"/>
        <v>#NAME?</v>
      </c>
      <c r="AB45" s="140" t="e">
        <f t="shared" ca="1" si="1"/>
        <v>#NAME?</v>
      </c>
      <c r="AC45" t="e">
        <f t="shared" ca="1" si="2"/>
        <v>#NAME?</v>
      </c>
      <c r="AD45" t="e">
        <f t="shared" ca="1" si="3"/>
        <v>#NAME?</v>
      </c>
      <c r="AE45" s="138" t="e">
        <f t="shared" ca="1" si="4"/>
        <v>#NAME?</v>
      </c>
      <c r="AF45" s="140" t="e">
        <f t="shared" ca="1" si="5"/>
        <v>#NAME?</v>
      </c>
      <c r="AG45" s="138">
        <f t="shared" ca="1" si="6"/>
        <v>0</v>
      </c>
      <c r="AH45" s="140" t="e">
        <f t="shared" ca="1" si="7"/>
        <v>#NAME?</v>
      </c>
      <c r="AI45">
        <f t="shared" ca="1" si="8"/>
        <v>0</v>
      </c>
      <c r="BH45" t="e">
        <f ca="1"/>
        <v>#NAME?</v>
      </c>
      <c r="BI45" t="e">
        <f ca="1"/>
        <v>#NAME?</v>
      </c>
      <c r="BJ45" t="e">
        <f ca="1"/>
        <v>#NAME?</v>
      </c>
      <c r="BK45" t="e">
        <f t="shared" ca="1" si="13"/>
        <v>#NAME?</v>
      </c>
      <c r="BL45" t="e">
        <f t="shared" ca="1" si="14"/>
        <v>#NAME?</v>
      </c>
      <c r="BM45" t="e">
        <f t="shared" ca="1" si="10"/>
        <v>#NAME?</v>
      </c>
      <c r="BN45" t="e">
        <f t="shared" ca="1" si="11"/>
        <v>#NAME?</v>
      </c>
      <c r="BO45" t="e">
        <f t="shared" ca="1" si="12"/>
        <v>#NAME?</v>
      </c>
    </row>
    <row r="46" spans="1:67" ht="15.5" x14ac:dyDescent="0.35">
      <c r="A46" s="31">
        <v>83</v>
      </c>
      <c r="B46" s="14">
        <v>22</v>
      </c>
      <c r="C46" s="20">
        <v>0.93600000000000005</v>
      </c>
      <c r="D46" s="14">
        <v>2</v>
      </c>
      <c r="E46">
        <v>0</v>
      </c>
      <c r="F46" s="32">
        <v>0</v>
      </c>
      <c r="G46" s="14">
        <v>45</v>
      </c>
      <c r="H46" s="14">
        <v>9</v>
      </c>
      <c r="I46" s="33">
        <v>178</v>
      </c>
      <c r="J46" s="14">
        <v>1</v>
      </c>
      <c r="Q46" t="e">
        <f ca="1"/>
        <v>#NAME?</v>
      </c>
      <c r="R46" t="e">
        <f ca="1"/>
        <v>#NAME?</v>
      </c>
      <c r="S46" t="e">
        <f ca="1"/>
        <v>#NAME?</v>
      </c>
      <c r="T46" t="e">
        <f ca="1"/>
        <v>#NAME?</v>
      </c>
      <c r="U46" t="e">
        <f ca="1"/>
        <v>#NAME?</v>
      </c>
      <c r="V46" t="e">
        <f ca="1"/>
        <v>#NAME?</v>
      </c>
      <c r="W46" t="e">
        <f ca="1"/>
        <v>#NAME?</v>
      </c>
      <c r="X46" t="e">
        <f ca="1"/>
        <v>#NAME?</v>
      </c>
      <c r="Y46" t="e">
        <f ca="1"/>
        <v>#NAME?</v>
      </c>
      <c r="Z46" s="138" t="e">
        <f ca="1"/>
        <v>#NAME?</v>
      </c>
      <c r="AA46" s="139" t="e">
        <f ca="1"/>
        <v>#NAME?</v>
      </c>
      <c r="AB46" s="140" t="e">
        <f t="shared" ca="1" si="1"/>
        <v>#NAME?</v>
      </c>
      <c r="AC46" t="e">
        <f t="shared" ca="1" si="2"/>
        <v>#NAME?</v>
      </c>
      <c r="AD46" t="e">
        <f t="shared" ca="1" si="3"/>
        <v>#NAME?</v>
      </c>
      <c r="AE46" s="138" t="e">
        <f t="shared" ca="1" si="4"/>
        <v>#NAME?</v>
      </c>
      <c r="AF46" s="140" t="e">
        <f t="shared" ca="1" si="5"/>
        <v>#NAME?</v>
      </c>
      <c r="AG46" s="138">
        <f t="shared" ca="1" si="6"/>
        <v>0</v>
      </c>
      <c r="AH46" s="140" t="e">
        <f t="shared" ca="1" si="7"/>
        <v>#NAME?</v>
      </c>
      <c r="AI46">
        <f t="shared" ca="1" si="8"/>
        <v>0</v>
      </c>
      <c r="BH46" t="e">
        <f ca="1"/>
        <v>#NAME?</v>
      </c>
      <c r="BI46" t="e">
        <f ca="1"/>
        <v>#NAME?</v>
      </c>
      <c r="BJ46" t="e">
        <f ca="1"/>
        <v>#NAME?</v>
      </c>
      <c r="BK46" t="e">
        <f t="shared" ca="1" si="13"/>
        <v>#NAME?</v>
      </c>
      <c r="BL46" t="e">
        <f t="shared" ca="1" si="14"/>
        <v>#NAME?</v>
      </c>
      <c r="BM46" t="e">
        <f t="shared" ca="1" si="10"/>
        <v>#NAME?</v>
      </c>
      <c r="BN46" t="e">
        <f t="shared" ca="1" si="11"/>
        <v>#NAME?</v>
      </c>
      <c r="BO46" t="e">
        <f t="shared" ca="1" si="12"/>
        <v>#NAME?</v>
      </c>
    </row>
    <row r="47" spans="1:67" ht="15.5" x14ac:dyDescent="0.35">
      <c r="A47" s="31">
        <v>91</v>
      </c>
      <c r="B47" s="14">
        <v>2</v>
      </c>
      <c r="C47" s="20">
        <v>1.968</v>
      </c>
      <c r="D47" s="14">
        <v>1</v>
      </c>
      <c r="E47">
        <v>0</v>
      </c>
      <c r="F47" s="32">
        <v>0</v>
      </c>
      <c r="G47" s="14">
        <v>33</v>
      </c>
      <c r="H47" s="14">
        <v>5</v>
      </c>
      <c r="I47" s="33">
        <v>194</v>
      </c>
      <c r="J47" s="14">
        <v>1</v>
      </c>
      <c r="Q47" t="e">
        <f ca="1"/>
        <v>#NAME?</v>
      </c>
      <c r="R47" t="e">
        <f ca="1"/>
        <v>#NAME?</v>
      </c>
      <c r="S47" t="e">
        <f ca="1"/>
        <v>#NAME?</v>
      </c>
      <c r="T47" t="e">
        <f ca="1"/>
        <v>#NAME?</v>
      </c>
      <c r="U47" t="e">
        <f ca="1"/>
        <v>#NAME?</v>
      </c>
      <c r="V47" t="e">
        <f ca="1"/>
        <v>#NAME?</v>
      </c>
      <c r="W47" t="e">
        <f ca="1"/>
        <v>#NAME?</v>
      </c>
      <c r="X47" t="e">
        <f ca="1"/>
        <v>#NAME?</v>
      </c>
      <c r="Y47" t="e">
        <f ca="1"/>
        <v>#NAME?</v>
      </c>
      <c r="Z47" s="138" t="e">
        <f ca="1"/>
        <v>#NAME?</v>
      </c>
      <c r="AA47" s="139" t="e">
        <f ca="1"/>
        <v>#NAME?</v>
      </c>
      <c r="AB47" s="140" t="e">
        <f t="shared" ca="1" si="1"/>
        <v>#NAME?</v>
      </c>
      <c r="AC47" t="e">
        <f t="shared" ca="1" si="2"/>
        <v>#NAME?</v>
      </c>
      <c r="AD47" t="e">
        <f t="shared" ca="1" si="3"/>
        <v>#NAME?</v>
      </c>
      <c r="AE47" s="138" t="e">
        <f t="shared" ca="1" si="4"/>
        <v>#NAME?</v>
      </c>
      <c r="AF47" s="140" t="e">
        <f t="shared" ca="1" si="5"/>
        <v>#NAME?</v>
      </c>
      <c r="AG47" s="138">
        <f t="shared" ca="1" si="6"/>
        <v>0</v>
      </c>
      <c r="AH47" s="140" t="e">
        <f t="shared" ca="1" si="7"/>
        <v>#NAME?</v>
      </c>
      <c r="AI47">
        <f t="shared" ca="1" si="8"/>
        <v>0</v>
      </c>
      <c r="BH47" t="e">
        <f ca="1"/>
        <v>#NAME?</v>
      </c>
      <c r="BI47" t="e">
        <f ca="1"/>
        <v>#NAME?</v>
      </c>
      <c r="BJ47" t="e">
        <f ca="1"/>
        <v>#NAME?</v>
      </c>
      <c r="BK47" t="e">
        <f t="shared" ca="1" si="13"/>
        <v>#NAME?</v>
      </c>
      <c r="BL47" t="e">
        <f t="shared" ca="1" si="14"/>
        <v>#NAME?</v>
      </c>
      <c r="BM47" t="e">
        <f t="shared" ca="1" si="10"/>
        <v>#NAME?</v>
      </c>
      <c r="BN47" t="e">
        <f t="shared" ca="1" si="11"/>
        <v>#NAME?</v>
      </c>
      <c r="BO47" t="e">
        <f t="shared" ca="1" si="12"/>
        <v>#NAME?</v>
      </c>
    </row>
    <row r="48" spans="1:67" ht="15.5" x14ac:dyDescent="0.35">
      <c r="A48" s="31">
        <v>56</v>
      </c>
      <c r="B48" s="14">
        <v>4</v>
      </c>
      <c r="C48" s="20">
        <v>2.536</v>
      </c>
      <c r="D48" s="14">
        <v>1</v>
      </c>
      <c r="E48">
        <v>0</v>
      </c>
      <c r="F48" s="32">
        <v>1</v>
      </c>
      <c r="G48" s="14">
        <v>36</v>
      </c>
      <c r="H48" s="14">
        <v>8</v>
      </c>
      <c r="I48" s="33">
        <v>179</v>
      </c>
      <c r="J48" s="14">
        <v>1</v>
      </c>
      <c r="Q48" t="e">
        <f ca="1"/>
        <v>#NAME?</v>
      </c>
      <c r="R48" t="e">
        <f ca="1"/>
        <v>#NAME?</v>
      </c>
      <c r="S48" t="e">
        <f ca="1"/>
        <v>#NAME?</v>
      </c>
      <c r="T48" t="e">
        <f ca="1"/>
        <v>#NAME?</v>
      </c>
      <c r="U48" t="e">
        <f ca="1"/>
        <v>#NAME?</v>
      </c>
      <c r="V48" t="e">
        <f ca="1"/>
        <v>#NAME?</v>
      </c>
      <c r="W48" t="e">
        <f ca="1"/>
        <v>#NAME?</v>
      </c>
      <c r="X48" t="e">
        <f ca="1"/>
        <v>#NAME?</v>
      </c>
      <c r="Y48" t="e">
        <f ca="1"/>
        <v>#NAME?</v>
      </c>
      <c r="Z48" s="138" t="e">
        <f ca="1"/>
        <v>#NAME?</v>
      </c>
      <c r="AA48" s="139" t="e">
        <f ca="1"/>
        <v>#NAME?</v>
      </c>
      <c r="AB48" s="140" t="e">
        <f t="shared" ca="1" si="1"/>
        <v>#NAME?</v>
      </c>
      <c r="AC48" t="e">
        <f t="shared" ca="1" si="2"/>
        <v>#NAME?</v>
      </c>
      <c r="AD48" t="e">
        <f t="shared" ca="1" si="3"/>
        <v>#NAME?</v>
      </c>
      <c r="AE48" s="138" t="e">
        <f t="shared" ca="1" si="4"/>
        <v>#NAME?</v>
      </c>
      <c r="AF48" s="140" t="e">
        <f t="shared" ca="1" si="5"/>
        <v>#NAME?</v>
      </c>
      <c r="AG48" s="138">
        <f t="shared" ca="1" si="6"/>
        <v>0</v>
      </c>
      <c r="AH48" s="140" t="e">
        <f t="shared" ca="1" si="7"/>
        <v>#NAME?</v>
      </c>
      <c r="AI48">
        <f t="shared" ca="1" si="8"/>
        <v>0</v>
      </c>
      <c r="BH48" t="e">
        <f ca="1"/>
        <v>#NAME?</v>
      </c>
      <c r="BI48" t="e">
        <f ca="1"/>
        <v>#NAME?</v>
      </c>
      <c r="BJ48" t="e">
        <f ca="1"/>
        <v>#NAME?</v>
      </c>
      <c r="BK48" t="e">
        <f t="shared" ca="1" si="13"/>
        <v>#NAME?</v>
      </c>
      <c r="BL48" t="e">
        <f t="shared" ca="1" si="14"/>
        <v>#NAME?</v>
      </c>
      <c r="BM48" t="e">
        <f t="shared" ca="1" si="10"/>
        <v>#NAME?</v>
      </c>
      <c r="BN48" t="e">
        <f t="shared" ca="1" si="11"/>
        <v>#NAME?</v>
      </c>
      <c r="BO48" t="e">
        <f t="shared" ca="1" si="12"/>
        <v>#NAME?</v>
      </c>
    </row>
    <row r="49" spans="1:67" ht="15.5" x14ac:dyDescent="0.35">
      <c r="A49" s="31">
        <v>51</v>
      </c>
      <c r="B49" s="14">
        <v>2</v>
      </c>
      <c r="C49" s="20">
        <v>0.41699999999999998</v>
      </c>
      <c r="D49" s="14">
        <v>3</v>
      </c>
      <c r="E49">
        <v>1</v>
      </c>
      <c r="F49" s="32">
        <v>0</v>
      </c>
      <c r="G49" s="14">
        <v>36</v>
      </c>
      <c r="H49" s="14">
        <v>8</v>
      </c>
      <c r="I49" s="33">
        <v>167</v>
      </c>
      <c r="J49" s="14">
        <v>0</v>
      </c>
      <c r="Q49" t="e">
        <f ca="1"/>
        <v>#NAME?</v>
      </c>
      <c r="R49" t="e">
        <f ca="1"/>
        <v>#NAME?</v>
      </c>
      <c r="S49" t="e">
        <f ca="1"/>
        <v>#NAME?</v>
      </c>
      <c r="T49" t="e">
        <f ca="1"/>
        <v>#NAME?</v>
      </c>
      <c r="U49" t="e">
        <f ca="1"/>
        <v>#NAME?</v>
      </c>
      <c r="V49" t="e">
        <f ca="1"/>
        <v>#NAME?</v>
      </c>
      <c r="W49" t="e">
        <f ca="1"/>
        <v>#NAME?</v>
      </c>
      <c r="X49" t="e">
        <f ca="1"/>
        <v>#NAME?</v>
      </c>
      <c r="Y49" t="e">
        <f ca="1"/>
        <v>#NAME?</v>
      </c>
      <c r="Z49" s="138" t="e">
        <f ca="1"/>
        <v>#NAME?</v>
      </c>
      <c r="AA49" s="139" t="e">
        <f ca="1"/>
        <v>#NAME?</v>
      </c>
      <c r="AB49" s="140" t="e">
        <f t="shared" ca="1" si="1"/>
        <v>#NAME?</v>
      </c>
      <c r="AC49" t="e">
        <f t="shared" ca="1" si="2"/>
        <v>#NAME?</v>
      </c>
      <c r="AD49" t="e">
        <f t="shared" ca="1" si="3"/>
        <v>#NAME?</v>
      </c>
      <c r="AE49" s="138" t="e">
        <f t="shared" ca="1" si="4"/>
        <v>#NAME?</v>
      </c>
      <c r="AF49" s="140" t="e">
        <f t="shared" ca="1" si="5"/>
        <v>#NAME?</v>
      </c>
      <c r="AG49" s="138">
        <f t="shared" ca="1" si="6"/>
        <v>0</v>
      </c>
      <c r="AH49" s="140" t="e">
        <f t="shared" ca="1" si="7"/>
        <v>#NAME?</v>
      </c>
      <c r="AI49">
        <f t="shared" ca="1" si="8"/>
        <v>0</v>
      </c>
      <c r="BH49" t="e">
        <f ca="1"/>
        <v>#NAME?</v>
      </c>
      <c r="BI49" t="e">
        <f ca="1"/>
        <v>#NAME?</v>
      </c>
      <c r="BJ49" t="e">
        <f ca="1"/>
        <v>#NAME?</v>
      </c>
      <c r="BK49" t="e">
        <f t="shared" ca="1" si="13"/>
        <v>#NAME?</v>
      </c>
      <c r="BL49" t="e">
        <f t="shared" ca="1" si="14"/>
        <v>#NAME?</v>
      </c>
      <c r="BM49" t="e">
        <f t="shared" ca="1" si="10"/>
        <v>#NAME?</v>
      </c>
      <c r="BN49" t="e">
        <f t="shared" ca="1" si="11"/>
        <v>#NAME?</v>
      </c>
      <c r="BO49" t="e">
        <f t="shared" ca="1" si="12"/>
        <v>#NAME?</v>
      </c>
    </row>
    <row r="50" spans="1:67" ht="15.5" x14ac:dyDescent="0.35">
      <c r="A50" s="31">
        <v>56</v>
      </c>
      <c r="B50" s="14">
        <v>14</v>
      </c>
      <c r="C50" s="20">
        <v>3.9E-2</v>
      </c>
      <c r="D50" s="14">
        <v>1</v>
      </c>
      <c r="E50">
        <v>0</v>
      </c>
      <c r="F50" s="32">
        <v>1</v>
      </c>
      <c r="G50" s="14">
        <v>43</v>
      </c>
      <c r="H50" s="14">
        <v>6</v>
      </c>
      <c r="I50" s="33">
        <v>172</v>
      </c>
      <c r="J50" s="14">
        <v>0</v>
      </c>
      <c r="Q50" t="e">
        <f ca="1"/>
        <v>#NAME?</v>
      </c>
      <c r="R50" t="e">
        <f ca="1"/>
        <v>#NAME?</v>
      </c>
      <c r="S50" t="e">
        <f ca="1"/>
        <v>#NAME?</v>
      </c>
      <c r="T50" t="e">
        <f ca="1"/>
        <v>#NAME?</v>
      </c>
      <c r="U50" t="e">
        <f ca="1"/>
        <v>#NAME?</v>
      </c>
      <c r="V50" t="e">
        <f ca="1"/>
        <v>#NAME?</v>
      </c>
      <c r="W50" t="e">
        <f ca="1"/>
        <v>#NAME?</v>
      </c>
      <c r="X50" t="e">
        <f ca="1"/>
        <v>#NAME?</v>
      </c>
      <c r="Y50" t="e">
        <f ca="1"/>
        <v>#NAME?</v>
      </c>
      <c r="Z50" s="138" t="e">
        <f ca="1"/>
        <v>#NAME?</v>
      </c>
      <c r="AA50" s="139" t="e">
        <f ca="1"/>
        <v>#NAME?</v>
      </c>
      <c r="AB50" s="140" t="e">
        <f t="shared" ca="1" si="1"/>
        <v>#NAME?</v>
      </c>
      <c r="AC50" t="e">
        <f t="shared" ca="1" si="2"/>
        <v>#NAME?</v>
      </c>
      <c r="AD50" t="e">
        <f t="shared" ca="1" si="3"/>
        <v>#NAME?</v>
      </c>
      <c r="AE50" s="138" t="e">
        <f t="shared" ca="1" si="4"/>
        <v>#NAME?</v>
      </c>
      <c r="AF50" s="140" t="e">
        <f t="shared" ca="1" si="5"/>
        <v>#NAME?</v>
      </c>
      <c r="AG50" s="138">
        <f t="shared" ca="1" si="6"/>
        <v>0</v>
      </c>
      <c r="AH50" s="140" t="e">
        <f t="shared" ca="1" si="7"/>
        <v>#NAME?</v>
      </c>
      <c r="AI50">
        <f t="shared" ca="1" si="8"/>
        <v>0</v>
      </c>
      <c r="BH50" t="e">
        <f ca="1"/>
        <v>#NAME?</v>
      </c>
      <c r="BI50" t="e">
        <f ca="1"/>
        <v>#NAME?</v>
      </c>
      <c r="BJ50" t="e">
        <f ca="1"/>
        <v>#NAME?</v>
      </c>
      <c r="BK50" t="e">
        <f t="shared" ca="1" si="13"/>
        <v>#NAME?</v>
      </c>
      <c r="BL50" t="e">
        <f t="shared" ca="1" si="14"/>
        <v>#NAME?</v>
      </c>
      <c r="BM50" t="e">
        <f t="shared" ca="1" si="10"/>
        <v>#NAME?</v>
      </c>
      <c r="BN50" t="e">
        <f t="shared" ca="1" si="11"/>
        <v>#NAME?</v>
      </c>
      <c r="BO50" t="e">
        <f t="shared" ca="1" si="12"/>
        <v>#NAME?</v>
      </c>
    </row>
    <row r="51" spans="1:67" ht="15.5" x14ac:dyDescent="0.35">
      <c r="A51" s="31">
        <v>51</v>
      </c>
      <c r="B51" s="14">
        <v>3</v>
      </c>
      <c r="C51" s="20">
        <v>1.155</v>
      </c>
      <c r="D51" s="14">
        <v>2</v>
      </c>
      <c r="E51">
        <v>0</v>
      </c>
      <c r="F51" s="32">
        <v>1</v>
      </c>
      <c r="G51" s="14">
        <v>35</v>
      </c>
      <c r="H51" s="14">
        <v>1</v>
      </c>
      <c r="I51" s="33">
        <v>181</v>
      </c>
      <c r="J51" s="14">
        <v>0</v>
      </c>
      <c r="Q51" t="e">
        <f ca="1"/>
        <v>#NAME?</v>
      </c>
      <c r="R51" t="e">
        <f ca="1"/>
        <v>#NAME?</v>
      </c>
      <c r="S51" t="e">
        <f ca="1"/>
        <v>#NAME?</v>
      </c>
      <c r="T51" t="e">
        <f ca="1"/>
        <v>#NAME?</v>
      </c>
      <c r="U51" t="e">
        <f ca="1"/>
        <v>#NAME?</v>
      </c>
      <c r="V51" t="e">
        <f ca="1"/>
        <v>#NAME?</v>
      </c>
      <c r="W51" t="e">
        <f ca="1"/>
        <v>#NAME?</v>
      </c>
      <c r="X51" t="e">
        <f ca="1"/>
        <v>#NAME?</v>
      </c>
      <c r="Y51" t="e">
        <f ca="1"/>
        <v>#NAME?</v>
      </c>
      <c r="Z51" s="138" t="e">
        <f ca="1"/>
        <v>#NAME?</v>
      </c>
      <c r="AA51" s="139" t="e">
        <f ca="1"/>
        <v>#NAME?</v>
      </c>
      <c r="AB51" s="140" t="e">
        <f t="shared" ca="1" si="1"/>
        <v>#NAME?</v>
      </c>
      <c r="AC51" t="e">
        <f t="shared" ca="1" si="2"/>
        <v>#NAME?</v>
      </c>
      <c r="AD51" t="e">
        <f t="shared" ca="1" si="3"/>
        <v>#NAME?</v>
      </c>
      <c r="AE51" s="138" t="e">
        <f t="shared" ca="1" si="4"/>
        <v>#NAME?</v>
      </c>
      <c r="AF51" s="140" t="e">
        <f t="shared" ca="1" si="5"/>
        <v>#NAME?</v>
      </c>
      <c r="AG51" s="138">
        <f t="shared" ca="1" si="6"/>
        <v>0</v>
      </c>
      <c r="AH51" s="140" t="e">
        <f t="shared" ca="1" si="7"/>
        <v>#NAME?</v>
      </c>
      <c r="AI51">
        <f t="shared" ca="1" si="8"/>
        <v>0</v>
      </c>
      <c r="BH51" t="e">
        <f ca="1"/>
        <v>#NAME?</v>
      </c>
      <c r="BI51" t="e">
        <f ca="1"/>
        <v>#NAME?</v>
      </c>
      <c r="BJ51" t="e">
        <f ca="1"/>
        <v>#NAME?</v>
      </c>
      <c r="BK51" t="e">
        <f t="shared" ca="1" si="13"/>
        <v>#NAME?</v>
      </c>
      <c r="BL51" t="e">
        <f t="shared" ca="1" si="14"/>
        <v>#NAME?</v>
      </c>
      <c r="BM51" t="e">
        <f t="shared" ca="1" si="10"/>
        <v>#NAME?</v>
      </c>
      <c r="BN51" t="e">
        <f t="shared" ca="1" si="11"/>
        <v>#NAME?</v>
      </c>
      <c r="BO51" t="e">
        <f t="shared" ca="1" si="12"/>
        <v>#NAME?</v>
      </c>
    </row>
    <row r="52" spans="1:67" ht="15.5" x14ac:dyDescent="0.35">
      <c r="A52" s="31">
        <v>56</v>
      </c>
      <c r="B52" s="14">
        <v>9</v>
      </c>
      <c r="C52" s="20">
        <v>1.9990000000000001</v>
      </c>
      <c r="D52" s="14">
        <v>0</v>
      </c>
      <c r="E52">
        <v>0</v>
      </c>
      <c r="F52" s="32">
        <v>1</v>
      </c>
      <c r="G52" s="14">
        <v>49</v>
      </c>
      <c r="H52" s="14">
        <v>7</v>
      </c>
      <c r="I52" s="33">
        <v>189</v>
      </c>
      <c r="J52" s="14">
        <v>0</v>
      </c>
      <c r="Q52" t="e">
        <f ca="1"/>
        <v>#NAME?</v>
      </c>
      <c r="R52" t="e">
        <f ca="1"/>
        <v>#NAME?</v>
      </c>
      <c r="S52" t="e">
        <f ca="1"/>
        <v>#NAME?</v>
      </c>
      <c r="T52" t="e">
        <f ca="1"/>
        <v>#NAME?</v>
      </c>
      <c r="U52" t="e">
        <f ca="1"/>
        <v>#NAME?</v>
      </c>
      <c r="V52" t="e">
        <f ca="1"/>
        <v>#NAME?</v>
      </c>
      <c r="W52" t="e">
        <f ca="1"/>
        <v>#NAME?</v>
      </c>
      <c r="X52" t="e">
        <f ca="1"/>
        <v>#NAME?</v>
      </c>
      <c r="Y52" t="e">
        <f ca="1"/>
        <v>#NAME?</v>
      </c>
      <c r="Z52" s="138" t="e">
        <f ca="1"/>
        <v>#NAME?</v>
      </c>
      <c r="AA52" s="139" t="e">
        <f ca="1"/>
        <v>#NAME?</v>
      </c>
      <c r="AB52" s="140" t="e">
        <f t="shared" ca="1" si="1"/>
        <v>#NAME?</v>
      </c>
      <c r="AC52" t="e">
        <f t="shared" ca="1" si="2"/>
        <v>#NAME?</v>
      </c>
      <c r="AD52" t="e">
        <f t="shared" ca="1" si="3"/>
        <v>#NAME?</v>
      </c>
      <c r="AE52" s="138" t="e">
        <f t="shared" ca="1" si="4"/>
        <v>#NAME?</v>
      </c>
      <c r="AF52" s="140" t="e">
        <f t="shared" ca="1" si="5"/>
        <v>#NAME?</v>
      </c>
      <c r="AG52" s="138">
        <f t="shared" ca="1" si="6"/>
        <v>0</v>
      </c>
      <c r="AH52" s="140" t="e">
        <f t="shared" ca="1" si="7"/>
        <v>#NAME?</v>
      </c>
      <c r="AI52">
        <f t="shared" ca="1" si="8"/>
        <v>0</v>
      </c>
      <c r="BH52" t="e">
        <f ca="1"/>
        <v>#NAME?</v>
      </c>
      <c r="BI52" t="e">
        <f ca="1"/>
        <v>#NAME?</v>
      </c>
      <c r="BJ52" t="e">
        <f ca="1"/>
        <v>#NAME?</v>
      </c>
      <c r="BK52" t="e">
        <f t="shared" ca="1" si="13"/>
        <v>#NAME?</v>
      </c>
      <c r="BL52" t="e">
        <f t="shared" ca="1" si="14"/>
        <v>#NAME?</v>
      </c>
      <c r="BM52" t="e">
        <f t="shared" ca="1" si="10"/>
        <v>#NAME?</v>
      </c>
      <c r="BN52" t="e">
        <f t="shared" ca="1" si="11"/>
        <v>#NAME?</v>
      </c>
      <c r="BO52" t="e">
        <f t="shared" ca="1" si="12"/>
        <v>#NAME?</v>
      </c>
    </row>
    <row r="53" spans="1:67" ht="15.5" x14ac:dyDescent="0.35">
      <c r="A53" s="31">
        <v>53</v>
      </c>
      <c r="B53" s="14">
        <v>2</v>
      </c>
      <c r="C53" s="20">
        <v>2.8719999999999999</v>
      </c>
      <c r="D53" s="14">
        <v>6</v>
      </c>
      <c r="E53">
        <v>0</v>
      </c>
      <c r="F53" s="32">
        <v>1</v>
      </c>
      <c r="G53" s="14">
        <v>35</v>
      </c>
      <c r="H53" s="14">
        <v>4</v>
      </c>
      <c r="I53" s="33">
        <v>171</v>
      </c>
      <c r="J53" s="14">
        <v>1</v>
      </c>
      <c r="Q53" t="e">
        <f ca="1"/>
        <v>#NAME?</v>
      </c>
      <c r="R53" t="e">
        <f ca="1"/>
        <v>#NAME?</v>
      </c>
      <c r="S53" t="e">
        <f ca="1"/>
        <v>#NAME?</v>
      </c>
      <c r="T53" t="e">
        <f ca="1"/>
        <v>#NAME?</v>
      </c>
      <c r="U53" t="e">
        <f ca="1"/>
        <v>#NAME?</v>
      </c>
      <c r="V53" t="e">
        <f ca="1"/>
        <v>#NAME?</v>
      </c>
      <c r="W53" t="e">
        <f ca="1"/>
        <v>#NAME?</v>
      </c>
      <c r="X53" t="e">
        <f ca="1"/>
        <v>#NAME?</v>
      </c>
      <c r="Y53" t="e">
        <f ca="1"/>
        <v>#NAME?</v>
      </c>
      <c r="Z53" s="138" t="e">
        <f ca="1"/>
        <v>#NAME?</v>
      </c>
      <c r="AA53" s="139" t="e">
        <f ca="1"/>
        <v>#NAME?</v>
      </c>
      <c r="AB53" s="140" t="e">
        <f t="shared" ca="1" si="1"/>
        <v>#NAME?</v>
      </c>
      <c r="AC53" t="e">
        <f t="shared" ca="1" si="2"/>
        <v>#NAME?</v>
      </c>
      <c r="AD53" t="e">
        <f t="shared" ca="1" si="3"/>
        <v>#NAME?</v>
      </c>
      <c r="AE53" s="138" t="e">
        <f t="shared" ca="1" si="4"/>
        <v>#NAME?</v>
      </c>
      <c r="AF53" s="140" t="e">
        <f t="shared" ca="1" si="5"/>
        <v>#NAME?</v>
      </c>
      <c r="AG53" s="138">
        <f t="shared" ca="1" si="6"/>
        <v>0</v>
      </c>
      <c r="AH53" s="140" t="e">
        <f t="shared" ca="1" si="7"/>
        <v>#NAME?</v>
      </c>
      <c r="AI53">
        <f t="shared" ca="1" si="8"/>
        <v>0</v>
      </c>
      <c r="BH53" t="e">
        <f ca="1"/>
        <v>#NAME?</v>
      </c>
      <c r="BI53" t="e">
        <f ca="1"/>
        <v>#NAME?</v>
      </c>
      <c r="BJ53" t="e">
        <f ca="1"/>
        <v>#NAME?</v>
      </c>
      <c r="BK53" t="e">
        <f t="shared" ca="1" si="13"/>
        <v>#NAME?</v>
      </c>
      <c r="BL53" t="e">
        <f t="shared" ca="1" si="14"/>
        <v>#NAME?</v>
      </c>
      <c r="BM53" t="e">
        <f t="shared" ca="1" si="10"/>
        <v>#NAME?</v>
      </c>
      <c r="BN53" t="e">
        <f t="shared" ca="1" si="11"/>
        <v>#NAME?</v>
      </c>
      <c r="BO53" t="e">
        <f t="shared" ca="1" si="12"/>
        <v>#NAME?</v>
      </c>
    </row>
    <row r="54" spans="1:67" ht="15.5" x14ac:dyDescent="0.35">
      <c r="A54" s="31">
        <v>62</v>
      </c>
      <c r="B54" s="14">
        <v>21</v>
      </c>
      <c r="C54" s="20">
        <v>0.73399999999999999</v>
      </c>
      <c r="D54" s="14">
        <v>3</v>
      </c>
      <c r="E54">
        <v>0</v>
      </c>
      <c r="F54" s="32">
        <v>0</v>
      </c>
      <c r="G54" s="14">
        <v>44</v>
      </c>
      <c r="H54" s="14">
        <v>5</v>
      </c>
      <c r="I54" s="33">
        <v>169</v>
      </c>
      <c r="J54" s="14">
        <v>1</v>
      </c>
      <c r="Q54" t="e">
        <f ca="1"/>
        <v>#NAME?</v>
      </c>
      <c r="R54" t="e">
        <f ca="1"/>
        <v>#NAME?</v>
      </c>
      <c r="S54" t="e">
        <f ca="1"/>
        <v>#NAME?</v>
      </c>
      <c r="T54" t="e">
        <f ca="1"/>
        <v>#NAME?</v>
      </c>
      <c r="U54" t="e">
        <f ca="1"/>
        <v>#NAME?</v>
      </c>
      <c r="V54" t="e">
        <f ca="1"/>
        <v>#NAME?</v>
      </c>
      <c r="W54" t="e">
        <f ca="1"/>
        <v>#NAME?</v>
      </c>
      <c r="X54" t="e">
        <f ca="1"/>
        <v>#NAME?</v>
      </c>
      <c r="Y54" t="e">
        <f ca="1"/>
        <v>#NAME?</v>
      </c>
      <c r="Z54" s="138" t="e">
        <f ca="1"/>
        <v>#NAME?</v>
      </c>
      <c r="AA54" s="139" t="e">
        <f ca="1"/>
        <v>#NAME?</v>
      </c>
      <c r="AB54" s="140" t="e">
        <f t="shared" ca="1" si="1"/>
        <v>#NAME?</v>
      </c>
      <c r="AC54" t="e">
        <f t="shared" ca="1" si="2"/>
        <v>#NAME?</v>
      </c>
      <c r="AD54" t="e">
        <f t="shared" ca="1" si="3"/>
        <v>#NAME?</v>
      </c>
      <c r="AE54" s="138" t="e">
        <f t="shared" ca="1" si="4"/>
        <v>#NAME?</v>
      </c>
      <c r="AF54" s="140" t="e">
        <f t="shared" ca="1" si="5"/>
        <v>#NAME?</v>
      </c>
      <c r="AG54" s="138">
        <f t="shared" ca="1" si="6"/>
        <v>0</v>
      </c>
      <c r="AH54" s="140" t="e">
        <f t="shared" ca="1" si="7"/>
        <v>#NAME?</v>
      </c>
      <c r="AI54">
        <f t="shared" ca="1" si="8"/>
        <v>0</v>
      </c>
      <c r="BH54" t="e">
        <f ca="1"/>
        <v>#NAME?</v>
      </c>
      <c r="BI54" t="e">
        <f ca="1"/>
        <v>#NAME?</v>
      </c>
      <c r="BJ54" t="e">
        <f ca="1"/>
        <v>#NAME?</v>
      </c>
      <c r="BK54" t="e">
        <f t="shared" ca="1" si="13"/>
        <v>#NAME?</v>
      </c>
      <c r="BL54" t="e">
        <f t="shared" ca="1" si="14"/>
        <v>#NAME?</v>
      </c>
      <c r="BM54" t="e">
        <f t="shared" ca="1" si="10"/>
        <v>#NAME?</v>
      </c>
      <c r="BN54" t="e">
        <f t="shared" ca="1" si="11"/>
        <v>#NAME?</v>
      </c>
      <c r="BO54" t="e">
        <f t="shared" ca="1" si="12"/>
        <v>#NAME?</v>
      </c>
    </row>
    <row r="55" spans="1:67" ht="15.5" x14ac:dyDescent="0.35">
      <c r="A55" s="31">
        <v>44</v>
      </c>
      <c r="B55" s="14">
        <v>4</v>
      </c>
      <c r="C55" s="20">
        <v>4.5900000000000003E-2</v>
      </c>
      <c r="D55" s="14">
        <v>6</v>
      </c>
      <c r="E55">
        <v>0</v>
      </c>
      <c r="F55" s="32">
        <v>0</v>
      </c>
      <c r="G55" s="14">
        <v>29</v>
      </c>
      <c r="H55" s="14">
        <v>2</v>
      </c>
      <c r="I55" s="33">
        <v>168</v>
      </c>
      <c r="J55" s="14">
        <v>1</v>
      </c>
      <c r="Q55" t="e">
        <f ca="1"/>
        <v>#NAME?</v>
      </c>
      <c r="R55" t="e">
        <f ca="1"/>
        <v>#NAME?</v>
      </c>
      <c r="S55" t="e">
        <f ca="1"/>
        <v>#NAME?</v>
      </c>
      <c r="T55" t="e">
        <f ca="1"/>
        <v>#NAME?</v>
      </c>
      <c r="U55" t="e">
        <f ca="1"/>
        <v>#NAME?</v>
      </c>
      <c r="V55" t="e">
        <f ca="1"/>
        <v>#NAME?</v>
      </c>
      <c r="W55" t="e">
        <f ca="1"/>
        <v>#NAME?</v>
      </c>
      <c r="X55" t="e">
        <f ca="1"/>
        <v>#NAME?</v>
      </c>
      <c r="Y55" t="e">
        <f ca="1"/>
        <v>#NAME?</v>
      </c>
      <c r="Z55" s="138" t="e">
        <f ca="1"/>
        <v>#NAME?</v>
      </c>
      <c r="AA55" s="139" t="e">
        <f ca="1"/>
        <v>#NAME?</v>
      </c>
      <c r="AB55" s="140" t="e">
        <f t="shared" ca="1" si="1"/>
        <v>#NAME?</v>
      </c>
      <c r="AC55" t="e">
        <f t="shared" ca="1" si="2"/>
        <v>#NAME?</v>
      </c>
      <c r="AD55" t="e">
        <f t="shared" ca="1" si="3"/>
        <v>#NAME?</v>
      </c>
      <c r="AE55" s="138" t="e">
        <f t="shared" ca="1" si="4"/>
        <v>#NAME?</v>
      </c>
      <c r="AF55" s="140" t="e">
        <f t="shared" ca="1" si="5"/>
        <v>#NAME?</v>
      </c>
      <c r="AG55" s="138">
        <f t="shared" ca="1" si="6"/>
        <v>0</v>
      </c>
      <c r="AH55" s="140" t="e">
        <f t="shared" ca="1" si="7"/>
        <v>#NAME?</v>
      </c>
      <c r="AI55">
        <f t="shared" ca="1" si="8"/>
        <v>0</v>
      </c>
      <c r="BH55" t="e">
        <f ca="1"/>
        <v>#NAME?</v>
      </c>
      <c r="BI55" t="e">
        <f ca="1"/>
        <v>#NAME?</v>
      </c>
      <c r="BJ55" t="e">
        <f ca="1"/>
        <v>#NAME?</v>
      </c>
      <c r="BK55" t="e">
        <f t="shared" ca="1" si="13"/>
        <v>#NAME?</v>
      </c>
      <c r="BL55" t="e">
        <f t="shared" ca="1" si="14"/>
        <v>#NAME?</v>
      </c>
      <c r="BM55" t="e">
        <f t="shared" ca="1" si="10"/>
        <v>#NAME?</v>
      </c>
      <c r="BN55" t="e">
        <f t="shared" ca="1" si="11"/>
        <v>#NAME?</v>
      </c>
      <c r="BO55" t="e">
        <f t="shared" ca="1" si="12"/>
        <v>#NAME?</v>
      </c>
    </row>
    <row r="56" spans="1:67" ht="15.5" x14ac:dyDescent="0.35">
      <c r="A56" s="31">
        <v>41</v>
      </c>
      <c r="B56" s="14">
        <v>12</v>
      </c>
      <c r="C56" s="20">
        <v>0.879</v>
      </c>
      <c r="D56" s="14">
        <v>2</v>
      </c>
      <c r="E56">
        <v>0</v>
      </c>
      <c r="F56" s="32">
        <v>0</v>
      </c>
      <c r="G56" s="14">
        <v>39</v>
      </c>
      <c r="H56" s="14">
        <v>5</v>
      </c>
      <c r="I56" s="33">
        <v>167</v>
      </c>
      <c r="J56" s="14">
        <v>0</v>
      </c>
      <c r="Q56" t="e">
        <f ca="1"/>
        <v>#NAME?</v>
      </c>
      <c r="R56" t="e">
        <f ca="1"/>
        <v>#NAME?</v>
      </c>
      <c r="S56" t="e">
        <f ca="1"/>
        <v>#NAME?</v>
      </c>
      <c r="T56" t="e">
        <f ca="1"/>
        <v>#NAME?</v>
      </c>
      <c r="U56" t="e">
        <f ca="1"/>
        <v>#NAME?</v>
      </c>
      <c r="V56" t="e">
        <f ca="1"/>
        <v>#NAME?</v>
      </c>
      <c r="W56" t="e">
        <f ca="1"/>
        <v>#NAME?</v>
      </c>
      <c r="X56" t="e">
        <f ca="1"/>
        <v>#NAME?</v>
      </c>
      <c r="Y56" t="e">
        <f ca="1"/>
        <v>#NAME?</v>
      </c>
      <c r="Z56" s="138" t="e">
        <f ca="1"/>
        <v>#NAME?</v>
      </c>
      <c r="AA56" s="139" t="e">
        <f ca="1"/>
        <v>#NAME?</v>
      </c>
      <c r="AB56" s="140" t="e">
        <f t="shared" ca="1" si="1"/>
        <v>#NAME?</v>
      </c>
      <c r="AC56" t="e">
        <f t="shared" ca="1" si="2"/>
        <v>#NAME?</v>
      </c>
      <c r="AD56" t="e">
        <f t="shared" ca="1" si="3"/>
        <v>#NAME?</v>
      </c>
      <c r="AE56" s="138" t="e">
        <f t="shared" ca="1" si="4"/>
        <v>#NAME?</v>
      </c>
      <c r="AF56" s="140" t="e">
        <f t="shared" ca="1" si="5"/>
        <v>#NAME?</v>
      </c>
      <c r="AG56" s="138">
        <f t="shared" ca="1" si="6"/>
        <v>0</v>
      </c>
      <c r="AH56" s="140" t="e">
        <f t="shared" ca="1" si="7"/>
        <v>#NAME?</v>
      </c>
      <c r="AI56">
        <f t="shared" ca="1" si="8"/>
        <v>0</v>
      </c>
      <c r="BH56" t="e">
        <f ca="1"/>
        <v>#NAME?</v>
      </c>
      <c r="BI56" t="e">
        <f ca="1"/>
        <v>#NAME?</v>
      </c>
      <c r="BJ56" t="e">
        <f ca="1"/>
        <v>#NAME?</v>
      </c>
      <c r="BK56" t="e">
        <f t="shared" ca="1" si="13"/>
        <v>#NAME?</v>
      </c>
      <c r="BL56" t="e">
        <f t="shared" ca="1" si="14"/>
        <v>#NAME?</v>
      </c>
      <c r="BM56" t="e">
        <f t="shared" ca="1" si="10"/>
        <v>#NAME?</v>
      </c>
      <c r="BN56" t="e">
        <f t="shared" ca="1" si="11"/>
        <v>#NAME?</v>
      </c>
      <c r="BO56" t="e">
        <f t="shared" ca="1" si="12"/>
        <v>#NAME?</v>
      </c>
    </row>
    <row r="57" spans="1:67" ht="15.5" x14ac:dyDescent="0.35">
      <c r="A57" s="31">
        <v>72</v>
      </c>
      <c r="B57" s="14">
        <v>4</v>
      </c>
      <c r="C57" s="20">
        <v>1.496</v>
      </c>
      <c r="D57" s="14">
        <v>2</v>
      </c>
      <c r="E57">
        <v>0</v>
      </c>
      <c r="F57" s="32">
        <v>1</v>
      </c>
      <c r="G57" s="14">
        <v>36</v>
      </c>
      <c r="H57" s="14">
        <v>6</v>
      </c>
      <c r="I57" s="33">
        <v>184</v>
      </c>
      <c r="J57" s="14">
        <v>1</v>
      </c>
      <c r="Q57" t="e">
        <f ca="1"/>
        <v>#NAME?</v>
      </c>
      <c r="R57" t="e">
        <f ca="1"/>
        <v>#NAME?</v>
      </c>
      <c r="S57" t="e">
        <f ca="1"/>
        <v>#NAME?</v>
      </c>
      <c r="T57" t="e">
        <f ca="1"/>
        <v>#NAME?</v>
      </c>
      <c r="U57" t="e">
        <f ca="1"/>
        <v>#NAME?</v>
      </c>
      <c r="V57" t="e">
        <f ca="1"/>
        <v>#NAME?</v>
      </c>
      <c r="W57" t="e">
        <f ca="1"/>
        <v>#NAME?</v>
      </c>
      <c r="X57" t="e">
        <f ca="1"/>
        <v>#NAME?</v>
      </c>
      <c r="Y57" t="e">
        <f ca="1"/>
        <v>#NAME?</v>
      </c>
      <c r="Z57" s="138" t="e">
        <f ca="1"/>
        <v>#NAME?</v>
      </c>
      <c r="AA57" s="139" t="e">
        <f ca="1"/>
        <v>#NAME?</v>
      </c>
      <c r="AB57" s="140" t="e">
        <f t="shared" ca="1" si="1"/>
        <v>#NAME?</v>
      </c>
      <c r="AC57" t="e">
        <f t="shared" ca="1" si="2"/>
        <v>#NAME?</v>
      </c>
      <c r="AD57" t="e">
        <f t="shared" ca="1" si="3"/>
        <v>#NAME?</v>
      </c>
      <c r="AE57" s="138" t="e">
        <f t="shared" ca="1" si="4"/>
        <v>#NAME?</v>
      </c>
      <c r="AF57" s="140" t="e">
        <f t="shared" ca="1" si="5"/>
        <v>#NAME?</v>
      </c>
      <c r="AG57" s="138">
        <f t="shared" ca="1" si="6"/>
        <v>0</v>
      </c>
      <c r="AH57" s="140" t="e">
        <f t="shared" ca="1" si="7"/>
        <v>#NAME?</v>
      </c>
      <c r="AI57">
        <f t="shared" ca="1" si="8"/>
        <v>0</v>
      </c>
      <c r="BH57" t="e">
        <f ca="1"/>
        <v>#NAME?</v>
      </c>
      <c r="BI57" t="e">
        <f ca="1"/>
        <v>#NAME?</v>
      </c>
      <c r="BJ57" t="e">
        <f ca="1"/>
        <v>#NAME?</v>
      </c>
      <c r="BK57" t="e">
        <f t="shared" ca="1" si="13"/>
        <v>#NAME?</v>
      </c>
      <c r="BL57" t="e">
        <f t="shared" ca="1" si="14"/>
        <v>#NAME?</v>
      </c>
      <c r="BM57" t="e">
        <f t="shared" ca="1" si="10"/>
        <v>#NAME?</v>
      </c>
      <c r="BN57" t="e">
        <f t="shared" ca="1" si="11"/>
        <v>#NAME?</v>
      </c>
      <c r="BO57" t="e">
        <f t="shared" ca="1" si="12"/>
        <v>#NAME?</v>
      </c>
    </row>
    <row r="58" spans="1:67" ht="15.5" x14ac:dyDescent="0.35">
      <c r="A58" s="31">
        <v>55</v>
      </c>
      <c r="B58" s="14">
        <v>14</v>
      </c>
      <c r="C58" s="20">
        <v>0.65500000000000003</v>
      </c>
      <c r="D58" s="14">
        <v>3</v>
      </c>
      <c r="E58">
        <v>0</v>
      </c>
      <c r="F58" s="32">
        <v>0</v>
      </c>
      <c r="G58" s="14">
        <v>37</v>
      </c>
      <c r="H58" s="14">
        <v>9</v>
      </c>
      <c r="I58" s="33">
        <v>168</v>
      </c>
      <c r="J58" s="14">
        <v>1</v>
      </c>
      <c r="Q58" t="e">
        <f ca="1"/>
        <v>#NAME?</v>
      </c>
      <c r="R58" t="e">
        <f ca="1"/>
        <v>#NAME?</v>
      </c>
      <c r="S58" t="e">
        <f ca="1"/>
        <v>#NAME?</v>
      </c>
      <c r="T58" t="e">
        <f ca="1"/>
        <v>#NAME?</v>
      </c>
      <c r="U58" t="e">
        <f ca="1"/>
        <v>#NAME?</v>
      </c>
      <c r="V58" t="e">
        <f ca="1"/>
        <v>#NAME?</v>
      </c>
      <c r="W58" t="e">
        <f ca="1"/>
        <v>#NAME?</v>
      </c>
      <c r="X58" t="e">
        <f ca="1"/>
        <v>#NAME?</v>
      </c>
      <c r="Y58" t="e">
        <f ca="1"/>
        <v>#NAME?</v>
      </c>
      <c r="Z58" s="138" t="e">
        <f ca="1"/>
        <v>#NAME?</v>
      </c>
      <c r="AA58" s="139" t="e">
        <f ca="1"/>
        <v>#NAME?</v>
      </c>
      <c r="AB58" s="140" t="e">
        <f t="shared" ca="1" si="1"/>
        <v>#NAME?</v>
      </c>
      <c r="AC58" t="e">
        <f t="shared" ca="1" si="2"/>
        <v>#NAME?</v>
      </c>
      <c r="AD58" t="e">
        <f t="shared" ca="1" si="3"/>
        <v>#NAME?</v>
      </c>
      <c r="AE58" s="138" t="e">
        <f t="shared" ca="1" si="4"/>
        <v>#NAME?</v>
      </c>
      <c r="AF58" s="140" t="e">
        <f t="shared" ca="1" si="5"/>
        <v>#NAME?</v>
      </c>
      <c r="AG58" s="138">
        <f t="shared" ca="1" si="6"/>
        <v>0</v>
      </c>
      <c r="AH58" s="140" t="e">
        <f t="shared" ca="1" si="7"/>
        <v>#NAME?</v>
      </c>
      <c r="AI58">
        <f t="shared" ca="1" si="8"/>
        <v>0</v>
      </c>
      <c r="BH58" t="e">
        <f ca="1"/>
        <v>#NAME?</v>
      </c>
      <c r="BI58" t="e">
        <f ca="1"/>
        <v>#NAME?</v>
      </c>
      <c r="BJ58" t="e">
        <f ca="1"/>
        <v>#NAME?</v>
      </c>
      <c r="BK58" t="e">
        <f t="shared" ca="1" si="13"/>
        <v>#NAME?</v>
      </c>
      <c r="BL58" t="e">
        <f t="shared" ca="1" si="14"/>
        <v>#NAME?</v>
      </c>
      <c r="BM58" t="e">
        <f t="shared" ca="1" si="10"/>
        <v>#NAME?</v>
      </c>
      <c r="BN58" t="e">
        <f t="shared" ca="1" si="11"/>
        <v>#NAME?</v>
      </c>
      <c r="BO58" t="e">
        <f t="shared" ca="1" si="12"/>
        <v>#NAME?</v>
      </c>
    </row>
    <row r="59" spans="1:67" ht="15.5" x14ac:dyDescent="0.35">
      <c r="A59" s="31">
        <v>48</v>
      </c>
      <c r="B59" s="14">
        <v>10</v>
      </c>
      <c r="C59" s="20">
        <v>1.6439999999999999</v>
      </c>
      <c r="D59" s="14">
        <v>3</v>
      </c>
      <c r="E59">
        <v>1</v>
      </c>
      <c r="F59" s="32">
        <v>1</v>
      </c>
      <c r="G59" s="14">
        <v>34</v>
      </c>
      <c r="H59" s="14">
        <v>19</v>
      </c>
      <c r="I59" s="33">
        <v>180</v>
      </c>
      <c r="J59" s="14">
        <v>0</v>
      </c>
      <c r="Q59" t="e">
        <f ca="1"/>
        <v>#NAME?</v>
      </c>
      <c r="R59" t="e">
        <f ca="1"/>
        <v>#NAME?</v>
      </c>
      <c r="S59" t="e">
        <f ca="1"/>
        <v>#NAME?</v>
      </c>
      <c r="T59" t="e">
        <f ca="1"/>
        <v>#NAME?</v>
      </c>
      <c r="U59" t="e">
        <f ca="1"/>
        <v>#NAME?</v>
      </c>
      <c r="V59" t="e">
        <f ca="1"/>
        <v>#NAME?</v>
      </c>
      <c r="W59" t="e">
        <f ca="1"/>
        <v>#NAME?</v>
      </c>
      <c r="X59" t="e">
        <f ca="1"/>
        <v>#NAME?</v>
      </c>
      <c r="Y59" t="e">
        <f ca="1"/>
        <v>#NAME?</v>
      </c>
      <c r="Z59" s="138" t="e">
        <f ca="1"/>
        <v>#NAME?</v>
      </c>
      <c r="AA59" s="139" t="e">
        <f ca="1"/>
        <v>#NAME?</v>
      </c>
      <c r="AB59" s="140" t="e">
        <f t="shared" ca="1" si="1"/>
        <v>#NAME?</v>
      </c>
      <c r="AC59" t="e">
        <f t="shared" ca="1" si="2"/>
        <v>#NAME?</v>
      </c>
      <c r="AD59" t="e">
        <f t="shared" ca="1" si="3"/>
        <v>#NAME?</v>
      </c>
      <c r="AE59" s="138" t="e">
        <f t="shared" ca="1" si="4"/>
        <v>#NAME?</v>
      </c>
      <c r="AF59" s="140" t="e">
        <f t="shared" ca="1" si="5"/>
        <v>#NAME?</v>
      </c>
      <c r="AG59" s="138">
        <f t="shared" ca="1" si="6"/>
        <v>0</v>
      </c>
      <c r="AH59" s="140" t="e">
        <f t="shared" ca="1" si="7"/>
        <v>#NAME?</v>
      </c>
      <c r="AI59">
        <f t="shared" ca="1" si="8"/>
        <v>0</v>
      </c>
      <c r="BH59" t="e">
        <f ca="1"/>
        <v>#NAME?</v>
      </c>
      <c r="BI59" t="e">
        <f ca="1"/>
        <v>#NAME?</v>
      </c>
      <c r="BJ59" t="e">
        <f ca="1"/>
        <v>#NAME?</v>
      </c>
      <c r="BK59" t="e">
        <f t="shared" ca="1" si="13"/>
        <v>#NAME?</v>
      </c>
      <c r="BL59" t="e">
        <f t="shared" ca="1" si="14"/>
        <v>#NAME?</v>
      </c>
      <c r="BM59" t="e">
        <f t="shared" ca="1" si="10"/>
        <v>#NAME?</v>
      </c>
      <c r="BN59" t="e">
        <f t="shared" ca="1" si="11"/>
        <v>#NAME?</v>
      </c>
      <c r="BO59" t="e">
        <f t="shared" ca="1" si="12"/>
        <v>#NAME?</v>
      </c>
    </row>
    <row r="60" spans="1:67" ht="15.5" x14ac:dyDescent="0.35">
      <c r="A60" s="31">
        <v>76</v>
      </c>
      <c r="B60" s="14">
        <v>5</v>
      </c>
      <c r="C60" s="20">
        <v>0.81899999999999995</v>
      </c>
      <c r="D60" s="14">
        <v>4</v>
      </c>
      <c r="E60">
        <v>1</v>
      </c>
      <c r="F60" s="32">
        <v>1</v>
      </c>
      <c r="G60" s="14">
        <v>52</v>
      </c>
      <c r="H60" s="14">
        <v>18</v>
      </c>
      <c r="I60" s="33">
        <v>186</v>
      </c>
      <c r="J60" s="14">
        <v>0</v>
      </c>
      <c r="Q60" t="e">
        <f ca="1"/>
        <v>#NAME?</v>
      </c>
      <c r="R60" t="e">
        <f ca="1"/>
        <v>#NAME?</v>
      </c>
      <c r="S60" t="e">
        <f ca="1"/>
        <v>#NAME?</v>
      </c>
      <c r="T60" t="e">
        <f ca="1"/>
        <v>#NAME?</v>
      </c>
      <c r="U60" t="e">
        <f ca="1"/>
        <v>#NAME?</v>
      </c>
      <c r="V60" t="e">
        <f ca="1"/>
        <v>#NAME?</v>
      </c>
      <c r="W60" t="e">
        <f ca="1"/>
        <v>#NAME?</v>
      </c>
      <c r="X60" t="e">
        <f ca="1"/>
        <v>#NAME?</v>
      </c>
      <c r="Y60" t="e">
        <f ca="1"/>
        <v>#NAME?</v>
      </c>
      <c r="Z60" s="138" t="e">
        <f ca="1"/>
        <v>#NAME?</v>
      </c>
      <c r="AA60" s="139" t="e">
        <f ca="1"/>
        <v>#NAME?</v>
      </c>
      <c r="AB60" s="140" t="e">
        <f t="shared" ca="1" si="1"/>
        <v>#NAME?</v>
      </c>
      <c r="AC60" t="e">
        <f t="shared" ca="1" si="2"/>
        <v>#NAME?</v>
      </c>
      <c r="AD60" t="e">
        <f t="shared" ca="1" si="3"/>
        <v>#NAME?</v>
      </c>
      <c r="AE60" s="138" t="e">
        <f t="shared" ca="1" si="4"/>
        <v>#NAME?</v>
      </c>
      <c r="AF60" s="140" t="e">
        <f t="shared" ca="1" si="5"/>
        <v>#NAME?</v>
      </c>
      <c r="AG60" s="138">
        <f t="shared" ca="1" si="6"/>
        <v>0</v>
      </c>
      <c r="AH60" s="140" t="e">
        <f t="shared" ca="1" si="7"/>
        <v>#NAME?</v>
      </c>
      <c r="AI60">
        <f t="shared" ca="1" si="8"/>
        <v>0</v>
      </c>
      <c r="BH60" t="e">
        <f ca="1"/>
        <v>#NAME?</v>
      </c>
      <c r="BI60" t="e">
        <f ca="1"/>
        <v>#NAME?</v>
      </c>
      <c r="BJ60" t="e">
        <f ca="1"/>
        <v>#NAME?</v>
      </c>
      <c r="BK60" t="e">
        <f t="shared" ca="1" si="13"/>
        <v>#NAME?</v>
      </c>
      <c r="BL60" t="e">
        <f t="shared" ca="1" si="14"/>
        <v>#NAME?</v>
      </c>
      <c r="BM60" t="e">
        <f t="shared" ca="1" si="10"/>
        <v>#NAME?</v>
      </c>
      <c r="BN60" t="e">
        <f t="shared" ca="1" si="11"/>
        <v>#NAME?</v>
      </c>
      <c r="BO60" t="e">
        <f t="shared" ca="1" si="12"/>
        <v>#NAME?</v>
      </c>
    </row>
    <row r="61" spans="1:67" ht="15.5" x14ac:dyDescent="0.35">
      <c r="A61" s="31">
        <v>58</v>
      </c>
      <c r="B61" s="14">
        <v>6</v>
      </c>
      <c r="C61" s="20">
        <v>1.623</v>
      </c>
      <c r="D61" s="14">
        <v>1</v>
      </c>
      <c r="E61">
        <v>1</v>
      </c>
      <c r="F61" s="32">
        <v>1</v>
      </c>
      <c r="G61" s="14">
        <v>45</v>
      </c>
      <c r="H61" s="14">
        <v>10</v>
      </c>
      <c r="I61" s="33">
        <v>187</v>
      </c>
      <c r="J61" s="14">
        <v>0</v>
      </c>
      <c r="Q61" t="e">
        <f ca="1"/>
        <v>#NAME?</v>
      </c>
      <c r="R61" t="e">
        <f ca="1"/>
        <v>#NAME?</v>
      </c>
      <c r="S61" t="e">
        <f ca="1"/>
        <v>#NAME?</v>
      </c>
      <c r="T61" t="e">
        <f ca="1"/>
        <v>#NAME?</v>
      </c>
      <c r="U61" t="e">
        <f ca="1"/>
        <v>#NAME?</v>
      </c>
      <c r="V61" t="e">
        <f ca="1"/>
        <v>#NAME?</v>
      </c>
      <c r="W61" t="e">
        <f ca="1"/>
        <v>#NAME?</v>
      </c>
      <c r="X61" t="e">
        <f ca="1"/>
        <v>#NAME?</v>
      </c>
      <c r="Y61" t="e">
        <f ca="1"/>
        <v>#NAME?</v>
      </c>
      <c r="Z61" s="138" t="e">
        <f ca="1"/>
        <v>#NAME?</v>
      </c>
      <c r="AA61" s="139" t="e">
        <f ca="1"/>
        <v>#NAME?</v>
      </c>
      <c r="AB61" s="140" t="e">
        <f t="shared" ca="1" si="1"/>
        <v>#NAME?</v>
      </c>
      <c r="AC61" t="e">
        <f t="shared" ca="1" si="2"/>
        <v>#NAME?</v>
      </c>
      <c r="AD61" t="e">
        <f t="shared" ca="1" si="3"/>
        <v>#NAME?</v>
      </c>
      <c r="AE61" s="138" t="e">
        <f t="shared" ca="1" si="4"/>
        <v>#NAME?</v>
      </c>
      <c r="AF61" s="140" t="e">
        <f t="shared" ca="1" si="5"/>
        <v>#NAME?</v>
      </c>
      <c r="AG61" s="138">
        <f t="shared" ca="1" si="6"/>
        <v>0</v>
      </c>
      <c r="AH61" s="140" t="e">
        <f t="shared" ca="1" si="7"/>
        <v>#NAME?</v>
      </c>
      <c r="AI61">
        <f t="shared" ca="1" si="8"/>
        <v>0</v>
      </c>
      <c r="BH61" t="e">
        <f ca="1"/>
        <v>#NAME?</v>
      </c>
      <c r="BI61" t="e">
        <f ca="1"/>
        <v>#NAME?</v>
      </c>
      <c r="BJ61" t="e">
        <f ca="1"/>
        <v>#NAME?</v>
      </c>
      <c r="BK61" t="e">
        <f t="shared" ca="1" si="13"/>
        <v>#NAME?</v>
      </c>
      <c r="BL61" t="e">
        <f t="shared" ca="1" si="14"/>
        <v>#NAME?</v>
      </c>
      <c r="BM61" t="e">
        <f t="shared" ca="1" si="10"/>
        <v>#NAME?</v>
      </c>
      <c r="BN61" t="e">
        <f t="shared" ca="1" si="11"/>
        <v>#NAME?</v>
      </c>
      <c r="BO61" t="e">
        <f t="shared" ca="1" si="12"/>
        <v>#NAME?</v>
      </c>
    </row>
    <row r="62" spans="1:67" ht="15.5" x14ac:dyDescent="0.35">
      <c r="A62" s="31">
        <v>51</v>
      </c>
      <c r="B62" s="14">
        <v>6</v>
      </c>
      <c r="C62" s="20">
        <v>1.0840000000000001</v>
      </c>
      <c r="D62" s="14">
        <v>2</v>
      </c>
      <c r="E62">
        <v>0</v>
      </c>
      <c r="F62" s="32">
        <v>1</v>
      </c>
      <c r="G62" s="14">
        <v>53</v>
      </c>
      <c r="H62" s="14">
        <v>9</v>
      </c>
      <c r="I62" s="33">
        <v>170</v>
      </c>
      <c r="J62" s="14">
        <v>0</v>
      </c>
      <c r="Q62" t="e">
        <f ca="1"/>
        <v>#NAME?</v>
      </c>
      <c r="R62" t="e">
        <f ca="1"/>
        <v>#NAME?</v>
      </c>
      <c r="S62" t="e">
        <f ca="1"/>
        <v>#NAME?</v>
      </c>
      <c r="T62" t="e">
        <f ca="1"/>
        <v>#NAME?</v>
      </c>
      <c r="U62" t="e">
        <f ca="1"/>
        <v>#NAME?</v>
      </c>
      <c r="V62" t="e">
        <f ca="1"/>
        <v>#NAME?</v>
      </c>
      <c r="W62" t="e">
        <f ca="1"/>
        <v>#NAME?</v>
      </c>
      <c r="X62" t="e">
        <f ca="1"/>
        <v>#NAME?</v>
      </c>
      <c r="Y62" t="e">
        <f ca="1"/>
        <v>#NAME?</v>
      </c>
      <c r="Z62" s="138" t="e">
        <f ca="1"/>
        <v>#NAME?</v>
      </c>
      <c r="AA62" s="139" t="e">
        <f ca="1"/>
        <v>#NAME?</v>
      </c>
      <c r="AB62" s="140" t="e">
        <f t="shared" ca="1" si="1"/>
        <v>#NAME?</v>
      </c>
      <c r="AC62" t="e">
        <f t="shared" ca="1" si="2"/>
        <v>#NAME?</v>
      </c>
      <c r="AD62" t="e">
        <f t="shared" ca="1" si="3"/>
        <v>#NAME?</v>
      </c>
      <c r="AE62" s="138" t="e">
        <f t="shared" ca="1" si="4"/>
        <v>#NAME?</v>
      </c>
      <c r="AF62" s="140" t="e">
        <f t="shared" ca="1" si="5"/>
        <v>#NAME?</v>
      </c>
      <c r="AG62" s="138">
        <f t="shared" ca="1" si="6"/>
        <v>0</v>
      </c>
      <c r="AH62" s="140" t="e">
        <f t="shared" ca="1" si="7"/>
        <v>#NAME?</v>
      </c>
      <c r="AI62">
        <f t="shared" ca="1" si="8"/>
        <v>0</v>
      </c>
      <c r="BH62" t="e">
        <f ca="1"/>
        <v>#NAME?</v>
      </c>
      <c r="BI62" t="e">
        <f ca="1"/>
        <v>#NAME?</v>
      </c>
      <c r="BJ62" t="e">
        <f ca="1"/>
        <v>#NAME?</v>
      </c>
      <c r="BK62" t="e">
        <f t="shared" ca="1" si="13"/>
        <v>#NAME?</v>
      </c>
      <c r="BL62" t="e">
        <f t="shared" ca="1" si="14"/>
        <v>#NAME?</v>
      </c>
      <c r="BM62" t="e">
        <f t="shared" ca="1" si="10"/>
        <v>#NAME?</v>
      </c>
      <c r="BN62" t="e">
        <f t="shared" ca="1" si="11"/>
        <v>#NAME?</v>
      </c>
      <c r="BO62" t="e">
        <f t="shared" ca="1" si="12"/>
        <v>#NAME?</v>
      </c>
    </row>
    <row r="63" spans="1:67" ht="15.5" x14ac:dyDescent="0.35">
      <c r="A63" s="31">
        <v>67</v>
      </c>
      <c r="B63" s="14">
        <v>13</v>
      </c>
      <c r="C63" s="20">
        <v>1.4610000000000001</v>
      </c>
      <c r="D63" s="14">
        <v>4</v>
      </c>
      <c r="E63">
        <v>0</v>
      </c>
      <c r="F63" s="32">
        <v>0</v>
      </c>
      <c r="G63" s="14">
        <v>44</v>
      </c>
      <c r="H63" s="14">
        <v>10</v>
      </c>
      <c r="I63" s="33">
        <v>187</v>
      </c>
      <c r="J63" s="14">
        <v>0</v>
      </c>
      <c r="Q63" t="e">
        <f ca="1"/>
        <v>#NAME?</v>
      </c>
      <c r="R63" t="e">
        <f ca="1"/>
        <v>#NAME?</v>
      </c>
      <c r="S63" t="e">
        <f ca="1"/>
        <v>#NAME?</v>
      </c>
      <c r="T63" t="e">
        <f ca="1"/>
        <v>#NAME?</v>
      </c>
      <c r="U63" t="e">
        <f ca="1"/>
        <v>#NAME?</v>
      </c>
      <c r="V63" t="e">
        <f ca="1"/>
        <v>#NAME?</v>
      </c>
      <c r="W63" t="e">
        <f ca="1"/>
        <v>#NAME?</v>
      </c>
      <c r="X63" t="e">
        <f ca="1"/>
        <v>#NAME?</v>
      </c>
      <c r="Y63" t="e">
        <f ca="1"/>
        <v>#NAME?</v>
      </c>
      <c r="Z63" s="138" t="e">
        <f ca="1"/>
        <v>#NAME?</v>
      </c>
      <c r="AA63" s="139" t="e">
        <f ca="1"/>
        <v>#NAME?</v>
      </c>
      <c r="AB63" s="140" t="e">
        <f t="shared" ca="1" si="1"/>
        <v>#NAME?</v>
      </c>
      <c r="AC63" t="e">
        <f t="shared" ca="1" si="2"/>
        <v>#NAME?</v>
      </c>
      <c r="AD63" t="e">
        <f t="shared" ca="1" si="3"/>
        <v>#NAME?</v>
      </c>
      <c r="AE63" s="138" t="e">
        <f t="shared" ca="1" si="4"/>
        <v>#NAME?</v>
      </c>
      <c r="AF63" s="140" t="e">
        <f t="shared" ca="1" si="5"/>
        <v>#NAME?</v>
      </c>
      <c r="AG63" s="138">
        <f t="shared" ca="1" si="6"/>
        <v>0</v>
      </c>
      <c r="AH63" s="140" t="e">
        <f t="shared" ca="1" si="7"/>
        <v>#NAME?</v>
      </c>
      <c r="AI63">
        <f t="shared" ca="1" si="8"/>
        <v>0</v>
      </c>
      <c r="BH63" t="e">
        <f ca="1"/>
        <v>#NAME?</v>
      </c>
      <c r="BI63" t="e">
        <f ca="1"/>
        <v>#NAME?</v>
      </c>
      <c r="BJ63" t="e">
        <f ca="1"/>
        <v>#NAME?</v>
      </c>
      <c r="BK63" t="e">
        <f t="shared" ca="1" si="13"/>
        <v>#NAME?</v>
      </c>
      <c r="BL63" t="e">
        <f t="shared" ca="1" si="14"/>
        <v>#NAME?</v>
      </c>
      <c r="BM63" t="e">
        <f t="shared" ca="1" si="10"/>
        <v>#NAME?</v>
      </c>
      <c r="BN63" t="e">
        <f t="shared" ca="1" si="11"/>
        <v>#NAME?</v>
      </c>
      <c r="BO63" t="e">
        <f t="shared" ca="1" si="12"/>
        <v>#NAME?</v>
      </c>
    </row>
    <row r="64" spans="1:67" ht="15.5" x14ac:dyDescent="0.35">
      <c r="A64" s="31">
        <v>50</v>
      </c>
      <c r="B64" s="14">
        <v>3</v>
      </c>
      <c r="C64" s="20">
        <v>0.53200000000000003</v>
      </c>
      <c r="D64" s="14">
        <v>2</v>
      </c>
      <c r="E64">
        <v>0</v>
      </c>
      <c r="F64" s="32">
        <v>0</v>
      </c>
      <c r="G64" s="14">
        <v>46</v>
      </c>
      <c r="H64" s="14">
        <v>3</v>
      </c>
      <c r="I64" s="33">
        <v>172</v>
      </c>
      <c r="J64" s="14">
        <v>0</v>
      </c>
      <c r="Q64" t="e">
        <f ca="1"/>
        <v>#NAME?</v>
      </c>
      <c r="R64" t="e">
        <f ca="1"/>
        <v>#NAME?</v>
      </c>
      <c r="S64" t="e">
        <f ca="1"/>
        <v>#NAME?</v>
      </c>
      <c r="T64" t="e">
        <f ca="1"/>
        <v>#NAME?</v>
      </c>
      <c r="U64" t="e">
        <f ca="1"/>
        <v>#NAME?</v>
      </c>
      <c r="V64" t="e">
        <f ca="1"/>
        <v>#NAME?</v>
      </c>
      <c r="W64" t="e">
        <f ca="1"/>
        <v>#NAME?</v>
      </c>
      <c r="X64" t="e">
        <f ca="1"/>
        <v>#NAME?</v>
      </c>
      <c r="Y64" t="e">
        <f ca="1"/>
        <v>#NAME?</v>
      </c>
      <c r="Z64" s="138" t="e">
        <f ca="1"/>
        <v>#NAME?</v>
      </c>
      <c r="AA64" s="139" t="e">
        <f ca="1"/>
        <v>#NAME?</v>
      </c>
      <c r="AB64" s="140" t="e">
        <f t="shared" ca="1" si="1"/>
        <v>#NAME?</v>
      </c>
      <c r="AC64" t="e">
        <f t="shared" ca="1" si="2"/>
        <v>#NAME?</v>
      </c>
      <c r="AD64" t="e">
        <f t="shared" ca="1" si="3"/>
        <v>#NAME?</v>
      </c>
      <c r="AE64" s="138" t="e">
        <f t="shared" ca="1" si="4"/>
        <v>#NAME?</v>
      </c>
      <c r="AF64" s="140" t="e">
        <f t="shared" ca="1" si="5"/>
        <v>#NAME?</v>
      </c>
      <c r="AG64" s="138">
        <f t="shared" ca="1" si="6"/>
        <v>0</v>
      </c>
      <c r="AH64" s="140" t="e">
        <f t="shared" ca="1" si="7"/>
        <v>#NAME?</v>
      </c>
      <c r="AI64">
        <f t="shared" ca="1" si="8"/>
        <v>0</v>
      </c>
      <c r="BH64" t="e">
        <f ca="1"/>
        <v>#NAME?</v>
      </c>
      <c r="BI64" t="e">
        <f ca="1"/>
        <v>#NAME?</v>
      </c>
      <c r="BJ64" t="e">
        <f ca="1"/>
        <v>#NAME?</v>
      </c>
      <c r="BK64" t="e">
        <f t="shared" ca="1" si="13"/>
        <v>#NAME?</v>
      </c>
      <c r="BL64" t="e">
        <f t="shared" ca="1" si="14"/>
        <v>#NAME?</v>
      </c>
      <c r="BM64" t="e">
        <f t="shared" ca="1" si="10"/>
        <v>#NAME?</v>
      </c>
      <c r="BN64" t="e">
        <f t="shared" ca="1" si="11"/>
        <v>#NAME?</v>
      </c>
      <c r="BO64" t="e">
        <f t="shared" ca="1" si="12"/>
        <v>#NAME?</v>
      </c>
    </row>
    <row r="65" spans="1:67" ht="15.5" x14ac:dyDescent="0.35">
      <c r="A65" s="31">
        <v>58</v>
      </c>
      <c r="B65" s="14">
        <v>2</v>
      </c>
      <c r="C65" s="20">
        <v>1.3360000000000001</v>
      </c>
      <c r="D65" s="14">
        <v>2</v>
      </c>
      <c r="E65">
        <v>1</v>
      </c>
      <c r="F65" s="32">
        <v>1</v>
      </c>
      <c r="G65" s="14">
        <v>38</v>
      </c>
      <c r="H65" s="14">
        <v>9</v>
      </c>
      <c r="I65" s="33">
        <v>183</v>
      </c>
      <c r="J65" s="14">
        <v>0</v>
      </c>
      <c r="Q65" t="e">
        <f ca="1"/>
        <v>#NAME?</v>
      </c>
      <c r="R65" t="e">
        <f ca="1"/>
        <v>#NAME?</v>
      </c>
      <c r="S65" t="e">
        <f ca="1"/>
        <v>#NAME?</v>
      </c>
      <c r="T65" t="e">
        <f ca="1"/>
        <v>#NAME?</v>
      </c>
      <c r="U65" t="e">
        <f ca="1"/>
        <v>#NAME?</v>
      </c>
      <c r="V65" t="e">
        <f ca="1"/>
        <v>#NAME?</v>
      </c>
      <c r="W65" t="e">
        <f ca="1"/>
        <v>#NAME?</v>
      </c>
      <c r="X65" t="e">
        <f ca="1"/>
        <v>#NAME?</v>
      </c>
      <c r="Y65" t="e">
        <f ca="1"/>
        <v>#NAME?</v>
      </c>
      <c r="Z65" s="138" t="e">
        <f ca="1"/>
        <v>#NAME?</v>
      </c>
      <c r="AA65" s="139" t="e">
        <f ca="1"/>
        <v>#NAME?</v>
      </c>
      <c r="AB65" s="140" t="e">
        <f t="shared" ca="1" si="1"/>
        <v>#NAME?</v>
      </c>
      <c r="AC65" t="e">
        <f t="shared" ca="1" si="2"/>
        <v>#NAME?</v>
      </c>
      <c r="AD65" t="e">
        <f t="shared" ca="1" si="3"/>
        <v>#NAME?</v>
      </c>
      <c r="AE65" s="138" t="e">
        <f t="shared" ca="1" si="4"/>
        <v>#NAME?</v>
      </c>
      <c r="AF65" s="140" t="e">
        <f t="shared" ca="1" si="5"/>
        <v>#NAME?</v>
      </c>
      <c r="AG65" s="138">
        <f t="shared" ca="1" si="6"/>
        <v>0</v>
      </c>
      <c r="AH65" s="140" t="e">
        <f t="shared" ca="1" si="7"/>
        <v>#NAME?</v>
      </c>
      <c r="AI65">
        <f t="shared" ca="1" si="8"/>
        <v>0</v>
      </c>
      <c r="BH65" t="e">
        <f ca="1"/>
        <v>#NAME?</v>
      </c>
      <c r="BI65" t="e">
        <f ca="1"/>
        <v>#NAME?</v>
      </c>
      <c r="BJ65" t="e">
        <f ca="1"/>
        <v>#NAME?</v>
      </c>
      <c r="BK65" t="e">
        <f t="shared" ca="1" si="13"/>
        <v>#NAME?</v>
      </c>
      <c r="BL65" t="e">
        <f t="shared" ca="1" si="14"/>
        <v>#NAME?</v>
      </c>
      <c r="BM65" t="e">
        <f t="shared" ca="1" si="10"/>
        <v>#NAME?</v>
      </c>
      <c r="BN65" t="e">
        <f t="shared" ca="1" si="11"/>
        <v>#NAME?</v>
      </c>
      <c r="BO65" t="e">
        <f t="shared" ca="1" si="12"/>
        <v>#NAME?</v>
      </c>
    </row>
    <row r="66" spans="1:67" ht="15.5" x14ac:dyDescent="0.35">
      <c r="A66" s="31">
        <v>89</v>
      </c>
      <c r="B66" s="14">
        <v>8</v>
      </c>
      <c r="C66" s="20">
        <v>1.018</v>
      </c>
      <c r="D66" s="14">
        <v>0</v>
      </c>
      <c r="E66">
        <v>1</v>
      </c>
      <c r="F66" s="32">
        <v>1</v>
      </c>
      <c r="G66" s="14">
        <v>36</v>
      </c>
      <c r="H66" s="14">
        <v>12</v>
      </c>
      <c r="I66" s="33">
        <v>195</v>
      </c>
      <c r="J66" s="14">
        <v>1</v>
      </c>
      <c r="Q66" t="e">
        <f ca="1"/>
        <v>#NAME?</v>
      </c>
      <c r="R66" t="e">
        <f ca="1"/>
        <v>#NAME?</v>
      </c>
      <c r="S66" t="e">
        <f ca="1"/>
        <v>#NAME?</v>
      </c>
      <c r="T66" t="e">
        <f ca="1"/>
        <v>#NAME?</v>
      </c>
      <c r="U66" t="e">
        <f ca="1"/>
        <v>#NAME?</v>
      </c>
      <c r="V66" t="e">
        <f ca="1"/>
        <v>#NAME?</v>
      </c>
      <c r="W66" t="e">
        <f ca="1"/>
        <v>#NAME?</v>
      </c>
      <c r="X66" t="e">
        <f ca="1"/>
        <v>#NAME?</v>
      </c>
      <c r="Y66" t="e">
        <f ca="1"/>
        <v>#NAME?</v>
      </c>
      <c r="Z66" s="138" t="e">
        <f ca="1"/>
        <v>#NAME?</v>
      </c>
      <c r="AA66" s="139" t="e">
        <f ca="1"/>
        <v>#NAME?</v>
      </c>
      <c r="AB66" s="140" t="e">
        <f t="shared" ca="1" si="1"/>
        <v>#NAME?</v>
      </c>
      <c r="AC66" t="e">
        <f t="shared" ca="1" si="2"/>
        <v>#NAME?</v>
      </c>
      <c r="AD66" t="e">
        <f t="shared" ca="1" si="3"/>
        <v>#NAME?</v>
      </c>
      <c r="AE66" s="138" t="e">
        <f t="shared" ca="1" si="4"/>
        <v>#NAME?</v>
      </c>
      <c r="AF66" s="140" t="e">
        <f t="shared" ca="1" si="5"/>
        <v>#NAME?</v>
      </c>
      <c r="AG66" s="138">
        <f t="shared" ca="1" si="6"/>
        <v>0</v>
      </c>
      <c r="AH66" s="140" t="e">
        <f t="shared" ca="1" si="7"/>
        <v>#NAME?</v>
      </c>
      <c r="AI66">
        <f t="shared" ca="1" si="8"/>
        <v>0</v>
      </c>
      <c r="BH66" t="e">
        <f ca="1"/>
        <v>#NAME?</v>
      </c>
      <c r="BI66" t="e">
        <f ca="1"/>
        <v>#NAME?</v>
      </c>
      <c r="BJ66" t="e">
        <f ca="1"/>
        <v>#NAME?</v>
      </c>
      <c r="BK66" t="e">
        <f t="shared" ca="1" si="13"/>
        <v>#NAME?</v>
      </c>
      <c r="BL66" t="e">
        <f t="shared" ca="1" si="14"/>
        <v>#NAME?</v>
      </c>
      <c r="BM66" t="e">
        <f t="shared" ca="1" si="10"/>
        <v>#NAME?</v>
      </c>
      <c r="BN66" t="e">
        <f t="shared" ca="1" si="11"/>
        <v>#NAME?</v>
      </c>
      <c r="BO66" t="e">
        <f t="shared" ca="1" si="12"/>
        <v>#NAME?</v>
      </c>
    </row>
    <row r="67" spans="1:67" ht="15.5" x14ac:dyDescent="0.35">
      <c r="A67" s="31">
        <v>76</v>
      </c>
      <c r="B67" s="14">
        <v>19</v>
      </c>
      <c r="C67" s="20">
        <v>4.2999999999999997E-2</v>
      </c>
      <c r="D67" s="14">
        <v>2</v>
      </c>
      <c r="E67">
        <v>0</v>
      </c>
      <c r="F67" s="32">
        <v>1</v>
      </c>
      <c r="G67" s="14">
        <v>42</v>
      </c>
      <c r="H67" s="14">
        <v>3</v>
      </c>
      <c r="I67" s="33">
        <v>166</v>
      </c>
      <c r="J67" s="14">
        <v>1</v>
      </c>
      <c r="Q67" t="e">
        <f ca="1"/>
        <v>#NAME?</v>
      </c>
      <c r="R67" t="e">
        <f ca="1"/>
        <v>#NAME?</v>
      </c>
      <c r="S67" t="e">
        <f ca="1"/>
        <v>#NAME?</v>
      </c>
      <c r="T67" t="e">
        <f ca="1"/>
        <v>#NAME?</v>
      </c>
      <c r="U67" t="e">
        <f ca="1"/>
        <v>#NAME?</v>
      </c>
      <c r="V67" t="e">
        <f ca="1"/>
        <v>#NAME?</v>
      </c>
      <c r="W67" t="e">
        <f ca="1"/>
        <v>#NAME?</v>
      </c>
      <c r="X67" t="e">
        <f ca="1"/>
        <v>#NAME?</v>
      </c>
      <c r="Y67" t="e">
        <f ca="1"/>
        <v>#NAME?</v>
      </c>
      <c r="Z67" s="138" t="e">
        <f ca="1"/>
        <v>#NAME?</v>
      </c>
      <c r="AA67" s="139" t="e">
        <f ca="1"/>
        <v>#NAME?</v>
      </c>
      <c r="AB67" s="140" t="e">
        <f t="shared" ca="1" si="1"/>
        <v>#NAME?</v>
      </c>
      <c r="AC67" t="e">
        <f t="shared" ca="1" si="2"/>
        <v>#NAME?</v>
      </c>
      <c r="AD67" t="e">
        <f t="shared" ca="1" si="3"/>
        <v>#NAME?</v>
      </c>
      <c r="AE67" s="138" t="e">
        <f t="shared" ca="1" si="4"/>
        <v>#NAME?</v>
      </c>
      <c r="AF67" s="140" t="e">
        <f t="shared" ca="1" si="5"/>
        <v>#NAME?</v>
      </c>
      <c r="AG67" s="138">
        <f t="shared" ca="1" si="6"/>
        <v>0</v>
      </c>
      <c r="AH67" s="140" t="e">
        <f t="shared" ca="1" si="7"/>
        <v>#NAME?</v>
      </c>
      <c r="AI67">
        <f t="shared" ca="1" si="8"/>
        <v>0</v>
      </c>
      <c r="BH67" t="e">
        <f ca="1"/>
        <v>#NAME?</v>
      </c>
      <c r="BI67" t="e">
        <f ca="1"/>
        <v>#NAME?</v>
      </c>
      <c r="BJ67" t="e">
        <f ca="1"/>
        <v>#NAME?</v>
      </c>
      <c r="BK67" t="e">
        <f t="shared" ca="1" si="13"/>
        <v>#NAME?</v>
      </c>
      <c r="BL67" t="e">
        <f t="shared" ca="1" si="14"/>
        <v>#NAME?</v>
      </c>
      <c r="BM67" t="e">
        <f t="shared" ca="1" si="10"/>
        <v>#NAME?</v>
      </c>
      <c r="BN67" t="e">
        <f t="shared" ca="1" si="11"/>
        <v>#NAME?</v>
      </c>
      <c r="BO67" t="e">
        <f t="shared" ca="1" si="12"/>
        <v>#NAME?</v>
      </c>
    </row>
    <row r="68" spans="1:67" ht="15.5" x14ac:dyDescent="0.35">
      <c r="A68" s="31">
        <v>71</v>
      </c>
      <c r="B68" s="14">
        <v>5</v>
      </c>
      <c r="C68" s="20">
        <v>1.28</v>
      </c>
      <c r="D68" s="14">
        <v>2</v>
      </c>
      <c r="E68">
        <v>1</v>
      </c>
      <c r="F68" s="32">
        <v>1</v>
      </c>
      <c r="G68" s="14">
        <v>28</v>
      </c>
      <c r="H68" s="14">
        <v>9</v>
      </c>
      <c r="I68" s="33">
        <v>186</v>
      </c>
      <c r="J68" s="14">
        <v>0</v>
      </c>
      <c r="Q68" t="e">
        <f ca="1"/>
        <v>#NAME?</v>
      </c>
      <c r="R68" t="e">
        <f ca="1"/>
        <v>#NAME?</v>
      </c>
      <c r="S68" t="e">
        <f ca="1"/>
        <v>#NAME?</v>
      </c>
      <c r="T68" t="e">
        <f ca="1"/>
        <v>#NAME?</v>
      </c>
      <c r="U68" t="e">
        <f ca="1"/>
        <v>#NAME?</v>
      </c>
      <c r="V68" t="e">
        <f ca="1"/>
        <v>#NAME?</v>
      </c>
      <c r="W68" t="e">
        <f ca="1"/>
        <v>#NAME?</v>
      </c>
      <c r="X68" t="e">
        <f ca="1"/>
        <v>#NAME?</v>
      </c>
      <c r="Y68" t="e">
        <f ca="1"/>
        <v>#NAME?</v>
      </c>
      <c r="Z68" s="138" t="e">
        <f ca="1"/>
        <v>#NAME?</v>
      </c>
      <c r="AA68" s="139" t="e">
        <f ca="1"/>
        <v>#NAME?</v>
      </c>
      <c r="AB68" s="140" t="e">
        <f t="shared" ca="1" si="1"/>
        <v>#NAME?</v>
      </c>
      <c r="AC68" t="e">
        <f t="shared" ca="1" si="2"/>
        <v>#NAME?</v>
      </c>
      <c r="AD68" t="e">
        <f t="shared" ca="1" si="3"/>
        <v>#NAME?</v>
      </c>
      <c r="AE68" s="138" t="e">
        <f t="shared" ca="1" si="4"/>
        <v>#NAME?</v>
      </c>
      <c r="AF68" s="140" t="e">
        <f t="shared" ca="1" si="5"/>
        <v>#NAME?</v>
      </c>
      <c r="AG68" s="138">
        <f t="shared" ca="1" si="6"/>
        <v>0</v>
      </c>
      <c r="AH68" s="140" t="e">
        <f t="shared" ca="1" si="7"/>
        <v>#NAME?</v>
      </c>
      <c r="AI68">
        <f t="shared" ca="1" si="8"/>
        <v>0</v>
      </c>
      <c r="BH68" t="e">
        <f ca="1"/>
        <v>#NAME?</v>
      </c>
      <c r="BI68" t="e">
        <f ca="1"/>
        <v>#NAME?</v>
      </c>
      <c r="BJ68" t="e">
        <f ca="1"/>
        <v>#NAME?</v>
      </c>
      <c r="BK68" t="e">
        <f t="shared" ca="1" si="13"/>
        <v>#NAME?</v>
      </c>
      <c r="BL68" t="e">
        <f t="shared" ca="1" si="14"/>
        <v>#NAME?</v>
      </c>
      <c r="BM68" t="e">
        <f t="shared" ca="1" si="10"/>
        <v>#NAME?</v>
      </c>
      <c r="BN68" t="e">
        <f t="shared" ca="1" si="11"/>
        <v>#NAME?</v>
      </c>
      <c r="BO68" t="e">
        <f t="shared" ca="1" si="12"/>
        <v>#NAME?</v>
      </c>
    </row>
    <row r="69" spans="1:67" ht="15.5" x14ac:dyDescent="0.35">
      <c r="A69" s="31">
        <v>63</v>
      </c>
      <c r="B69" s="14">
        <v>12</v>
      </c>
      <c r="C69" s="20">
        <v>0.61199999999999999</v>
      </c>
      <c r="D69" s="14">
        <v>3</v>
      </c>
      <c r="E69">
        <v>0</v>
      </c>
      <c r="F69" s="32">
        <v>0</v>
      </c>
      <c r="G69" s="14">
        <v>35</v>
      </c>
      <c r="H69" s="14">
        <v>10</v>
      </c>
      <c r="I69" s="33">
        <v>185</v>
      </c>
      <c r="J69" s="14">
        <v>1</v>
      </c>
      <c r="Q69" t="e">
        <f ca="1"/>
        <v>#NAME?</v>
      </c>
      <c r="R69" t="e">
        <f ca="1"/>
        <v>#NAME?</v>
      </c>
      <c r="S69" t="e">
        <f ca="1"/>
        <v>#NAME?</v>
      </c>
      <c r="T69" t="e">
        <f ca="1"/>
        <v>#NAME?</v>
      </c>
      <c r="U69" t="e">
        <f ca="1"/>
        <v>#NAME?</v>
      </c>
      <c r="V69" t="e">
        <f ca="1"/>
        <v>#NAME?</v>
      </c>
      <c r="W69" t="e">
        <f ca="1"/>
        <v>#NAME?</v>
      </c>
      <c r="X69" t="e">
        <f ca="1"/>
        <v>#NAME?</v>
      </c>
      <c r="Y69" t="e">
        <f ca="1"/>
        <v>#NAME?</v>
      </c>
      <c r="Z69" s="138" t="e">
        <f ca="1"/>
        <v>#NAME?</v>
      </c>
      <c r="AA69" s="139" t="e">
        <f ca="1"/>
        <v>#NAME?</v>
      </c>
      <c r="AB69" s="140" t="e">
        <f t="shared" ca="1" si="1"/>
        <v>#NAME?</v>
      </c>
      <c r="AC69" t="e">
        <f t="shared" ca="1" si="2"/>
        <v>#NAME?</v>
      </c>
      <c r="AD69" t="e">
        <f t="shared" ca="1" si="3"/>
        <v>#NAME?</v>
      </c>
      <c r="AE69" s="138" t="e">
        <f t="shared" ca="1" si="4"/>
        <v>#NAME?</v>
      </c>
      <c r="AF69" s="140" t="e">
        <f t="shared" ca="1" si="5"/>
        <v>#NAME?</v>
      </c>
      <c r="AG69" s="138">
        <f t="shared" ca="1" si="6"/>
        <v>0</v>
      </c>
      <c r="AH69" s="140" t="e">
        <f t="shared" ca="1" si="7"/>
        <v>#NAME?</v>
      </c>
      <c r="AI69">
        <f t="shared" ca="1" si="8"/>
        <v>0</v>
      </c>
      <c r="BH69" t="e">
        <f ca="1"/>
        <v>#NAME?</v>
      </c>
      <c r="BI69" t="e">
        <f ca="1"/>
        <v>#NAME?</v>
      </c>
      <c r="BJ69" t="e">
        <f ca="1"/>
        <v>#NAME?</v>
      </c>
      <c r="BK69" t="e">
        <f t="shared" ca="1" si="13"/>
        <v>#NAME?</v>
      </c>
      <c r="BL69" t="e">
        <f t="shared" ca="1" si="14"/>
        <v>#NAME?</v>
      </c>
      <c r="BM69" t="e">
        <f t="shared" ca="1" si="10"/>
        <v>#NAME?</v>
      </c>
      <c r="BN69" t="e">
        <f t="shared" ca="1" si="11"/>
        <v>#NAME?</v>
      </c>
      <c r="BO69" t="e">
        <f t="shared" ca="1" si="12"/>
        <v>#NAME?</v>
      </c>
    </row>
    <row r="70" spans="1:67" ht="15.5" x14ac:dyDescent="0.35">
      <c r="A70" s="31">
        <v>55</v>
      </c>
      <c r="B70" s="14">
        <v>3</v>
      </c>
      <c r="C70" s="20">
        <v>0.73899999999999999</v>
      </c>
      <c r="D70" s="14">
        <v>3</v>
      </c>
      <c r="E70">
        <v>0</v>
      </c>
      <c r="F70" s="32">
        <v>1</v>
      </c>
      <c r="G70" s="14">
        <v>43</v>
      </c>
      <c r="H70" s="14">
        <v>11</v>
      </c>
      <c r="I70" s="33">
        <v>175</v>
      </c>
      <c r="J70" s="14">
        <v>1</v>
      </c>
      <c r="Q70" t="e">
        <f ca="1"/>
        <v>#NAME?</v>
      </c>
      <c r="R70" t="e">
        <f ca="1"/>
        <v>#NAME?</v>
      </c>
      <c r="S70" t="e">
        <f ca="1"/>
        <v>#NAME?</v>
      </c>
      <c r="T70" t="e">
        <f ca="1"/>
        <v>#NAME?</v>
      </c>
      <c r="U70" t="e">
        <f ca="1"/>
        <v>#NAME?</v>
      </c>
      <c r="V70" t="e">
        <f ca="1"/>
        <v>#NAME?</v>
      </c>
      <c r="W70" t="e">
        <f ca="1"/>
        <v>#NAME?</v>
      </c>
      <c r="X70" t="e">
        <f ca="1"/>
        <v>#NAME?</v>
      </c>
      <c r="Y70" t="e">
        <f ca="1"/>
        <v>#NAME?</v>
      </c>
      <c r="Z70" s="138" t="e">
        <f ca="1"/>
        <v>#NAME?</v>
      </c>
      <c r="AA70" s="139" t="e">
        <f ca="1"/>
        <v>#NAME?</v>
      </c>
      <c r="AB70" s="140" t="e">
        <f t="shared" ca="1" si="1"/>
        <v>#NAME?</v>
      </c>
      <c r="AC70" t="e">
        <f t="shared" ca="1" si="2"/>
        <v>#NAME?</v>
      </c>
      <c r="AD70" t="e">
        <f t="shared" ca="1" si="3"/>
        <v>#NAME?</v>
      </c>
      <c r="AE70" s="138" t="e">
        <f t="shared" ca="1" si="4"/>
        <v>#NAME?</v>
      </c>
      <c r="AF70" s="140" t="e">
        <f t="shared" ca="1" si="5"/>
        <v>#NAME?</v>
      </c>
      <c r="AG70" s="138">
        <f t="shared" ca="1" si="6"/>
        <v>0</v>
      </c>
      <c r="AH70" s="140" t="e">
        <f t="shared" ca="1" si="7"/>
        <v>#NAME?</v>
      </c>
      <c r="AI70">
        <f t="shared" ca="1" si="8"/>
        <v>0</v>
      </c>
      <c r="BH70" t="e">
        <f ca="1"/>
        <v>#NAME?</v>
      </c>
      <c r="BI70" t="e">
        <f ca="1"/>
        <v>#NAME?</v>
      </c>
      <c r="BJ70" t="e">
        <f ca="1"/>
        <v>#NAME?</v>
      </c>
      <c r="BK70" t="e">
        <f t="shared" ca="1" si="13"/>
        <v>#NAME?</v>
      </c>
      <c r="BL70" t="e">
        <f t="shared" ca="1" si="14"/>
        <v>#NAME?</v>
      </c>
      <c r="BM70" t="e">
        <f t="shared" ca="1" si="10"/>
        <v>#NAME?</v>
      </c>
      <c r="BN70" t="e">
        <f t="shared" ca="1" si="11"/>
        <v>#NAME?</v>
      </c>
      <c r="BO70" t="e">
        <f t="shared" ca="1" si="12"/>
        <v>#NAME?</v>
      </c>
    </row>
    <row r="71" spans="1:67" ht="15.5" x14ac:dyDescent="0.35">
      <c r="A71" s="31">
        <v>56</v>
      </c>
      <c r="B71" s="14">
        <v>2</v>
      </c>
      <c r="C71" s="20">
        <v>1.1419999999999999</v>
      </c>
      <c r="D71" s="14">
        <v>2</v>
      </c>
      <c r="E71">
        <v>0</v>
      </c>
      <c r="F71" s="32">
        <v>1</v>
      </c>
      <c r="G71" s="14">
        <v>35</v>
      </c>
      <c r="H71" s="14">
        <v>8</v>
      </c>
      <c r="I71" s="33">
        <v>170</v>
      </c>
      <c r="J71" s="14">
        <v>1</v>
      </c>
      <c r="Q71" t="e">
        <f ca="1"/>
        <v>#NAME?</v>
      </c>
      <c r="R71" t="e">
        <f ca="1"/>
        <v>#NAME?</v>
      </c>
      <c r="S71" t="e">
        <f ca="1"/>
        <v>#NAME?</v>
      </c>
      <c r="T71" t="e">
        <f ca="1"/>
        <v>#NAME?</v>
      </c>
      <c r="U71" t="e">
        <f ca="1"/>
        <v>#NAME?</v>
      </c>
      <c r="V71" t="e">
        <f ca="1"/>
        <v>#NAME?</v>
      </c>
      <c r="W71" t="e">
        <f ca="1"/>
        <v>#NAME?</v>
      </c>
      <c r="X71" t="e">
        <f ca="1"/>
        <v>#NAME?</v>
      </c>
      <c r="Y71" t="e">
        <f ca="1"/>
        <v>#NAME?</v>
      </c>
      <c r="Z71" s="138" t="e">
        <f ca="1"/>
        <v>#NAME?</v>
      </c>
      <c r="AA71" s="139" t="e">
        <f ca="1"/>
        <v>#NAME?</v>
      </c>
      <c r="AB71" s="140" t="e">
        <f t="shared" ca="1" si="1"/>
        <v>#NAME?</v>
      </c>
      <c r="AC71" t="e">
        <f t="shared" ca="1" si="2"/>
        <v>#NAME?</v>
      </c>
      <c r="AD71" t="e">
        <f t="shared" ca="1" si="3"/>
        <v>#NAME?</v>
      </c>
      <c r="AE71" s="138" t="e">
        <f t="shared" ca="1" si="4"/>
        <v>#NAME?</v>
      </c>
      <c r="AF71" s="140" t="e">
        <f t="shared" ca="1" si="5"/>
        <v>#NAME?</v>
      </c>
      <c r="AG71" s="138">
        <f t="shared" ca="1" si="6"/>
        <v>0</v>
      </c>
      <c r="AH71" s="140" t="e">
        <f t="shared" ca="1" si="7"/>
        <v>#NAME?</v>
      </c>
      <c r="AI71">
        <f t="shared" ca="1" si="8"/>
        <v>0</v>
      </c>
      <c r="BH71" t="e">
        <f ca="1"/>
        <v>#NAME?</v>
      </c>
      <c r="BI71" t="e">
        <f ca="1"/>
        <v>#NAME?</v>
      </c>
      <c r="BJ71" t="e">
        <f ca="1"/>
        <v>#NAME?</v>
      </c>
      <c r="BK71" t="e">
        <f t="shared" ca="1" si="13"/>
        <v>#NAME?</v>
      </c>
      <c r="BL71" t="e">
        <f t="shared" ca="1" si="14"/>
        <v>#NAME?</v>
      </c>
      <c r="BM71" t="e">
        <f t="shared" ca="1" si="10"/>
        <v>#NAME?</v>
      </c>
      <c r="BN71" t="e">
        <f t="shared" ca="1" si="11"/>
        <v>#NAME?</v>
      </c>
      <c r="BO71" t="e">
        <f t="shared" ca="1" si="12"/>
        <v>#NAME?</v>
      </c>
    </row>
    <row r="72" spans="1:67" ht="15.5" x14ac:dyDescent="0.35">
      <c r="A72" s="31">
        <v>57</v>
      </c>
      <c r="B72" s="14">
        <v>7</v>
      </c>
      <c r="C72" s="20">
        <v>1.476</v>
      </c>
      <c r="D72" s="14">
        <v>1</v>
      </c>
      <c r="E72">
        <v>1</v>
      </c>
      <c r="F72" s="32">
        <v>0</v>
      </c>
      <c r="G72" s="14">
        <v>28</v>
      </c>
      <c r="H72" s="14">
        <v>8</v>
      </c>
      <c r="I72" s="33">
        <v>181</v>
      </c>
      <c r="J72" s="14">
        <v>1</v>
      </c>
      <c r="Q72" t="e">
        <f ca="1"/>
        <v>#NAME?</v>
      </c>
      <c r="R72" t="e">
        <f ca="1"/>
        <v>#NAME?</v>
      </c>
      <c r="S72" t="e">
        <f ca="1"/>
        <v>#NAME?</v>
      </c>
      <c r="T72" t="e">
        <f ca="1"/>
        <v>#NAME?</v>
      </c>
      <c r="U72" t="e">
        <f ca="1"/>
        <v>#NAME?</v>
      </c>
      <c r="V72" t="e">
        <f ca="1"/>
        <v>#NAME?</v>
      </c>
      <c r="W72" t="e">
        <f ca="1"/>
        <v>#NAME?</v>
      </c>
      <c r="X72" t="e">
        <f ca="1"/>
        <v>#NAME?</v>
      </c>
      <c r="Y72" t="e">
        <f ca="1"/>
        <v>#NAME?</v>
      </c>
      <c r="Z72" s="138" t="e">
        <f ca="1"/>
        <v>#NAME?</v>
      </c>
      <c r="AA72" s="139" t="e">
        <f ca="1"/>
        <v>#NAME?</v>
      </c>
      <c r="AB72" s="140" t="e">
        <f t="shared" ca="1" si="1"/>
        <v>#NAME?</v>
      </c>
      <c r="AC72" t="e">
        <f t="shared" ca="1" si="2"/>
        <v>#NAME?</v>
      </c>
      <c r="AD72" t="e">
        <f t="shared" ca="1" si="3"/>
        <v>#NAME?</v>
      </c>
      <c r="AE72" s="138" t="e">
        <f t="shared" ca="1" si="4"/>
        <v>#NAME?</v>
      </c>
      <c r="AF72" s="140" t="e">
        <f t="shared" ca="1" si="5"/>
        <v>#NAME?</v>
      </c>
      <c r="AG72" s="138">
        <f t="shared" ca="1" si="6"/>
        <v>0</v>
      </c>
      <c r="AH72" s="140" t="e">
        <f t="shared" ca="1" si="7"/>
        <v>#NAME?</v>
      </c>
      <c r="AI72">
        <f t="shared" ca="1" si="8"/>
        <v>0</v>
      </c>
      <c r="BH72" t="e">
        <f ca="1"/>
        <v>#NAME?</v>
      </c>
      <c r="BI72" t="e">
        <f ca="1"/>
        <v>#NAME?</v>
      </c>
      <c r="BJ72" t="e">
        <f ca="1"/>
        <v>#NAME?</v>
      </c>
      <c r="BK72" t="e">
        <f t="shared" ca="1" si="13"/>
        <v>#NAME?</v>
      </c>
      <c r="BL72" t="e">
        <f t="shared" ca="1" si="14"/>
        <v>#NAME?</v>
      </c>
      <c r="BM72" t="e">
        <f t="shared" ca="1" si="10"/>
        <v>#NAME?</v>
      </c>
      <c r="BN72" t="e">
        <f t="shared" ca="1" si="11"/>
        <v>#NAME?</v>
      </c>
      <c r="BO72" t="e">
        <f t="shared" ca="1" si="12"/>
        <v>#NAME?</v>
      </c>
    </row>
    <row r="73" spans="1:67" ht="15.5" x14ac:dyDescent="0.35">
      <c r="A73" s="31">
        <v>79</v>
      </c>
      <c r="B73" s="14">
        <v>2</v>
      </c>
      <c r="C73" s="20">
        <v>0.54600000000000004</v>
      </c>
      <c r="D73" s="14">
        <v>4</v>
      </c>
      <c r="E73">
        <v>0</v>
      </c>
      <c r="F73" s="32">
        <v>0</v>
      </c>
      <c r="G73" s="14">
        <v>56</v>
      </c>
      <c r="H73" s="14">
        <v>3</v>
      </c>
      <c r="I73" s="33">
        <v>170</v>
      </c>
      <c r="J73" s="14">
        <v>1</v>
      </c>
      <c r="Q73" t="e">
        <f ca="1"/>
        <v>#NAME?</v>
      </c>
      <c r="R73" t="e">
        <f ca="1"/>
        <v>#NAME?</v>
      </c>
      <c r="S73" t="e">
        <f ca="1"/>
        <v>#NAME?</v>
      </c>
      <c r="T73" t="e">
        <f ca="1"/>
        <v>#NAME?</v>
      </c>
      <c r="U73" t="e">
        <f ca="1"/>
        <v>#NAME?</v>
      </c>
      <c r="V73" t="e">
        <f ca="1"/>
        <v>#NAME?</v>
      </c>
      <c r="W73" t="e">
        <f ca="1"/>
        <v>#NAME?</v>
      </c>
      <c r="X73" t="e">
        <f ca="1"/>
        <v>#NAME?</v>
      </c>
      <c r="Y73" t="e">
        <f ca="1"/>
        <v>#NAME?</v>
      </c>
      <c r="Z73" s="138" t="e">
        <f ca="1"/>
        <v>#NAME?</v>
      </c>
      <c r="AA73" s="139" t="e">
        <f ca="1"/>
        <v>#NAME?</v>
      </c>
      <c r="AB73" s="140" t="e">
        <f t="shared" ca="1" si="1"/>
        <v>#NAME?</v>
      </c>
      <c r="AC73" t="e">
        <f t="shared" ca="1" si="2"/>
        <v>#NAME?</v>
      </c>
      <c r="AD73" t="e">
        <f t="shared" ca="1" si="3"/>
        <v>#NAME?</v>
      </c>
      <c r="AE73" s="138" t="e">
        <f t="shared" ca="1" si="4"/>
        <v>#NAME?</v>
      </c>
      <c r="AF73" s="140" t="e">
        <f t="shared" ca="1" si="5"/>
        <v>#NAME?</v>
      </c>
      <c r="AG73" s="138">
        <f t="shared" ca="1" si="6"/>
        <v>0</v>
      </c>
      <c r="AH73" s="140" t="e">
        <f t="shared" ca="1" si="7"/>
        <v>#NAME?</v>
      </c>
      <c r="AI73">
        <f t="shared" ca="1" si="8"/>
        <v>0</v>
      </c>
      <c r="BH73" t="e">
        <f ca="1"/>
        <v>#NAME?</v>
      </c>
      <c r="BI73" t="e">
        <f ca="1"/>
        <v>#NAME?</v>
      </c>
      <c r="BJ73" t="e">
        <f ca="1"/>
        <v>#NAME?</v>
      </c>
      <c r="BK73" t="e">
        <f t="shared" ca="1" si="13"/>
        <v>#NAME?</v>
      </c>
      <c r="BL73" t="e">
        <f t="shared" ca="1" si="14"/>
        <v>#NAME?</v>
      </c>
      <c r="BM73" t="e">
        <f t="shared" ca="1" si="10"/>
        <v>#NAME?</v>
      </c>
      <c r="BN73" t="e">
        <f t="shared" ca="1" si="11"/>
        <v>#NAME?</v>
      </c>
      <c r="BO73" t="e">
        <f t="shared" ca="1" si="12"/>
        <v>#NAME?</v>
      </c>
    </row>
    <row r="74" spans="1:67" ht="15.5" x14ac:dyDescent="0.35">
      <c r="A74" s="31">
        <v>53</v>
      </c>
      <c r="B74" s="14">
        <v>19</v>
      </c>
      <c r="C74" s="20">
        <v>1.2949999999999999</v>
      </c>
      <c r="D74" s="14">
        <v>1</v>
      </c>
      <c r="E74">
        <v>1</v>
      </c>
      <c r="F74" s="32">
        <v>0</v>
      </c>
      <c r="G74" s="14">
        <v>40</v>
      </c>
      <c r="H74" s="14">
        <v>8</v>
      </c>
      <c r="I74" s="33">
        <v>182</v>
      </c>
      <c r="J74" s="14">
        <v>1</v>
      </c>
      <c r="Q74" t="e">
        <f ca="1"/>
        <v>#NAME?</v>
      </c>
      <c r="R74" t="e">
        <f ca="1"/>
        <v>#NAME?</v>
      </c>
      <c r="S74" t="e">
        <f ca="1"/>
        <v>#NAME?</v>
      </c>
      <c r="T74" t="e">
        <f ca="1"/>
        <v>#NAME?</v>
      </c>
      <c r="U74" t="e">
        <f ca="1"/>
        <v>#NAME?</v>
      </c>
      <c r="V74" t="e">
        <f ca="1"/>
        <v>#NAME?</v>
      </c>
      <c r="W74" t="e">
        <f ca="1"/>
        <v>#NAME?</v>
      </c>
      <c r="X74" t="e">
        <f ca="1"/>
        <v>#NAME?</v>
      </c>
      <c r="Y74" t="e">
        <f ca="1"/>
        <v>#NAME?</v>
      </c>
      <c r="Z74" s="138" t="e">
        <f ca="1"/>
        <v>#NAME?</v>
      </c>
      <c r="AA74" s="139" t="e">
        <f ca="1"/>
        <v>#NAME?</v>
      </c>
      <c r="AB74" s="140" t="e">
        <f t="shared" ca="1" si="1"/>
        <v>#NAME?</v>
      </c>
      <c r="AC74" t="e">
        <f t="shared" ca="1" si="2"/>
        <v>#NAME?</v>
      </c>
      <c r="AD74" t="e">
        <f t="shared" ca="1" si="3"/>
        <v>#NAME?</v>
      </c>
      <c r="AE74" s="138" t="e">
        <f t="shared" ca="1" si="4"/>
        <v>#NAME?</v>
      </c>
      <c r="AF74" s="140" t="e">
        <f t="shared" ca="1" si="5"/>
        <v>#NAME?</v>
      </c>
      <c r="AG74" s="138">
        <f t="shared" ca="1" si="6"/>
        <v>0</v>
      </c>
      <c r="AH74" s="140" t="e">
        <f t="shared" ca="1" si="7"/>
        <v>#NAME?</v>
      </c>
      <c r="AI74">
        <f t="shared" ca="1" si="8"/>
        <v>0</v>
      </c>
      <c r="BH74" t="e">
        <f ca="1"/>
        <v>#NAME?</v>
      </c>
      <c r="BI74" t="e">
        <f ca="1"/>
        <v>#NAME?</v>
      </c>
      <c r="BJ74" t="e">
        <f ca="1"/>
        <v>#NAME?</v>
      </c>
      <c r="BK74" t="e">
        <f t="shared" ca="1" si="13"/>
        <v>#NAME?</v>
      </c>
      <c r="BL74" t="e">
        <f t="shared" ca="1" si="14"/>
        <v>#NAME?</v>
      </c>
      <c r="BM74" t="e">
        <f t="shared" ca="1" si="10"/>
        <v>#NAME?</v>
      </c>
      <c r="BN74" t="e">
        <f t="shared" ca="1" si="11"/>
        <v>#NAME?</v>
      </c>
      <c r="BO74" t="e">
        <f t="shared" ca="1" si="12"/>
        <v>#NAME?</v>
      </c>
    </row>
    <row r="75" spans="1:67" ht="15.5" x14ac:dyDescent="0.35">
      <c r="A75" s="31">
        <v>47</v>
      </c>
      <c r="B75" s="14">
        <v>10</v>
      </c>
      <c r="C75" s="20">
        <v>1.512</v>
      </c>
      <c r="D75" s="14">
        <v>0</v>
      </c>
      <c r="E75">
        <v>1</v>
      </c>
      <c r="F75" s="32">
        <v>1</v>
      </c>
      <c r="G75" s="14">
        <v>31</v>
      </c>
      <c r="H75" s="14">
        <v>7</v>
      </c>
      <c r="I75" s="33">
        <v>180</v>
      </c>
      <c r="J75" s="14">
        <v>0</v>
      </c>
      <c r="Q75" t="e">
        <f ca="1"/>
        <v>#NAME?</v>
      </c>
      <c r="R75" t="e">
        <f ca="1"/>
        <v>#NAME?</v>
      </c>
      <c r="S75" t="e">
        <f ca="1"/>
        <v>#NAME?</v>
      </c>
      <c r="T75" t="e">
        <f ca="1"/>
        <v>#NAME?</v>
      </c>
      <c r="U75" t="e">
        <f ca="1"/>
        <v>#NAME?</v>
      </c>
      <c r="V75" t="e">
        <f ca="1"/>
        <v>#NAME?</v>
      </c>
      <c r="W75" t="e">
        <f ca="1"/>
        <v>#NAME?</v>
      </c>
      <c r="X75" t="e">
        <f ca="1"/>
        <v>#NAME?</v>
      </c>
      <c r="Y75" t="e">
        <f ca="1"/>
        <v>#NAME?</v>
      </c>
      <c r="Z75" s="138" t="e">
        <f ca="1"/>
        <v>#NAME?</v>
      </c>
      <c r="AA75" s="139" t="e">
        <f ca="1"/>
        <v>#NAME?</v>
      </c>
      <c r="AB75" s="140" t="e">
        <f t="shared" ref="AB75:AB138" ca="1" si="15">Z75+AA75</f>
        <v>#NAME?</v>
      </c>
      <c r="AC75" t="e">
        <f t="shared" ref="AC75:AC138" ca="1" si="16">IF(AB75=0,"",Z75/AB75)</f>
        <v>#NAME?</v>
      </c>
      <c r="AD75" t="e">
        <f t="shared" ref="AD75:AD138" ca="1" si="17">1/(1+EXP(-$AK$11-MMULT(Q75:Y75,$AK$12:$AK$20)))</f>
        <v>#NAME?</v>
      </c>
      <c r="AE75" s="138" t="e">
        <f t="shared" ref="AE75:AE138" ca="1" si="18">AB75*AD75</f>
        <v>#NAME?</v>
      </c>
      <c r="AF75" s="140" t="e">
        <f t="shared" ref="AF75:AF138" ca="1" si="19">AB75-AE75</f>
        <v>#NAME?</v>
      </c>
      <c r="AG75" s="138">
        <f t="shared" ref="AG75:AG138" ca="1" si="20">IFERROR(AB75*(AC75*LN(AD75)+(1-AC75)*LN(1-AD75)),0)</f>
        <v>0</v>
      </c>
      <c r="AH75" s="140" t="e">
        <f t="shared" ref="AH75:AH138" ca="1" si="21">100*IF(AD75&gt;=$BD$16,Z75/AB75,AA75/AB75)</f>
        <v>#NAME?</v>
      </c>
      <c r="AI75">
        <f t="shared" ref="AI75:AI138" ca="1" si="22">IFERROR((Z75-AE75)^2/AE75+(AA75-AF75)^2/AF75,0)</f>
        <v>0</v>
      </c>
      <c r="BH75" t="e">
        <f ca="1"/>
        <v>#NAME?</v>
      </c>
      <c r="BI75" t="e">
        <f ca="1"/>
        <v>#NAME?</v>
      </c>
      <c r="BJ75" t="e">
        <f ca="1"/>
        <v>#NAME?</v>
      </c>
      <c r="BK75" t="e">
        <f t="shared" ca="1" si="13"/>
        <v>#NAME?</v>
      </c>
      <c r="BL75" t="e">
        <f t="shared" ca="1" si="14"/>
        <v>#NAME?</v>
      </c>
      <c r="BM75" t="e">
        <f t="shared" ref="BM75:BM138" ca="1" si="23">1-BK75/BK$160</f>
        <v>#NAME?</v>
      </c>
      <c r="BN75" t="e">
        <f t="shared" ref="BN75:BN138" ca="1" si="24">1-BL75/BL$160</f>
        <v>#NAME?</v>
      </c>
      <c r="BO75" t="e">
        <f t="shared" ref="BO75:BO138" ca="1" si="25">(BM75-BM76)*BN75</f>
        <v>#NAME?</v>
      </c>
    </row>
    <row r="76" spans="1:67" ht="15.5" x14ac:dyDescent="0.35">
      <c r="A76" s="31">
        <v>39</v>
      </c>
      <c r="B76" s="14">
        <v>9</v>
      </c>
      <c r="C76" s="20">
        <v>0.10299999999999999</v>
      </c>
      <c r="D76" s="14">
        <v>5</v>
      </c>
      <c r="E76">
        <v>1</v>
      </c>
      <c r="F76" s="32">
        <v>0</v>
      </c>
      <c r="G76" s="14">
        <v>40</v>
      </c>
      <c r="H76" s="14">
        <v>20</v>
      </c>
      <c r="I76" s="33">
        <v>176</v>
      </c>
      <c r="J76" s="14">
        <v>1</v>
      </c>
      <c r="Q76" t="e">
        <f ca="1"/>
        <v>#NAME?</v>
      </c>
      <c r="R76" t="e">
        <f ca="1"/>
        <v>#NAME?</v>
      </c>
      <c r="S76" t="e">
        <f ca="1"/>
        <v>#NAME?</v>
      </c>
      <c r="T76" t="e">
        <f ca="1"/>
        <v>#NAME?</v>
      </c>
      <c r="U76" t="e">
        <f ca="1"/>
        <v>#NAME?</v>
      </c>
      <c r="V76" t="e">
        <f ca="1"/>
        <v>#NAME?</v>
      </c>
      <c r="W76" t="e">
        <f ca="1"/>
        <v>#NAME?</v>
      </c>
      <c r="X76" t="e">
        <f ca="1"/>
        <v>#NAME?</v>
      </c>
      <c r="Y76" t="e">
        <f ca="1"/>
        <v>#NAME?</v>
      </c>
      <c r="Z76" s="138" t="e">
        <f ca="1"/>
        <v>#NAME?</v>
      </c>
      <c r="AA76" s="139" t="e">
        <f ca="1"/>
        <v>#NAME?</v>
      </c>
      <c r="AB76" s="140" t="e">
        <f t="shared" ca="1" si="15"/>
        <v>#NAME?</v>
      </c>
      <c r="AC76" t="e">
        <f t="shared" ca="1" si="16"/>
        <v>#NAME?</v>
      </c>
      <c r="AD76" t="e">
        <f t="shared" ca="1" si="17"/>
        <v>#NAME?</v>
      </c>
      <c r="AE76" s="138" t="e">
        <f t="shared" ca="1" si="18"/>
        <v>#NAME?</v>
      </c>
      <c r="AF76" s="140" t="e">
        <f t="shared" ca="1" si="19"/>
        <v>#NAME?</v>
      </c>
      <c r="AG76" s="138">
        <f t="shared" ca="1" si="20"/>
        <v>0</v>
      </c>
      <c r="AH76" s="140" t="e">
        <f t="shared" ca="1" si="21"/>
        <v>#NAME?</v>
      </c>
      <c r="AI76">
        <f t="shared" ca="1" si="22"/>
        <v>0</v>
      </c>
      <c r="BH76" t="e">
        <f ca="1"/>
        <v>#NAME?</v>
      </c>
      <c r="BI76" t="e">
        <f ca="1"/>
        <v>#NAME?</v>
      </c>
      <c r="BJ76" t="e">
        <f ca="1"/>
        <v>#NAME?</v>
      </c>
      <c r="BK76" t="e">
        <f t="shared" ref="BK76:BK139" ca="1" si="26">BK75+BI76</f>
        <v>#NAME?</v>
      </c>
      <c r="BL76" t="e">
        <f t="shared" ref="BL76:BL139" ca="1" si="27">BL75+BJ76</f>
        <v>#NAME?</v>
      </c>
      <c r="BM76" t="e">
        <f t="shared" ca="1" si="23"/>
        <v>#NAME?</v>
      </c>
      <c r="BN76" t="e">
        <f t="shared" ca="1" si="24"/>
        <v>#NAME?</v>
      </c>
      <c r="BO76" t="e">
        <f t="shared" ca="1" si="25"/>
        <v>#NAME?</v>
      </c>
    </row>
    <row r="77" spans="1:67" ht="15.5" x14ac:dyDescent="0.35">
      <c r="A77" s="31">
        <v>75</v>
      </c>
      <c r="B77" s="14">
        <v>4</v>
      </c>
      <c r="C77" s="20">
        <v>0.185</v>
      </c>
      <c r="D77" s="14">
        <v>5</v>
      </c>
      <c r="E77">
        <v>1</v>
      </c>
      <c r="F77" s="32">
        <v>0</v>
      </c>
      <c r="G77" s="14">
        <v>29</v>
      </c>
      <c r="H77" s="14">
        <v>15</v>
      </c>
      <c r="I77" s="33">
        <v>187</v>
      </c>
      <c r="J77" s="14">
        <v>0</v>
      </c>
      <c r="Q77" t="e">
        <f ca="1"/>
        <v>#NAME?</v>
      </c>
      <c r="R77" t="e">
        <f ca="1"/>
        <v>#NAME?</v>
      </c>
      <c r="S77" t="e">
        <f ca="1"/>
        <v>#NAME?</v>
      </c>
      <c r="T77" t="e">
        <f ca="1"/>
        <v>#NAME?</v>
      </c>
      <c r="U77" t="e">
        <f ca="1"/>
        <v>#NAME?</v>
      </c>
      <c r="V77" t="e">
        <f ca="1"/>
        <v>#NAME?</v>
      </c>
      <c r="W77" t="e">
        <f ca="1"/>
        <v>#NAME?</v>
      </c>
      <c r="X77" t="e">
        <f ca="1"/>
        <v>#NAME?</v>
      </c>
      <c r="Y77" t="e">
        <f ca="1"/>
        <v>#NAME?</v>
      </c>
      <c r="Z77" s="138" t="e">
        <f ca="1"/>
        <v>#NAME?</v>
      </c>
      <c r="AA77" s="139" t="e">
        <f ca="1"/>
        <v>#NAME?</v>
      </c>
      <c r="AB77" s="140" t="e">
        <f t="shared" ca="1" si="15"/>
        <v>#NAME?</v>
      </c>
      <c r="AC77" t="e">
        <f t="shared" ca="1" si="16"/>
        <v>#NAME?</v>
      </c>
      <c r="AD77" t="e">
        <f t="shared" ca="1" si="17"/>
        <v>#NAME?</v>
      </c>
      <c r="AE77" s="138" t="e">
        <f t="shared" ca="1" si="18"/>
        <v>#NAME?</v>
      </c>
      <c r="AF77" s="140" t="e">
        <f t="shared" ca="1" si="19"/>
        <v>#NAME?</v>
      </c>
      <c r="AG77" s="138">
        <f t="shared" ca="1" si="20"/>
        <v>0</v>
      </c>
      <c r="AH77" s="140" t="e">
        <f t="shared" ca="1" si="21"/>
        <v>#NAME?</v>
      </c>
      <c r="AI77">
        <f t="shared" ca="1" si="22"/>
        <v>0</v>
      </c>
      <c r="BH77" t="e">
        <f ca="1"/>
        <v>#NAME?</v>
      </c>
      <c r="BI77" t="e">
        <f ca="1"/>
        <v>#NAME?</v>
      </c>
      <c r="BJ77" t="e">
        <f ca="1"/>
        <v>#NAME?</v>
      </c>
      <c r="BK77" t="e">
        <f t="shared" ca="1" si="26"/>
        <v>#NAME?</v>
      </c>
      <c r="BL77" t="e">
        <f t="shared" ca="1" si="27"/>
        <v>#NAME?</v>
      </c>
      <c r="BM77" t="e">
        <f t="shared" ca="1" si="23"/>
        <v>#NAME?</v>
      </c>
      <c r="BN77" t="e">
        <f t="shared" ca="1" si="24"/>
        <v>#NAME?</v>
      </c>
      <c r="BO77" t="e">
        <f t="shared" ca="1" si="25"/>
        <v>#NAME?</v>
      </c>
    </row>
    <row r="78" spans="1:67" ht="15.5" x14ac:dyDescent="0.35">
      <c r="A78" s="31">
        <v>51</v>
      </c>
      <c r="B78" s="14">
        <v>5</v>
      </c>
      <c r="C78" s="20">
        <v>0.63600000000000001</v>
      </c>
      <c r="D78" s="14">
        <v>3</v>
      </c>
      <c r="E78">
        <v>1</v>
      </c>
      <c r="F78" s="32">
        <v>0</v>
      </c>
      <c r="G78" s="14">
        <v>32</v>
      </c>
      <c r="H78" s="14">
        <v>10</v>
      </c>
      <c r="I78" s="33">
        <v>180</v>
      </c>
      <c r="J78" s="14">
        <v>1</v>
      </c>
      <c r="Q78" t="e">
        <f ca="1"/>
        <v>#NAME?</v>
      </c>
      <c r="R78" t="e">
        <f ca="1"/>
        <v>#NAME?</v>
      </c>
      <c r="S78" t="e">
        <f ca="1"/>
        <v>#NAME?</v>
      </c>
      <c r="T78" t="e">
        <f ca="1"/>
        <v>#NAME?</v>
      </c>
      <c r="U78" t="e">
        <f ca="1"/>
        <v>#NAME?</v>
      </c>
      <c r="V78" t="e">
        <f ca="1"/>
        <v>#NAME?</v>
      </c>
      <c r="W78" t="e">
        <f ca="1"/>
        <v>#NAME?</v>
      </c>
      <c r="X78" t="e">
        <f ca="1"/>
        <v>#NAME?</v>
      </c>
      <c r="Y78" t="e">
        <f ca="1"/>
        <v>#NAME?</v>
      </c>
      <c r="Z78" s="138" t="e">
        <f ca="1"/>
        <v>#NAME?</v>
      </c>
      <c r="AA78" s="139" t="e">
        <f ca="1"/>
        <v>#NAME?</v>
      </c>
      <c r="AB78" s="140" t="e">
        <f t="shared" ca="1" si="15"/>
        <v>#NAME?</v>
      </c>
      <c r="AC78" t="e">
        <f t="shared" ca="1" si="16"/>
        <v>#NAME?</v>
      </c>
      <c r="AD78" t="e">
        <f t="shared" ca="1" si="17"/>
        <v>#NAME?</v>
      </c>
      <c r="AE78" s="138" t="e">
        <f t="shared" ca="1" si="18"/>
        <v>#NAME?</v>
      </c>
      <c r="AF78" s="140" t="e">
        <f t="shared" ca="1" si="19"/>
        <v>#NAME?</v>
      </c>
      <c r="AG78" s="138">
        <f t="shared" ca="1" si="20"/>
        <v>0</v>
      </c>
      <c r="AH78" s="140" t="e">
        <f t="shared" ca="1" si="21"/>
        <v>#NAME?</v>
      </c>
      <c r="AI78">
        <f t="shared" ca="1" si="22"/>
        <v>0</v>
      </c>
      <c r="BH78" t="e">
        <f ca="1"/>
        <v>#NAME?</v>
      </c>
      <c r="BI78" t="e">
        <f ca="1"/>
        <v>#NAME?</v>
      </c>
      <c r="BJ78" t="e">
        <f ca="1"/>
        <v>#NAME?</v>
      </c>
      <c r="BK78" t="e">
        <f t="shared" ca="1" si="26"/>
        <v>#NAME?</v>
      </c>
      <c r="BL78" t="e">
        <f t="shared" ca="1" si="27"/>
        <v>#NAME?</v>
      </c>
      <c r="BM78" t="e">
        <f t="shared" ca="1" si="23"/>
        <v>#NAME?</v>
      </c>
      <c r="BN78" t="e">
        <f t="shared" ca="1" si="24"/>
        <v>#NAME?</v>
      </c>
      <c r="BO78" t="e">
        <f t="shared" ca="1" si="25"/>
        <v>#NAME?</v>
      </c>
    </row>
    <row r="79" spans="1:67" ht="15.5" x14ac:dyDescent="0.35">
      <c r="A79" s="31">
        <v>51</v>
      </c>
      <c r="B79" s="14">
        <v>7</v>
      </c>
      <c r="C79" s="20">
        <v>0.17199999999999999</v>
      </c>
      <c r="D79" s="14">
        <v>5</v>
      </c>
      <c r="E79">
        <v>0</v>
      </c>
      <c r="F79" s="32">
        <v>1</v>
      </c>
      <c r="G79" s="14">
        <v>33</v>
      </c>
      <c r="H79" s="14">
        <v>11</v>
      </c>
      <c r="I79" s="33">
        <v>184</v>
      </c>
      <c r="J79" s="14">
        <v>1</v>
      </c>
      <c r="Q79" t="e">
        <f ca="1"/>
        <v>#NAME?</v>
      </c>
      <c r="R79" t="e">
        <f ca="1"/>
        <v>#NAME?</v>
      </c>
      <c r="S79" t="e">
        <f ca="1"/>
        <v>#NAME?</v>
      </c>
      <c r="T79" t="e">
        <f ca="1"/>
        <v>#NAME?</v>
      </c>
      <c r="U79" t="e">
        <f ca="1"/>
        <v>#NAME?</v>
      </c>
      <c r="V79" t="e">
        <f ca="1"/>
        <v>#NAME?</v>
      </c>
      <c r="W79" t="e">
        <f ca="1"/>
        <v>#NAME?</v>
      </c>
      <c r="X79" t="e">
        <f ca="1"/>
        <v>#NAME?</v>
      </c>
      <c r="Y79" t="e">
        <f ca="1"/>
        <v>#NAME?</v>
      </c>
      <c r="Z79" s="138" t="e">
        <f ca="1"/>
        <v>#NAME?</v>
      </c>
      <c r="AA79" s="139" t="e">
        <f ca="1"/>
        <v>#NAME?</v>
      </c>
      <c r="AB79" s="140" t="e">
        <f t="shared" ca="1" si="15"/>
        <v>#NAME?</v>
      </c>
      <c r="AC79" t="e">
        <f t="shared" ca="1" si="16"/>
        <v>#NAME?</v>
      </c>
      <c r="AD79" t="e">
        <f t="shared" ca="1" si="17"/>
        <v>#NAME?</v>
      </c>
      <c r="AE79" s="138" t="e">
        <f t="shared" ca="1" si="18"/>
        <v>#NAME?</v>
      </c>
      <c r="AF79" s="140" t="e">
        <f t="shared" ca="1" si="19"/>
        <v>#NAME?</v>
      </c>
      <c r="AG79" s="138">
        <f t="shared" ca="1" si="20"/>
        <v>0</v>
      </c>
      <c r="AH79" s="140" t="e">
        <f t="shared" ca="1" si="21"/>
        <v>#NAME?</v>
      </c>
      <c r="AI79">
        <f t="shared" ca="1" si="22"/>
        <v>0</v>
      </c>
      <c r="BH79" t="e">
        <f ca="1"/>
        <v>#NAME?</v>
      </c>
      <c r="BI79" t="e">
        <f ca="1"/>
        <v>#NAME?</v>
      </c>
      <c r="BJ79" t="e">
        <f ca="1"/>
        <v>#NAME?</v>
      </c>
      <c r="BK79" t="e">
        <f t="shared" ca="1" si="26"/>
        <v>#NAME?</v>
      </c>
      <c r="BL79" t="e">
        <f t="shared" ca="1" si="27"/>
        <v>#NAME?</v>
      </c>
      <c r="BM79" t="e">
        <f t="shared" ca="1" si="23"/>
        <v>#NAME?</v>
      </c>
      <c r="BN79" t="e">
        <f t="shared" ca="1" si="24"/>
        <v>#NAME?</v>
      </c>
      <c r="BO79" t="e">
        <f t="shared" ca="1" si="25"/>
        <v>#NAME?</v>
      </c>
    </row>
    <row r="80" spans="1:67" ht="15.5" x14ac:dyDescent="0.35">
      <c r="A80" s="31">
        <v>74</v>
      </c>
      <c r="B80" s="14">
        <v>18</v>
      </c>
      <c r="C80" s="20">
        <v>4.3999999999999997E-2</v>
      </c>
      <c r="D80" s="14">
        <v>3</v>
      </c>
      <c r="E80">
        <v>0</v>
      </c>
      <c r="F80" s="32">
        <v>1</v>
      </c>
      <c r="G80" s="14">
        <v>39</v>
      </c>
      <c r="H80" s="14">
        <v>7</v>
      </c>
      <c r="I80" s="33">
        <v>187</v>
      </c>
      <c r="J80" s="14">
        <v>1</v>
      </c>
      <c r="Q80" t="e">
        <f ca="1"/>
        <v>#NAME?</v>
      </c>
      <c r="R80" t="e">
        <f ca="1"/>
        <v>#NAME?</v>
      </c>
      <c r="S80" t="e">
        <f ca="1"/>
        <v>#NAME?</v>
      </c>
      <c r="T80" t="e">
        <f ca="1"/>
        <v>#NAME?</v>
      </c>
      <c r="U80" t="e">
        <f ca="1"/>
        <v>#NAME?</v>
      </c>
      <c r="V80" t="e">
        <f ca="1"/>
        <v>#NAME?</v>
      </c>
      <c r="W80" t="e">
        <f ca="1"/>
        <v>#NAME?</v>
      </c>
      <c r="X80" t="e">
        <f ca="1"/>
        <v>#NAME?</v>
      </c>
      <c r="Y80" t="e">
        <f ca="1"/>
        <v>#NAME?</v>
      </c>
      <c r="Z80" s="138" t="e">
        <f ca="1"/>
        <v>#NAME?</v>
      </c>
      <c r="AA80" s="139" t="e">
        <f ca="1"/>
        <v>#NAME?</v>
      </c>
      <c r="AB80" s="140" t="e">
        <f t="shared" ca="1" si="15"/>
        <v>#NAME?</v>
      </c>
      <c r="AC80" t="e">
        <f t="shared" ca="1" si="16"/>
        <v>#NAME?</v>
      </c>
      <c r="AD80" t="e">
        <f t="shared" ca="1" si="17"/>
        <v>#NAME?</v>
      </c>
      <c r="AE80" s="138" t="e">
        <f t="shared" ca="1" si="18"/>
        <v>#NAME?</v>
      </c>
      <c r="AF80" s="140" t="e">
        <f t="shared" ca="1" si="19"/>
        <v>#NAME?</v>
      </c>
      <c r="AG80" s="138">
        <f t="shared" ca="1" si="20"/>
        <v>0</v>
      </c>
      <c r="AH80" s="140" t="e">
        <f t="shared" ca="1" si="21"/>
        <v>#NAME?</v>
      </c>
      <c r="AI80">
        <f t="shared" ca="1" si="22"/>
        <v>0</v>
      </c>
      <c r="BH80" t="e">
        <f ca="1"/>
        <v>#NAME?</v>
      </c>
      <c r="BI80" t="e">
        <f ca="1"/>
        <v>#NAME?</v>
      </c>
      <c r="BJ80" t="e">
        <f ca="1"/>
        <v>#NAME?</v>
      </c>
      <c r="BK80" t="e">
        <f t="shared" ca="1" si="26"/>
        <v>#NAME?</v>
      </c>
      <c r="BL80" t="e">
        <f t="shared" ca="1" si="27"/>
        <v>#NAME?</v>
      </c>
      <c r="BM80" t="e">
        <f t="shared" ca="1" si="23"/>
        <v>#NAME?</v>
      </c>
      <c r="BN80" t="e">
        <f t="shared" ca="1" si="24"/>
        <v>#NAME?</v>
      </c>
      <c r="BO80" t="e">
        <f t="shared" ca="1" si="25"/>
        <v>#NAME?</v>
      </c>
    </row>
    <row r="81" spans="1:67" ht="15.5" x14ac:dyDescent="0.35">
      <c r="A81" s="31">
        <v>50</v>
      </c>
      <c r="B81" s="14">
        <v>11</v>
      </c>
      <c r="C81" s="20">
        <v>1.5449999999999999</v>
      </c>
      <c r="D81" s="14">
        <v>3</v>
      </c>
      <c r="E81">
        <v>1</v>
      </c>
      <c r="F81" s="32">
        <v>0</v>
      </c>
      <c r="G81" s="14">
        <v>41</v>
      </c>
      <c r="H81" s="14">
        <v>10</v>
      </c>
      <c r="I81" s="33">
        <v>169</v>
      </c>
      <c r="J81" s="14">
        <v>1</v>
      </c>
      <c r="Q81" t="e">
        <f ca="1"/>
        <v>#NAME?</v>
      </c>
      <c r="R81" t="e">
        <f ca="1"/>
        <v>#NAME?</v>
      </c>
      <c r="S81" t="e">
        <f ca="1"/>
        <v>#NAME?</v>
      </c>
      <c r="T81" t="e">
        <f ca="1"/>
        <v>#NAME?</v>
      </c>
      <c r="U81" t="e">
        <f ca="1"/>
        <v>#NAME?</v>
      </c>
      <c r="V81" t="e">
        <f ca="1"/>
        <v>#NAME?</v>
      </c>
      <c r="W81" t="e">
        <f ca="1"/>
        <v>#NAME?</v>
      </c>
      <c r="X81" t="e">
        <f ca="1"/>
        <v>#NAME?</v>
      </c>
      <c r="Y81" t="e">
        <f ca="1"/>
        <v>#NAME?</v>
      </c>
      <c r="Z81" s="138" t="e">
        <f ca="1"/>
        <v>#NAME?</v>
      </c>
      <c r="AA81" s="139" t="e">
        <f ca="1"/>
        <v>#NAME?</v>
      </c>
      <c r="AB81" s="140" t="e">
        <f t="shared" ca="1" si="15"/>
        <v>#NAME?</v>
      </c>
      <c r="AC81" t="e">
        <f t="shared" ca="1" si="16"/>
        <v>#NAME?</v>
      </c>
      <c r="AD81" t="e">
        <f t="shared" ca="1" si="17"/>
        <v>#NAME?</v>
      </c>
      <c r="AE81" s="138" t="e">
        <f t="shared" ca="1" si="18"/>
        <v>#NAME?</v>
      </c>
      <c r="AF81" s="140" t="e">
        <f t="shared" ca="1" si="19"/>
        <v>#NAME?</v>
      </c>
      <c r="AG81" s="138">
        <f t="shared" ca="1" si="20"/>
        <v>0</v>
      </c>
      <c r="AH81" s="140" t="e">
        <f t="shared" ca="1" si="21"/>
        <v>#NAME?</v>
      </c>
      <c r="AI81">
        <f t="shared" ca="1" si="22"/>
        <v>0</v>
      </c>
      <c r="BH81" t="e">
        <f ca="1"/>
        <v>#NAME?</v>
      </c>
      <c r="BI81" t="e">
        <f ca="1"/>
        <v>#NAME?</v>
      </c>
      <c r="BJ81" t="e">
        <f ca="1"/>
        <v>#NAME?</v>
      </c>
      <c r="BK81" t="e">
        <f t="shared" ca="1" si="26"/>
        <v>#NAME?</v>
      </c>
      <c r="BL81" t="e">
        <f t="shared" ca="1" si="27"/>
        <v>#NAME?</v>
      </c>
      <c r="BM81" t="e">
        <f t="shared" ca="1" si="23"/>
        <v>#NAME?</v>
      </c>
      <c r="BN81" t="e">
        <f t="shared" ca="1" si="24"/>
        <v>#NAME?</v>
      </c>
      <c r="BO81" t="e">
        <f t="shared" ca="1" si="25"/>
        <v>#NAME?</v>
      </c>
    </row>
    <row r="82" spans="1:67" ht="15.5" x14ac:dyDescent="0.35">
      <c r="A82" s="31">
        <v>70</v>
      </c>
      <c r="B82" s="14">
        <v>5</v>
      </c>
      <c r="C82" s="20">
        <v>0.29099999999999998</v>
      </c>
      <c r="D82" s="14">
        <v>3</v>
      </c>
      <c r="E82">
        <v>1</v>
      </c>
      <c r="F82" s="32">
        <v>1</v>
      </c>
      <c r="G82" s="14">
        <v>31</v>
      </c>
      <c r="H82" s="14">
        <v>6</v>
      </c>
      <c r="I82" s="33">
        <v>173</v>
      </c>
      <c r="J82" s="14">
        <v>1</v>
      </c>
      <c r="Q82" t="e">
        <f ca="1"/>
        <v>#NAME?</v>
      </c>
      <c r="R82" t="e">
        <f ca="1"/>
        <v>#NAME?</v>
      </c>
      <c r="S82" t="e">
        <f ca="1"/>
        <v>#NAME?</v>
      </c>
      <c r="T82" t="e">
        <f ca="1"/>
        <v>#NAME?</v>
      </c>
      <c r="U82" t="e">
        <f ca="1"/>
        <v>#NAME?</v>
      </c>
      <c r="V82" t="e">
        <f ca="1"/>
        <v>#NAME?</v>
      </c>
      <c r="W82" t="e">
        <f ca="1"/>
        <v>#NAME?</v>
      </c>
      <c r="X82" t="e">
        <f ca="1"/>
        <v>#NAME?</v>
      </c>
      <c r="Y82" t="e">
        <f ca="1"/>
        <v>#NAME?</v>
      </c>
      <c r="Z82" s="138" t="e">
        <f ca="1"/>
        <v>#NAME?</v>
      </c>
      <c r="AA82" s="139" t="e">
        <f ca="1"/>
        <v>#NAME?</v>
      </c>
      <c r="AB82" s="140" t="e">
        <f t="shared" ca="1" si="15"/>
        <v>#NAME?</v>
      </c>
      <c r="AC82" t="e">
        <f t="shared" ca="1" si="16"/>
        <v>#NAME?</v>
      </c>
      <c r="AD82" t="e">
        <f t="shared" ca="1" si="17"/>
        <v>#NAME?</v>
      </c>
      <c r="AE82" s="138" t="e">
        <f t="shared" ca="1" si="18"/>
        <v>#NAME?</v>
      </c>
      <c r="AF82" s="140" t="e">
        <f t="shared" ca="1" si="19"/>
        <v>#NAME?</v>
      </c>
      <c r="AG82" s="138">
        <f t="shared" ca="1" si="20"/>
        <v>0</v>
      </c>
      <c r="AH82" s="140" t="e">
        <f t="shared" ca="1" si="21"/>
        <v>#NAME?</v>
      </c>
      <c r="AI82">
        <f t="shared" ca="1" si="22"/>
        <v>0</v>
      </c>
      <c r="BH82" t="e">
        <f ca="1"/>
        <v>#NAME?</v>
      </c>
      <c r="BI82" t="e">
        <f ca="1"/>
        <v>#NAME?</v>
      </c>
      <c r="BJ82" t="e">
        <f ca="1"/>
        <v>#NAME?</v>
      </c>
      <c r="BK82" t="e">
        <f t="shared" ca="1" si="26"/>
        <v>#NAME?</v>
      </c>
      <c r="BL82" t="e">
        <f t="shared" ca="1" si="27"/>
        <v>#NAME?</v>
      </c>
      <c r="BM82" t="e">
        <f t="shared" ca="1" si="23"/>
        <v>#NAME?</v>
      </c>
      <c r="BN82" t="e">
        <f t="shared" ca="1" si="24"/>
        <v>#NAME?</v>
      </c>
      <c r="BO82" t="e">
        <f t="shared" ca="1" si="25"/>
        <v>#NAME?</v>
      </c>
    </row>
    <row r="83" spans="1:67" ht="15.5" x14ac:dyDescent="0.35">
      <c r="A83" s="31">
        <v>66</v>
      </c>
      <c r="B83" s="14">
        <v>9</v>
      </c>
      <c r="C83" s="20">
        <v>9.1999999999999998E-2</v>
      </c>
      <c r="D83" s="14">
        <v>4</v>
      </c>
      <c r="E83">
        <v>0</v>
      </c>
      <c r="F83" s="32">
        <v>0</v>
      </c>
      <c r="G83" s="14">
        <v>43</v>
      </c>
      <c r="H83" s="14">
        <v>12</v>
      </c>
      <c r="I83" s="33">
        <v>174</v>
      </c>
      <c r="J83" s="14">
        <v>0</v>
      </c>
      <c r="Q83" t="e">
        <f ca="1"/>
        <v>#NAME?</v>
      </c>
      <c r="R83" t="e">
        <f ca="1"/>
        <v>#NAME?</v>
      </c>
      <c r="S83" t="e">
        <f ca="1"/>
        <v>#NAME?</v>
      </c>
      <c r="T83" t="e">
        <f ca="1"/>
        <v>#NAME?</v>
      </c>
      <c r="U83" t="e">
        <f ca="1"/>
        <v>#NAME?</v>
      </c>
      <c r="V83" t="e">
        <f ca="1"/>
        <v>#NAME?</v>
      </c>
      <c r="W83" t="e">
        <f ca="1"/>
        <v>#NAME?</v>
      </c>
      <c r="X83" t="e">
        <f ca="1"/>
        <v>#NAME?</v>
      </c>
      <c r="Y83" t="e">
        <f ca="1"/>
        <v>#NAME?</v>
      </c>
      <c r="Z83" s="138" t="e">
        <f ca="1"/>
        <v>#NAME?</v>
      </c>
      <c r="AA83" s="139" t="e">
        <f ca="1"/>
        <v>#NAME?</v>
      </c>
      <c r="AB83" s="140" t="e">
        <f t="shared" ca="1" si="15"/>
        <v>#NAME?</v>
      </c>
      <c r="AC83" t="e">
        <f t="shared" ca="1" si="16"/>
        <v>#NAME?</v>
      </c>
      <c r="AD83" t="e">
        <f t="shared" ca="1" si="17"/>
        <v>#NAME?</v>
      </c>
      <c r="AE83" s="138" t="e">
        <f t="shared" ca="1" si="18"/>
        <v>#NAME?</v>
      </c>
      <c r="AF83" s="140" t="e">
        <f t="shared" ca="1" si="19"/>
        <v>#NAME?</v>
      </c>
      <c r="AG83" s="138">
        <f t="shared" ca="1" si="20"/>
        <v>0</v>
      </c>
      <c r="AH83" s="140" t="e">
        <f t="shared" ca="1" si="21"/>
        <v>#NAME?</v>
      </c>
      <c r="AI83">
        <f t="shared" ca="1" si="22"/>
        <v>0</v>
      </c>
      <c r="BH83" t="e">
        <f ca="1"/>
        <v>#NAME?</v>
      </c>
      <c r="BI83" t="e">
        <f ca="1"/>
        <v>#NAME?</v>
      </c>
      <c r="BJ83" t="e">
        <f ca="1"/>
        <v>#NAME?</v>
      </c>
      <c r="BK83" t="e">
        <f t="shared" ca="1" si="26"/>
        <v>#NAME?</v>
      </c>
      <c r="BL83" t="e">
        <f t="shared" ca="1" si="27"/>
        <v>#NAME?</v>
      </c>
      <c r="BM83" t="e">
        <f t="shared" ca="1" si="23"/>
        <v>#NAME?</v>
      </c>
      <c r="BN83" t="e">
        <f t="shared" ca="1" si="24"/>
        <v>#NAME?</v>
      </c>
      <c r="BO83" t="e">
        <f t="shared" ca="1" si="25"/>
        <v>#NAME?</v>
      </c>
    </row>
    <row r="84" spans="1:67" ht="15.5" x14ac:dyDescent="0.35">
      <c r="A84" s="31">
        <v>43</v>
      </c>
      <c r="B84" s="14">
        <v>5</v>
      </c>
      <c r="C84" s="20">
        <v>0.48</v>
      </c>
      <c r="D84" s="14">
        <v>3</v>
      </c>
      <c r="E84">
        <v>0</v>
      </c>
      <c r="F84" s="32">
        <v>0</v>
      </c>
      <c r="G84" s="14">
        <v>30</v>
      </c>
      <c r="H84" s="14">
        <v>4</v>
      </c>
      <c r="I84" s="33">
        <v>175</v>
      </c>
      <c r="J84" s="14">
        <v>0</v>
      </c>
      <c r="Q84" t="e">
        <f ca="1"/>
        <v>#NAME?</v>
      </c>
      <c r="R84" t="e">
        <f ca="1"/>
        <v>#NAME?</v>
      </c>
      <c r="S84" t="e">
        <f ca="1"/>
        <v>#NAME?</v>
      </c>
      <c r="T84" t="e">
        <f ca="1"/>
        <v>#NAME?</v>
      </c>
      <c r="U84" t="e">
        <f ca="1"/>
        <v>#NAME?</v>
      </c>
      <c r="V84" t="e">
        <f ca="1"/>
        <v>#NAME?</v>
      </c>
      <c r="W84" t="e">
        <f ca="1"/>
        <v>#NAME?</v>
      </c>
      <c r="X84" t="e">
        <f ca="1"/>
        <v>#NAME?</v>
      </c>
      <c r="Y84" t="e">
        <f ca="1"/>
        <v>#NAME?</v>
      </c>
      <c r="Z84" s="138" t="e">
        <f ca="1"/>
        <v>#NAME?</v>
      </c>
      <c r="AA84" s="139" t="e">
        <f ca="1"/>
        <v>#NAME?</v>
      </c>
      <c r="AB84" s="140" t="e">
        <f t="shared" ca="1" si="15"/>
        <v>#NAME?</v>
      </c>
      <c r="AC84" t="e">
        <f t="shared" ca="1" si="16"/>
        <v>#NAME?</v>
      </c>
      <c r="AD84" t="e">
        <f t="shared" ca="1" si="17"/>
        <v>#NAME?</v>
      </c>
      <c r="AE84" s="138" t="e">
        <f t="shared" ca="1" si="18"/>
        <v>#NAME?</v>
      </c>
      <c r="AF84" s="140" t="e">
        <f t="shared" ca="1" si="19"/>
        <v>#NAME?</v>
      </c>
      <c r="AG84" s="138">
        <f t="shared" ca="1" si="20"/>
        <v>0</v>
      </c>
      <c r="AH84" s="140" t="e">
        <f t="shared" ca="1" si="21"/>
        <v>#NAME?</v>
      </c>
      <c r="AI84">
        <f t="shared" ca="1" si="22"/>
        <v>0</v>
      </c>
      <c r="BH84" t="e">
        <f ca="1"/>
        <v>#NAME?</v>
      </c>
      <c r="BI84" t="e">
        <f ca="1"/>
        <v>#NAME?</v>
      </c>
      <c r="BJ84" t="e">
        <f ca="1"/>
        <v>#NAME?</v>
      </c>
      <c r="BK84" t="e">
        <f t="shared" ca="1" si="26"/>
        <v>#NAME?</v>
      </c>
      <c r="BL84" t="e">
        <f t="shared" ca="1" si="27"/>
        <v>#NAME?</v>
      </c>
      <c r="BM84" t="e">
        <f t="shared" ca="1" si="23"/>
        <v>#NAME?</v>
      </c>
      <c r="BN84" t="e">
        <f t="shared" ca="1" si="24"/>
        <v>#NAME?</v>
      </c>
      <c r="BO84" t="e">
        <f t="shared" ca="1" si="25"/>
        <v>#NAME?</v>
      </c>
    </row>
    <row r="85" spans="1:67" ht="15.5" x14ac:dyDescent="0.35">
      <c r="A85" s="31">
        <v>49</v>
      </c>
      <c r="B85" s="14">
        <v>16</v>
      </c>
      <c r="C85" s="20">
        <v>0.98299999999999998</v>
      </c>
      <c r="D85" s="14">
        <v>4</v>
      </c>
      <c r="E85">
        <v>0</v>
      </c>
      <c r="F85" s="32">
        <v>0</v>
      </c>
      <c r="G85" s="14">
        <v>39</v>
      </c>
      <c r="H85" s="14">
        <v>7</v>
      </c>
      <c r="I85" s="33">
        <v>180</v>
      </c>
      <c r="J85" s="14">
        <v>1</v>
      </c>
      <c r="Q85" t="e">
        <f ca="1"/>
        <v>#NAME?</v>
      </c>
      <c r="R85" t="e">
        <f ca="1"/>
        <v>#NAME?</v>
      </c>
      <c r="S85" t="e">
        <f ca="1"/>
        <v>#NAME?</v>
      </c>
      <c r="T85" t="e">
        <f ca="1"/>
        <v>#NAME?</v>
      </c>
      <c r="U85" t="e">
        <f ca="1"/>
        <v>#NAME?</v>
      </c>
      <c r="V85" t="e">
        <f ca="1"/>
        <v>#NAME?</v>
      </c>
      <c r="W85" t="e">
        <f ca="1"/>
        <v>#NAME?</v>
      </c>
      <c r="X85" t="e">
        <f ca="1"/>
        <v>#NAME?</v>
      </c>
      <c r="Y85" t="e">
        <f ca="1"/>
        <v>#NAME?</v>
      </c>
      <c r="Z85" s="138" t="e">
        <f ca="1"/>
        <v>#NAME?</v>
      </c>
      <c r="AA85" s="139" t="e">
        <f ca="1"/>
        <v>#NAME?</v>
      </c>
      <c r="AB85" s="140" t="e">
        <f t="shared" ca="1" si="15"/>
        <v>#NAME?</v>
      </c>
      <c r="AC85" t="e">
        <f t="shared" ca="1" si="16"/>
        <v>#NAME?</v>
      </c>
      <c r="AD85" t="e">
        <f t="shared" ca="1" si="17"/>
        <v>#NAME?</v>
      </c>
      <c r="AE85" s="138" t="e">
        <f t="shared" ca="1" si="18"/>
        <v>#NAME?</v>
      </c>
      <c r="AF85" s="140" t="e">
        <f t="shared" ca="1" si="19"/>
        <v>#NAME?</v>
      </c>
      <c r="AG85" s="138">
        <f t="shared" ca="1" si="20"/>
        <v>0</v>
      </c>
      <c r="AH85" s="140" t="e">
        <f t="shared" ca="1" si="21"/>
        <v>#NAME?</v>
      </c>
      <c r="AI85">
        <f t="shared" ca="1" si="22"/>
        <v>0</v>
      </c>
      <c r="BH85" t="e">
        <f ca="1"/>
        <v>#NAME?</v>
      </c>
      <c r="BI85" t="e">
        <f ca="1"/>
        <v>#NAME?</v>
      </c>
      <c r="BJ85" t="e">
        <f ca="1"/>
        <v>#NAME?</v>
      </c>
      <c r="BK85" t="e">
        <f t="shared" ca="1" si="26"/>
        <v>#NAME?</v>
      </c>
      <c r="BL85" t="e">
        <f t="shared" ca="1" si="27"/>
        <v>#NAME?</v>
      </c>
      <c r="BM85" t="e">
        <f t="shared" ca="1" si="23"/>
        <v>#NAME?</v>
      </c>
      <c r="BN85" t="e">
        <f t="shared" ca="1" si="24"/>
        <v>#NAME?</v>
      </c>
      <c r="BO85" t="e">
        <f t="shared" ca="1" si="25"/>
        <v>#NAME?</v>
      </c>
    </row>
    <row r="86" spans="1:67" ht="15.5" x14ac:dyDescent="0.35">
      <c r="A86" s="31">
        <v>49</v>
      </c>
      <c r="B86" s="14">
        <v>3</v>
      </c>
      <c r="C86" s="20">
        <v>1.881</v>
      </c>
      <c r="D86" s="14">
        <v>1</v>
      </c>
      <c r="E86">
        <v>0</v>
      </c>
      <c r="F86" s="32">
        <v>1</v>
      </c>
      <c r="G86" s="14">
        <v>46</v>
      </c>
      <c r="H86" s="14">
        <v>9</v>
      </c>
      <c r="I86" s="33">
        <v>194</v>
      </c>
      <c r="J86" s="14">
        <v>0</v>
      </c>
      <c r="Q86" t="e">
        <f ca="1"/>
        <v>#NAME?</v>
      </c>
      <c r="R86" t="e">
        <f ca="1"/>
        <v>#NAME?</v>
      </c>
      <c r="S86" t="e">
        <f ca="1"/>
        <v>#NAME?</v>
      </c>
      <c r="T86" t="e">
        <f ca="1"/>
        <v>#NAME?</v>
      </c>
      <c r="U86" t="e">
        <f ca="1"/>
        <v>#NAME?</v>
      </c>
      <c r="V86" t="e">
        <f ca="1"/>
        <v>#NAME?</v>
      </c>
      <c r="W86" t="e">
        <f ca="1"/>
        <v>#NAME?</v>
      </c>
      <c r="X86" t="e">
        <f ca="1"/>
        <v>#NAME?</v>
      </c>
      <c r="Y86" t="e">
        <f ca="1"/>
        <v>#NAME?</v>
      </c>
      <c r="Z86" s="138" t="e">
        <f ca="1"/>
        <v>#NAME?</v>
      </c>
      <c r="AA86" s="139" t="e">
        <f ca="1"/>
        <v>#NAME?</v>
      </c>
      <c r="AB86" s="140" t="e">
        <f t="shared" ca="1" si="15"/>
        <v>#NAME?</v>
      </c>
      <c r="AC86" t="e">
        <f t="shared" ca="1" si="16"/>
        <v>#NAME?</v>
      </c>
      <c r="AD86" t="e">
        <f t="shared" ca="1" si="17"/>
        <v>#NAME?</v>
      </c>
      <c r="AE86" s="138" t="e">
        <f t="shared" ca="1" si="18"/>
        <v>#NAME?</v>
      </c>
      <c r="AF86" s="140" t="e">
        <f t="shared" ca="1" si="19"/>
        <v>#NAME?</v>
      </c>
      <c r="AG86" s="138">
        <f t="shared" ca="1" si="20"/>
        <v>0</v>
      </c>
      <c r="AH86" s="140" t="e">
        <f t="shared" ca="1" si="21"/>
        <v>#NAME?</v>
      </c>
      <c r="AI86">
        <f t="shared" ca="1" si="22"/>
        <v>0</v>
      </c>
      <c r="BH86" t="e">
        <f ca="1"/>
        <v>#NAME?</v>
      </c>
      <c r="BI86" t="e">
        <f ca="1"/>
        <v>#NAME?</v>
      </c>
      <c r="BJ86" t="e">
        <f ca="1"/>
        <v>#NAME?</v>
      </c>
      <c r="BK86" t="e">
        <f t="shared" ca="1" si="26"/>
        <v>#NAME?</v>
      </c>
      <c r="BL86" t="e">
        <f t="shared" ca="1" si="27"/>
        <v>#NAME?</v>
      </c>
      <c r="BM86" t="e">
        <f t="shared" ca="1" si="23"/>
        <v>#NAME?</v>
      </c>
      <c r="BN86" t="e">
        <f t="shared" ca="1" si="24"/>
        <v>#NAME?</v>
      </c>
      <c r="BO86" t="e">
        <f t="shared" ca="1" si="25"/>
        <v>#NAME?</v>
      </c>
    </row>
    <row r="87" spans="1:67" ht="15.5" x14ac:dyDescent="0.35">
      <c r="A87" s="31">
        <v>46</v>
      </c>
      <c r="B87" s="14">
        <v>3</v>
      </c>
      <c r="C87" s="20">
        <v>2.6259999999999999</v>
      </c>
      <c r="D87" s="14">
        <v>2</v>
      </c>
      <c r="E87">
        <v>0</v>
      </c>
      <c r="F87" s="32">
        <v>0</v>
      </c>
      <c r="G87" s="14">
        <v>50</v>
      </c>
      <c r="H87" s="14">
        <v>4</v>
      </c>
      <c r="I87" s="33">
        <v>180</v>
      </c>
      <c r="J87" s="14">
        <v>0</v>
      </c>
      <c r="Q87" t="e">
        <f ca="1"/>
        <v>#NAME?</v>
      </c>
      <c r="R87" t="e">
        <f ca="1"/>
        <v>#NAME?</v>
      </c>
      <c r="S87" t="e">
        <f ca="1"/>
        <v>#NAME?</v>
      </c>
      <c r="T87" t="e">
        <f ca="1"/>
        <v>#NAME?</v>
      </c>
      <c r="U87" t="e">
        <f ca="1"/>
        <v>#NAME?</v>
      </c>
      <c r="V87" t="e">
        <f ca="1"/>
        <v>#NAME?</v>
      </c>
      <c r="W87" t="e">
        <f ca="1"/>
        <v>#NAME?</v>
      </c>
      <c r="X87" t="e">
        <f ca="1"/>
        <v>#NAME?</v>
      </c>
      <c r="Y87" t="e">
        <f ca="1"/>
        <v>#NAME?</v>
      </c>
      <c r="Z87" s="138" t="e">
        <f ca="1"/>
        <v>#NAME?</v>
      </c>
      <c r="AA87" s="139" t="e">
        <f ca="1"/>
        <v>#NAME?</v>
      </c>
      <c r="AB87" s="140" t="e">
        <f t="shared" ca="1" si="15"/>
        <v>#NAME?</v>
      </c>
      <c r="AC87" t="e">
        <f t="shared" ca="1" si="16"/>
        <v>#NAME?</v>
      </c>
      <c r="AD87" t="e">
        <f t="shared" ca="1" si="17"/>
        <v>#NAME?</v>
      </c>
      <c r="AE87" s="138" t="e">
        <f t="shared" ca="1" si="18"/>
        <v>#NAME?</v>
      </c>
      <c r="AF87" s="140" t="e">
        <f t="shared" ca="1" si="19"/>
        <v>#NAME?</v>
      </c>
      <c r="AG87" s="138">
        <f t="shared" ca="1" si="20"/>
        <v>0</v>
      </c>
      <c r="AH87" s="140" t="e">
        <f t="shared" ca="1" si="21"/>
        <v>#NAME?</v>
      </c>
      <c r="AI87">
        <f t="shared" ca="1" si="22"/>
        <v>0</v>
      </c>
      <c r="BH87" t="e">
        <f ca="1"/>
        <v>#NAME?</v>
      </c>
      <c r="BI87" t="e">
        <f ca="1"/>
        <v>#NAME?</v>
      </c>
      <c r="BJ87" t="e">
        <f ca="1"/>
        <v>#NAME?</v>
      </c>
      <c r="BK87" t="e">
        <f t="shared" ca="1" si="26"/>
        <v>#NAME?</v>
      </c>
      <c r="BL87" t="e">
        <f t="shared" ca="1" si="27"/>
        <v>#NAME?</v>
      </c>
      <c r="BM87" t="e">
        <f t="shared" ca="1" si="23"/>
        <v>#NAME?</v>
      </c>
      <c r="BN87" t="e">
        <f t="shared" ca="1" si="24"/>
        <v>#NAME?</v>
      </c>
      <c r="BO87" t="e">
        <f t="shared" ca="1" si="25"/>
        <v>#NAME?</v>
      </c>
    </row>
    <row r="88" spans="1:67" ht="15.5" x14ac:dyDescent="0.35">
      <c r="A88" s="31">
        <v>53</v>
      </c>
      <c r="B88" s="14">
        <v>21</v>
      </c>
      <c r="C88" s="20">
        <v>0.56799999999999995</v>
      </c>
      <c r="D88" s="14">
        <v>3</v>
      </c>
      <c r="E88">
        <v>0</v>
      </c>
      <c r="F88" s="32">
        <v>0</v>
      </c>
      <c r="G88" s="14">
        <v>44</v>
      </c>
      <c r="H88" s="14">
        <v>8</v>
      </c>
      <c r="I88" s="33">
        <v>167</v>
      </c>
      <c r="J88" s="14">
        <v>0</v>
      </c>
      <c r="Q88" t="e">
        <f ca="1"/>
        <v>#NAME?</v>
      </c>
      <c r="R88" t="e">
        <f ca="1"/>
        <v>#NAME?</v>
      </c>
      <c r="S88" t="e">
        <f ca="1"/>
        <v>#NAME?</v>
      </c>
      <c r="T88" t="e">
        <f ca="1"/>
        <v>#NAME?</v>
      </c>
      <c r="U88" t="e">
        <f ca="1"/>
        <v>#NAME?</v>
      </c>
      <c r="V88" t="e">
        <f ca="1"/>
        <v>#NAME?</v>
      </c>
      <c r="W88" t="e">
        <f ca="1"/>
        <v>#NAME?</v>
      </c>
      <c r="X88" t="e">
        <f ca="1"/>
        <v>#NAME?</v>
      </c>
      <c r="Y88" t="e">
        <f ca="1"/>
        <v>#NAME?</v>
      </c>
      <c r="Z88" s="138" t="e">
        <f ca="1"/>
        <v>#NAME?</v>
      </c>
      <c r="AA88" s="139" t="e">
        <f ca="1"/>
        <v>#NAME?</v>
      </c>
      <c r="AB88" s="140" t="e">
        <f t="shared" ca="1" si="15"/>
        <v>#NAME?</v>
      </c>
      <c r="AC88" t="e">
        <f t="shared" ca="1" si="16"/>
        <v>#NAME?</v>
      </c>
      <c r="AD88" t="e">
        <f t="shared" ca="1" si="17"/>
        <v>#NAME?</v>
      </c>
      <c r="AE88" s="138" t="e">
        <f t="shared" ca="1" si="18"/>
        <v>#NAME?</v>
      </c>
      <c r="AF88" s="140" t="e">
        <f t="shared" ca="1" si="19"/>
        <v>#NAME?</v>
      </c>
      <c r="AG88" s="138">
        <f t="shared" ca="1" si="20"/>
        <v>0</v>
      </c>
      <c r="AH88" s="140" t="e">
        <f t="shared" ca="1" si="21"/>
        <v>#NAME?</v>
      </c>
      <c r="AI88">
        <f t="shared" ca="1" si="22"/>
        <v>0</v>
      </c>
      <c r="BH88" t="e">
        <f ca="1"/>
        <v>#NAME?</v>
      </c>
      <c r="BI88" t="e">
        <f ca="1"/>
        <v>#NAME?</v>
      </c>
      <c r="BJ88" t="e">
        <f ca="1"/>
        <v>#NAME?</v>
      </c>
      <c r="BK88" t="e">
        <f t="shared" ca="1" si="26"/>
        <v>#NAME?</v>
      </c>
      <c r="BL88" t="e">
        <f t="shared" ca="1" si="27"/>
        <v>#NAME?</v>
      </c>
      <c r="BM88" t="e">
        <f t="shared" ca="1" si="23"/>
        <v>#NAME?</v>
      </c>
      <c r="BN88" t="e">
        <f t="shared" ca="1" si="24"/>
        <v>#NAME?</v>
      </c>
      <c r="BO88" t="e">
        <f t="shared" ca="1" si="25"/>
        <v>#NAME?</v>
      </c>
    </row>
    <row r="89" spans="1:67" ht="15.5" x14ac:dyDescent="0.35">
      <c r="A89" s="31">
        <v>62</v>
      </c>
      <c r="B89" s="14">
        <v>8</v>
      </c>
      <c r="C89" s="20">
        <v>0.879</v>
      </c>
      <c r="D89" s="14">
        <v>3</v>
      </c>
      <c r="E89">
        <v>1</v>
      </c>
      <c r="F89" s="32">
        <v>1</v>
      </c>
      <c r="G89" s="14">
        <v>31</v>
      </c>
      <c r="H89" s="14">
        <v>10</v>
      </c>
      <c r="I89" s="33">
        <v>180</v>
      </c>
      <c r="J89" s="14">
        <v>0</v>
      </c>
      <c r="Q89" t="e">
        <f ca="1"/>
        <v>#NAME?</v>
      </c>
      <c r="R89" t="e">
        <f ca="1"/>
        <v>#NAME?</v>
      </c>
      <c r="S89" t="e">
        <f ca="1"/>
        <v>#NAME?</v>
      </c>
      <c r="T89" t="e">
        <f ca="1"/>
        <v>#NAME?</v>
      </c>
      <c r="U89" t="e">
        <f ca="1"/>
        <v>#NAME?</v>
      </c>
      <c r="V89" t="e">
        <f ca="1"/>
        <v>#NAME?</v>
      </c>
      <c r="W89" t="e">
        <f ca="1"/>
        <v>#NAME?</v>
      </c>
      <c r="X89" t="e">
        <f ca="1"/>
        <v>#NAME?</v>
      </c>
      <c r="Y89" t="e">
        <f ca="1"/>
        <v>#NAME?</v>
      </c>
      <c r="Z89" s="138" t="e">
        <f ca="1"/>
        <v>#NAME?</v>
      </c>
      <c r="AA89" s="139" t="e">
        <f ca="1"/>
        <v>#NAME?</v>
      </c>
      <c r="AB89" s="140" t="e">
        <f t="shared" ca="1" si="15"/>
        <v>#NAME?</v>
      </c>
      <c r="AC89" t="e">
        <f t="shared" ca="1" si="16"/>
        <v>#NAME?</v>
      </c>
      <c r="AD89" t="e">
        <f t="shared" ca="1" si="17"/>
        <v>#NAME?</v>
      </c>
      <c r="AE89" s="138" t="e">
        <f t="shared" ca="1" si="18"/>
        <v>#NAME?</v>
      </c>
      <c r="AF89" s="140" t="e">
        <f t="shared" ca="1" si="19"/>
        <v>#NAME?</v>
      </c>
      <c r="AG89" s="138">
        <f t="shared" ca="1" si="20"/>
        <v>0</v>
      </c>
      <c r="AH89" s="140" t="e">
        <f t="shared" ca="1" si="21"/>
        <v>#NAME?</v>
      </c>
      <c r="AI89">
        <f t="shared" ca="1" si="22"/>
        <v>0</v>
      </c>
      <c r="BH89" t="e">
        <f ca="1"/>
        <v>#NAME?</v>
      </c>
      <c r="BI89" t="e">
        <f ca="1"/>
        <v>#NAME?</v>
      </c>
      <c r="BJ89" t="e">
        <f ca="1"/>
        <v>#NAME?</v>
      </c>
      <c r="BK89" t="e">
        <f t="shared" ca="1" si="26"/>
        <v>#NAME?</v>
      </c>
      <c r="BL89" t="e">
        <f t="shared" ca="1" si="27"/>
        <v>#NAME?</v>
      </c>
      <c r="BM89" t="e">
        <f t="shared" ca="1" si="23"/>
        <v>#NAME?</v>
      </c>
      <c r="BN89" t="e">
        <f t="shared" ca="1" si="24"/>
        <v>#NAME?</v>
      </c>
      <c r="BO89" t="e">
        <f t="shared" ca="1" si="25"/>
        <v>#NAME?</v>
      </c>
    </row>
    <row r="90" spans="1:67" ht="15.5" x14ac:dyDescent="0.35">
      <c r="A90" s="31">
        <v>51</v>
      </c>
      <c r="B90" s="14">
        <v>4</v>
      </c>
      <c r="C90" s="20">
        <v>1.083</v>
      </c>
      <c r="D90" s="14">
        <v>2</v>
      </c>
      <c r="E90">
        <v>0</v>
      </c>
      <c r="F90" s="32">
        <v>0</v>
      </c>
      <c r="G90" s="14">
        <v>53</v>
      </c>
      <c r="H90" s="14">
        <v>7</v>
      </c>
      <c r="I90" s="33">
        <v>167</v>
      </c>
      <c r="J90" s="14">
        <v>0</v>
      </c>
      <c r="Q90" t="e">
        <f ca="1"/>
        <v>#NAME?</v>
      </c>
      <c r="R90" t="e">
        <f ca="1"/>
        <v>#NAME?</v>
      </c>
      <c r="S90" t="e">
        <f ca="1"/>
        <v>#NAME?</v>
      </c>
      <c r="T90" t="e">
        <f ca="1"/>
        <v>#NAME?</v>
      </c>
      <c r="U90" t="e">
        <f ca="1"/>
        <v>#NAME?</v>
      </c>
      <c r="V90" t="e">
        <f ca="1"/>
        <v>#NAME?</v>
      </c>
      <c r="W90" t="e">
        <f ca="1"/>
        <v>#NAME?</v>
      </c>
      <c r="X90" t="e">
        <f ca="1"/>
        <v>#NAME?</v>
      </c>
      <c r="Y90" t="e">
        <f ca="1"/>
        <v>#NAME?</v>
      </c>
      <c r="Z90" s="138" t="e">
        <f ca="1"/>
        <v>#NAME?</v>
      </c>
      <c r="AA90" s="139" t="e">
        <f ca="1"/>
        <v>#NAME?</v>
      </c>
      <c r="AB90" s="140" t="e">
        <f t="shared" ca="1" si="15"/>
        <v>#NAME?</v>
      </c>
      <c r="AC90" t="e">
        <f t="shared" ca="1" si="16"/>
        <v>#NAME?</v>
      </c>
      <c r="AD90" t="e">
        <f t="shared" ca="1" si="17"/>
        <v>#NAME?</v>
      </c>
      <c r="AE90" s="138" t="e">
        <f t="shared" ca="1" si="18"/>
        <v>#NAME?</v>
      </c>
      <c r="AF90" s="140" t="e">
        <f t="shared" ca="1" si="19"/>
        <v>#NAME?</v>
      </c>
      <c r="AG90" s="138">
        <f t="shared" ca="1" si="20"/>
        <v>0</v>
      </c>
      <c r="AH90" s="140" t="e">
        <f t="shared" ca="1" si="21"/>
        <v>#NAME?</v>
      </c>
      <c r="AI90">
        <f t="shared" ca="1" si="22"/>
        <v>0</v>
      </c>
      <c r="BH90" t="e">
        <f ca="1"/>
        <v>#NAME?</v>
      </c>
      <c r="BI90" t="e">
        <f ca="1"/>
        <v>#NAME?</v>
      </c>
      <c r="BJ90" t="e">
        <f ca="1"/>
        <v>#NAME?</v>
      </c>
      <c r="BK90" t="e">
        <f t="shared" ca="1" si="26"/>
        <v>#NAME?</v>
      </c>
      <c r="BL90" t="e">
        <f t="shared" ca="1" si="27"/>
        <v>#NAME?</v>
      </c>
      <c r="BM90" t="e">
        <f t="shared" ca="1" si="23"/>
        <v>#NAME?</v>
      </c>
      <c r="BN90" t="e">
        <f t="shared" ca="1" si="24"/>
        <v>#NAME?</v>
      </c>
      <c r="BO90" t="e">
        <f t="shared" ca="1" si="25"/>
        <v>#NAME?</v>
      </c>
    </row>
    <row r="91" spans="1:67" ht="15.5" x14ac:dyDescent="0.35">
      <c r="A91" s="31">
        <v>70</v>
      </c>
      <c r="B91" s="14">
        <v>6</v>
      </c>
      <c r="C91" s="20">
        <v>0.82799999999999996</v>
      </c>
      <c r="D91" s="14">
        <v>3</v>
      </c>
      <c r="E91">
        <v>1</v>
      </c>
      <c r="F91" s="32">
        <v>1</v>
      </c>
      <c r="G91" s="14">
        <v>37</v>
      </c>
      <c r="H91" s="14">
        <v>15</v>
      </c>
      <c r="I91" s="33">
        <v>176</v>
      </c>
      <c r="J91" s="14">
        <v>1</v>
      </c>
      <c r="Q91" t="e">
        <f ca="1"/>
        <v>#NAME?</v>
      </c>
      <c r="R91" t="e">
        <f ca="1"/>
        <v>#NAME?</v>
      </c>
      <c r="S91" t="e">
        <f ca="1"/>
        <v>#NAME?</v>
      </c>
      <c r="T91" t="e">
        <f ca="1"/>
        <v>#NAME?</v>
      </c>
      <c r="U91" t="e">
        <f ca="1"/>
        <v>#NAME?</v>
      </c>
      <c r="V91" t="e">
        <f ca="1"/>
        <v>#NAME?</v>
      </c>
      <c r="W91" t="e">
        <f ca="1"/>
        <v>#NAME?</v>
      </c>
      <c r="X91" t="e">
        <f ca="1"/>
        <v>#NAME?</v>
      </c>
      <c r="Y91" t="e">
        <f ca="1"/>
        <v>#NAME?</v>
      </c>
      <c r="Z91" s="138" t="e">
        <f ca="1"/>
        <v>#NAME?</v>
      </c>
      <c r="AA91" s="139" t="e">
        <f ca="1"/>
        <v>#NAME?</v>
      </c>
      <c r="AB91" s="140" t="e">
        <f t="shared" ca="1" si="15"/>
        <v>#NAME?</v>
      </c>
      <c r="AC91" t="e">
        <f t="shared" ca="1" si="16"/>
        <v>#NAME?</v>
      </c>
      <c r="AD91" t="e">
        <f t="shared" ca="1" si="17"/>
        <v>#NAME?</v>
      </c>
      <c r="AE91" s="138" t="e">
        <f t="shared" ca="1" si="18"/>
        <v>#NAME?</v>
      </c>
      <c r="AF91" s="140" t="e">
        <f t="shared" ca="1" si="19"/>
        <v>#NAME?</v>
      </c>
      <c r="AG91" s="138">
        <f t="shared" ca="1" si="20"/>
        <v>0</v>
      </c>
      <c r="AH91" s="140" t="e">
        <f t="shared" ca="1" si="21"/>
        <v>#NAME?</v>
      </c>
      <c r="AI91">
        <f t="shared" ca="1" si="22"/>
        <v>0</v>
      </c>
      <c r="BH91" t="e">
        <f ca="1"/>
        <v>#NAME?</v>
      </c>
      <c r="BI91" t="e">
        <f ca="1"/>
        <v>#NAME?</v>
      </c>
      <c r="BJ91" t="e">
        <f ca="1"/>
        <v>#NAME?</v>
      </c>
      <c r="BK91" t="e">
        <f t="shared" ca="1" si="26"/>
        <v>#NAME?</v>
      </c>
      <c r="BL91" t="e">
        <f t="shared" ca="1" si="27"/>
        <v>#NAME?</v>
      </c>
      <c r="BM91" t="e">
        <f t="shared" ca="1" si="23"/>
        <v>#NAME?</v>
      </c>
      <c r="BN91" t="e">
        <f t="shared" ca="1" si="24"/>
        <v>#NAME?</v>
      </c>
      <c r="BO91" t="e">
        <f t="shared" ca="1" si="25"/>
        <v>#NAME?</v>
      </c>
    </row>
    <row r="92" spans="1:67" ht="15.5" x14ac:dyDescent="0.35">
      <c r="A92" s="31">
        <v>56</v>
      </c>
      <c r="B92" s="14">
        <v>24</v>
      </c>
      <c r="C92" s="20">
        <v>1.56</v>
      </c>
      <c r="D92" s="14">
        <v>5</v>
      </c>
      <c r="E92">
        <v>0</v>
      </c>
      <c r="F92" s="32">
        <v>0</v>
      </c>
      <c r="G92" s="14">
        <v>46</v>
      </c>
      <c r="H92" s="14">
        <v>1</v>
      </c>
      <c r="I92" s="33">
        <v>166</v>
      </c>
      <c r="J92" s="14">
        <v>1</v>
      </c>
      <c r="Q92" t="e">
        <f ca="1"/>
        <v>#NAME?</v>
      </c>
      <c r="R92" t="e">
        <f ca="1"/>
        <v>#NAME?</v>
      </c>
      <c r="S92" t="e">
        <f ca="1"/>
        <v>#NAME?</v>
      </c>
      <c r="T92" t="e">
        <f ca="1"/>
        <v>#NAME?</v>
      </c>
      <c r="U92" t="e">
        <f ca="1"/>
        <v>#NAME?</v>
      </c>
      <c r="V92" t="e">
        <f ca="1"/>
        <v>#NAME?</v>
      </c>
      <c r="W92" t="e">
        <f ca="1"/>
        <v>#NAME?</v>
      </c>
      <c r="X92" t="e">
        <f ca="1"/>
        <v>#NAME?</v>
      </c>
      <c r="Y92" t="e">
        <f ca="1"/>
        <v>#NAME?</v>
      </c>
      <c r="Z92" s="138" t="e">
        <f ca="1"/>
        <v>#NAME?</v>
      </c>
      <c r="AA92" s="139" t="e">
        <f ca="1"/>
        <v>#NAME?</v>
      </c>
      <c r="AB92" s="140" t="e">
        <f t="shared" ca="1" si="15"/>
        <v>#NAME?</v>
      </c>
      <c r="AC92" t="e">
        <f t="shared" ca="1" si="16"/>
        <v>#NAME?</v>
      </c>
      <c r="AD92" t="e">
        <f t="shared" ca="1" si="17"/>
        <v>#NAME?</v>
      </c>
      <c r="AE92" s="138" t="e">
        <f t="shared" ca="1" si="18"/>
        <v>#NAME?</v>
      </c>
      <c r="AF92" s="140" t="e">
        <f t="shared" ca="1" si="19"/>
        <v>#NAME?</v>
      </c>
      <c r="AG92" s="138">
        <f t="shared" ca="1" si="20"/>
        <v>0</v>
      </c>
      <c r="AH92" s="140" t="e">
        <f t="shared" ca="1" si="21"/>
        <v>#NAME?</v>
      </c>
      <c r="AI92">
        <f t="shared" ca="1" si="22"/>
        <v>0</v>
      </c>
      <c r="BH92" t="e">
        <f ca="1"/>
        <v>#NAME?</v>
      </c>
      <c r="BI92" t="e">
        <f ca="1"/>
        <v>#NAME?</v>
      </c>
      <c r="BJ92" t="e">
        <f ca="1"/>
        <v>#NAME?</v>
      </c>
      <c r="BK92" t="e">
        <f t="shared" ca="1" si="26"/>
        <v>#NAME?</v>
      </c>
      <c r="BL92" t="e">
        <f t="shared" ca="1" si="27"/>
        <v>#NAME?</v>
      </c>
      <c r="BM92" t="e">
        <f t="shared" ca="1" si="23"/>
        <v>#NAME?</v>
      </c>
      <c r="BN92" t="e">
        <f t="shared" ca="1" si="24"/>
        <v>#NAME?</v>
      </c>
      <c r="BO92" t="e">
        <f t="shared" ca="1" si="25"/>
        <v>#NAME?</v>
      </c>
    </row>
    <row r="93" spans="1:67" ht="15.5" x14ac:dyDescent="0.35">
      <c r="A93" s="31">
        <v>42</v>
      </c>
      <c r="B93" s="14">
        <v>1</v>
      </c>
      <c r="C93" s="20">
        <v>1.4279999999999999</v>
      </c>
      <c r="D93" s="14">
        <v>4</v>
      </c>
      <c r="E93">
        <v>0</v>
      </c>
      <c r="F93" s="32">
        <v>0</v>
      </c>
      <c r="G93" s="14">
        <v>45</v>
      </c>
      <c r="H93" s="14">
        <v>5</v>
      </c>
      <c r="I93" s="33">
        <v>165</v>
      </c>
      <c r="J93" s="14">
        <v>1</v>
      </c>
      <c r="Q93" t="e">
        <f ca="1"/>
        <v>#NAME?</v>
      </c>
      <c r="R93" t="e">
        <f ca="1"/>
        <v>#NAME?</v>
      </c>
      <c r="S93" t="e">
        <f ca="1"/>
        <v>#NAME?</v>
      </c>
      <c r="T93" t="e">
        <f ca="1"/>
        <v>#NAME?</v>
      </c>
      <c r="U93" t="e">
        <f ca="1"/>
        <v>#NAME?</v>
      </c>
      <c r="V93" t="e">
        <f ca="1"/>
        <v>#NAME?</v>
      </c>
      <c r="W93" t="e">
        <f ca="1"/>
        <v>#NAME?</v>
      </c>
      <c r="X93" t="e">
        <f ca="1"/>
        <v>#NAME?</v>
      </c>
      <c r="Y93" t="e">
        <f ca="1"/>
        <v>#NAME?</v>
      </c>
      <c r="Z93" s="138" t="e">
        <f ca="1"/>
        <v>#NAME?</v>
      </c>
      <c r="AA93" s="139" t="e">
        <f ca="1"/>
        <v>#NAME?</v>
      </c>
      <c r="AB93" s="140" t="e">
        <f t="shared" ca="1" si="15"/>
        <v>#NAME?</v>
      </c>
      <c r="AC93" t="e">
        <f t="shared" ca="1" si="16"/>
        <v>#NAME?</v>
      </c>
      <c r="AD93" t="e">
        <f t="shared" ca="1" si="17"/>
        <v>#NAME?</v>
      </c>
      <c r="AE93" s="138" t="e">
        <f t="shared" ca="1" si="18"/>
        <v>#NAME?</v>
      </c>
      <c r="AF93" s="140" t="e">
        <f t="shared" ca="1" si="19"/>
        <v>#NAME?</v>
      </c>
      <c r="AG93" s="138">
        <f t="shared" ca="1" si="20"/>
        <v>0</v>
      </c>
      <c r="AH93" s="140" t="e">
        <f t="shared" ca="1" si="21"/>
        <v>#NAME?</v>
      </c>
      <c r="AI93">
        <f t="shared" ca="1" si="22"/>
        <v>0</v>
      </c>
      <c r="BH93" t="e">
        <f ca="1"/>
        <v>#NAME?</v>
      </c>
      <c r="BI93" t="e">
        <f ca="1"/>
        <v>#NAME?</v>
      </c>
      <c r="BJ93" t="e">
        <f ca="1"/>
        <v>#NAME?</v>
      </c>
      <c r="BK93" t="e">
        <f t="shared" ca="1" si="26"/>
        <v>#NAME?</v>
      </c>
      <c r="BL93" t="e">
        <f t="shared" ca="1" si="27"/>
        <v>#NAME?</v>
      </c>
      <c r="BM93" t="e">
        <f t="shared" ca="1" si="23"/>
        <v>#NAME?</v>
      </c>
      <c r="BN93" t="e">
        <f t="shared" ca="1" si="24"/>
        <v>#NAME?</v>
      </c>
      <c r="BO93" t="e">
        <f t="shared" ca="1" si="25"/>
        <v>#NAME?</v>
      </c>
    </row>
    <row r="94" spans="1:67" ht="15.5" x14ac:dyDescent="0.35">
      <c r="A94" s="31">
        <v>56</v>
      </c>
      <c r="B94" s="14">
        <v>3</v>
      </c>
      <c r="C94" s="20">
        <v>1.4039999999999999</v>
      </c>
      <c r="D94" s="14">
        <v>1</v>
      </c>
      <c r="E94">
        <v>0</v>
      </c>
      <c r="F94" s="32">
        <v>0</v>
      </c>
      <c r="G94" s="14">
        <v>34</v>
      </c>
      <c r="H94" s="14">
        <v>8</v>
      </c>
      <c r="I94" s="33">
        <v>181</v>
      </c>
      <c r="J94" s="14">
        <v>1</v>
      </c>
      <c r="Q94" t="e">
        <f ca="1"/>
        <v>#NAME?</v>
      </c>
      <c r="R94" t="e">
        <f ca="1"/>
        <v>#NAME?</v>
      </c>
      <c r="S94" t="e">
        <f ca="1"/>
        <v>#NAME?</v>
      </c>
      <c r="T94" t="e">
        <f ca="1"/>
        <v>#NAME?</v>
      </c>
      <c r="U94" t="e">
        <f ca="1"/>
        <v>#NAME?</v>
      </c>
      <c r="V94" t="e">
        <f ca="1"/>
        <v>#NAME?</v>
      </c>
      <c r="W94" t="e">
        <f ca="1"/>
        <v>#NAME?</v>
      </c>
      <c r="X94" t="e">
        <f ca="1"/>
        <v>#NAME?</v>
      </c>
      <c r="Y94" t="e">
        <f ca="1"/>
        <v>#NAME?</v>
      </c>
      <c r="Z94" s="138" t="e">
        <f ca="1"/>
        <v>#NAME?</v>
      </c>
      <c r="AA94" s="139" t="e">
        <f ca="1"/>
        <v>#NAME?</v>
      </c>
      <c r="AB94" s="140" t="e">
        <f t="shared" ca="1" si="15"/>
        <v>#NAME?</v>
      </c>
      <c r="AC94" t="e">
        <f t="shared" ca="1" si="16"/>
        <v>#NAME?</v>
      </c>
      <c r="AD94" t="e">
        <f t="shared" ca="1" si="17"/>
        <v>#NAME?</v>
      </c>
      <c r="AE94" s="138" t="e">
        <f t="shared" ca="1" si="18"/>
        <v>#NAME?</v>
      </c>
      <c r="AF94" s="140" t="e">
        <f t="shared" ca="1" si="19"/>
        <v>#NAME?</v>
      </c>
      <c r="AG94" s="138">
        <f t="shared" ca="1" si="20"/>
        <v>0</v>
      </c>
      <c r="AH94" s="140" t="e">
        <f t="shared" ca="1" si="21"/>
        <v>#NAME?</v>
      </c>
      <c r="AI94">
        <f t="shared" ca="1" si="22"/>
        <v>0</v>
      </c>
      <c r="BH94" t="e">
        <f ca="1"/>
        <v>#NAME?</v>
      </c>
      <c r="BI94" t="e">
        <f ca="1"/>
        <v>#NAME?</v>
      </c>
      <c r="BJ94" t="e">
        <f ca="1"/>
        <v>#NAME?</v>
      </c>
      <c r="BK94" t="e">
        <f t="shared" ca="1" si="26"/>
        <v>#NAME?</v>
      </c>
      <c r="BL94" t="e">
        <f t="shared" ca="1" si="27"/>
        <v>#NAME?</v>
      </c>
      <c r="BM94" t="e">
        <f t="shared" ca="1" si="23"/>
        <v>#NAME?</v>
      </c>
      <c r="BN94" t="e">
        <f t="shared" ca="1" si="24"/>
        <v>#NAME?</v>
      </c>
      <c r="BO94" t="e">
        <f t="shared" ca="1" si="25"/>
        <v>#NAME?</v>
      </c>
    </row>
    <row r="95" spans="1:67" ht="15.5" x14ac:dyDescent="0.35">
      <c r="A95" s="31">
        <v>60</v>
      </c>
      <c r="B95" s="14">
        <v>5</v>
      </c>
      <c r="C95" s="20">
        <v>1.0720000000000001</v>
      </c>
      <c r="D95" s="14">
        <v>2</v>
      </c>
      <c r="E95">
        <v>1</v>
      </c>
      <c r="F95" s="32">
        <v>1</v>
      </c>
      <c r="G95" s="14">
        <v>38</v>
      </c>
      <c r="H95" s="14">
        <v>13</v>
      </c>
      <c r="I95" s="33">
        <v>183</v>
      </c>
      <c r="J95" s="14">
        <v>1</v>
      </c>
      <c r="Q95" t="e">
        <f ca="1"/>
        <v>#NAME?</v>
      </c>
      <c r="R95" t="e">
        <f ca="1"/>
        <v>#NAME?</v>
      </c>
      <c r="S95" t="e">
        <f ca="1"/>
        <v>#NAME?</v>
      </c>
      <c r="T95" t="e">
        <f ca="1"/>
        <v>#NAME?</v>
      </c>
      <c r="U95" t="e">
        <f ca="1"/>
        <v>#NAME?</v>
      </c>
      <c r="V95" t="e">
        <f ca="1"/>
        <v>#NAME?</v>
      </c>
      <c r="W95" t="e">
        <f ca="1"/>
        <v>#NAME?</v>
      </c>
      <c r="X95" t="e">
        <f ca="1"/>
        <v>#NAME?</v>
      </c>
      <c r="Y95" t="e">
        <f ca="1"/>
        <v>#NAME?</v>
      </c>
      <c r="Z95" s="138" t="e">
        <f ca="1"/>
        <v>#NAME?</v>
      </c>
      <c r="AA95" s="139" t="e">
        <f ca="1"/>
        <v>#NAME?</v>
      </c>
      <c r="AB95" s="140" t="e">
        <f t="shared" ca="1" si="15"/>
        <v>#NAME?</v>
      </c>
      <c r="AC95" t="e">
        <f t="shared" ca="1" si="16"/>
        <v>#NAME?</v>
      </c>
      <c r="AD95" t="e">
        <f t="shared" ca="1" si="17"/>
        <v>#NAME?</v>
      </c>
      <c r="AE95" s="138" t="e">
        <f t="shared" ca="1" si="18"/>
        <v>#NAME?</v>
      </c>
      <c r="AF95" s="140" t="e">
        <f t="shared" ca="1" si="19"/>
        <v>#NAME?</v>
      </c>
      <c r="AG95" s="138">
        <f t="shared" ca="1" si="20"/>
        <v>0</v>
      </c>
      <c r="AH95" s="140" t="e">
        <f t="shared" ca="1" si="21"/>
        <v>#NAME?</v>
      </c>
      <c r="AI95">
        <f t="shared" ca="1" si="22"/>
        <v>0</v>
      </c>
      <c r="BH95" t="e">
        <f ca="1"/>
        <v>#NAME?</v>
      </c>
      <c r="BI95" t="e">
        <f ca="1"/>
        <v>#NAME?</v>
      </c>
      <c r="BJ95" t="e">
        <f ca="1"/>
        <v>#NAME?</v>
      </c>
      <c r="BK95" t="e">
        <f t="shared" ca="1" si="26"/>
        <v>#NAME?</v>
      </c>
      <c r="BL95" t="e">
        <f t="shared" ca="1" si="27"/>
        <v>#NAME?</v>
      </c>
      <c r="BM95" t="e">
        <f t="shared" ca="1" si="23"/>
        <v>#NAME?</v>
      </c>
      <c r="BN95" t="e">
        <f t="shared" ca="1" si="24"/>
        <v>#NAME?</v>
      </c>
      <c r="BO95" t="e">
        <f t="shared" ca="1" si="25"/>
        <v>#NAME?</v>
      </c>
    </row>
    <row r="96" spans="1:67" ht="15.5" x14ac:dyDescent="0.35">
      <c r="A96" s="31">
        <v>48</v>
      </c>
      <c r="B96" s="14">
        <v>12</v>
      </c>
      <c r="C96" s="20">
        <v>0.183</v>
      </c>
      <c r="D96" s="14">
        <v>4</v>
      </c>
      <c r="E96">
        <v>0</v>
      </c>
      <c r="F96" s="32">
        <v>0</v>
      </c>
      <c r="G96" s="14">
        <v>37</v>
      </c>
      <c r="H96" s="14">
        <v>11</v>
      </c>
      <c r="I96" s="33">
        <v>178</v>
      </c>
      <c r="J96" s="14">
        <v>1</v>
      </c>
      <c r="Q96" t="e">
        <f ca="1"/>
        <v>#NAME?</v>
      </c>
      <c r="R96" t="e">
        <f ca="1"/>
        <v>#NAME?</v>
      </c>
      <c r="S96" t="e">
        <f ca="1"/>
        <v>#NAME?</v>
      </c>
      <c r="T96" t="e">
        <f ca="1"/>
        <v>#NAME?</v>
      </c>
      <c r="U96" t="e">
        <f ca="1"/>
        <v>#NAME?</v>
      </c>
      <c r="V96" t="e">
        <f ca="1"/>
        <v>#NAME?</v>
      </c>
      <c r="W96" t="e">
        <f ca="1"/>
        <v>#NAME?</v>
      </c>
      <c r="X96" t="e">
        <f ca="1"/>
        <v>#NAME?</v>
      </c>
      <c r="Y96" t="e">
        <f ca="1"/>
        <v>#NAME?</v>
      </c>
      <c r="Z96" s="138" t="e">
        <f ca="1"/>
        <v>#NAME?</v>
      </c>
      <c r="AA96" s="139" t="e">
        <f ca="1"/>
        <v>#NAME?</v>
      </c>
      <c r="AB96" s="140" t="e">
        <f t="shared" ca="1" si="15"/>
        <v>#NAME?</v>
      </c>
      <c r="AC96" t="e">
        <f t="shared" ca="1" si="16"/>
        <v>#NAME?</v>
      </c>
      <c r="AD96" t="e">
        <f t="shared" ca="1" si="17"/>
        <v>#NAME?</v>
      </c>
      <c r="AE96" s="138" t="e">
        <f t="shared" ca="1" si="18"/>
        <v>#NAME?</v>
      </c>
      <c r="AF96" s="140" t="e">
        <f t="shared" ca="1" si="19"/>
        <v>#NAME?</v>
      </c>
      <c r="AG96" s="138">
        <f t="shared" ca="1" si="20"/>
        <v>0</v>
      </c>
      <c r="AH96" s="140" t="e">
        <f t="shared" ca="1" si="21"/>
        <v>#NAME?</v>
      </c>
      <c r="AI96">
        <f t="shared" ca="1" si="22"/>
        <v>0</v>
      </c>
      <c r="BH96" t="e">
        <f ca="1"/>
        <v>#NAME?</v>
      </c>
      <c r="BI96" t="e">
        <f ca="1"/>
        <v>#NAME?</v>
      </c>
      <c r="BJ96" t="e">
        <f ca="1"/>
        <v>#NAME?</v>
      </c>
      <c r="BK96" t="e">
        <f t="shared" ca="1" si="26"/>
        <v>#NAME?</v>
      </c>
      <c r="BL96" t="e">
        <f t="shared" ca="1" si="27"/>
        <v>#NAME?</v>
      </c>
      <c r="BM96" t="e">
        <f t="shared" ca="1" si="23"/>
        <v>#NAME?</v>
      </c>
      <c r="BN96" t="e">
        <f t="shared" ca="1" si="24"/>
        <v>#NAME?</v>
      </c>
      <c r="BO96" t="e">
        <f t="shared" ca="1" si="25"/>
        <v>#NAME?</v>
      </c>
    </row>
    <row r="97" spans="1:67" ht="15.5" x14ac:dyDescent="0.35">
      <c r="A97" s="31">
        <v>88</v>
      </c>
      <c r="B97" s="14">
        <v>12</v>
      </c>
      <c r="C97" s="20">
        <v>1.6</v>
      </c>
      <c r="D97" s="14">
        <v>0</v>
      </c>
      <c r="E97">
        <v>1</v>
      </c>
      <c r="F97" s="32">
        <v>1</v>
      </c>
      <c r="G97" s="14">
        <v>39</v>
      </c>
      <c r="H97" s="14">
        <v>18</v>
      </c>
      <c r="I97" s="33">
        <v>185</v>
      </c>
      <c r="J97" s="14">
        <v>1</v>
      </c>
      <c r="Q97" t="e">
        <f ca="1"/>
        <v>#NAME?</v>
      </c>
      <c r="R97" t="e">
        <f ca="1"/>
        <v>#NAME?</v>
      </c>
      <c r="S97" t="e">
        <f ca="1"/>
        <v>#NAME?</v>
      </c>
      <c r="T97" t="e">
        <f ca="1"/>
        <v>#NAME?</v>
      </c>
      <c r="U97" t="e">
        <f ca="1"/>
        <v>#NAME?</v>
      </c>
      <c r="V97" t="e">
        <f ca="1"/>
        <v>#NAME?</v>
      </c>
      <c r="W97" t="e">
        <f ca="1"/>
        <v>#NAME?</v>
      </c>
      <c r="X97" t="e">
        <f ca="1"/>
        <v>#NAME?</v>
      </c>
      <c r="Y97" t="e">
        <f ca="1"/>
        <v>#NAME?</v>
      </c>
      <c r="Z97" s="138" t="e">
        <f ca="1"/>
        <v>#NAME?</v>
      </c>
      <c r="AA97" s="139" t="e">
        <f ca="1"/>
        <v>#NAME?</v>
      </c>
      <c r="AB97" s="140" t="e">
        <f t="shared" ca="1" si="15"/>
        <v>#NAME?</v>
      </c>
      <c r="AC97" t="e">
        <f t="shared" ca="1" si="16"/>
        <v>#NAME?</v>
      </c>
      <c r="AD97" t="e">
        <f t="shared" ca="1" si="17"/>
        <v>#NAME?</v>
      </c>
      <c r="AE97" s="138" t="e">
        <f t="shared" ca="1" si="18"/>
        <v>#NAME?</v>
      </c>
      <c r="AF97" s="140" t="e">
        <f t="shared" ca="1" si="19"/>
        <v>#NAME?</v>
      </c>
      <c r="AG97" s="138">
        <f t="shared" ca="1" si="20"/>
        <v>0</v>
      </c>
      <c r="AH97" s="140" t="e">
        <f t="shared" ca="1" si="21"/>
        <v>#NAME?</v>
      </c>
      <c r="AI97">
        <f t="shared" ca="1" si="22"/>
        <v>0</v>
      </c>
      <c r="BH97" t="e">
        <f ca="1"/>
        <v>#NAME?</v>
      </c>
      <c r="BI97" t="e">
        <f ca="1"/>
        <v>#NAME?</v>
      </c>
      <c r="BJ97" t="e">
        <f ca="1"/>
        <v>#NAME?</v>
      </c>
      <c r="BK97" t="e">
        <f t="shared" ca="1" si="26"/>
        <v>#NAME?</v>
      </c>
      <c r="BL97" t="e">
        <f t="shared" ca="1" si="27"/>
        <v>#NAME?</v>
      </c>
      <c r="BM97" t="e">
        <f t="shared" ca="1" si="23"/>
        <v>#NAME?</v>
      </c>
      <c r="BN97" t="e">
        <f t="shared" ca="1" si="24"/>
        <v>#NAME?</v>
      </c>
      <c r="BO97" t="e">
        <f t="shared" ca="1" si="25"/>
        <v>#NAME?</v>
      </c>
    </row>
    <row r="98" spans="1:67" ht="15.5" x14ac:dyDescent="0.35">
      <c r="A98" s="31">
        <v>75</v>
      </c>
      <c r="B98" s="14">
        <v>5</v>
      </c>
      <c r="C98" s="20">
        <v>0.61199999999999999</v>
      </c>
      <c r="D98" s="14">
        <v>5</v>
      </c>
      <c r="E98">
        <v>1</v>
      </c>
      <c r="F98" s="32">
        <v>1</v>
      </c>
      <c r="G98" s="14">
        <v>42</v>
      </c>
      <c r="H98" s="14">
        <v>15</v>
      </c>
      <c r="I98" s="33">
        <v>193</v>
      </c>
      <c r="J98" s="14">
        <v>0</v>
      </c>
      <c r="Q98" t="e">
        <f ca="1"/>
        <v>#NAME?</v>
      </c>
      <c r="R98" t="e">
        <f ca="1"/>
        <v>#NAME?</v>
      </c>
      <c r="S98" t="e">
        <f ca="1"/>
        <v>#NAME?</v>
      </c>
      <c r="T98" t="e">
        <f ca="1"/>
        <v>#NAME?</v>
      </c>
      <c r="U98" t="e">
        <f ca="1"/>
        <v>#NAME?</v>
      </c>
      <c r="V98" t="e">
        <f ca="1"/>
        <v>#NAME?</v>
      </c>
      <c r="W98" t="e">
        <f ca="1"/>
        <v>#NAME?</v>
      </c>
      <c r="X98" t="e">
        <f ca="1"/>
        <v>#NAME?</v>
      </c>
      <c r="Y98" t="e">
        <f ca="1"/>
        <v>#NAME?</v>
      </c>
      <c r="Z98" s="138" t="e">
        <f ca="1"/>
        <v>#NAME?</v>
      </c>
      <c r="AA98" s="139" t="e">
        <f ca="1"/>
        <v>#NAME?</v>
      </c>
      <c r="AB98" s="140" t="e">
        <f t="shared" ca="1" si="15"/>
        <v>#NAME?</v>
      </c>
      <c r="AC98" t="e">
        <f t="shared" ca="1" si="16"/>
        <v>#NAME?</v>
      </c>
      <c r="AD98" t="e">
        <f t="shared" ca="1" si="17"/>
        <v>#NAME?</v>
      </c>
      <c r="AE98" s="138" t="e">
        <f t="shared" ca="1" si="18"/>
        <v>#NAME?</v>
      </c>
      <c r="AF98" s="140" t="e">
        <f t="shared" ca="1" si="19"/>
        <v>#NAME?</v>
      </c>
      <c r="AG98" s="138">
        <f t="shared" ca="1" si="20"/>
        <v>0</v>
      </c>
      <c r="AH98" s="140" t="e">
        <f t="shared" ca="1" si="21"/>
        <v>#NAME?</v>
      </c>
      <c r="AI98">
        <f t="shared" ca="1" si="22"/>
        <v>0</v>
      </c>
      <c r="BH98" t="e">
        <f ca="1"/>
        <v>#NAME?</v>
      </c>
      <c r="BI98" t="e">
        <f ca="1"/>
        <v>#NAME?</v>
      </c>
      <c r="BJ98" t="e">
        <f ca="1"/>
        <v>#NAME?</v>
      </c>
      <c r="BK98" t="e">
        <f t="shared" ca="1" si="26"/>
        <v>#NAME?</v>
      </c>
      <c r="BL98" t="e">
        <f t="shared" ca="1" si="27"/>
        <v>#NAME?</v>
      </c>
      <c r="BM98" t="e">
        <f t="shared" ca="1" si="23"/>
        <v>#NAME?</v>
      </c>
      <c r="BN98" t="e">
        <f t="shared" ca="1" si="24"/>
        <v>#NAME?</v>
      </c>
      <c r="BO98" t="e">
        <f t="shared" ca="1" si="25"/>
        <v>#NAME?</v>
      </c>
    </row>
    <row r="99" spans="1:67" ht="15.5" x14ac:dyDescent="0.35">
      <c r="A99" s="31">
        <v>56</v>
      </c>
      <c r="B99" s="14">
        <v>3</v>
      </c>
      <c r="C99" s="20">
        <v>0.496</v>
      </c>
      <c r="D99" s="14">
        <v>3</v>
      </c>
      <c r="E99">
        <v>0</v>
      </c>
      <c r="F99" s="32">
        <v>0</v>
      </c>
      <c r="G99" s="14">
        <v>54</v>
      </c>
      <c r="H99" s="14">
        <v>8</v>
      </c>
      <c r="I99" s="33">
        <v>179</v>
      </c>
      <c r="J99" s="14">
        <v>0</v>
      </c>
      <c r="Q99" t="e">
        <f ca="1"/>
        <v>#NAME?</v>
      </c>
      <c r="R99" t="e">
        <f ca="1"/>
        <v>#NAME?</v>
      </c>
      <c r="S99" t="e">
        <f ca="1"/>
        <v>#NAME?</v>
      </c>
      <c r="T99" t="e">
        <f ca="1"/>
        <v>#NAME?</v>
      </c>
      <c r="U99" t="e">
        <f ca="1"/>
        <v>#NAME?</v>
      </c>
      <c r="V99" t="e">
        <f ca="1"/>
        <v>#NAME?</v>
      </c>
      <c r="W99" t="e">
        <f ca="1"/>
        <v>#NAME?</v>
      </c>
      <c r="X99" t="e">
        <f ca="1"/>
        <v>#NAME?</v>
      </c>
      <c r="Y99" t="e">
        <f ca="1"/>
        <v>#NAME?</v>
      </c>
      <c r="Z99" s="138" t="e">
        <f ca="1"/>
        <v>#NAME?</v>
      </c>
      <c r="AA99" s="139" t="e">
        <f ca="1"/>
        <v>#NAME?</v>
      </c>
      <c r="AB99" s="140" t="e">
        <f t="shared" ca="1" si="15"/>
        <v>#NAME?</v>
      </c>
      <c r="AC99" t="e">
        <f t="shared" ca="1" si="16"/>
        <v>#NAME?</v>
      </c>
      <c r="AD99" t="e">
        <f t="shared" ca="1" si="17"/>
        <v>#NAME?</v>
      </c>
      <c r="AE99" s="138" t="e">
        <f t="shared" ca="1" si="18"/>
        <v>#NAME?</v>
      </c>
      <c r="AF99" s="140" t="e">
        <f t="shared" ca="1" si="19"/>
        <v>#NAME?</v>
      </c>
      <c r="AG99" s="138">
        <f t="shared" ca="1" si="20"/>
        <v>0</v>
      </c>
      <c r="AH99" s="140" t="e">
        <f t="shared" ca="1" si="21"/>
        <v>#NAME?</v>
      </c>
      <c r="AI99">
        <f t="shared" ca="1" si="22"/>
        <v>0</v>
      </c>
      <c r="BH99" t="e">
        <f ca="1"/>
        <v>#NAME?</v>
      </c>
      <c r="BI99" t="e">
        <f ca="1"/>
        <v>#NAME?</v>
      </c>
      <c r="BJ99" t="e">
        <f ca="1"/>
        <v>#NAME?</v>
      </c>
      <c r="BK99" t="e">
        <f t="shared" ca="1" si="26"/>
        <v>#NAME?</v>
      </c>
      <c r="BL99" t="e">
        <f t="shared" ca="1" si="27"/>
        <v>#NAME?</v>
      </c>
      <c r="BM99" t="e">
        <f t="shared" ca="1" si="23"/>
        <v>#NAME?</v>
      </c>
      <c r="BN99" t="e">
        <f t="shared" ca="1" si="24"/>
        <v>#NAME?</v>
      </c>
      <c r="BO99" t="e">
        <f t="shared" ca="1" si="25"/>
        <v>#NAME?</v>
      </c>
    </row>
    <row r="100" spans="1:67" ht="15.5" x14ac:dyDescent="0.35">
      <c r="A100" s="31">
        <v>60</v>
      </c>
      <c r="B100" s="14">
        <v>17</v>
      </c>
      <c r="C100" s="20">
        <v>1.8</v>
      </c>
      <c r="D100" s="14">
        <v>2</v>
      </c>
      <c r="E100">
        <v>0</v>
      </c>
      <c r="F100" s="32">
        <v>1</v>
      </c>
      <c r="G100" s="14">
        <v>39</v>
      </c>
      <c r="H100" s="14">
        <v>9</v>
      </c>
      <c r="I100" s="33">
        <v>171</v>
      </c>
      <c r="J100" s="14">
        <v>1</v>
      </c>
      <c r="Q100" t="e">
        <f ca="1"/>
        <v>#NAME?</v>
      </c>
      <c r="R100" t="e">
        <f ca="1"/>
        <v>#NAME?</v>
      </c>
      <c r="S100" t="e">
        <f ca="1"/>
        <v>#NAME?</v>
      </c>
      <c r="T100" t="e">
        <f ca="1"/>
        <v>#NAME?</v>
      </c>
      <c r="U100" t="e">
        <f ca="1"/>
        <v>#NAME?</v>
      </c>
      <c r="V100" t="e">
        <f ca="1"/>
        <v>#NAME?</v>
      </c>
      <c r="W100" t="e">
        <f ca="1"/>
        <v>#NAME?</v>
      </c>
      <c r="X100" t="e">
        <f ca="1"/>
        <v>#NAME?</v>
      </c>
      <c r="Y100" t="e">
        <f ca="1"/>
        <v>#NAME?</v>
      </c>
      <c r="Z100" s="138" t="e">
        <f ca="1"/>
        <v>#NAME?</v>
      </c>
      <c r="AA100" s="139" t="e">
        <f ca="1"/>
        <v>#NAME?</v>
      </c>
      <c r="AB100" s="140" t="e">
        <f t="shared" ca="1" si="15"/>
        <v>#NAME?</v>
      </c>
      <c r="AC100" t="e">
        <f t="shared" ca="1" si="16"/>
        <v>#NAME?</v>
      </c>
      <c r="AD100" t="e">
        <f t="shared" ca="1" si="17"/>
        <v>#NAME?</v>
      </c>
      <c r="AE100" s="138" t="e">
        <f t="shared" ca="1" si="18"/>
        <v>#NAME?</v>
      </c>
      <c r="AF100" s="140" t="e">
        <f t="shared" ca="1" si="19"/>
        <v>#NAME?</v>
      </c>
      <c r="AG100" s="138">
        <f t="shared" ca="1" si="20"/>
        <v>0</v>
      </c>
      <c r="AH100" s="140" t="e">
        <f t="shared" ca="1" si="21"/>
        <v>#NAME?</v>
      </c>
      <c r="AI100">
        <f t="shared" ca="1" si="22"/>
        <v>0</v>
      </c>
      <c r="BH100" t="e">
        <f ca="1"/>
        <v>#NAME?</v>
      </c>
      <c r="BI100" t="e">
        <f ca="1"/>
        <v>#NAME?</v>
      </c>
      <c r="BJ100" t="e">
        <f ca="1"/>
        <v>#NAME?</v>
      </c>
      <c r="BK100" t="e">
        <f t="shared" ca="1" si="26"/>
        <v>#NAME?</v>
      </c>
      <c r="BL100" t="e">
        <f t="shared" ca="1" si="27"/>
        <v>#NAME?</v>
      </c>
      <c r="BM100" t="e">
        <f t="shared" ca="1" si="23"/>
        <v>#NAME?</v>
      </c>
      <c r="BN100" t="e">
        <f t="shared" ca="1" si="24"/>
        <v>#NAME?</v>
      </c>
      <c r="BO100" t="e">
        <f t="shared" ca="1" si="25"/>
        <v>#NAME?</v>
      </c>
    </row>
    <row r="101" spans="1:67" ht="15.5" x14ac:dyDescent="0.35">
      <c r="A101" s="31">
        <v>58</v>
      </c>
      <c r="B101" s="14">
        <v>6</v>
      </c>
      <c r="C101" s="20">
        <v>0.40300000000000002</v>
      </c>
      <c r="D101" s="14">
        <v>2</v>
      </c>
      <c r="E101">
        <v>1</v>
      </c>
      <c r="F101" s="32">
        <v>1</v>
      </c>
      <c r="G101" s="14">
        <v>35</v>
      </c>
      <c r="H101" s="14">
        <v>16</v>
      </c>
      <c r="I101" s="33">
        <v>180</v>
      </c>
      <c r="J101" s="14">
        <v>0</v>
      </c>
      <c r="Q101" t="e">
        <f ca="1"/>
        <v>#NAME?</v>
      </c>
      <c r="R101" t="e">
        <f ca="1"/>
        <v>#NAME?</v>
      </c>
      <c r="S101" t="e">
        <f ca="1"/>
        <v>#NAME?</v>
      </c>
      <c r="T101" t="e">
        <f ca="1"/>
        <v>#NAME?</v>
      </c>
      <c r="U101" t="e">
        <f ca="1"/>
        <v>#NAME?</v>
      </c>
      <c r="V101" t="e">
        <f ca="1"/>
        <v>#NAME?</v>
      </c>
      <c r="W101" t="e">
        <f ca="1"/>
        <v>#NAME?</v>
      </c>
      <c r="X101" t="e">
        <f ca="1"/>
        <v>#NAME?</v>
      </c>
      <c r="Y101" t="e">
        <f ca="1"/>
        <v>#NAME?</v>
      </c>
      <c r="Z101" s="138" t="e">
        <f ca="1"/>
        <v>#NAME?</v>
      </c>
      <c r="AA101" s="139" t="e">
        <f ca="1"/>
        <v>#NAME?</v>
      </c>
      <c r="AB101" s="140" t="e">
        <f t="shared" ca="1" si="15"/>
        <v>#NAME?</v>
      </c>
      <c r="AC101" t="e">
        <f t="shared" ca="1" si="16"/>
        <v>#NAME?</v>
      </c>
      <c r="AD101" t="e">
        <f t="shared" ca="1" si="17"/>
        <v>#NAME?</v>
      </c>
      <c r="AE101" s="138" t="e">
        <f t="shared" ca="1" si="18"/>
        <v>#NAME?</v>
      </c>
      <c r="AF101" s="140" t="e">
        <f t="shared" ca="1" si="19"/>
        <v>#NAME?</v>
      </c>
      <c r="AG101" s="138">
        <f t="shared" ca="1" si="20"/>
        <v>0</v>
      </c>
      <c r="AH101" s="140" t="e">
        <f t="shared" ca="1" si="21"/>
        <v>#NAME?</v>
      </c>
      <c r="AI101">
        <f t="shared" ca="1" si="22"/>
        <v>0</v>
      </c>
      <c r="BH101" t="e">
        <f ca="1"/>
        <v>#NAME?</v>
      </c>
      <c r="BI101" t="e">
        <f ca="1"/>
        <v>#NAME?</v>
      </c>
      <c r="BJ101" t="e">
        <f ca="1"/>
        <v>#NAME?</v>
      </c>
      <c r="BK101" t="e">
        <f t="shared" ca="1" si="26"/>
        <v>#NAME?</v>
      </c>
      <c r="BL101" t="e">
        <f t="shared" ca="1" si="27"/>
        <v>#NAME?</v>
      </c>
      <c r="BM101" t="e">
        <f t="shared" ca="1" si="23"/>
        <v>#NAME?</v>
      </c>
      <c r="BN101" t="e">
        <f t="shared" ca="1" si="24"/>
        <v>#NAME?</v>
      </c>
      <c r="BO101" t="e">
        <f t="shared" ca="1" si="25"/>
        <v>#NAME?</v>
      </c>
    </row>
    <row r="102" spans="1:67" ht="15.5" x14ac:dyDescent="0.35">
      <c r="A102" s="31">
        <v>67</v>
      </c>
      <c r="B102" s="14">
        <v>10</v>
      </c>
      <c r="C102" s="20">
        <v>0.85599999999999998</v>
      </c>
      <c r="D102" s="14">
        <v>3</v>
      </c>
      <c r="E102">
        <v>0</v>
      </c>
      <c r="F102" s="32">
        <v>0</v>
      </c>
      <c r="G102" s="14">
        <v>33</v>
      </c>
      <c r="H102" s="14">
        <v>1</v>
      </c>
      <c r="I102" s="33">
        <v>188</v>
      </c>
      <c r="J102" s="14">
        <v>1</v>
      </c>
      <c r="Q102" t="e">
        <f ca="1"/>
        <v>#NAME?</v>
      </c>
      <c r="R102" t="e">
        <f ca="1"/>
        <v>#NAME?</v>
      </c>
      <c r="S102" t="e">
        <f ca="1"/>
        <v>#NAME?</v>
      </c>
      <c r="T102" t="e">
        <f ca="1"/>
        <v>#NAME?</v>
      </c>
      <c r="U102" t="e">
        <f ca="1"/>
        <v>#NAME?</v>
      </c>
      <c r="V102" t="e">
        <f ca="1"/>
        <v>#NAME?</v>
      </c>
      <c r="W102" t="e">
        <f ca="1"/>
        <v>#NAME?</v>
      </c>
      <c r="X102" t="e">
        <f ca="1"/>
        <v>#NAME?</v>
      </c>
      <c r="Y102" t="e">
        <f ca="1"/>
        <v>#NAME?</v>
      </c>
      <c r="Z102" s="138" t="e">
        <f ca="1"/>
        <v>#NAME?</v>
      </c>
      <c r="AA102" s="139" t="e">
        <f ca="1"/>
        <v>#NAME?</v>
      </c>
      <c r="AB102" s="140" t="e">
        <f t="shared" ca="1" si="15"/>
        <v>#NAME?</v>
      </c>
      <c r="AC102" t="e">
        <f t="shared" ca="1" si="16"/>
        <v>#NAME?</v>
      </c>
      <c r="AD102" t="e">
        <f t="shared" ca="1" si="17"/>
        <v>#NAME?</v>
      </c>
      <c r="AE102" s="138" t="e">
        <f t="shared" ca="1" si="18"/>
        <v>#NAME?</v>
      </c>
      <c r="AF102" s="140" t="e">
        <f t="shared" ca="1" si="19"/>
        <v>#NAME?</v>
      </c>
      <c r="AG102" s="138">
        <f t="shared" ca="1" si="20"/>
        <v>0</v>
      </c>
      <c r="AH102" s="140" t="e">
        <f t="shared" ca="1" si="21"/>
        <v>#NAME?</v>
      </c>
      <c r="AI102">
        <f t="shared" ca="1" si="22"/>
        <v>0</v>
      </c>
      <c r="BH102" t="e">
        <f ca="1"/>
        <v>#NAME?</v>
      </c>
      <c r="BI102" t="e">
        <f ca="1"/>
        <v>#NAME?</v>
      </c>
      <c r="BJ102" t="e">
        <f ca="1"/>
        <v>#NAME?</v>
      </c>
      <c r="BK102" t="e">
        <f t="shared" ca="1" si="26"/>
        <v>#NAME?</v>
      </c>
      <c r="BL102" t="e">
        <f t="shared" ca="1" si="27"/>
        <v>#NAME?</v>
      </c>
      <c r="BM102" t="e">
        <f t="shared" ca="1" si="23"/>
        <v>#NAME?</v>
      </c>
      <c r="BN102" t="e">
        <f t="shared" ca="1" si="24"/>
        <v>#NAME?</v>
      </c>
      <c r="BO102" t="e">
        <f t="shared" ca="1" si="25"/>
        <v>#NAME?</v>
      </c>
    </row>
    <row r="103" spans="1:67" ht="15.5" x14ac:dyDescent="0.35">
      <c r="A103" s="31">
        <v>73</v>
      </c>
      <c r="B103" s="14">
        <v>15</v>
      </c>
      <c r="C103" s="20">
        <v>1.8360000000000001</v>
      </c>
      <c r="D103" s="14">
        <v>0</v>
      </c>
      <c r="E103">
        <v>1</v>
      </c>
      <c r="F103" s="32">
        <v>1</v>
      </c>
      <c r="G103" s="14">
        <v>36</v>
      </c>
      <c r="H103" s="14">
        <v>7</v>
      </c>
      <c r="I103" s="33">
        <v>187</v>
      </c>
      <c r="J103" s="14">
        <v>0</v>
      </c>
      <c r="Q103" t="e">
        <f ca="1"/>
        <v>#NAME?</v>
      </c>
      <c r="R103" t="e">
        <f ca="1"/>
        <v>#NAME?</v>
      </c>
      <c r="S103" t="e">
        <f ca="1"/>
        <v>#NAME?</v>
      </c>
      <c r="T103" t="e">
        <f ca="1"/>
        <v>#NAME?</v>
      </c>
      <c r="U103" t="e">
        <f ca="1"/>
        <v>#NAME?</v>
      </c>
      <c r="V103" t="e">
        <f ca="1"/>
        <v>#NAME?</v>
      </c>
      <c r="W103" t="e">
        <f ca="1"/>
        <v>#NAME?</v>
      </c>
      <c r="X103" t="e">
        <f ca="1"/>
        <v>#NAME?</v>
      </c>
      <c r="Y103" t="e">
        <f ca="1"/>
        <v>#NAME?</v>
      </c>
      <c r="Z103" s="138" t="e">
        <f ca="1"/>
        <v>#NAME?</v>
      </c>
      <c r="AA103" s="139" t="e">
        <f ca="1"/>
        <v>#NAME?</v>
      </c>
      <c r="AB103" s="140" t="e">
        <f t="shared" ca="1" si="15"/>
        <v>#NAME?</v>
      </c>
      <c r="AC103" t="e">
        <f t="shared" ca="1" si="16"/>
        <v>#NAME?</v>
      </c>
      <c r="AD103" t="e">
        <f t="shared" ca="1" si="17"/>
        <v>#NAME?</v>
      </c>
      <c r="AE103" s="138" t="e">
        <f t="shared" ca="1" si="18"/>
        <v>#NAME?</v>
      </c>
      <c r="AF103" s="140" t="e">
        <f t="shared" ca="1" si="19"/>
        <v>#NAME?</v>
      </c>
      <c r="AG103" s="138">
        <f t="shared" ca="1" si="20"/>
        <v>0</v>
      </c>
      <c r="AH103" s="140" t="e">
        <f t="shared" ca="1" si="21"/>
        <v>#NAME?</v>
      </c>
      <c r="AI103">
        <f t="shared" ca="1" si="22"/>
        <v>0</v>
      </c>
      <c r="BH103" t="e">
        <f ca="1"/>
        <v>#NAME?</v>
      </c>
      <c r="BI103" t="e">
        <f ca="1"/>
        <v>#NAME?</v>
      </c>
      <c r="BJ103" t="e">
        <f ca="1"/>
        <v>#NAME?</v>
      </c>
      <c r="BK103" t="e">
        <f t="shared" ca="1" si="26"/>
        <v>#NAME?</v>
      </c>
      <c r="BL103" t="e">
        <f t="shared" ca="1" si="27"/>
        <v>#NAME?</v>
      </c>
      <c r="BM103" t="e">
        <f t="shared" ca="1" si="23"/>
        <v>#NAME?</v>
      </c>
      <c r="BN103" t="e">
        <f t="shared" ca="1" si="24"/>
        <v>#NAME?</v>
      </c>
      <c r="BO103" t="e">
        <f t="shared" ca="1" si="25"/>
        <v>#NAME?</v>
      </c>
    </row>
    <row r="104" spans="1:67" ht="15.5" x14ac:dyDescent="0.35">
      <c r="A104" s="31">
        <v>70</v>
      </c>
      <c r="B104" s="14">
        <v>20</v>
      </c>
      <c r="C104" s="20">
        <v>0.40799999999999997</v>
      </c>
      <c r="D104" s="14">
        <v>2</v>
      </c>
      <c r="E104">
        <v>0</v>
      </c>
      <c r="F104" s="32">
        <v>0</v>
      </c>
      <c r="G104" s="14">
        <v>42</v>
      </c>
      <c r="H104" s="14">
        <v>7</v>
      </c>
      <c r="I104" s="33">
        <v>168</v>
      </c>
      <c r="J104" s="14">
        <v>0</v>
      </c>
      <c r="Q104" t="e">
        <f ca="1"/>
        <v>#NAME?</v>
      </c>
      <c r="R104" t="e">
        <f ca="1"/>
        <v>#NAME?</v>
      </c>
      <c r="S104" t="e">
        <f ca="1"/>
        <v>#NAME?</v>
      </c>
      <c r="T104" t="e">
        <f ca="1"/>
        <v>#NAME?</v>
      </c>
      <c r="U104" t="e">
        <f ca="1"/>
        <v>#NAME?</v>
      </c>
      <c r="V104" t="e">
        <f ca="1"/>
        <v>#NAME?</v>
      </c>
      <c r="W104" t="e">
        <f ca="1"/>
        <v>#NAME?</v>
      </c>
      <c r="X104" t="e">
        <f ca="1"/>
        <v>#NAME?</v>
      </c>
      <c r="Y104" t="e">
        <f ca="1"/>
        <v>#NAME?</v>
      </c>
      <c r="Z104" s="138" t="e">
        <f ca="1"/>
        <v>#NAME?</v>
      </c>
      <c r="AA104" s="139" t="e">
        <f ca="1"/>
        <v>#NAME?</v>
      </c>
      <c r="AB104" s="140" t="e">
        <f t="shared" ca="1" si="15"/>
        <v>#NAME?</v>
      </c>
      <c r="AC104" t="e">
        <f t="shared" ca="1" si="16"/>
        <v>#NAME?</v>
      </c>
      <c r="AD104" t="e">
        <f t="shared" ca="1" si="17"/>
        <v>#NAME?</v>
      </c>
      <c r="AE104" s="138" t="e">
        <f t="shared" ca="1" si="18"/>
        <v>#NAME?</v>
      </c>
      <c r="AF104" s="140" t="e">
        <f t="shared" ca="1" si="19"/>
        <v>#NAME?</v>
      </c>
      <c r="AG104" s="138">
        <f t="shared" ca="1" si="20"/>
        <v>0</v>
      </c>
      <c r="AH104" s="140" t="e">
        <f t="shared" ca="1" si="21"/>
        <v>#NAME?</v>
      </c>
      <c r="AI104">
        <f t="shared" ca="1" si="22"/>
        <v>0</v>
      </c>
      <c r="BH104" t="e">
        <f ca="1"/>
        <v>#NAME?</v>
      </c>
      <c r="BI104" t="e">
        <f ca="1"/>
        <v>#NAME?</v>
      </c>
      <c r="BJ104" t="e">
        <f ca="1"/>
        <v>#NAME?</v>
      </c>
      <c r="BK104" t="e">
        <f t="shared" ca="1" si="26"/>
        <v>#NAME?</v>
      </c>
      <c r="BL104" t="e">
        <f t="shared" ca="1" si="27"/>
        <v>#NAME?</v>
      </c>
      <c r="BM104" t="e">
        <f t="shared" ca="1" si="23"/>
        <v>#NAME?</v>
      </c>
      <c r="BN104" t="e">
        <f t="shared" ca="1" si="24"/>
        <v>#NAME?</v>
      </c>
      <c r="BO104" t="e">
        <f t="shared" ca="1" si="25"/>
        <v>#NAME?</v>
      </c>
    </row>
    <row r="105" spans="1:67" ht="15.5" x14ac:dyDescent="0.35">
      <c r="A105" s="31">
        <v>49</v>
      </c>
      <c r="B105" s="14">
        <v>4</v>
      </c>
      <c r="C105" s="20">
        <v>0.124</v>
      </c>
      <c r="D105" s="14">
        <v>3</v>
      </c>
      <c r="E105">
        <v>1</v>
      </c>
      <c r="F105" s="32">
        <v>0</v>
      </c>
      <c r="G105" s="14">
        <v>29</v>
      </c>
      <c r="H105" s="14">
        <v>10</v>
      </c>
      <c r="I105" s="33">
        <v>175</v>
      </c>
      <c r="J105" s="14">
        <v>0</v>
      </c>
      <c r="Q105" t="e">
        <f ca="1"/>
        <v>#NAME?</v>
      </c>
      <c r="R105" t="e">
        <f ca="1"/>
        <v>#NAME?</v>
      </c>
      <c r="S105" t="e">
        <f ca="1"/>
        <v>#NAME?</v>
      </c>
      <c r="T105" t="e">
        <f ca="1"/>
        <v>#NAME?</v>
      </c>
      <c r="U105" t="e">
        <f ca="1"/>
        <v>#NAME?</v>
      </c>
      <c r="V105" t="e">
        <f ca="1"/>
        <v>#NAME?</v>
      </c>
      <c r="W105" t="e">
        <f ca="1"/>
        <v>#NAME?</v>
      </c>
      <c r="X105" t="e">
        <f ca="1"/>
        <v>#NAME?</v>
      </c>
      <c r="Y105" t="e">
        <f ca="1"/>
        <v>#NAME?</v>
      </c>
      <c r="Z105" s="138" t="e">
        <f ca="1"/>
        <v>#NAME?</v>
      </c>
      <c r="AA105" s="139" t="e">
        <f ca="1"/>
        <v>#NAME?</v>
      </c>
      <c r="AB105" s="140" t="e">
        <f t="shared" ca="1" si="15"/>
        <v>#NAME?</v>
      </c>
      <c r="AC105" t="e">
        <f t="shared" ca="1" si="16"/>
        <v>#NAME?</v>
      </c>
      <c r="AD105" t="e">
        <f t="shared" ca="1" si="17"/>
        <v>#NAME?</v>
      </c>
      <c r="AE105" s="138" t="e">
        <f t="shared" ca="1" si="18"/>
        <v>#NAME?</v>
      </c>
      <c r="AF105" s="140" t="e">
        <f t="shared" ca="1" si="19"/>
        <v>#NAME?</v>
      </c>
      <c r="AG105" s="138">
        <f t="shared" ca="1" si="20"/>
        <v>0</v>
      </c>
      <c r="AH105" s="140" t="e">
        <f t="shared" ca="1" si="21"/>
        <v>#NAME?</v>
      </c>
      <c r="AI105">
        <f t="shared" ca="1" si="22"/>
        <v>0</v>
      </c>
      <c r="BH105" t="e">
        <f ca="1"/>
        <v>#NAME?</v>
      </c>
      <c r="BI105" t="e">
        <f ca="1"/>
        <v>#NAME?</v>
      </c>
      <c r="BJ105" t="e">
        <f ca="1"/>
        <v>#NAME?</v>
      </c>
      <c r="BK105" t="e">
        <f t="shared" ca="1" si="26"/>
        <v>#NAME?</v>
      </c>
      <c r="BL105" t="e">
        <f t="shared" ca="1" si="27"/>
        <v>#NAME?</v>
      </c>
      <c r="BM105" t="e">
        <f t="shared" ca="1" si="23"/>
        <v>#NAME?</v>
      </c>
      <c r="BN105" t="e">
        <f t="shared" ca="1" si="24"/>
        <v>#NAME?</v>
      </c>
      <c r="BO105" t="e">
        <f t="shared" ca="1" si="25"/>
        <v>#NAME?</v>
      </c>
    </row>
    <row r="106" spans="1:67" ht="15.5" x14ac:dyDescent="0.35">
      <c r="A106" s="31">
        <v>55</v>
      </c>
      <c r="B106" s="14">
        <v>11</v>
      </c>
      <c r="C106" s="20">
        <v>8.5000000000000006E-2</v>
      </c>
      <c r="D106" s="14">
        <v>7</v>
      </c>
      <c r="E106">
        <v>0</v>
      </c>
      <c r="F106" s="32">
        <v>0</v>
      </c>
      <c r="G106" s="14">
        <v>38</v>
      </c>
      <c r="H106" s="14">
        <v>4</v>
      </c>
      <c r="I106" s="33">
        <v>169</v>
      </c>
      <c r="J106" s="14">
        <v>1</v>
      </c>
      <c r="Q106" t="e">
        <f ca="1"/>
        <v>#NAME?</v>
      </c>
      <c r="R106" t="e">
        <f ca="1"/>
        <v>#NAME?</v>
      </c>
      <c r="S106" t="e">
        <f ca="1"/>
        <v>#NAME?</v>
      </c>
      <c r="T106" t="e">
        <f ca="1"/>
        <v>#NAME?</v>
      </c>
      <c r="U106" t="e">
        <f ca="1"/>
        <v>#NAME?</v>
      </c>
      <c r="V106" t="e">
        <f ca="1"/>
        <v>#NAME?</v>
      </c>
      <c r="W106" t="e">
        <f ca="1"/>
        <v>#NAME?</v>
      </c>
      <c r="X106" t="e">
        <f ca="1"/>
        <v>#NAME?</v>
      </c>
      <c r="Y106" t="e">
        <f ca="1"/>
        <v>#NAME?</v>
      </c>
      <c r="Z106" s="138" t="e">
        <f ca="1"/>
        <v>#NAME?</v>
      </c>
      <c r="AA106" s="139" t="e">
        <f ca="1"/>
        <v>#NAME?</v>
      </c>
      <c r="AB106" s="140" t="e">
        <f t="shared" ca="1" si="15"/>
        <v>#NAME?</v>
      </c>
      <c r="AC106" t="e">
        <f t="shared" ca="1" si="16"/>
        <v>#NAME?</v>
      </c>
      <c r="AD106" t="e">
        <f t="shared" ca="1" si="17"/>
        <v>#NAME?</v>
      </c>
      <c r="AE106" s="138" t="e">
        <f t="shared" ca="1" si="18"/>
        <v>#NAME?</v>
      </c>
      <c r="AF106" s="140" t="e">
        <f t="shared" ca="1" si="19"/>
        <v>#NAME?</v>
      </c>
      <c r="AG106" s="138">
        <f t="shared" ca="1" si="20"/>
        <v>0</v>
      </c>
      <c r="AH106" s="140" t="e">
        <f t="shared" ca="1" si="21"/>
        <v>#NAME?</v>
      </c>
      <c r="AI106">
        <f t="shared" ca="1" si="22"/>
        <v>0</v>
      </c>
      <c r="BH106" t="e">
        <f ca="1"/>
        <v>#NAME?</v>
      </c>
      <c r="BI106" t="e">
        <f ca="1"/>
        <v>#NAME?</v>
      </c>
      <c r="BJ106" t="e">
        <f ca="1"/>
        <v>#NAME?</v>
      </c>
      <c r="BK106" t="e">
        <f t="shared" ca="1" si="26"/>
        <v>#NAME?</v>
      </c>
      <c r="BL106" t="e">
        <f t="shared" ca="1" si="27"/>
        <v>#NAME?</v>
      </c>
      <c r="BM106" t="e">
        <f t="shared" ca="1" si="23"/>
        <v>#NAME?</v>
      </c>
      <c r="BN106" t="e">
        <f t="shared" ca="1" si="24"/>
        <v>#NAME?</v>
      </c>
      <c r="BO106" t="e">
        <f t="shared" ca="1" si="25"/>
        <v>#NAME?</v>
      </c>
    </row>
    <row r="107" spans="1:67" ht="15.5" x14ac:dyDescent="0.35">
      <c r="A107" s="31">
        <v>49</v>
      </c>
      <c r="B107" s="14">
        <v>13</v>
      </c>
      <c r="C107" s="20">
        <v>0.85199999999999998</v>
      </c>
      <c r="D107" s="14">
        <v>3</v>
      </c>
      <c r="E107">
        <v>0</v>
      </c>
      <c r="F107" s="32">
        <v>0</v>
      </c>
      <c r="G107" s="14">
        <v>37</v>
      </c>
      <c r="H107" s="14">
        <v>9</v>
      </c>
      <c r="I107" s="33">
        <v>168</v>
      </c>
      <c r="J107" s="14">
        <v>1</v>
      </c>
      <c r="Q107" t="e">
        <f ca="1"/>
        <v>#NAME?</v>
      </c>
      <c r="R107" t="e">
        <f ca="1"/>
        <v>#NAME?</v>
      </c>
      <c r="S107" t="e">
        <f ca="1"/>
        <v>#NAME?</v>
      </c>
      <c r="T107" t="e">
        <f ca="1"/>
        <v>#NAME?</v>
      </c>
      <c r="U107" t="e">
        <f ca="1"/>
        <v>#NAME?</v>
      </c>
      <c r="V107" t="e">
        <f ca="1"/>
        <v>#NAME?</v>
      </c>
      <c r="W107" t="e">
        <f ca="1"/>
        <v>#NAME?</v>
      </c>
      <c r="X107" t="e">
        <f ca="1"/>
        <v>#NAME?</v>
      </c>
      <c r="Y107" t="e">
        <f ca="1"/>
        <v>#NAME?</v>
      </c>
      <c r="Z107" s="138" t="e">
        <f ca="1"/>
        <v>#NAME?</v>
      </c>
      <c r="AA107" s="139" t="e">
        <f ca="1"/>
        <v>#NAME?</v>
      </c>
      <c r="AB107" s="140" t="e">
        <f t="shared" ca="1" si="15"/>
        <v>#NAME?</v>
      </c>
      <c r="AC107" t="e">
        <f t="shared" ca="1" si="16"/>
        <v>#NAME?</v>
      </c>
      <c r="AD107" t="e">
        <f t="shared" ca="1" si="17"/>
        <v>#NAME?</v>
      </c>
      <c r="AE107" s="138" t="e">
        <f t="shared" ca="1" si="18"/>
        <v>#NAME?</v>
      </c>
      <c r="AF107" s="140" t="e">
        <f t="shared" ca="1" si="19"/>
        <v>#NAME?</v>
      </c>
      <c r="AG107" s="138">
        <f t="shared" ca="1" si="20"/>
        <v>0</v>
      </c>
      <c r="AH107" s="140" t="e">
        <f t="shared" ca="1" si="21"/>
        <v>#NAME?</v>
      </c>
      <c r="AI107">
        <f t="shared" ca="1" si="22"/>
        <v>0</v>
      </c>
      <c r="BH107" t="e">
        <f ca="1"/>
        <v>#NAME?</v>
      </c>
      <c r="BI107" t="e">
        <f ca="1"/>
        <v>#NAME?</v>
      </c>
      <c r="BJ107" t="e">
        <f ca="1"/>
        <v>#NAME?</v>
      </c>
      <c r="BK107" t="e">
        <f t="shared" ca="1" si="26"/>
        <v>#NAME?</v>
      </c>
      <c r="BL107" t="e">
        <f t="shared" ca="1" si="27"/>
        <v>#NAME?</v>
      </c>
      <c r="BM107" t="e">
        <f t="shared" ca="1" si="23"/>
        <v>#NAME?</v>
      </c>
      <c r="BN107" t="e">
        <f t="shared" ca="1" si="24"/>
        <v>#NAME?</v>
      </c>
      <c r="BO107" t="e">
        <f t="shared" ca="1" si="25"/>
        <v>#NAME?</v>
      </c>
    </row>
    <row r="108" spans="1:67" ht="15.5" x14ac:dyDescent="0.35">
      <c r="A108" s="31">
        <v>74</v>
      </c>
      <c r="B108" s="14">
        <v>6</v>
      </c>
      <c r="C108" s="20">
        <v>1.927</v>
      </c>
      <c r="D108" s="14">
        <v>2</v>
      </c>
      <c r="E108">
        <v>0</v>
      </c>
      <c r="F108" s="32">
        <v>1</v>
      </c>
      <c r="G108" s="14">
        <v>29</v>
      </c>
      <c r="H108" s="14">
        <v>7</v>
      </c>
      <c r="I108" s="33">
        <v>171</v>
      </c>
      <c r="J108" s="14">
        <v>1</v>
      </c>
      <c r="Q108" t="e">
        <f ca="1"/>
        <v>#NAME?</v>
      </c>
      <c r="R108" t="e">
        <f ca="1"/>
        <v>#NAME?</v>
      </c>
      <c r="S108" t="e">
        <f ca="1"/>
        <v>#NAME?</v>
      </c>
      <c r="T108" t="e">
        <f ca="1"/>
        <v>#NAME?</v>
      </c>
      <c r="U108" t="e">
        <f ca="1"/>
        <v>#NAME?</v>
      </c>
      <c r="V108" t="e">
        <f ca="1"/>
        <v>#NAME?</v>
      </c>
      <c r="W108" t="e">
        <f ca="1"/>
        <v>#NAME?</v>
      </c>
      <c r="X108" t="e">
        <f ca="1"/>
        <v>#NAME?</v>
      </c>
      <c r="Y108" t="e">
        <f ca="1"/>
        <v>#NAME?</v>
      </c>
      <c r="Z108" s="138" t="e">
        <f ca="1"/>
        <v>#NAME?</v>
      </c>
      <c r="AA108" s="139" t="e">
        <f ca="1"/>
        <v>#NAME?</v>
      </c>
      <c r="AB108" s="140" t="e">
        <f t="shared" ca="1" si="15"/>
        <v>#NAME?</v>
      </c>
      <c r="AC108" t="e">
        <f t="shared" ca="1" si="16"/>
        <v>#NAME?</v>
      </c>
      <c r="AD108" t="e">
        <f t="shared" ca="1" si="17"/>
        <v>#NAME?</v>
      </c>
      <c r="AE108" s="138" t="e">
        <f t="shared" ca="1" si="18"/>
        <v>#NAME?</v>
      </c>
      <c r="AF108" s="140" t="e">
        <f t="shared" ca="1" si="19"/>
        <v>#NAME?</v>
      </c>
      <c r="AG108" s="138">
        <f t="shared" ca="1" si="20"/>
        <v>0</v>
      </c>
      <c r="AH108" s="140" t="e">
        <f t="shared" ca="1" si="21"/>
        <v>#NAME?</v>
      </c>
      <c r="AI108">
        <f t="shared" ca="1" si="22"/>
        <v>0</v>
      </c>
      <c r="BH108" t="e">
        <f ca="1"/>
        <v>#NAME?</v>
      </c>
      <c r="BI108" t="e">
        <f ca="1"/>
        <v>#NAME?</v>
      </c>
      <c r="BJ108" t="e">
        <f ca="1"/>
        <v>#NAME?</v>
      </c>
      <c r="BK108" t="e">
        <f t="shared" ca="1" si="26"/>
        <v>#NAME?</v>
      </c>
      <c r="BL108" t="e">
        <f t="shared" ca="1" si="27"/>
        <v>#NAME?</v>
      </c>
      <c r="BM108" t="e">
        <f t="shared" ca="1" si="23"/>
        <v>#NAME?</v>
      </c>
      <c r="BN108" t="e">
        <f t="shared" ca="1" si="24"/>
        <v>#NAME?</v>
      </c>
      <c r="BO108" t="e">
        <f t="shared" ca="1" si="25"/>
        <v>#NAME?</v>
      </c>
    </row>
    <row r="109" spans="1:67" ht="15.5" x14ac:dyDescent="0.35">
      <c r="A109" s="31">
        <v>53</v>
      </c>
      <c r="B109" s="14">
        <v>4</v>
      </c>
      <c r="C109" s="20">
        <v>1.018</v>
      </c>
      <c r="D109" s="14">
        <v>1</v>
      </c>
      <c r="E109">
        <v>0</v>
      </c>
      <c r="F109" s="32">
        <v>1</v>
      </c>
      <c r="G109" s="14">
        <v>36</v>
      </c>
      <c r="H109" s="14">
        <v>10</v>
      </c>
      <c r="I109" s="33">
        <v>182</v>
      </c>
      <c r="J109" s="14">
        <v>0</v>
      </c>
      <c r="Q109" t="e">
        <f ca="1"/>
        <v>#NAME?</v>
      </c>
      <c r="R109" t="e">
        <f ca="1"/>
        <v>#NAME?</v>
      </c>
      <c r="S109" t="e">
        <f ca="1"/>
        <v>#NAME?</v>
      </c>
      <c r="T109" t="e">
        <f ca="1"/>
        <v>#NAME?</v>
      </c>
      <c r="U109" t="e">
        <f ca="1"/>
        <v>#NAME?</v>
      </c>
      <c r="V109" t="e">
        <f ca="1"/>
        <v>#NAME?</v>
      </c>
      <c r="W109" t="e">
        <f ca="1"/>
        <v>#NAME?</v>
      </c>
      <c r="X109" t="e">
        <f ca="1"/>
        <v>#NAME?</v>
      </c>
      <c r="Y109" t="e">
        <f ca="1"/>
        <v>#NAME?</v>
      </c>
      <c r="Z109" s="138" t="e">
        <f ca="1"/>
        <v>#NAME?</v>
      </c>
      <c r="AA109" s="139" t="e">
        <f ca="1"/>
        <v>#NAME?</v>
      </c>
      <c r="AB109" s="140" t="e">
        <f t="shared" ca="1" si="15"/>
        <v>#NAME?</v>
      </c>
      <c r="AC109" t="e">
        <f t="shared" ca="1" si="16"/>
        <v>#NAME?</v>
      </c>
      <c r="AD109" t="e">
        <f t="shared" ca="1" si="17"/>
        <v>#NAME?</v>
      </c>
      <c r="AE109" s="138" t="e">
        <f t="shared" ca="1" si="18"/>
        <v>#NAME?</v>
      </c>
      <c r="AF109" s="140" t="e">
        <f t="shared" ca="1" si="19"/>
        <v>#NAME?</v>
      </c>
      <c r="AG109" s="138">
        <f t="shared" ca="1" si="20"/>
        <v>0</v>
      </c>
      <c r="AH109" s="140" t="e">
        <f t="shared" ca="1" si="21"/>
        <v>#NAME?</v>
      </c>
      <c r="AI109">
        <f t="shared" ca="1" si="22"/>
        <v>0</v>
      </c>
      <c r="BH109" t="e">
        <f ca="1"/>
        <v>#NAME?</v>
      </c>
      <c r="BI109" t="e">
        <f ca="1"/>
        <v>#NAME?</v>
      </c>
      <c r="BJ109" t="e">
        <f ca="1"/>
        <v>#NAME?</v>
      </c>
      <c r="BK109" t="e">
        <f t="shared" ca="1" si="26"/>
        <v>#NAME?</v>
      </c>
      <c r="BL109" t="e">
        <f t="shared" ca="1" si="27"/>
        <v>#NAME?</v>
      </c>
      <c r="BM109" t="e">
        <f t="shared" ca="1" si="23"/>
        <v>#NAME?</v>
      </c>
      <c r="BN109" t="e">
        <f t="shared" ca="1" si="24"/>
        <v>#NAME?</v>
      </c>
      <c r="BO109" t="e">
        <f t="shared" ca="1" si="25"/>
        <v>#NAME?</v>
      </c>
    </row>
    <row r="110" spans="1:67" ht="15.5" x14ac:dyDescent="0.35">
      <c r="A110" s="31">
        <v>58</v>
      </c>
      <c r="B110" s="14">
        <v>13</v>
      </c>
      <c r="C110" s="20">
        <v>0.86399999999999999</v>
      </c>
      <c r="D110" s="14">
        <v>4</v>
      </c>
      <c r="E110">
        <v>0</v>
      </c>
      <c r="F110" s="32">
        <v>0</v>
      </c>
      <c r="G110" s="14">
        <v>61</v>
      </c>
      <c r="H110" s="14">
        <v>8</v>
      </c>
      <c r="I110" s="33">
        <v>168</v>
      </c>
      <c r="J110" s="14">
        <v>1</v>
      </c>
      <c r="Q110" t="e">
        <f ca="1"/>
        <v>#NAME?</v>
      </c>
      <c r="R110" t="e">
        <f ca="1"/>
        <v>#NAME?</v>
      </c>
      <c r="S110" t="e">
        <f ca="1"/>
        <v>#NAME?</v>
      </c>
      <c r="T110" t="e">
        <f ca="1"/>
        <v>#NAME?</v>
      </c>
      <c r="U110" t="e">
        <f ca="1"/>
        <v>#NAME?</v>
      </c>
      <c r="V110" t="e">
        <f ca="1"/>
        <v>#NAME?</v>
      </c>
      <c r="W110" t="e">
        <f ca="1"/>
        <v>#NAME?</v>
      </c>
      <c r="X110" t="e">
        <f ca="1"/>
        <v>#NAME?</v>
      </c>
      <c r="Y110" t="e">
        <f ca="1"/>
        <v>#NAME?</v>
      </c>
      <c r="Z110" s="138" t="e">
        <f ca="1"/>
        <v>#NAME?</v>
      </c>
      <c r="AA110" s="139" t="e">
        <f ca="1"/>
        <v>#NAME?</v>
      </c>
      <c r="AB110" s="140" t="e">
        <f t="shared" ca="1" si="15"/>
        <v>#NAME?</v>
      </c>
      <c r="AC110" t="e">
        <f t="shared" ca="1" si="16"/>
        <v>#NAME?</v>
      </c>
      <c r="AD110" t="e">
        <f t="shared" ca="1" si="17"/>
        <v>#NAME?</v>
      </c>
      <c r="AE110" s="138" t="e">
        <f t="shared" ca="1" si="18"/>
        <v>#NAME?</v>
      </c>
      <c r="AF110" s="140" t="e">
        <f t="shared" ca="1" si="19"/>
        <v>#NAME?</v>
      </c>
      <c r="AG110" s="138">
        <f t="shared" ca="1" si="20"/>
        <v>0</v>
      </c>
      <c r="AH110" s="140" t="e">
        <f t="shared" ca="1" si="21"/>
        <v>#NAME?</v>
      </c>
      <c r="AI110">
        <f t="shared" ca="1" si="22"/>
        <v>0</v>
      </c>
      <c r="BH110" t="e">
        <f ca="1"/>
        <v>#NAME?</v>
      </c>
      <c r="BI110" t="e">
        <f ca="1"/>
        <v>#NAME?</v>
      </c>
      <c r="BJ110" t="e">
        <f ca="1"/>
        <v>#NAME?</v>
      </c>
      <c r="BK110" t="e">
        <f t="shared" ca="1" si="26"/>
        <v>#NAME?</v>
      </c>
      <c r="BL110" t="e">
        <f t="shared" ca="1" si="27"/>
        <v>#NAME?</v>
      </c>
      <c r="BM110" t="e">
        <f t="shared" ca="1" si="23"/>
        <v>#NAME?</v>
      </c>
      <c r="BN110" t="e">
        <f t="shared" ca="1" si="24"/>
        <v>#NAME?</v>
      </c>
      <c r="BO110" t="e">
        <f t="shared" ca="1" si="25"/>
        <v>#NAME?</v>
      </c>
    </row>
    <row r="111" spans="1:67" ht="15.5" x14ac:dyDescent="0.35">
      <c r="A111" s="31">
        <v>54</v>
      </c>
      <c r="B111" s="14">
        <v>2</v>
      </c>
      <c r="C111" s="20">
        <v>0.626</v>
      </c>
      <c r="D111" s="14">
        <v>2</v>
      </c>
      <c r="E111">
        <v>0</v>
      </c>
      <c r="F111" s="32">
        <v>0</v>
      </c>
      <c r="G111" s="14">
        <v>38</v>
      </c>
      <c r="H111" s="14">
        <v>8</v>
      </c>
      <c r="I111" s="33">
        <v>193</v>
      </c>
      <c r="J111" s="14">
        <v>1</v>
      </c>
      <c r="Q111" t="e">
        <f ca="1"/>
        <v>#NAME?</v>
      </c>
      <c r="R111" t="e">
        <f ca="1"/>
        <v>#NAME?</v>
      </c>
      <c r="S111" t="e">
        <f ca="1"/>
        <v>#NAME?</v>
      </c>
      <c r="T111" t="e">
        <f ca="1"/>
        <v>#NAME?</v>
      </c>
      <c r="U111" t="e">
        <f ca="1"/>
        <v>#NAME?</v>
      </c>
      <c r="V111" t="e">
        <f ca="1"/>
        <v>#NAME?</v>
      </c>
      <c r="W111" t="e">
        <f ca="1"/>
        <v>#NAME?</v>
      </c>
      <c r="X111" t="e">
        <f ca="1"/>
        <v>#NAME?</v>
      </c>
      <c r="Y111" t="e">
        <f ca="1"/>
        <v>#NAME?</v>
      </c>
      <c r="Z111" s="138" t="e">
        <f ca="1"/>
        <v>#NAME?</v>
      </c>
      <c r="AA111" s="139" t="e">
        <f ca="1"/>
        <v>#NAME?</v>
      </c>
      <c r="AB111" s="140" t="e">
        <f t="shared" ca="1" si="15"/>
        <v>#NAME?</v>
      </c>
      <c r="AC111" t="e">
        <f t="shared" ca="1" si="16"/>
        <v>#NAME?</v>
      </c>
      <c r="AD111" t="e">
        <f t="shared" ca="1" si="17"/>
        <v>#NAME?</v>
      </c>
      <c r="AE111" s="138" t="e">
        <f t="shared" ca="1" si="18"/>
        <v>#NAME?</v>
      </c>
      <c r="AF111" s="140" t="e">
        <f t="shared" ca="1" si="19"/>
        <v>#NAME?</v>
      </c>
      <c r="AG111" s="138">
        <f t="shared" ca="1" si="20"/>
        <v>0</v>
      </c>
      <c r="AH111" s="140" t="e">
        <f t="shared" ca="1" si="21"/>
        <v>#NAME?</v>
      </c>
      <c r="AI111">
        <f t="shared" ca="1" si="22"/>
        <v>0</v>
      </c>
      <c r="BH111" t="e">
        <f ca="1"/>
        <v>#NAME?</v>
      </c>
      <c r="BI111" t="e">
        <f ca="1"/>
        <v>#NAME?</v>
      </c>
      <c r="BJ111" t="e">
        <f ca="1"/>
        <v>#NAME?</v>
      </c>
      <c r="BK111" t="e">
        <f t="shared" ca="1" si="26"/>
        <v>#NAME?</v>
      </c>
      <c r="BL111" t="e">
        <f t="shared" ca="1" si="27"/>
        <v>#NAME?</v>
      </c>
      <c r="BM111" t="e">
        <f t="shared" ca="1" si="23"/>
        <v>#NAME?</v>
      </c>
      <c r="BN111" t="e">
        <f t="shared" ca="1" si="24"/>
        <v>#NAME?</v>
      </c>
      <c r="BO111" t="e">
        <f t="shared" ca="1" si="25"/>
        <v>#NAME?</v>
      </c>
    </row>
    <row r="112" spans="1:67" ht="15.5" x14ac:dyDescent="0.35">
      <c r="A112" s="31">
        <v>55</v>
      </c>
      <c r="B112" s="14">
        <v>4</v>
      </c>
      <c r="C112" s="20">
        <v>1.3839999999999999</v>
      </c>
      <c r="D112" s="14">
        <v>2</v>
      </c>
      <c r="E112">
        <v>1</v>
      </c>
      <c r="F112" s="32">
        <v>0</v>
      </c>
      <c r="G112" s="14">
        <v>27</v>
      </c>
      <c r="H112" s="14">
        <v>10</v>
      </c>
      <c r="I112" s="33">
        <v>192</v>
      </c>
      <c r="J112" s="14">
        <v>1</v>
      </c>
      <c r="Q112" t="e">
        <f ca="1"/>
        <v>#NAME?</v>
      </c>
      <c r="R112" t="e">
        <f ca="1"/>
        <v>#NAME?</v>
      </c>
      <c r="S112" t="e">
        <f ca="1"/>
        <v>#NAME?</v>
      </c>
      <c r="T112" t="e">
        <f ca="1"/>
        <v>#NAME?</v>
      </c>
      <c r="U112" t="e">
        <f ca="1"/>
        <v>#NAME?</v>
      </c>
      <c r="V112" t="e">
        <f ca="1"/>
        <v>#NAME?</v>
      </c>
      <c r="W112" t="e">
        <f ca="1"/>
        <v>#NAME?</v>
      </c>
      <c r="X112" t="e">
        <f ca="1"/>
        <v>#NAME?</v>
      </c>
      <c r="Y112" t="e">
        <f ca="1"/>
        <v>#NAME?</v>
      </c>
      <c r="Z112" s="138" t="e">
        <f ca="1"/>
        <v>#NAME?</v>
      </c>
      <c r="AA112" s="139" t="e">
        <f ca="1"/>
        <v>#NAME?</v>
      </c>
      <c r="AB112" s="140" t="e">
        <f t="shared" ca="1" si="15"/>
        <v>#NAME?</v>
      </c>
      <c r="AC112" t="e">
        <f t="shared" ca="1" si="16"/>
        <v>#NAME?</v>
      </c>
      <c r="AD112" t="e">
        <f t="shared" ca="1" si="17"/>
        <v>#NAME?</v>
      </c>
      <c r="AE112" s="138" t="e">
        <f t="shared" ca="1" si="18"/>
        <v>#NAME?</v>
      </c>
      <c r="AF112" s="140" t="e">
        <f t="shared" ca="1" si="19"/>
        <v>#NAME?</v>
      </c>
      <c r="AG112" s="138">
        <f t="shared" ca="1" si="20"/>
        <v>0</v>
      </c>
      <c r="AH112" s="140" t="e">
        <f t="shared" ca="1" si="21"/>
        <v>#NAME?</v>
      </c>
      <c r="AI112">
        <f t="shared" ca="1" si="22"/>
        <v>0</v>
      </c>
      <c r="BH112" t="e">
        <f ca="1"/>
        <v>#NAME?</v>
      </c>
      <c r="BI112" t="e">
        <f ca="1"/>
        <v>#NAME?</v>
      </c>
      <c r="BJ112" t="e">
        <f ca="1"/>
        <v>#NAME?</v>
      </c>
      <c r="BK112" t="e">
        <f t="shared" ca="1" si="26"/>
        <v>#NAME?</v>
      </c>
      <c r="BL112" t="e">
        <f t="shared" ca="1" si="27"/>
        <v>#NAME?</v>
      </c>
      <c r="BM112" t="e">
        <f t="shared" ca="1" si="23"/>
        <v>#NAME?</v>
      </c>
      <c r="BN112" t="e">
        <f t="shared" ca="1" si="24"/>
        <v>#NAME?</v>
      </c>
      <c r="BO112" t="e">
        <f t="shared" ca="1" si="25"/>
        <v>#NAME?</v>
      </c>
    </row>
    <row r="113" spans="1:67" ht="15.5" x14ac:dyDescent="0.35">
      <c r="A113" s="31">
        <v>65</v>
      </c>
      <c r="B113" s="14">
        <v>3</v>
      </c>
      <c r="C113" s="20">
        <v>0.59</v>
      </c>
      <c r="D113" s="14">
        <v>3</v>
      </c>
      <c r="E113">
        <v>0</v>
      </c>
      <c r="F113" s="32">
        <v>1</v>
      </c>
      <c r="G113" s="14">
        <v>32</v>
      </c>
      <c r="H113" s="14">
        <v>10</v>
      </c>
      <c r="I113" s="33">
        <v>181</v>
      </c>
      <c r="J113" s="14">
        <v>1</v>
      </c>
      <c r="Q113" t="e">
        <f ca="1"/>
        <v>#NAME?</v>
      </c>
      <c r="R113" t="e">
        <f ca="1"/>
        <v>#NAME?</v>
      </c>
      <c r="S113" t="e">
        <f ca="1"/>
        <v>#NAME?</v>
      </c>
      <c r="T113" t="e">
        <f ca="1"/>
        <v>#NAME?</v>
      </c>
      <c r="U113" t="e">
        <f ca="1"/>
        <v>#NAME?</v>
      </c>
      <c r="V113" t="e">
        <f ca="1"/>
        <v>#NAME?</v>
      </c>
      <c r="W113" t="e">
        <f ca="1"/>
        <v>#NAME?</v>
      </c>
      <c r="X113" t="e">
        <f ca="1"/>
        <v>#NAME?</v>
      </c>
      <c r="Y113" t="e">
        <f ca="1"/>
        <v>#NAME?</v>
      </c>
      <c r="Z113" s="138" t="e">
        <f ca="1"/>
        <v>#NAME?</v>
      </c>
      <c r="AA113" s="139" t="e">
        <f ca="1"/>
        <v>#NAME?</v>
      </c>
      <c r="AB113" s="140" t="e">
        <f t="shared" ca="1" si="15"/>
        <v>#NAME?</v>
      </c>
      <c r="AC113" t="e">
        <f t="shared" ca="1" si="16"/>
        <v>#NAME?</v>
      </c>
      <c r="AD113" t="e">
        <f t="shared" ca="1" si="17"/>
        <v>#NAME?</v>
      </c>
      <c r="AE113" s="138" t="e">
        <f t="shared" ca="1" si="18"/>
        <v>#NAME?</v>
      </c>
      <c r="AF113" s="140" t="e">
        <f t="shared" ca="1" si="19"/>
        <v>#NAME?</v>
      </c>
      <c r="AG113" s="138">
        <f t="shared" ca="1" si="20"/>
        <v>0</v>
      </c>
      <c r="AH113" s="140" t="e">
        <f t="shared" ca="1" si="21"/>
        <v>#NAME?</v>
      </c>
      <c r="AI113">
        <f t="shared" ca="1" si="22"/>
        <v>0</v>
      </c>
      <c r="BH113" t="e">
        <f ca="1"/>
        <v>#NAME?</v>
      </c>
      <c r="BI113" t="e">
        <f ca="1"/>
        <v>#NAME?</v>
      </c>
      <c r="BJ113" t="e">
        <f ca="1"/>
        <v>#NAME?</v>
      </c>
      <c r="BK113" t="e">
        <f t="shared" ca="1" si="26"/>
        <v>#NAME?</v>
      </c>
      <c r="BL113" t="e">
        <f t="shared" ca="1" si="27"/>
        <v>#NAME?</v>
      </c>
      <c r="BM113" t="e">
        <f t="shared" ca="1" si="23"/>
        <v>#NAME?</v>
      </c>
      <c r="BN113" t="e">
        <f t="shared" ca="1" si="24"/>
        <v>#NAME?</v>
      </c>
      <c r="BO113" t="e">
        <f t="shared" ca="1" si="25"/>
        <v>#NAME?</v>
      </c>
    </row>
    <row r="114" spans="1:67" ht="15.5" x14ac:dyDescent="0.35">
      <c r="A114" s="31">
        <v>39</v>
      </c>
      <c r="B114" s="14">
        <v>7</v>
      </c>
      <c r="C114" s="20">
        <v>7.1999999999999995E-2</v>
      </c>
      <c r="D114" s="14">
        <v>7</v>
      </c>
      <c r="E114">
        <v>1</v>
      </c>
      <c r="F114" s="32">
        <v>1</v>
      </c>
      <c r="G114" s="14">
        <v>44</v>
      </c>
      <c r="H114" s="14">
        <v>16</v>
      </c>
      <c r="I114" s="33">
        <v>170</v>
      </c>
      <c r="J114" s="14">
        <v>1</v>
      </c>
      <c r="Q114" t="e">
        <f ca="1"/>
        <v>#NAME?</v>
      </c>
      <c r="R114" t="e">
        <f ca="1"/>
        <v>#NAME?</v>
      </c>
      <c r="S114" t="e">
        <f ca="1"/>
        <v>#NAME?</v>
      </c>
      <c r="T114" t="e">
        <f ca="1"/>
        <v>#NAME?</v>
      </c>
      <c r="U114" t="e">
        <f ca="1"/>
        <v>#NAME?</v>
      </c>
      <c r="V114" t="e">
        <f ca="1"/>
        <v>#NAME?</v>
      </c>
      <c r="W114" t="e">
        <f ca="1"/>
        <v>#NAME?</v>
      </c>
      <c r="X114" t="e">
        <f ca="1"/>
        <v>#NAME?</v>
      </c>
      <c r="Y114" t="e">
        <f ca="1"/>
        <v>#NAME?</v>
      </c>
      <c r="Z114" s="138" t="e">
        <f ca="1"/>
        <v>#NAME?</v>
      </c>
      <c r="AA114" s="139" t="e">
        <f ca="1"/>
        <v>#NAME?</v>
      </c>
      <c r="AB114" s="140" t="e">
        <f t="shared" ca="1" si="15"/>
        <v>#NAME?</v>
      </c>
      <c r="AC114" t="e">
        <f t="shared" ca="1" si="16"/>
        <v>#NAME?</v>
      </c>
      <c r="AD114" t="e">
        <f t="shared" ca="1" si="17"/>
        <v>#NAME?</v>
      </c>
      <c r="AE114" s="138" t="e">
        <f t="shared" ca="1" si="18"/>
        <v>#NAME?</v>
      </c>
      <c r="AF114" s="140" t="e">
        <f t="shared" ca="1" si="19"/>
        <v>#NAME?</v>
      </c>
      <c r="AG114" s="138">
        <f t="shared" ca="1" si="20"/>
        <v>0</v>
      </c>
      <c r="AH114" s="140" t="e">
        <f t="shared" ca="1" si="21"/>
        <v>#NAME?</v>
      </c>
      <c r="AI114">
        <f t="shared" ca="1" si="22"/>
        <v>0</v>
      </c>
      <c r="BH114" t="e">
        <f ca="1"/>
        <v>#NAME?</v>
      </c>
      <c r="BI114" t="e">
        <f ca="1"/>
        <v>#NAME?</v>
      </c>
      <c r="BJ114" t="e">
        <f ca="1"/>
        <v>#NAME?</v>
      </c>
      <c r="BK114" t="e">
        <f t="shared" ca="1" si="26"/>
        <v>#NAME?</v>
      </c>
      <c r="BL114" t="e">
        <f t="shared" ca="1" si="27"/>
        <v>#NAME?</v>
      </c>
      <c r="BM114" t="e">
        <f t="shared" ca="1" si="23"/>
        <v>#NAME?</v>
      </c>
      <c r="BN114" t="e">
        <f t="shared" ca="1" si="24"/>
        <v>#NAME?</v>
      </c>
      <c r="BO114" t="e">
        <f t="shared" ca="1" si="25"/>
        <v>#NAME?</v>
      </c>
    </row>
    <row r="115" spans="1:67" ht="15.5" x14ac:dyDescent="0.35">
      <c r="A115" s="31">
        <v>42</v>
      </c>
      <c r="B115" s="14">
        <v>4</v>
      </c>
      <c r="C115" s="20">
        <v>1.2829999999999999</v>
      </c>
      <c r="D115" s="14">
        <v>4</v>
      </c>
      <c r="E115">
        <v>0</v>
      </c>
      <c r="F115" s="32">
        <v>0</v>
      </c>
      <c r="G115" s="14">
        <v>37</v>
      </c>
      <c r="H115" s="14">
        <v>6</v>
      </c>
      <c r="I115" s="33">
        <v>175</v>
      </c>
      <c r="J115" s="14">
        <v>1</v>
      </c>
      <c r="Q115" t="e">
        <f ca="1"/>
        <v>#NAME?</v>
      </c>
      <c r="R115" t="e">
        <f ca="1"/>
        <v>#NAME?</v>
      </c>
      <c r="S115" t="e">
        <f ca="1"/>
        <v>#NAME?</v>
      </c>
      <c r="T115" t="e">
        <f ca="1"/>
        <v>#NAME?</v>
      </c>
      <c r="U115" t="e">
        <f ca="1"/>
        <v>#NAME?</v>
      </c>
      <c r="V115" t="e">
        <f ca="1"/>
        <v>#NAME?</v>
      </c>
      <c r="W115" t="e">
        <f ca="1"/>
        <v>#NAME?</v>
      </c>
      <c r="X115" t="e">
        <f ca="1"/>
        <v>#NAME?</v>
      </c>
      <c r="Y115" t="e">
        <f ca="1"/>
        <v>#NAME?</v>
      </c>
      <c r="Z115" s="138" t="e">
        <f ca="1"/>
        <v>#NAME?</v>
      </c>
      <c r="AA115" s="139" t="e">
        <f ca="1"/>
        <v>#NAME?</v>
      </c>
      <c r="AB115" s="140" t="e">
        <f t="shared" ca="1" si="15"/>
        <v>#NAME?</v>
      </c>
      <c r="AC115" t="e">
        <f t="shared" ca="1" si="16"/>
        <v>#NAME?</v>
      </c>
      <c r="AD115" t="e">
        <f t="shared" ca="1" si="17"/>
        <v>#NAME?</v>
      </c>
      <c r="AE115" s="138" t="e">
        <f t="shared" ca="1" si="18"/>
        <v>#NAME?</v>
      </c>
      <c r="AF115" s="140" t="e">
        <f t="shared" ca="1" si="19"/>
        <v>#NAME?</v>
      </c>
      <c r="AG115" s="138">
        <f t="shared" ca="1" si="20"/>
        <v>0</v>
      </c>
      <c r="AH115" s="140" t="e">
        <f t="shared" ca="1" si="21"/>
        <v>#NAME?</v>
      </c>
      <c r="AI115">
        <f t="shared" ca="1" si="22"/>
        <v>0</v>
      </c>
      <c r="BH115" t="e">
        <f ca="1"/>
        <v>#NAME?</v>
      </c>
      <c r="BI115" t="e">
        <f ca="1"/>
        <v>#NAME?</v>
      </c>
      <c r="BJ115" t="e">
        <f ca="1"/>
        <v>#NAME?</v>
      </c>
      <c r="BK115" t="e">
        <f t="shared" ca="1" si="26"/>
        <v>#NAME?</v>
      </c>
      <c r="BL115" t="e">
        <f t="shared" ca="1" si="27"/>
        <v>#NAME?</v>
      </c>
      <c r="BM115" t="e">
        <f t="shared" ca="1" si="23"/>
        <v>#NAME?</v>
      </c>
      <c r="BN115" t="e">
        <f t="shared" ca="1" si="24"/>
        <v>#NAME?</v>
      </c>
      <c r="BO115" t="e">
        <f t="shared" ca="1" si="25"/>
        <v>#NAME?</v>
      </c>
    </row>
    <row r="116" spans="1:67" ht="15.5" x14ac:dyDescent="0.35">
      <c r="A116" s="31">
        <v>89</v>
      </c>
      <c r="B116" s="14">
        <v>6</v>
      </c>
      <c r="C116" s="20">
        <v>7.4999999999999997E-2</v>
      </c>
      <c r="D116" s="14">
        <v>0</v>
      </c>
      <c r="E116">
        <v>1</v>
      </c>
      <c r="F116" s="32">
        <v>1</v>
      </c>
      <c r="G116" s="14">
        <v>37</v>
      </c>
      <c r="H116" s="14">
        <v>13</v>
      </c>
      <c r="I116" s="33">
        <v>196</v>
      </c>
      <c r="J116" s="14">
        <v>1</v>
      </c>
      <c r="Q116" t="e">
        <f ca="1"/>
        <v>#NAME?</v>
      </c>
      <c r="R116" t="e">
        <f ca="1"/>
        <v>#NAME?</v>
      </c>
      <c r="S116" t="e">
        <f ca="1"/>
        <v>#NAME?</v>
      </c>
      <c r="T116" t="e">
        <f ca="1"/>
        <v>#NAME?</v>
      </c>
      <c r="U116" t="e">
        <f ca="1"/>
        <v>#NAME?</v>
      </c>
      <c r="V116" t="e">
        <f ca="1"/>
        <v>#NAME?</v>
      </c>
      <c r="W116" t="e">
        <f ca="1"/>
        <v>#NAME?</v>
      </c>
      <c r="X116" t="e">
        <f ca="1"/>
        <v>#NAME?</v>
      </c>
      <c r="Y116" t="e">
        <f ca="1"/>
        <v>#NAME?</v>
      </c>
      <c r="Z116" s="138" t="e">
        <f ca="1"/>
        <v>#NAME?</v>
      </c>
      <c r="AA116" s="139" t="e">
        <f ca="1"/>
        <v>#NAME?</v>
      </c>
      <c r="AB116" s="140" t="e">
        <f t="shared" ca="1" si="15"/>
        <v>#NAME?</v>
      </c>
      <c r="AC116" t="e">
        <f t="shared" ca="1" si="16"/>
        <v>#NAME?</v>
      </c>
      <c r="AD116" t="e">
        <f t="shared" ca="1" si="17"/>
        <v>#NAME?</v>
      </c>
      <c r="AE116" s="138" t="e">
        <f t="shared" ca="1" si="18"/>
        <v>#NAME?</v>
      </c>
      <c r="AF116" s="140" t="e">
        <f t="shared" ca="1" si="19"/>
        <v>#NAME?</v>
      </c>
      <c r="AG116" s="138">
        <f t="shared" ca="1" si="20"/>
        <v>0</v>
      </c>
      <c r="AH116" s="140" t="e">
        <f t="shared" ca="1" si="21"/>
        <v>#NAME?</v>
      </c>
      <c r="AI116">
        <f t="shared" ca="1" si="22"/>
        <v>0</v>
      </c>
      <c r="BH116" t="e">
        <f ca="1"/>
        <v>#NAME?</v>
      </c>
      <c r="BI116" t="e">
        <f ca="1"/>
        <v>#NAME?</v>
      </c>
      <c r="BJ116" t="e">
        <f ca="1"/>
        <v>#NAME?</v>
      </c>
      <c r="BK116" t="e">
        <f t="shared" ca="1" si="26"/>
        <v>#NAME?</v>
      </c>
      <c r="BL116" t="e">
        <f t="shared" ca="1" si="27"/>
        <v>#NAME?</v>
      </c>
      <c r="BM116" t="e">
        <f t="shared" ca="1" si="23"/>
        <v>#NAME?</v>
      </c>
      <c r="BN116" t="e">
        <f t="shared" ca="1" si="24"/>
        <v>#NAME?</v>
      </c>
      <c r="BO116" t="e">
        <f t="shared" ca="1" si="25"/>
        <v>#NAME?</v>
      </c>
    </row>
    <row r="117" spans="1:67" ht="15.5" x14ac:dyDescent="0.35">
      <c r="A117" s="31">
        <v>65</v>
      </c>
      <c r="B117" s="14">
        <v>6</v>
      </c>
      <c r="C117" s="20">
        <v>0.89900000000000002</v>
      </c>
      <c r="D117" s="14">
        <v>1</v>
      </c>
      <c r="E117">
        <v>0</v>
      </c>
      <c r="F117" s="32">
        <v>1</v>
      </c>
      <c r="G117" s="14">
        <v>60</v>
      </c>
      <c r="H117" s="14">
        <v>9</v>
      </c>
      <c r="I117" s="33">
        <v>174</v>
      </c>
      <c r="J117" s="14">
        <v>0</v>
      </c>
      <c r="Q117" t="e">
        <f ca="1"/>
        <v>#NAME?</v>
      </c>
      <c r="R117" t="e">
        <f ca="1"/>
        <v>#NAME?</v>
      </c>
      <c r="S117" t="e">
        <f ca="1"/>
        <v>#NAME?</v>
      </c>
      <c r="T117" t="e">
        <f ca="1"/>
        <v>#NAME?</v>
      </c>
      <c r="U117" t="e">
        <f ca="1"/>
        <v>#NAME?</v>
      </c>
      <c r="V117" t="e">
        <f ca="1"/>
        <v>#NAME?</v>
      </c>
      <c r="W117" t="e">
        <f ca="1"/>
        <v>#NAME?</v>
      </c>
      <c r="X117" t="e">
        <f ca="1"/>
        <v>#NAME?</v>
      </c>
      <c r="Y117" t="e">
        <f ca="1"/>
        <v>#NAME?</v>
      </c>
      <c r="Z117" s="138" t="e">
        <f ca="1"/>
        <v>#NAME?</v>
      </c>
      <c r="AA117" s="139" t="e">
        <f ca="1"/>
        <v>#NAME?</v>
      </c>
      <c r="AB117" s="140" t="e">
        <f t="shared" ca="1" si="15"/>
        <v>#NAME?</v>
      </c>
      <c r="AC117" t="e">
        <f t="shared" ca="1" si="16"/>
        <v>#NAME?</v>
      </c>
      <c r="AD117" t="e">
        <f t="shared" ca="1" si="17"/>
        <v>#NAME?</v>
      </c>
      <c r="AE117" s="138" t="e">
        <f t="shared" ca="1" si="18"/>
        <v>#NAME?</v>
      </c>
      <c r="AF117" s="140" t="e">
        <f t="shared" ca="1" si="19"/>
        <v>#NAME?</v>
      </c>
      <c r="AG117" s="138">
        <f t="shared" ca="1" si="20"/>
        <v>0</v>
      </c>
      <c r="AH117" s="140" t="e">
        <f t="shared" ca="1" si="21"/>
        <v>#NAME?</v>
      </c>
      <c r="AI117">
        <f t="shared" ca="1" si="22"/>
        <v>0</v>
      </c>
      <c r="BH117" t="e">
        <f ca="1"/>
        <v>#NAME?</v>
      </c>
      <c r="BI117" t="e">
        <f ca="1"/>
        <v>#NAME?</v>
      </c>
      <c r="BJ117" t="e">
        <f ca="1"/>
        <v>#NAME?</v>
      </c>
      <c r="BK117" t="e">
        <f t="shared" ca="1" si="26"/>
        <v>#NAME?</v>
      </c>
      <c r="BL117" t="e">
        <f t="shared" ca="1" si="27"/>
        <v>#NAME?</v>
      </c>
      <c r="BM117" t="e">
        <f t="shared" ca="1" si="23"/>
        <v>#NAME?</v>
      </c>
      <c r="BN117" t="e">
        <f t="shared" ca="1" si="24"/>
        <v>#NAME?</v>
      </c>
      <c r="BO117" t="e">
        <f t="shared" ca="1" si="25"/>
        <v>#NAME?</v>
      </c>
    </row>
    <row r="118" spans="1:67" ht="15.5" x14ac:dyDescent="0.35">
      <c r="A118" s="31">
        <v>49</v>
      </c>
      <c r="B118" s="14">
        <v>10</v>
      </c>
      <c r="C118" s="20">
        <v>1.248</v>
      </c>
      <c r="D118" s="14">
        <v>2</v>
      </c>
      <c r="E118">
        <v>0</v>
      </c>
      <c r="F118" s="32">
        <v>0</v>
      </c>
      <c r="G118" s="14">
        <v>53</v>
      </c>
      <c r="H118" s="14">
        <v>12</v>
      </c>
      <c r="I118" s="33">
        <v>182</v>
      </c>
      <c r="J118" s="14">
        <v>0</v>
      </c>
      <c r="Q118" t="e">
        <f ca="1"/>
        <v>#NAME?</v>
      </c>
      <c r="R118" t="e">
        <f ca="1"/>
        <v>#NAME?</v>
      </c>
      <c r="S118" t="e">
        <f ca="1"/>
        <v>#NAME?</v>
      </c>
      <c r="T118" t="e">
        <f ca="1"/>
        <v>#NAME?</v>
      </c>
      <c r="U118" t="e">
        <f ca="1"/>
        <v>#NAME?</v>
      </c>
      <c r="V118" t="e">
        <f ca="1"/>
        <v>#NAME?</v>
      </c>
      <c r="W118" t="e">
        <f ca="1"/>
        <v>#NAME?</v>
      </c>
      <c r="X118" t="e">
        <f ca="1"/>
        <v>#NAME?</v>
      </c>
      <c r="Y118" t="e">
        <f ca="1"/>
        <v>#NAME?</v>
      </c>
      <c r="Z118" s="138" t="e">
        <f ca="1"/>
        <v>#NAME?</v>
      </c>
      <c r="AA118" s="139" t="e">
        <f ca="1"/>
        <v>#NAME?</v>
      </c>
      <c r="AB118" s="140" t="e">
        <f t="shared" ca="1" si="15"/>
        <v>#NAME?</v>
      </c>
      <c r="AC118" t="e">
        <f t="shared" ca="1" si="16"/>
        <v>#NAME?</v>
      </c>
      <c r="AD118" t="e">
        <f t="shared" ca="1" si="17"/>
        <v>#NAME?</v>
      </c>
      <c r="AE118" s="138" t="e">
        <f t="shared" ca="1" si="18"/>
        <v>#NAME?</v>
      </c>
      <c r="AF118" s="140" t="e">
        <f t="shared" ca="1" si="19"/>
        <v>#NAME?</v>
      </c>
      <c r="AG118" s="138">
        <f t="shared" ca="1" si="20"/>
        <v>0</v>
      </c>
      <c r="AH118" s="140" t="e">
        <f t="shared" ca="1" si="21"/>
        <v>#NAME?</v>
      </c>
      <c r="AI118">
        <f t="shared" ca="1" si="22"/>
        <v>0</v>
      </c>
      <c r="BH118" t="e">
        <f ca="1"/>
        <v>#NAME?</v>
      </c>
      <c r="BI118" t="e">
        <f ca="1"/>
        <v>#NAME?</v>
      </c>
      <c r="BJ118" t="e">
        <f ca="1"/>
        <v>#NAME?</v>
      </c>
      <c r="BK118" t="e">
        <f t="shared" ca="1" si="26"/>
        <v>#NAME?</v>
      </c>
      <c r="BL118" t="e">
        <f t="shared" ca="1" si="27"/>
        <v>#NAME?</v>
      </c>
      <c r="BM118" t="e">
        <f t="shared" ca="1" si="23"/>
        <v>#NAME?</v>
      </c>
      <c r="BN118" t="e">
        <f t="shared" ca="1" si="24"/>
        <v>#NAME?</v>
      </c>
      <c r="BO118" t="e">
        <f t="shared" ca="1" si="25"/>
        <v>#NAME?</v>
      </c>
    </row>
    <row r="119" spans="1:67" ht="15.5" x14ac:dyDescent="0.35">
      <c r="A119" s="31">
        <v>51</v>
      </c>
      <c r="B119" s="14">
        <v>18</v>
      </c>
      <c r="C119" s="20">
        <v>0.23100000000000001</v>
      </c>
      <c r="D119" s="14">
        <v>5</v>
      </c>
      <c r="E119">
        <v>1</v>
      </c>
      <c r="F119" s="32">
        <v>0</v>
      </c>
      <c r="G119" s="14">
        <v>41</v>
      </c>
      <c r="H119" s="14">
        <v>7</v>
      </c>
      <c r="I119" s="33">
        <v>165</v>
      </c>
      <c r="J119" s="14">
        <v>1</v>
      </c>
      <c r="Q119" t="e">
        <f ca="1"/>
        <v>#NAME?</v>
      </c>
      <c r="R119" t="e">
        <f ca="1"/>
        <v>#NAME?</v>
      </c>
      <c r="S119" t="e">
        <f ca="1"/>
        <v>#NAME?</v>
      </c>
      <c r="T119" t="e">
        <f ca="1"/>
        <v>#NAME?</v>
      </c>
      <c r="U119" t="e">
        <f ca="1"/>
        <v>#NAME?</v>
      </c>
      <c r="V119" t="e">
        <f ca="1"/>
        <v>#NAME?</v>
      </c>
      <c r="W119" t="e">
        <f ca="1"/>
        <v>#NAME?</v>
      </c>
      <c r="X119" t="e">
        <f ca="1"/>
        <v>#NAME?</v>
      </c>
      <c r="Y119" t="e">
        <f ca="1"/>
        <v>#NAME?</v>
      </c>
      <c r="Z119" s="138" t="e">
        <f ca="1"/>
        <v>#NAME?</v>
      </c>
      <c r="AA119" s="139" t="e">
        <f ca="1"/>
        <v>#NAME?</v>
      </c>
      <c r="AB119" s="140" t="e">
        <f t="shared" ca="1" si="15"/>
        <v>#NAME?</v>
      </c>
      <c r="AC119" t="e">
        <f t="shared" ca="1" si="16"/>
        <v>#NAME?</v>
      </c>
      <c r="AD119" t="e">
        <f t="shared" ca="1" si="17"/>
        <v>#NAME?</v>
      </c>
      <c r="AE119" s="138" t="e">
        <f t="shared" ca="1" si="18"/>
        <v>#NAME?</v>
      </c>
      <c r="AF119" s="140" t="e">
        <f t="shared" ca="1" si="19"/>
        <v>#NAME?</v>
      </c>
      <c r="AG119" s="138">
        <f t="shared" ca="1" si="20"/>
        <v>0</v>
      </c>
      <c r="AH119" s="140" t="e">
        <f t="shared" ca="1" si="21"/>
        <v>#NAME?</v>
      </c>
      <c r="AI119">
        <f t="shared" ca="1" si="22"/>
        <v>0</v>
      </c>
      <c r="BH119" t="e">
        <f ca="1"/>
        <v>#NAME?</v>
      </c>
      <c r="BI119" t="e">
        <f ca="1"/>
        <v>#NAME?</v>
      </c>
      <c r="BJ119" t="e">
        <f ca="1"/>
        <v>#NAME?</v>
      </c>
      <c r="BK119" t="e">
        <f t="shared" ca="1" si="26"/>
        <v>#NAME?</v>
      </c>
      <c r="BL119" t="e">
        <f t="shared" ca="1" si="27"/>
        <v>#NAME?</v>
      </c>
      <c r="BM119" t="e">
        <f t="shared" ca="1" si="23"/>
        <v>#NAME?</v>
      </c>
      <c r="BN119" t="e">
        <f t="shared" ca="1" si="24"/>
        <v>#NAME?</v>
      </c>
      <c r="BO119" t="e">
        <f t="shared" ca="1" si="25"/>
        <v>#NAME?</v>
      </c>
    </row>
    <row r="120" spans="1:67" ht="15.5" x14ac:dyDescent="0.35">
      <c r="A120" s="31">
        <v>53</v>
      </c>
      <c r="B120" s="14">
        <v>7</v>
      </c>
      <c r="C120" s="20">
        <v>1.512</v>
      </c>
      <c r="D120" s="14">
        <v>2</v>
      </c>
      <c r="E120">
        <v>0</v>
      </c>
      <c r="F120" s="32">
        <v>0</v>
      </c>
      <c r="G120" s="14">
        <v>39</v>
      </c>
      <c r="H120" s="14">
        <v>13</v>
      </c>
      <c r="I120" s="33">
        <v>179</v>
      </c>
      <c r="J120" s="14">
        <v>1</v>
      </c>
      <c r="Q120" t="e">
        <f ca="1"/>
        <v>#NAME?</v>
      </c>
      <c r="R120" t="e">
        <f ca="1"/>
        <v>#NAME?</v>
      </c>
      <c r="S120" t="e">
        <f ca="1"/>
        <v>#NAME?</v>
      </c>
      <c r="T120" t="e">
        <f ca="1"/>
        <v>#NAME?</v>
      </c>
      <c r="U120" t="e">
        <f ca="1"/>
        <v>#NAME?</v>
      </c>
      <c r="V120" t="e">
        <f ca="1"/>
        <v>#NAME?</v>
      </c>
      <c r="W120" t="e">
        <f ca="1"/>
        <v>#NAME?</v>
      </c>
      <c r="X120" t="e">
        <f ca="1"/>
        <v>#NAME?</v>
      </c>
      <c r="Y120" t="e">
        <f ca="1"/>
        <v>#NAME?</v>
      </c>
      <c r="Z120" s="138" t="e">
        <f ca="1"/>
        <v>#NAME?</v>
      </c>
      <c r="AA120" s="139" t="e">
        <f ca="1"/>
        <v>#NAME?</v>
      </c>
      <c r="AB120" s="140" t="e">
        <f t="shared" ca="1" si="15"/>
        <v>#NAME?</v>
      </c>
      <c r="AC120" t="e">
        <f t="shared" ca="1" si="16"/>
        <v>#NAME?</v>
      </c>
      <c r="AD120" t="e">
        <f t="shared" ca="1" si="17"/>
        <v>#NAME?</v>
      </c>
      <c r="AE120" s="138" t="e">
        <f t="shared" ca="1" si="18"/>
        <v>#NAME?</v>
      </c>
      <c r="AF120" s="140" t="e">
        <f t="shared" ca="1" si="19"/>
        <v>#NAME?</v>
      </c>
      <c r="AG120" s="138">
        <f t="shared" ca="1" si="20"/>
        <v>0</v>
      </c>
      <c r="AH120" s="140" t="e">
        <f t="shared" ca="1" si="21"/>
        <v>#NAME?</v>
      </c>
      <c r="AI120">
        <f t="shared" ca="1" si="22"/>
        <v>0</v>
      </c>
      <c r="BH120" t="e">
        <f ca="1"/>
        <v>#NAME?</v>
      </c>
      <c r="BI120" t="e">
        <f ca="1"/>
        <v>#NAME?</v>
      </c>
      <c r="BJ120" t="e">
        <f ca="1"/>
        <v>#NAME?</v>
      </c>
      <c r="BK120" t="e">
        <f t="shared" ca="1" si="26"/>
        <v>#NAME?</v>
      </c>
      <c r="BL120" t="e">
        <f t="shared" ca="1" si="27"/>
        <v>#NAME?</v>
      </c>
      <c r="BM120" t="e">
        <f t="shared" ca="1" si="23"/>
        <v>#NAME?</v>
      </c>
      <c r="BN120" t="e">
        <f t="shared" ca="1" si="24"/>
        <v>#NAME?</v>
      </c>
      <c r="BO120" t="e">
        <f t="shared" ca="1" si="25"/>
        <v>#NAME?</v>
      </c>
    </row>
    <row r="121" spans="1:67" ht="15.5" x14ac:dyDescent="0.35">
      <c r="A121" s="31">
        <v>96</v>
      </c>
      <c r="B121" s="14">
        <v>1</v>
      </c>
      <c r="C121" s="20">
        <v>0.83099999999999996</v>
      </c>
      <c r="D121" s="14">
        <v>3</v>
      </c>
      <c r="E121">
        <v>0</v>
      </c>
      <c r="F121" s="32">
        <v>0</v>
      </c>
      <c r="G121" s="14">
        <v>44</v>
      </c>
      <c r="H121" s="14">
        <v>10</v>
      </c>
      <c r="I121" s="33">
        <v>168</v>
      </c>
      <c r="J121" s="14">
        <v>1</v>
      </c>
      <c r="Q121" t="e">
        <f ca="1"/>
        <v>#NAME?</v>
      </c>
      <c r="R121" t="e">
        <f ca="1"/>
        <v>#NAME?</v>
      </c>
      <c r="S121" t="e">
        <f ca="1"/>
        <v>#NAME?</v>
      </c>
      <c r="T121" t="e">
        <f ca="1"/>
        <v>#NAME?</v>
      </c>
      <c r="U121" t="e">
        <f ca="1"/>
        <v>#NAME?</v>
      </c>
      <c r="V121" t="e">
        <f ca="1"/>
        <v>#NAME?</v>
      </c>
      <c r="W121" t="e">
        <f ca="1"/>
        <v>#NAME?</v>
      </c>
      <c r="X121" t="e">
        <f ca="1"/>
        <v>#NAME?</v>
      </c>
      <c r="Y121" t="e">
        <f ca="1"/>
        <v>#NAME?</v>
      </c>
      <c r="Z121" s="138" t="e">
        <f ca="1"/>
        <v>#NAME?</v>
      </c>
      <c r="AA121" s="139" t="e">
        <f ca="1"/>
        <v>#NAME?</v>
      </c>
      <c r="AB121" s="140" t="e">
        <f t="shared" ca="1" si="15"/>
        <v>#NAME?</v>
      </c>
      <c r="AC121" t="e">
        <f t="shared" ca="1" si="16"/>
        <v>#NAME?</v>
      </c>
      <c r="AD121" t="e">
        <f t="shared" ca="1" si="17"/>
        <v>#NAME?</v>
      </c>
      <c r="AE121" s="138" t="e">
        <f t="shared" ca="1" si="18"/>
        <v>#NAME?</v>
      </c>
      <c r="AF121" s="140" t="e">
        <f t="shared" ca="1" si="19"/>
        <v>#NAME?</v>
      </c>
      <c r="AG121" s="138">
        <f t="shared" ca="1" si="20"/>
        <v>0</v>
      </c>
      <c r="AH121" s="140" t="e">
        <f t="shared" ca="1" si="21"/>
        <v>#NAME?</v>
      </c>
      <c r="AI121">
        <f t="shared" ca="1" si="22"/>
        <v>0</v>
      </c>
      <c r="BH121" t="e">
        <f ca="1"/>
        <v>#NAME?</v>
      </c>
      <c r="BI121" t="e">
        <f ca="1"/>
        <v>#NAME?</v>
      </c>
      <c r="BJ121" t="e">
        <f ca="1"/>
        <v>#NAME?</v>
      </c>
      <c r="BK121" t="e">
        <f t="shared" ca="1" si="26"/>
        <v>#NAME?</v>
      </c>
      <c r="BL121" t="e">
        <f t="shared" ca="1" si="27"/>
        <v>#NAME?</v>
      </c>
      <c r="BM121" t="e">
        <f t="shared" ca="1" si="23"/>
        <v>#NAME?</v>
      </c>
      <c r="BN121" t="e">
        <f t="shared" ca="1" si="24"/>
        <v>#NAME?</v>
      </c>
      <c r="BO121" t="e">
        <f t="shared" ca="1" si="25"/>
        <v>#NAME?</v>
      </c>
    </row>
    <row r="122" spans="1:67" ht="15.5" x14ac:dyDescent="0.35">
      <c r="A122" s="31">
        <v>56</v>
      </c>
      <c r="B122" s="14">
        <v>4</v>
      </c>
      <c r="C122" s="20">
        <v>0.123</v>
      </c>
      <c r="D122" s="14">
        <v>3</v>
      </c>
      <c r="E122">
        <v>0</v>
      </c>
      <c r="F122" s="32">
        <v>0</v>
      </c>
      <c r="G122" s="14">
        <v>45</v>
      </c>
      <c r="H122" s="14">
        <v>6</v>
      </c>
      <c r="I122" s="33">
        <v>167</v>
      </c>
      <c r="J122" s="14">
        <v>0</v>
      </c>
      <c r="Q122" t="e">
        <f ca="1"/>
        <v>#NAME?</v>
      </c>
      <c r="R122" t="e">
        <f ca="1"/>
        <v>#NAME?</v>
      </c>
      <c r="S122" t="e">
        <f ca="1"/>
        <v>#NAME?</v>
      </c>
      <c r="T122" t="e">
        <f ca="1"/>
        <v>#NAME?</v>
      </c>
      <c r="U122" t="e">
        <f ca="1"/>
        <v>#NAME?</v>
      </c>
      <c r="V122" t="e">
        <f ca="1"/>
        <v>#NAME?</v>
      </c>
      <c r="W122" t="e">
        <f ca="1"/>
        <v>#NAME?</v>
      </c>
      <c r="X122" t="e">
        <f ca="1"/>
        <v>#NAME?</v>
      </c>
      <c r="Y122" t="e">
        <f ca="1"/>
        <v>#NAME?</v>
      </c>
      <c r="Z122" s="138" t="e">
        <f ca="1"/>
        <v>#NAME?</v>
      </c>
      <c r="AA122" s="139" t="e">
        <f ca="1"/>
        <v>#NAME?</v>
      </c>
      <c r="AB122" s="140" t="e">
        <f t="shared" ca="1" si="15"/>
        <v>#NAME?</v>
      </c>
      <c r="AC122" t="e">
        <f t="shared" ca="1" si="16"/>
        <v>#NAME?</v>
      </c>
      <c r="AD122" t="e">
        <f t="shared" ca="1" si="17"/>
        <v>#NAME?</v>
      </c>
      <c r="AE122" s="138" t="e">
        <f t="shared" ca="1" si="18"/>
        <v>#NAME?</v>
      </c>
      <c r="AF122" s="140" t="e">
        <f t="shared" ca="1" si="19"/>
        <v>#NAME?</v>
      </c>
      <c r="AG122" s="138">
        <f t="shared" ca="1" si="20"/>
        <v>0</v>
      </c>
      <c r="AH122" s="140" t="e">
        <f t="shared" ca="1" si="21"/>
        <v>#NAME?</v>
      </c>
      <c r="AI122">
        <f t="shared" ca="1" si="22"/>
        <v>0</v>
      </c>
      <c r="BH122" t="e">
        <f ca="1"/>
        <v>#NAME?</v>
      </c>
      <c r="BI122" t="e">
        <f ca="1"/>
        <v>#NAME?</v>
      </c>
      <c r="BJ122" t="e">
        <f ca="1"/>
        <v>#NAME?</v>
      </c>
      <c r="BK122" t="e">
        <f t="shared" ca="1" si="26"/>
        <v>#NAME?</v>
      </c>
      <c r="BL122" t="e">
        <f t="shared" ca="1" si="27"/>
        <v>#NAME?</v>
      </c>
      <c r="BM122" t="e">
        <f t="shared" ca="1" si="23"/>
        <v>#NAME?</v>
      </c>
      <c r="BN122" t="e">
        <f t="shared" ca="1" si="24"/>
        <v>#NAME?</v>
      </c>
      <c r="BO122" t="e">
        <f t="shared" ca="1" si="25"/>
        <v>#NAME?</v>
      </c>
    </row>
    <row r="123" spans="1:67" ht="15.5" x14ac:dyDescent="0.35">
      <c r="A123" s="31">
        <v>79</v>
      </c>
      <c r="B123" s="14">
        <v>7</v>
      </c>
      <c r="C123" s="20">
        <v>0.13100000000000001</v>
      </c>
      <c r="D123" s="14">
        <v>4</v>
      </c>
      <c r="E123">
        <v>1</v>
      </c>
      <c r="F123" s="32">
        <v>1</v>
      </c>
      <c r="G123" s="14">
        <v>38</v>
      </c>
      <c r="H123" s="14">
        <v>15</v>
      </c>
      <c r="I123" s="33">
        <v>185</v>
      </c>
      <c r="J123" s="14">
        <v>0</v>
      </c>
      <c r="Q123" t="e">
        <f ca="1"/>
        <v>#NAME?</v>
      </c>
      <c r="R123" t="e">
        <f ca="1"/>
        <v>#NAME?</v>
      </c>
      <c r="S123" t="e">
        <f ca="1"/>
        <v>#NAME?</v>
      </c>
      <c r="T123" t="e">
        <f ca="1"/>
        <v>#NAME?</v>
      </c>
      <c r="U123" t="e">
        <f ca="1"/>
        <v>#NAME?</v>
      </c>
      <c r="V123" t="e">
        <f ca="1"/>
        <v>#NAME?</v>
      </c>
      <c r="W123" t="e">
        <f ca="1"/>
        <v>#NAME?</v>
      </c>
      <c r="X123" t="e">
        <f ca="1"/>
        <v>#NAME?</v>
      </c>
      <c r="Y123" t="e">
        <f ca="1"/>
        <v>#NAME?</v>
      </c>
      <c r="Z123" s="138" t="e">
        <f ca="1"/>
        <v>#NAME?</v>
      </c>
      <c r="AA123" s="139" t="e">
        <f ca="1"/>
        <v>#NAME?</v>
      </c>
      <c r="AB123" s="140" t="e">
        <f t="shared" ca="1" si="15"/>
        <v>#NAME?</v>
      </c>
      <c r="AC123" t="e">
        <f t="shared" ca="1" si="16"/>
        <v>#NAME?</v>
      </c>
      <c r="AD123" t="e">
        <f t="shared" ca="1" si="17"/>
        <v>#NAME?</v>
      </c>
      <c r="AE123" s="138" t="e">
        <f t="shared" ca="1" si="18"/>
        <v>#NAME?</v>
      </c>
      <c r="AF123" s="140" t="e">
        <f t="shared" ca="1" si="19"/>
        <v>#NAME?</v>
      </c>
      <c r="AG123" s="138">
        <f t="shared" ca="1" si="20"/>
        <v>0</v>
      </c>
      <c r="AH123" s="140" t="e">
        <f t="shared" ca="1" si="21"/>
        <v>#NAME?</v>
      </c>
      <c r="AI123">
        <f t="shared" ca="1" si="22"/>
        <v>0</v>
      </c>
      <c r="BH123" t="e">
        <f ca="1"/>
        <v>#NAME?</v>
      </c>
      <c r="BI123" t="e">
        <f ca="1"/>
        <v>#NAME?</v>
      </c>
      <c r="BJ123" t="e">
        <f ca="1"/>
        <v>#NAME?</v>
      </c>
      <c r="BK123" t="e">
        <f t="shared" ca="1" si="26"/>
        <v>#NAME?</v>
      </c>
      <c r="BL123" t="e">
        <f t="shared" ca="1" si="27"/>
        <v>#NAME?</v>
      </c>
      <c r="BM123" t="e">
        <f t="shared" ca="1" si="23"/>
        <v>#NAME?</v>
      </c>
      <c r="BN123" t="e">
        <f t="shared" ca="1" si="24"/>
        <v>#NAME?</v>
      </c>
      <c r="BO123" t="e">
        <f t="shared" ca="1" si="25"/>
        <v>#NAME?</v>
      </c>
    </row>
    <row r="124" spans="1:67" ht="15.5" x14ac:dyDescent="0.35">
      <c r="A124" s="31">
        <v>64</v>
      </c>
      <c r="B124" s="14">
        <v>5</v>
      </c>
      <c r="C124" s="20">
        <v>1.5389999999999999</v>
      </c>
      <c r="D124" s="14">
        <v>4</v>
      </c>
      <c r="E124">
        <v>1</v>
      </c>
      <c r="F124" s="32">
        <v>1</v>
      </c>
      <c r="G124" s="14">
        <v>36</v>
      </c>
      <c r="H124" s="14">
        <v>8</v>
      </c>
      <c r="I124" s="33">
        <v>183</v>
      </c>
      <c r="J124" s="14">
        <v>1</v>
      </c>
      <c r="Q124" t="e">
        <f ca="1"/>
        <v>#NAME?</v>
      </c>
      <c r="R124" t="e">
        <f ca="1"/>
        <v>#NAME?</v>
      </c>
      <c r="S124" t="e">
        <f ca="1"/>
        <v>#NAME?</v>
      </c>
      <c r="T124" t="e">
        <f ca="1"/>
        <v>#NAME?</v>
      </c>
      <c r="U124" t="e">
        <f ca="1"/>
        <v>#NAME?</v>
      </c>
      <c r="V124" t="e">
        <f ca="1"/>
        <v>#NAME?</v>
      </c>
      <c r="W124" t="e">
        <f ca="1"/>
        <v>#NAME?</v>
      </c>
      <c r="X124" t="e">
        <f ca="1"/>
        <v>#NAME?</v>
      </c>
      <c r="Y124" t="e">
        <f ca="1"/>
        <v>#NAME?</v>
      </c>
      <c r="Z124" s="138" t="e">
        <f ca="1"/>
        <v>#NAME?</v>
      </c>
      <c r="AA124" s="139" t="e">
        <f ca="1"/>
        <v>#NAME?</v>
      </c>
      <c r="AB124" s="140" t="e">
        <f t="shared" ca="1" si="15"/>
        <v>#NAME?</v>
      </c>
      <c r="AC124" t="e">
        <f t="shared" ca="1" si="16"/>
        <v>#NAME?</v>
      </c>
      <c r="AD124" t="e">
        <f t="shared" ca="1" si="17"/>
        <v>#NAME?</v>
      </c>
      <c r="AE124" s="138" t="e">
        <f t="shared" ca="1" si="18"/>
        <v>#NAME?</v>
      </c>
      <c r="AF124" s="140" t="e">
        <f t="shared" ca="1" si="19"/>
        <v>#NAME?</v>
      </c>
      <c r="AG124" s="138">
        <f t="shared" ca="1" si="20"/>
        <v>0</v>
      </c>
      <c r="AH124" s="140" t="e">
        <f t="shared" ca="1" si="21"/>
        <v>#NAME?</v>
      </c>
      <c r="AI124">
        <f t="shared" ca="1" si="22"/>
        <v>0</v>
      </c>
      <c r="BH124" t="e">
        <f ca="1"/>
        <v>#NAME?</v>
      </c>
      <c r="BI124" t="e">
        <f ca="1"/>
        <v>#NAME?</v>
      </c>
      <c r="BJ124" t="e">
        <f ca="1"/>
        <v>#NAME?</v>
      </c>
      <c r="BK124" t="e">
        <f t="shared" ca="1" si="26"/>
        <v>#NAME?</v>
      </c>
      <c r="BL124" t="e">
        <f t="shared" ca="1" si="27"/>
        <v>#NAME?</v>
      </c>
      <c r="BM124" t="e">
        <f t="shared" ca="1" si="23"/>
        <v>#NAME?</v>
      </c>
      <c r="BN124" t="e">
        <f t="shared" ca="1" si="24"/>
        <v>#NAME?</v>
      </c>
      <c r="BO124" t="e">
        <f t="shared" ca="1" si="25"/>
        <v>#NAME?</v>
      </c>
    </row>
    <row r="125" spans="1:67" ht="15.5" x14ac:dyDescent="0.35">
      <c r="A125" s="31">
        <v>67</v>
      </c>
      <c r="B125" s="14">
        <v>9</v>
      </c>
      <c r="C125" s="20">
        <v>0.63700000000000001</v>
      </c>
      <c r="D125" s="14">
        <v>4</v>
      </c>
      <c r="E125">
        <v>1</v>
      </c>
      <c r="F125" s="32">
        <v>1</v>
      </c>
      <c r="G125" s="14">
        <v>30</v>
      </c>
      <c r="H125" s="14">
        <v>12</v>
      </c>
      <c r="I125" s="33">
        <v>190</v>
      </c>
      <c r="J125" s="14">
        <v>0</v>
      </c>
      <c r="Q125" t="e">
        <f ca="1"/>
        <v>#NAME?</v>
      </c>
      <c r="R125" t="e">
        <f ca="1"/>
        <v>#NAME?</v>
      </c>
      <c r="S125" t="e">
        <f ca="1"/>
        <v>#NAME?</v>
      </c>
      <c r="T125" t="e">
        <f ca="1"/>
        <v>#NAME?</v>
      </c>
      <c r="U125" t="e">
        <f ca="1"/>
        <v>#NAME?</v>
      </c>
      <c r="V125" t="e">
        <f ca="1"/>
        <v>#NAME?</v>
      </c>
      <c r="W125" t="e">
        <f ca="1"/>
        <v>#NAME?</v>
      </c>
      <c r="X125" t="e">
        <f ca="1"/>
        <v>#NAME?</v>
      </c>
      <c r="Y125" t="e">
        <f ca="1"/>
        <v>#NAME?</v>
      </c>
      <c r="Z125" s="138" t="e">
        <f ca="1"/>
        <v>#NAME?</v>
      </c>
      <c r="AA125" s="139" t="e">
        <f ca="1"/>
        <v>#NAME?</v>
      </c>
      <c r="AB125" s="140" t="e">
        <f t="shared" ca="1" si="15"/>
        <v>#NAME?</v>
      </c>
      <c r="AC125" t="e">
        <f t="shared" ca="1" si="16"/>
        <v>#NAME?</v>
      </c>
      <c r="AD125" t="e">
        <f t="shared" ca="1" si="17"/>
        <v>#NAME?</v>
      </c>
      <c r="AE125" s="138" t="e">
        <f t="shared" ca="1" si="18"/>
        <v>#NAME?</v>
      </c>
      <c r="AF125" s="140" t="e">
        <f t="shared" ca="1" si="19"/>
        <v>#NAME?</v>
      </c>
      <c r="AG125" s="138">
        <f t="shared" ca="1" si="20"/>
        <v>0</v>
      </c>
      <c r="AH125" s="140" t="e">
        <f t="shared" ca="1" si="21"/>
        <v>#NAME?</v>
      </c>
      <c r="AI125">
        <f t="shared" ca="1" si="22"/>
        <v>0</v>
      </c>
      <c r="BH125" t="e">
        <f ca="1"/>
        <v>#NAME?</v>
      </c>
      <c r="BI125" t="e">
        <f ca="1"/>
        <v>#NAME?</v>
      </c>
      <c r="BJ125" t="e">
        <f ca="1"/>
        <v>#NAME?</v>
      </c>
      <c r="BK125" t="e">
        <f t="shared" ca="1" si="26"/>
        <v>#NAME?</v>
      </c>
      <c r="BL125" t="e">
        <f t="shared" ca="1" si="27"/>
        <v>#NAME?</v>
      </c>
      <c r="BM125" t="e">
        <f t="shared" ca="1" si="23"/>
        <v>#NAME?</v>
      </c>
      <c r="BN125" t="e">
        <f t="shared" ca="1" si="24"/>
        <v>#NAME?</v>
      </c>
      <c r="BO125" t="e">
        <f t="shared" ca="1" si="25"/>
        <v>#NAME?</v>
      </c>
    </row>
    <row r="126" spans="1:67" ht="15.5" x14ac:dyDescent="0.35">
      <c r="A126" s="31">
        <v>65</v>
      </c>
      <c r="B126" s="14">
        <v>9</v>
      </c>
      <c r="C126" s="20">
        <v>0.27500000000000002</v>
      </c>
      <c r="D126" s="14">
        <v>1</v>
      </c>
      <c r="E126">
        <v>1</v>
      </c>
      <c r="F126" s="32">
        <v>1</v>
      </c>
      <c r="G126" s="14">
        <v>34</v>
      </c>
      <c r="H126" s="14">
        <v>11</v>
      </c>
      <c r="I126" s="33">
        <v>174</v>
      </c>
      <c r="J126" s="14">
        <v>0</v>
      </c>
      <c r="Q126" t="e">
        <f ca="1"/>
        <v>#NAME?</v>
      </c>
      <c r="R126" t="e">
        <f ca="1"/>
        <v>#NAME?</v>
      </c>
      <c r="S126" t="e">
        <f ca="1"/>
        <v>#NAME?</v>
      </c>
      <c r="T126" t="e">
        <f ca="1"/>
        <v>#NAME?</v>
      </c>
      <c r="U126" t="e">
        <f ca="1"/>
        <v>#NAME?</v>
      </c>
      <c r="V126" t="e">
        <f ca="1"/>
        <v>#NAME?</v>
      </c>
      <c r="W126" t="e">
        <f ca="1"/>
        <v>#NAME?</v>
      </c>
      <c r="X126" t="e">
        <f ca="1"/>
        <v>#NAME?</v>
      </c>
      <c r="Y126" t="e">
        <f ca="1"/>
        <v>#NAME?</v>
      </c>
      <c r="Z126" s="138" t="e">
        <f ca="1"/>
        <v>#NAME?</v>
      </c>
      <c r="AA126" s="139" t="e">
        <f ca="1"/>
        <v>#NAME?</v>
      </c>
      <c r="AB126" s="140" t="e">
        <f t="shared" ca="1" si="15"/>
        <v>#NAME?</v>
      </c>
      <c r="AC126" t="e">
        <f t="shared" ca="1" si="16"/>
        <v>#NAME?</v>
      </c>
      <c r="AD126" t="e">
        <f t="shared" ca="1" si="17"/>
        <v>#NAME?</v>
      </c>
      <c r="AE126" s="138" t="e">
        <f t="shared" ca="1" si="18"/>
        <v>#NAME?</v>
      </c>
      <c r="AF126" s="140" t="e">
        <f t="shared" ca="1" si="19"/>
        <v>#NAME?</v>
      </c>
      <c r="AG126" s="138">
        <f t="shared" ca="1" si="20"/>
        <v>0</v>
      </c>
      <c r="AH126" s="140" t="e">
        <f t="shared" ca="1" si="21"/>
        <v>#NAME?</v>
      </c>
      <c r="AI126">
        <f t="shared" ca="1" si="22"/>
        <v>0</v>
      </c>
      <c r="BH126" t="e">
        <f ca="1"/>
        <v>#NAME?</v>
      </c>
      <c r="BI126" t="e">
        <f ca="1"/>
        <v>#NAME?</v>
      </c>
      <c r="BJ126" t="e">
        <f ca="1"/>
        <v>#NAME?</v>
      </c>
      <c r="BK126" t="e">
        <f t="shared" ca="1" si="26"/>
        <v>#NAME?</v>
      </c>
      <c r="BL126" t="e">
        <f t="shared" ca="1" si="27"/>
        <v>#NAME?</v>
      </c>
      <c r="BM126" t="e">
        <f t="shared" ca="1" si="23"/>
        <v>#NAME?</v>
      </c>
      <c r="BN126" t="e">
        <f t="shared" ca="1" si="24"/>
        <v>#NAME?</v>
      </c>
      <c r="BO126" t="e">
        <f t="shared" ca="1" si="25"/>
        <v>#NAME?</v>
      </c>
    </row>
    <row r="127" spans="1:67" ht="15.5" x14ac:dyDescent="0.35">
      <c r="A127" s="31">
        <v>89</v>
      </c>
      <c r="B127" s="14">
        <v>6</v>
      </c>
      <c r="C127" s="20">
        <v>0.71099999999999997</v>
      </c>
      <c r="D127" s="14">
        <v>4</v>
      </c>
      <c r="E127">
        <v>1</v>
      </c>
      <c r="F127" s="32">
        <v>1</v>
      </c>
      <c r="G127" s="14">
        <v>47</v>
      </c>
      <c r="H127" s="14">
        <v>13</v>
      </c>
      <c r="I127" s="33">
        <v>193</v>
      </c>
      <c r="J127" s="14">
        <v>0</v>
      </c>
      <c r="Q127" t="e">
        <f ca="1"/>
        <v>#NAME?</v>
      </c>
      <c r="R127" t="e">
        <f ca="1"/>
        <v>#NAME?</v>
      </c>
      <c r="S127" t="e">
        <f ca="1"/>
        <v>#NAME?</v>
      </c>
      <c r="T127" t="e">
        <f ca="1"/>
        <v>#NAME?</v>
      </c>
      <c r="U127" t="e">
        <f ca="1"/>
        <v>#NAME?</v>
      </c>
      <c r="V127" t="e">
        <f ca="1"/>
        <v>#NAME?</v>
      </c>
      <c r="W127" t="e">
        <f ca="1"/>
        <v>#NAME?</v>
      </c>
      <c r="X127" t="e">
        <f ca="1"/>
        <v>#NAME?</v>
      </c>
      <c r="Y127" t="e">
        <f ca="1"/>
        <v>#NAME?</v>
      </c>
      <c r="Z127" s="138" t="e">
        <f ca="1"/>
        <v>#NAME?</v>
      </c>
      <c r="AA127" s="139" t="e">
        <f ca="1"/>
        <v>#NAME?</v>
      </c>
      <c r="AB127" s="140" t="e">
        <f t="shared" ca="1" si="15"/>
        <v>#NAME?</v>
      </c>
      <c r="AC127" t="e">
        <f t="shared" ca="1" si="16"/>
        <v>#NAME?</v>
      </c>
      <c r="AD127" t="e">
        <f t="shared" ca="1" si="17"/>
        <v>#NAME?</v>
      </c>
      <c r="AE127" s="138" t="e">
        <f t="shared" ca="1" si="18"/>
        <v>#NAME?</v>
      </c>
      <c r="AF127" s="140" t="e">
        <f t="shared" ca="1" si="19"/>
        <v>#NAME?</v>
      </c>
      <c r="AG127" s="138">
        <f t="shared" ca="1" si="20"/>
        <v>0</v>
      </c>
      <c r="AH127" s="140" t="e">
        <f t="shared" ca="1" si="21"/>
        <v>#NAME?</v>
      </c>
      <c r="AI127">
        <f t="shared" ca="1" si="22"/>
        <v>0</v>
      </c>
      <c r="BH127" t="e">
        <f ca="1"/>
        <v>#NAME?</v>
      </c>
      <c r="BI127" t="e">
        <f ca="1"/>
        <v>#NAME?</v>
      </c>
      <c r="BJ127" t="e">
        <f ca="1"/>
        <v>#NAME?</v>
      </c>
      <c r="BK127" t="e">
        <f t="shared" ca="1" si="26"/>
        <v>#NAME?</v>
      </c>
      <c r="BL127" t="e">
        <f t="shared" ca="1" si="27"/>
        <v>#NAME?</v>
      </c>
      <c r="BM127" t="e">
        <f t="shared" ca="1" si="23"/>
        <v>#NAME?</v>
      </c>
      <c r="BN127" t="e">
        <f t="shared" ca="1" si="24"/>
        <v>#NAME?</v>
      </c>
      <c r="BO127" t="e">
        <f t="shared" ca="1" si="25"/>
        <v>#NAME?</v>
      </c>
    </row>
    <row r="128" spans="1:67" ht="15.5" x14ac:dyDescent="0.35">
      <c r="A128" s="31">
        <v>53</v>
      </c>
      <c r="B128" s="14">
        <v>10</v>
      </c>
      <c r="C128" s="20">
        <v>1.2</v>
      </c>
      <c r="D128" s="14">
        <v>2</v>
      </c>
      <c r="E128">
        <v>1</v>
      </c>
      <c r="F128" s="32">
        <v>1</v>
      </c>
      <c r="G128" s="14">
        <v>33</v>
      </c>
      <c r="H128" s="14">
        <v>8</v>
      </c>
      <c r="I128" s="33">
        <v>179</v>
      </c>
      <c r="J128" s="14">
        <v>1</v>
      </c>
      <c r="Q128" t="e">
        <f ca="1"/>
        <v>#NAME?</v>
      </c>
      <c r="R128" t="e">
        <f ca="1"/>
        <v>#NAME?</v>
      </c>
      <c r="S128" t="e">
        <f ca="1"/>
        <v>#NAME?</v>
      </c>
      <c r="T128" t="e">
        <f ca="1"/>
        <v>#NAME?</v>
      </c>
      <c r="U128" t="e">
        <f ca="1"/>
        <v>#NAME?</v>
      </c>
      <c r="V128" t="e">
        <f ca="1"/>
        <v>#NAME?</v>
      </c>
      <c r="W128" t="e">
        <f ca="1"/>
        <v>#NAME?</v>
      </c>
      <c r="X128" t="e">
        <f ca="1"/>
        <v>#NAME?</v>
      </c>
      <c r="Y128" t="e">
        <f ca="1"/>
        <v>#NAME?</v>
      </c>
      <c r="Z128" s="138" t="e">
        <f ca="1"/>
        <v>#NAME?</v>
      </c>
      <c r="AA128" s="139" t="e">
        <f ca="1"/>
        <v>#NAME?</v>
      </c>
      <c r="AB128" s="140" t="e">
        <f t="shared" ca="1" si="15"/>
        <v>#NAME?</v>
      </c>
      <c r="AC128" t="e">
        <f t="shared" ca="1" si="16"/>
        <v>#NAME?</v>
      </c>
      <c r="AD128" t="e">
        <f t="shared" ca="1" si="17"/>
        <v>#NAME?</v>
      </c>
      <c r="AE128" s="138" t="e">
        <f t="shared" ca="1" si="18"/>
        <v>#NAME?</v>
      </c>
      <c r="AF128" s="140" t="e">
        <f t="shared" ca="1" si="19"/>
        <v>#NAME?</v>
      </c>
      <c r="AG128" s="138">
        <f t="shared" ca="1" si="20"/>
        <v>0</v>
      </c>
      <c r="AH128" s="140" t="e">
        <f t="shared" ca="1" si="21"/>
        <v>#NAME?</v>
      </c>
      <c r="AI128">
        <f t="shared" ca="1" si="22"/>
        <v>0</v>
      </c>
      <c r="BH128" t="e">
        <f ca="1"/>
        <v>#NAME?</v>
      </c>
      <c r="BI128" t="e">
        <f ca="1"/>
        <v>#NAME?</v>
      </c>
      <c r="BJ128" t="e">
        <f ca="1"/>
        <v>#NAME?</v>
      </c>
      <c r="BK128" t="e">
        <f t="shared" ca="1" si="26"/>
        <v>#NAME?</v>
      </c>
      <c r="BL128" t="e">
        <f t="shared" ca="1" si="27"/>
        <v>#NAME?</v>
      </c>
      <c r="BM128" t="e">
        <f t="shared" ca="1" si="23"/>
        <v>#NAME?</v>
      </c>
      <c r="BN128" t="e">
        <f t="shared" ca="1" si="24"/>
        <v>#NAME?</v>
      </c>
      <c r="BO128" t="e">
        <f t="shared" ca="1" si="25"/>
        <v>#NAME?</v>
      </c>
    </row>
    <row r="129" spans="1:67" ht="15.5" x14ac:dyDescent="0.35">
      <c r="A129" s="31">
        <v>44</v>
      </c>
      <c r="B129" s="14">
        <v>14</v>
      </c>
      <c r="C129" s="20">
        <v>1.2270000000000001</v>
      </c>
      <c r="D129" s="14">
        <v>5</v>
      </c>
      <c r="E129">
        <v>0</v>
      </c>
      <c r="F129" s="32">
        <v>0</v>
      </c>
      <c r="G129" s="14">
        <v>37</v>
      </c>
      <c r="H129" s="14">
        <v>10</v>
      </c>
      <c r="I129" s="33">
        <v>180</v>
      </c>
      <c r="J129" s="14">
        <v>1</v>
      </c>
      <c r="Q129" t="e">
        <f ca="1"/>
        <v>#NAME?</v>
      </c>
      <c r="R129" t="e">
        <f ca="1"/>
        <v>#NAME?</v>
      </c>
      <c r="S129" t="e">
        <f ca="1"/>
        <v>#NAME?</v>
      </c>
      <c r="T129" t="e">
        <f ca="1"/>
        <v>#NAME?</v>
      </c>
      <c r="U129" t="e">
        <f ca="1"/>
        <v>#NAME?</v>
      </c>
      <c r="V129" t="e">
        <f ca="1"/>
        <v>#NAME?</v>
      </c>
      <c r="W129" t="e">
        <f ca="1"/>
        <v>#NAME?</v>
      </c>
      <c r="X129" t="e">
        <f ca="1"/>
        <v>#NAME?</v>
      </c>
      <c r="Y129" t="e">
        <f ca="1"/>
        <v>#NAME?</v>
      </c>
      <c r="Z129" s="138" t="e">
        <f ca="1"/>
        <v>#NAME?</v>
      </c>
      <c r="AA129" s="139" t="e">
        <f ca="1"/>
        <v>#NAME?</v>
      </c>
      <c r="AB129" s="140" t="e">
        <f t="shared" ca="1" si="15"/>
        <v>#NAME?</v>
      </c>
      <c r="AC129" t="e">
        <f t="shared" ca="1" si="16"/>
        <v>#NAME?</v>
      </c>
      <c r="AD129" t="e">
        <f t="shared" ca="1" si="17"/>
        <v>#NAME?</v>
      </c>
      <c r="AE129" s="138" t="e">
        <f t="shared" ca="1" si="18"/>
        <v>#NAME?</v>
      </c>
      <c r="AF129" s="140" t="e">
        <f t="shared" ca="1" si="19"/>
        <v>#NAME?</v>
      </c>
      <c r="AG129" s="138">
        <f t="shared" ca="1" si="20"/>
        <v>0</v>
      </c>
      <c r="AH129" s="140" t="e">
        <f t="shared" ca="1" si="21"/>
        <v>#NAME?</v>
      </c>
      <c r="AI129">
        <f t="shared" ca="1" si="22"/>
        <v>0</v>
      </c>
      <c r="BH129" t="e">
        <f ca="1"/>
        <v>#NAME?</v>
      </c>
      <c r="BI129" t="e">
        <f ca="1"/>
        <v>#NAME?</v>
      </c>
      <c r="BJ129" t="e">
        <f ca="1"/>
        <v>#NAME?</v>
      </c>
      <c r="BK129" t="e">
        <f t="shared" ca="1" si="26"/>
        <v>#NAME?</v>
      </c>
      <c r="BL129" t="e">
        <f t="shared" ca="1" si="27"/>
        <v>#NAME?</v>
      </c>
      <c r="BM129" t="e">
        <f t="shared" ca="1" si="23"/>
        <v>#NAME?</v>
      </c>
      <c r="BN129" t="e">
        <f t="shared" ca="1" si="24"/>
        <v>#NAME?</v>
      </c>
      <c r="BO129" t="e">
        <f t="shared" ca="1" si="25"/>
        <v>#NAME?</v>
      </c>
    </row>
    <row r="130" spans="1:67" ht="15.5" x14ac:dyDescent="0.35">
      <c r="A130" s="31">
        <v>46</v>
      </c>
      <c r="B130" s="14">
        <v>7</v>
      </c>
      <c r="C130" s="20">
        <v>1.9630000000000001</v>
      </c>
      <c r="D130" s="14">
        <v>4</v>
      </c>
      <c r="E130">
        <v>0</v>
      </c>
      <c r="F130" s="32">
        <v>0</v>
      </c>
      <c r="G130" s="14">
        <v>28</v>
      </c>
      <c r="H130" s="14">
        <v>10</v>
      </c>
      <c r="I130" s="33">
        <v>181</v>
      </c>
      <c r="J130" s="14">
        <v>1</v>
      </c>
      <c r="Q130" t="e">
        <f ca="1"/>
        <v>#NAME?</v>
      </c>
      <c r="R130" t="e">
        <f ca="1"/>
        <v>#NAME?</v>
      </c>
      <c r="S130" t="e">
        <f ca="1"/>
        <v>#NAME?</v>
      </c>
      <c r="T130" t="e">
        <f ca="1"/>
        <v>#NAME?</v>
      </c>
      <c r="U130" t="e">
        <f ca="1"/>
        <v>#NAME?</v>
      </c>
      <c r="V130" t="e">
        <f ca="1"/>
        <v>#NAME?</v>
      </c>
      <c r="W130" t="e">
        <f ca="1"/>
        <v>#NAME?</v>
      </c>
      <c r="X130" t="e">
        <f ca="1"/>
        <v>#NAME?</v>
      </c>
      <c r="Y130" t="e">
        <f ca="1"/>
        <v>#NAME?</v>
      </c>
      <c r="Z130" s="138" t="e">
        <f ca="1"/>
        <v>#NAME?</v>
      </c>
      <c r="AA130" s="139" t="e">
        <f ca="1"/>
        <v>#NAME?</v>
      </c>
      <c r="AB130" s="140" t="e">
        <f t="shared" ca="1" si="15"/>
        <v>#NAME?</v>
      </c>
      <c r="AC130" t="e">
        <f t="shared" ca="1" si="16"/>
        <v>#NAME?</v>
      </c>
      <c r="AD130" t="e">
        <f t="shared" ca="1" si="17"/>
        <v>#NAME?</v>
      </c>
      <c r="AE130" s="138" t="e">
        <f t="shared" ca="1" si="18"/>
        <v>#NAME?</v>
      </c>
      <c r="AF130" s="140" t="e">
        <f t="shared" ca="1" si="19"/>
        <v>#NAME?</v>
      </c>
      <c r="AG130" s="138">
        <f t="shared" ca="1" si="20"/>
        <v>0</v>
      </c>
      <c r="AH130" s="140" t="e">
        <f t="shared" ca="1" si="21"/>
        <v>#NAME?</v>
      </c>
      <c r="AI130">
        <f t="shared" ca="1" si="22"/>
        <v>0</v>
      </c>
      <c r="BH130" t="e">
        <f ca="1"/>
        <v>#NAME?</v>
      </c>
      <c r="BI130" t="e">
        <f ca="1"/>
        <v>#NAME?</v>
      </c>
      <c r="BJ130" t="e">
        <f ca="1"/>
        <v>#NAME?</v>
      </c>
      <c r="BK130" t="e">
        <f t="shared" ca="1" si="26"/>
        <v>#NAME?</v>
      </c>
      <c r="BL130" t="e">
        <f t="shared" ca="1" si="27"/>
        <v>#NAME?</v>
      </c>
      <c r="BM130" t="e">
        <f t="shared" ca="1" si="23"/>
        <v>#NAME?</v>
      </c>
      <c r="BN130" t="e">
        <f t="shared" ca="1" si="24"/>
        <v>#NAME?</v>
      </c>
      <c r="BO130" t="e">
        <f t="shared" ca="1" si="25"/>
        <v>#NAME?</v>
      </c>
    </row>
    <row r="131" spans="1:67" ht="15.5" x14ac:dyDescent="0.35">
      <c r="A131" s="31">
        <v>58</v>
      </c>
      <c r="B131" s="14">
        <v>17</v>
      </c>
      <c r="C131" s="20">
        <v>0.496</v>
      </c>
      <c r="D131" s="14">
        <v>2</v>
      </c>
      <c r="E131">
        <v>0</v>
      </c>
      <c r="F131" s="32">
        <v>0</v>
      </c>
      <c r="G131" s="14">
        <v>42</v>
      </c>
      <c r="H131" s="14">
        <v>5</v>
      </c>
      <c r="I131" s="33">
        <v>165</v>
      </c>
      <c r="J131" s="14">
        <v>0</v>
      </c>
      <c r="Q131" t="e">
        <f ca="1"/>
        <v>#NAME?</v>
      </c>
      <c r="R131" t="e">
        <f ca="1"/>
        <v>#NAME?</v>
      </c>
      <c r="S131" t="e">
        <f ca="1"/>
        <v>#NAME?</v>
      </c>
      <c r="T131" t="e">
        <f ca="1"/>
        <v>#NAME?</v>
      </c>
      <c r="U131" t="e">
        <f ca="1"/>
        <v>#NAME?</v>
      </c>
      <c r="V131" t="e">
        <f ca="1"/>
        <v>#NAME?</v>
      </c>
      <c r="W131" t="e">
        <f ca="1"/>
        <v>#NAME?</v>
      </c>
      <c r="X131" t="e">
        <f ca="1"/>
        <v>#NAME?</v>
      </c>
      <c r="Y131" t="e">
        <f ca="1"/>
        <v>#NAME?</v>
      </c>
      <c r="Z131" s="138" t="e">
        <f ca="1"/>
        <v>#NAME?</v>
      </c>
      <c r="AA131" s="139" t="e">
        <f ca="1"/>
        <v>#NAME?</v>
      </c>
      <c r="AB131" s="140" t="e">
        <f t="shared" ca="1" si="15"/>
        <v>#NAME?</v>
      </c>
      <c r="AC131" t="e">
        <f t="shared" ca="1" si="16"/>
        <v>#NAME?</v>
      </c>
      <c r="AD131" t="e">
        <f t="shared" ca="1" si="17"/>
        <v>#NAME?</v>
      </c>
      <c r="AE131" s="138" t="e">
        <f t="shared" ca="1" si="18"/>
        <v>#NAME?</v>
      </c>
      <c r="AF131" s="140" t="e">
        <f t="shared" ca="1" si="19"/>
        <v>#NAME?</v>
      </c>
      <c r="AG131" s="138">
        <f t="shared" ca="1" si="20"/>
        <v>0</v>
      </c>
      <c r="AH131" s="140" t="e">
        <f t="shared" ca="1" si="21"/>
        <v>#NAME?</v>
      </c>
      <c r="AI131">
        <f t="shared" ca="1" si="22"/>
        <v>0</v>
      </c>
      <c r="BH131" t="e">
        <f ca="1"/>
        <v>#NAME?</v>
      </c>
      <c r="BI131" t="e">
        <f ca="1"/>
        <v>#NAME?</v>
      </c>
      <c r="BJ131" t="e">
        <f ca="1"/>
        <v>#NAME?</v>
      </c>
      <c r="BK131" t="e">
        <f t="shared" ca="1" si="26"/>
        <v>#NAME?</v>
      </c>
      <c r="BL131" t="e">
        <f t="shared" ca="1" si="27"/>
        <v>#NAME?</v>
      </c>
      <c r="BM131" t="e">
        <f t="shared" ca="1" si="23"/>
        <v>#NAME?</v>
      </c>
      <c r="BN131" t="e">
        <f t="shared" ca="1" si="24"/>
        <v>#NAME?</v>
      </c>
      <c r="BO131" t="e">
        <f t="shared" ca="1" si="25"/>
        <v>#NAME?</v>
      </c>
    </row>
    <row r="132" spans="1:67" ht="15.5" x14ac:dyDescent="0.35">
      <c r="A132" s="31">
        <v>62</v>
      </c>
      <c r="B132" s="14">
        <v>23</v>
      </c>
      <c r="C132" s="20">
        <v>0.42399999999999999</v>
      </c>
      <c r="D132" s="14">
        <v>2</v>
      </c>
      <c r="E132">
        <v>1</v>
      </c>
      <c r="F132" s="32">
        <v>0</v>
      </c>
      <c r="G132" s="14">
        <v>49</v>
      </c>
      <c r="H132" s="14">
        <v>12</v>
      </c>
      <c r="I132" s="33">
        <v>162</v>
      </c>
      <c r="J132" s="14">
        <v>0</v>
      </c>
      <c r="Q132" t="e">
        <f ca="1"/>
        <v>#NAME?</v>
      </c>
      <c r="R132" t="e">
        <f ca="1"/>
        <v>#NAME?</v>
      </c>
      <c r="S132" t="e">
        <f ca="1"/>
        <v>#NAME?</v>
      </c>
      <c r="T132" t="e">
        <f ca="1"/>
        <v>#NAME?</v>
      </c>
      <c r="U132" t="e">
        <f ca="1"/>
        <v>#NAME?</v>
      </c>
      <c r="V132" t="e">
        <f ca="1"/>
        <v>#NAME?</v>
      </c>
      <c r="W132" t="e">
        <f ca="1"/>
        <v>#NAME?</v>
      </c>
      <c r="X132" t="e">
        <f ca="1"/>
        <v>#NAME?</v>
      </c>
      <c r="Y132" t="e">
        <f ca="1"/>
        <v>#NAME?</v>
      </c>
      <c r="Z132" s="138" t="e">
        <f ca="1"/>
        <v>#NAME?</v>
      </c>
      <c r="AA132" s="139" t="e">
        <f ca="1"/>
        <v>#NAME?</v>
      </c>
      <c r="AB132" s="140" t="e">
        <f t="shared" ca="1" si="15"/>
        <v>#NAME?</v>
      </c>
      <c r="AC132" t="e">
        <f t="shared" ca="1" si="16"/>
        <v>#NAME?</v>
      </c>
      <c r="AD132" t="e">
        <f t="shared" ca="1" si="17"/>
        <v>#NAME?</v>
      </c>
      <c r="AE132" s="138" t="e">
        <f t="shared" ca="1" si="18"/>
        <v>#NAME?</v>
      </c>
      <c r="AF132" s="140" t="e">
        <f t="shared" ca="1" si="19"/>
        <v>#NAME?</v>
      </c>
      <c r="AG132" s="138">
        <f t="shared" ca="1" si="20"/>
        <v>0</v>
      </c>
      <c r="AH132" s="140" t="e">
        <f t="shared" ca="1" si="21"/>
        <v>#NAME?</v>
      </c>
      <c r="AI132">
        <f t="shared" ca="1" si="22"/>
        <v>0</v>
      </c>
      <c r="BH132" t="e">
        <f ca="1"/>
        <v>#NAME?</v>
      </c>
      <c r="BI132" t="e">
        <f ca="1"/>
        <v>#NAME?</v>
      </c>
      <c r="BJ132" t="e">
        <f ca="1"/>
        <v>#NAME?</v>
      </c>
      <c r="BK132" t="e">
        <f t="shared" ca="1" si="26"/>
        <v>#NAME?</v>
      </c>
      <c r="BL132" t="e">
        <f t="shared" ca="1" si="27"/>
        <v>#NAME?</v>
      </c>
      <c r="BM132" t="e">
        <f t="shared" ca="1" si="23"/>
        <v>#NAME?</v>
      </c>
      <c r="BN132" t="e">
        <f t="shared" ca="1" si="24"/>
        <v>#NAME?</v>
      </c>
      <c r="BO132" t="e">
        <f t="shared" ca="1" si="25"/>
        <v>#NAME?</v>
      </c>
    </row>
    <row r="133" spans="1:67" ht="15.5" x14ac:dyDescent="0.35">
      <c r="A133" s="31">
        <v>62</v>
      </c>
      <c r="B133" s="14">
        <v>11</v>
      </c>
      <c r="C133" s="20">
        <v>1.1519999999999999</v>
      </c>
      <c r="D133" s="14">
        <v>2</v>
      </c>
      <c r="E133">
        <v>0</v>
      </c>
      <c r="F133" s="32">
        <v>1</v>
      </c>
      <c r="G133" s="14">
        <v>42</v>
      </c>
      <c r="H133" s="14">
        <v>8</v>
      </c>
      <c r="I133" s="33">
        <v>178</v>
      </c>
      <c r="J133" s="14">
        <v>1</v>
      </c>
      <c r="Q133" t="e">
        <f ca="1"/>
        <v>#NAME?</v>
      </c>
      <c r="R133" t="e">
        <f ca="1"/>
        <v>#NAME?</v>
      </c>
      <c r="S133" t="e">
        <f ca="1"/>
        <v>#NAME?</v>
      </c>
      <c r="T133" t="e">
        <f ca="1"/>
        <v>#NAME?</v>
      </c>
      <c r="U133" t="e">
        <f ca="1"/>
        <v>#NAME?</v>
      </c>
      <c r="V133" t="e">
        <f ca="1"/>
        <v>#NAME?</v>
      </c>
      <c r="W133" t="e">
        <f ca="1"/>
        <v>#NAME?</v>
      </c>
      <c r="X133" t="e">
        <f ca="1"/>
        <v>#NAME?</v>
      </c>
      <c r="Y133" t="e">
        <f ca="1"/>
        <v>#NAME?</v>
      </c>
      <c r="Z133" s="138" t="e">
        <f ca="1"/>
        <v>#NAME?</v>
      </c>
      <c r="AA133" s="139" t="e">
        <f ca="1"/>
        <v>#NAME?</v>
      </c>
      <c r="AB133" s="140" t="e">
        <f t="shared" ca="1" si="15"/>
        <v>#NAME?</v>
      </c>
      <c r="AC133" t="e">
        <f t="shared" ca="1" si="16"/>
        <v>#NAME?</v>
      </c>
      <c r="AD133" t="e">
        <f t="shared" ca="1" si="17"/>
        <v>#NAME?</v>
      </c>
      <c r="AE133" s="138" t="e">
        <f t="shared" ca="1" si="18"/>
        <v>#NAME?</v>
      </c>
      <c r="AF133" s="140" t="e">
        <f t="shared" ca="1" si="19"/>
        <v>#NAME?</v>
      </c>
      <c r="AG133" s="138">
        <f t="shared" ca="1" si="20"/>
        <v>0</v>
      </c>
      <c r="AH133" s="140" t="e">
        <f t="shared" ca="1" si="21"/>
        <v>#NAME?</v>
      </c>
      <c r="AI133">
        <f t="shared" ca="1" si="22"/>
        <v>0</v>
      </c>
      <c r="BH133" t="e">
        <f ca="1"/>
        <v>#NAME?</v>
      </c>
      <c r="BI133" t="e">
        <f ca="1"/>
        <v>#NAME?</v>
      </c>
      <c r="BJ133" t="e">
        <f ca="1"/>
        <v>#NAME?</v>
      </c>
      <c r="BK133" t="e">
        <f t="shared" ca="1" si="26"/>
        <v>#NAME?</v>
      </c>
      <c r="BL133" t="e">
        <f t="shared" ca="1" si="27"/>
        <v>#NAME?</v>
      </c>
      <c r="BM133" t="e">
        <f t="shared" ca="1" si="23"/>
        <v>#NAME?</v>
      </c>
      <c r="BN133" t="e">
        <f t="shared" ca="1" si="24"/>
        <v>#NAME?</v>
      </c>
      <c r="BO133" t="e">
        <f t="shared" ca="1" si="25"/>
        <v>#NAME?</v>
      </c>
    </row>
    <row r="134" spans="1:67" ht="15.5" x14ac:dyDescent="0.35">
      <c r="A134" s="31">
        <v>46</v>
      </c>
      <c r="B134" s="14">
        <v>17</v>
      </c>
      <c r="C134" s="20">
        <v>1.4810000000000001</v>
      </c>
      <c r="D134" s="14">
        <v>3</v>
      </c>
      <c r="E134">
        <v>0</v>
      </c>
      <c r="F134" s="32">
        <v>0</v>
      </c>
      <c r="G134" s="14">
        <v>40</v>
      </c>
      <c r="H134" s="14">
        <v>1</v>
      </c>
      <c r="I134" s="33">
        <v>165</v>
      </c>
      <c r="J134" s="14">
        <v>0</v>
      </c>
      <c r="Q134" t="e">
        <f ca="1"/>
        <v>#NAME?</v>
      </c>
      <c r="R134" t="e">
        <f ca="1"/>
        <v>#NAME?</v>
      </c>
      <c r="S134" t="e">
        <f ca="1"/>
        <v>#NAME?</v>
      </c>
      <c r="T134" t="e">
        <f ca="1"/>
        <v>#NAME?</v>
      </c>
      <c r="U134" t="e">
        <f ca="1"/>
        <v>#NAME?</v>
      </c>
      <c r="V134" t="e">
        <f ca="1"/>
        <v>#NAME?</v>
      </c>
      <c r="W134" t="e">
        <f ca="1"/>
        <v>#NAME?</v>
      </c>
      <c r="X134" t="e">
        <f ca="1"/>
        <v>#NAME?</v>
      </c>
      <c r="Y134" t="e">
        <f ca="1"/>
        <v>#NAME?</v>
      </c>
      <c r="Z134" s="138" t="e">
        <f ca="1"/>
        <v>#NAME?</v>
      </c>
      <c r="AA134" s="139" t="e">
        <f ca="1"/>
        <v>#NAME?</v>
      </c>
      <c r="AB134" s="140" t="e">
        <f t="shared" ca="1" si="15"/>
        <v>#NAME?</v>
      </c>
      <c r="AC134" t="e">
        <f t="shared" ca="1" si="16"/>
        <v>#NAME?</v>
      </c>
      <c r="AD134" t="e">
        <f t="shared" ca="1" si="17"/>
        <v>#NAME?</v>
      </c>
      <c r="AE134" s="138" t="e">
        <f t="shared" ca="1" si="18"/>
        <v>#NAME?</v>
      </c>
      <c r="AF134" s="140" t="e">
        <f t="shared" ca="1" si="19"/>
        <v>#NAME?</v>
      </c>
      <c r="AG134" s="138">
        <f t="shared" ca="1" si="20"/>
        <v>0</v>
      </c>
      <c r="AH134" s="140" t="e">
        <f t="shared" ca="1" si="21"/>
        <v>#NAME?</v>
      </c>
      <c r="AI134">
        <f t="shared" ca="1" si="22"/>
        <v>0</v>
      </c>
      <c r="BH134" t="e">
        <f ca="1"/>
        <v>#NAME?</v>
      </c>
      <c r="BI134" t="e">
        <f ca="1"/>
        <v>#NAME?</v>
      </c>
      <c r="BJ134" t="e">
        <f ca="1"/>
        <v>#NAME?</v>
      </c>
      <c r="BK134" t="e">
        <f t="shared" ca="1" si="26"/>
        <v>#NAME?</v>
      </c>
      <c r="BL134" t="e">
        <f t="shared" ca="1" si="27"/>
        <v>#NAME?</v>
      </c>
      <c r="BM134" t="e">
        <f t="shared" ca="1" si="23"/>
        <v>#NAME?</v>
      </c>
      <c r="BN134" t="e">
        <f t="shared" ca="1" si="24"/>
        <v>#NAME?</v>
      </c>
      <c r="BO134" t="e">
        <f t="shared" ca="1" si="25"/>
        <v>#NAME?</v>
      </c>
    </row>
    <row r="135" spans="1:67" ht="15.5" x14ac:dyDescent="0.35">
      <c r="A135" s="31">
        <v>66</v>
      </c>
      <c r="B135" s="14">
        <v>7</v>
      </c>
      <c r="C135" s="20">
        <v>2.2850000000000001</v>
      </c>
      <c r="D135" s="14">
        <v>3</v>
      </c>
      <c r="E135">
        <v>0</v>
      </c>
      <c r="F135" s="32">
        <v>1</v>
      </c>
      <c r="G135" s="14">
        <v>32</v>
      </c>
      <c r="H135" s="14">
        <v>9</v>
      </c>
      <c r="I135" s="33">
        <v>177</v>
      </c>
      <c r="J135" s="14">
        <v>1</v>
      </c>
      <c r="Q135" t="e">
        <f ca="1"/>
        <v>#NAME?</v>
      </c>
      <c r="R135" t="e">
        <f ca="1"/>
        <v>#NAME?</v>
      </c>
      <c r="S135" t="e">
        <f ca="1"/>
        <v>#NAME?</v>
      </c>
      <c r="T135" t="e">
        <f ca="1"/>
        <v>#NAME?</v>
      </c>
      <c r="U135" t="e">
        <f ca="1"/>
        <v>#NAME?</v>
      </c>
      <c r="V135" t="e">
        <f ca="1"/>
        <v>#NAME?</v>
      </c>
      <c r="W135" t="e">
        <f ca="1"/>
        <v>#NAME?</v>
      </c>
      <c r="X135" t="e">
        <f ca="1"/>
        <v>#NAME?</v>
      </c>
      <c r="Y135" t="e">
        <f ca="1"/>
        <v>#NAME?</v>
      </c>
      <c r="Z135" s="138" t="e">
        <f ca="1"/>
        <v>#NAME?</v>
      </c>
      <c r="AA135" s="139" t="e">
        <f ca="1"/>
        <v>#NAME?</v>
      </c>
      <c r="AB135" s="140" t="e">
        <f t="shared" ca="1" si="15"/>
        <v>#NAME?</v>
      </c>
      <c r="AC135" t="e">
        <f t="shared" ca="1" si="16"/>
        <v>#NAME?</v>
      </c>
      <c r="AD135" t="e">
        <f t="shared" ca="1" si="17"/>
        <v>#NAME?</v>
      </c>
      <c r="AE135" s="138" t="e">
        <f t="shared" ca="1" si="18"/>
        <v>#NAME?</v>
      </c>
      <c r="AF135" s="140" t="e">
        <f t="shared" ca="1" si="19"/>
        <v>#NAME?</v>
      </c>
      <c r="AG135" s="138">
        <f t="shared" ca="1" si="20"/>
        <v>0</v>
      </c>
      <c r="AH135" s="140" t="e">
        <f t="shared" ca="1" si="21"/>
        <v>#NAME?</v>
      </c>
      <c r="AI135">
        <f t="shared" ca="1" si="22"/>
        <v>0</v>
      </c>
      <c r="BH135" t="e">
        <f ca="1"/>
        <v>#NAME?</v>
      </c>
      <c r="BI135" t="e">
        <f ca="1"/>
        <v>#NAME?</v>
      </c>
      <c r="BJ135" t="e">
        <f ca="1"/>
        <v>#NAME?</v>
      </c>
      <c r="BK135" t="e">
        <f t="shared" ca="1" si="26"/>
        <v>#NAME?</v>
      </c>
      <c r="BL135" t="e">
        <f t="shared" ca="1" si="27"/>
        <v>#NAME?</v>
      </c>
      <c r="BM135" t="e">
        <f t="shared" ca="1" si="23"/>
        <v>#NAME?</v>
      </c>
      <c r="BN135" t="e">
        <f t="shared" ca="1" si="24"/>
        <v>#NAME?</v>
      </c>
      <c r="BO135" t="e">
        <f t="shared" ca="1" si="25"/>
        <v>#NAME?</v>
      </c>
    </row>
    <row r="136" spans="1:67" ht="15.5" x14ac:dyDescent="0.35">
      <c r="A136" s="31">
        <v>56</v>
      </c>
      <c r="B136" s="14">
        <v>11</v>
      </c>
      <c r="C136" s="20">
        <v>0.29199999999999998</v>
      </c>
      <c r="D136" s="14">
        <v>3</v>
      </c>
      <c r="E136">
        <v>0</v>
      </c>
      <c r="F136" s="32">
        <v>0</v>
      </c>
      <c r="G136" s="14">
        <v>34</v>
      </c>
      <c r="H136" s="14">
        <v>9</v>
      </c>
      <c r="I136" s="33">
        <v>186</v>
      </c>
      <c r="J136" s="14">
        <v>1</v>
      </c>
      <c r="Q136" t="e">
        <f ca="1"/>
        <v>#NAME?</v>
      </c>
      <c r="R136" t="e">
        <f ca="1"/>
        <v>#NAME?</v>
      </c>
      <c r="S136" t="e">
        <f ca="1"/>
        <v>#NAME?</v>
      </c>
      <c r="T136" t="e">
        <f ca="1"/>
        <v>#NAME?</v>
      </c>
      <c r="U136" t="e">
        <f ca="1"/>
        <v>#NAME?</v>
      </c>
      <c r="V136" t="e">
        <f ca="1"/>
        <v>#NAME?</v>
      </c>
      <c r="W136" t="e">
        <f ca="1"/>
        <v>#NAME?</v>
      </c>
      <c r="X136" t="e">
        <f ca="1"/>
        <v>#NAME?</v>
      </c>
      <c r="Y136" t="e">
        <f ca="1"/>
        <v>#NAME?</v>
      </c>
      <c r="Z136" s="138" t="e">
        <f ca="1"/>
        <v>#NAME?</v>
      </c>
      <c r="AA136" s="139" t="e">
        <f ca="1"/>
        <v>#NAME?</v>
      </c>
      <c r="AB136" s="140" t="e">
        <f t="shared" ca="1" si="15"/>
        <v>#NAME?</v>
      </c>
      <c r="AC136" t="e">
        <f t="shared" ca="1" si="16"/>
        <v>#NAME?</v>
      </c>
      <c r="AD136" t="e">
        <f t="shared" ca="1" si="17"/>
        <v>#NAME?</v>
      </c>
      <c r="AE136" s="138" t="e">
        <f t="shared" ca="1" si="18"/>
        <v>#NAME?</v>
      </c>
      <c r="AF136" s="140" t="e">
        <f t="shared" ca="1" si="19"/>
        <v>#NAME?</v>
      </c>
      <c r="AG136" s="138">
        <f t="shared" ca="1" si="20"/>
        <v>0</v>
      </c>
      <c r="AH136" s="140" t="e">
        <f t="shared" ca="1" si="21"/>
        <v>#NAME?</v>
      </c>
      <c r="AI136">
        <f t="shared" ca="1" si="22"/>
        <v>0</v>
      </c>
      <c r="BH136" t="e">
        <f ca="1"/>
        <v>#NAME?</v>
      </c>
      <c r="BI136" t="e">
        <f ca="1"/>
        <v>#NAME?</v>
      </c>
      <c r="BJ136" t="e">
        <f ca="1"/>
        <v>#NAME?</v>
      </c>
      <c r="BK136" t="e">
        <f t="shared" ca="1" si="26"/>
        <v>#NAME?</v>
      </c>
      <c r="BL136" t="e">
        <f t="shared" ca="1" si="27"/>
        <v>#NAME?</v>
      </c>
      <c r="BM136" t="e">
        <f t="shared" ca="1" si="23"/>
        <v>#NAME?</v>
      </c>
      <c r="BN136" t="e">
        <f t="shared" ca="1" si="24"/>
        <v>#NAME?</v>
      </c>
      <c r="BO136" t="e">
        <f t="shared" ca="1" si="25"/>
        <v>#NAME?</v>
      </c>
    </row>
    <row r="137" spans="1:67" ht="15.5" x14ac:dyDescent="0.35">
      <c r="A137" s="31">
        <v>82</v>
      </c>
      <c r="B137" s="14">
        <v>15</v>
      </c>
      <c r="C137" s="20">
        <v>0.88800000000000001</v>
      </c>
      <c r="D137" s="14">
        <v>5</v>
      </c>
      <c r="E137">
        <v>1</v>
      </c>
      <c r="F137" s="32">
        <v>1</v>
      </c>
      <c r="G137" s="14">
        <v>40</v>
      </c>
      <c r="H137" s="14">
        <v>7</v>
      </c>
      <c r="I137" s="33">
        <v>163</v>
      </c>
      <c r="J137" s="14">
        <v>1</v>
      </c>
      <c r="Q137" t="e">
        <f ca="1"/>
        <v>#NAME?</v>
      </c>
      <c r="R137" t="e">
        <f ca="1"/>
        <v>#NAME?</v>
      </c>
      <c r="S137" t="e">
        <f ca="1"/>
        <v>#NAME?</v>
      </c>
      <c r="T137" t="e">
        <f ca="1"/>
        <v>#NAME?</v>
      </c>
      <c r="U137" t="e">
        <f ca="1"/>
        <v>#NAME?</v>
      </c>
      <c r="V137" t="e">
        <f ca="1"/>
        <v>#NAME?</v>
      </c>
      <c r="W137" t="e">
        <f ca="1"/>
        <v>#NAME?</v>
      </c>
      <c r="X137" t="e">
        <f ca="1"/>
        <v>#NAME?</v>
      </c>
      <c r="Y137" t="e">
        <f ca="1"/>
        <v>#NAME?</v>
      </c>
      <c r="Z137" s="138" t="e">
        <f ca="1"/>
        <v>#NAME?</v>
      </c>
      <c r="AA137" s="139" t="e">
        <f ca="1"/>
        <v>#NAME?</v>
      </c>
      <c r="AB137" s="140" t="e">
        <f t="shared" ca="1" si="15"/>
        <v>#NAME?</v>
      </c>
      <c r="AC137" t="e">
        <f t="shared" ca="1" si="16"/>
        <v>#NAME?</v>
      </c>
      <c r="AD137" t="e">
        <f t="shared" ca="1" si="17"/>
        <v>#NAME?</v>
      </c>
      <c r="AE137" s="138" t="e">
        <f t="shared" ca="1" si="18"/>
        <v>#NAME?</v>
      </c>
      <c r="AF137" s="140" t="e">
        <f t="shared" ca="1" si="19"/>
        <v>#NAME?</v>
      </c>
      <c r="AG137" s="138">
        <f t="shared" ca="1" si="20"/>
        <v>0</v>
      </c>
      <c r="AH137" s="140" t="e">
        <f t="shared" ca="1" si="21"/>
        <v>#NAME?</v>
      </c>
      <c r="AI137">
        <f t="shared" ca="1" si="22"/>
        <v>0</v>
      </c>
      <c r="BH137" t="e">
        <f ca="1"/>
        <v>#NAME?</v>
      </c>
      <c r="BI137" t="e">
        <f ca="1"/>
        <v>#NAME?</v>
      </c>
      <c r="BJ137" t="e">
        <f ca="1"/>
        <v>#NAME?</v>
      </c>
      <c r="BK137" t="e">
        <f t="shared" ca="1" si="26"/>
        <v>#NAME?</v>
      </c>
      <c r="BL137" t="e">
        <f t="shared" ca="1" si="27"/>
        <v>#NAME?</v>
      </c>
      <c r="BM137" t="e">
        <f t="shared" ca="1" si="23"/>
        <v>#NAME?</v>
      </c>
      <c r="BN137" t="e">
        <f t="shared" ca="1" si="24"/>
        <v>#NAME?</v>
      </c>
      <c r="BO137" t="e">
        <f t="shared" ca="1" si="25"/>
        <v>#NAME?</v>
      </c>
    </row>
    <row r="138" spans="1:67" ht="15.5" x14ac:dyDescent="0.35">
      <c r="A138" s="31">
        <v>44</v>
      </c>
      <c r="B138" s="14">
        <v>12</v>
      </c>
      <c r="C138" s="20">
        <v>2.3239999999999998</v>
      </c>
      <c r="D138" s="14">
        <v>2</v>
      </c>
      <c r="E138">
        <v>1</v>
      </c>
      <c r="F138" s="32">
        <v>0</v>
      </c>
      <c r="G138" s="14">
        <v>49</v>
      </c>
      <c r="H138" s="14">
        <v>19</v>
      </c>
      <c r="I138" s="33">
        <v>179</v>
      </c>
      <c r="J138" s="14">
        <v>1</v>
      </c>
      <c r="Q138" t="e">
        <f ca="1"/>
        <v>#NAME?</v>
      </c>
      <c r="R138" t="e">
        <f ca="1"/>
        <v>#NAME?</v>
      </c>
      <c r="S138" t="e">
        <f ca="1"/>
        <v>#NAME?</v>
      </c>
      <c r="T138" t="e">
        <f ca="1"/>
        <v>#NAME?</v>
      </c>
      <c r="U138" t="e">
        <f ca="1"/>
        <v>#NAME?</v>
      </c>
      <c r="V138" t="e">
        <f ca="1"/>
        <v>#NAME?</v>
      </c>
      <c r="W138" t="e">
        <f ca="1"/>
        <v>#NAME?</v>
      </c>
      <c r="X138" t="e">
        <f ca="1"/>
        <v>#NAME?</v>
      </c>
      <c r="Y138" t="e">
        <f ca="1"/>
        <v>#NAME?</v>
      </c>
      <c r="Z138" s="138" t="e">
        <f ca="1"/>
        <v>#NAME?</v>
      </c>
      <c r="AA138" s="139" t="e">
        <f ca="1"/>
        <v>#NAME?</v>
      </c>
      <c r="AB138" s="140" t="e">
        <f t="shared" ca="1" si="15"/>
        <v>#NAME?</v>
      </c>
      <c r="AC138" t="e">
        <f t="shared" ca="1" si="16"/>
        <v>#NAME?</v>
      </c>
      <c r="AD138" t="e">
        <f t="shared" ca="1" si="17"/>
        <v>#NAME?</v>
      </c>
      <c r="AE138" s="138" t="e">
        <f t="shared" ca="1" si="18"/>
        <v>#NAME?</v>
      </c>
      <c r="AF138" s="140" t="e">
        <f t="shared" ca="1" si="19"/>
        <v>#NAME?</v>
      </c>
      <c r="AG138" s="138">
        <f t="shared" ca="1" si="20"/>
        <v>0</v>
      </c>
      <c r="AH138" s="140" t="e">
        <f t="shared" ca="1" si="21"/>
        <v>#NAME?</v>
      </c>
      <c r="AI138">
        <f t="shared" ca="1" si="22"/>
        <v>0</v>
      </c>
      <c r="BH138" t="e">
        <f ca="1"/>
        <v>#NAME?</v>
      </c>
      <c r="BI138" t="e">
        <f ca="1"/>
        <v>#NAME?</v>
      </c>
      <c r="BJ138" t="e">
        <f ca="1"/>
        <v>#NAME?</v>
      </c>
      <c r="BK138" t="e">
        <f t="shared" ca="1" si="26"/>
        <v>#NAME?</v>
      </c>
      <c r="BL138" t="e">
        <f t="shared" ca="1" si="27"/>
        <v>#NAME?</v>
      </c>
      <c r="BM138" t="e">
        <f t="shared" ca="1" si="23"/>
        <v>#NAME?</v>
      </c>
      <c r="BN138" t="e">
        <f t="shared" ca="1" si="24"/>
        <v>#NAME?</v>
      </c>
      <c r="BO138" t="e">
        <f t="shared" ca="1" si="25"/>
        <v>#NAME?</v>
      </c>
    </row>
    <row r="139" spans="1:67" ht="15.5" x14ac:dyDescent="0.35">
      <c r="A139" s="31">
        <v>44</v>
      </c>
      <c r="B139" s="14">
        <v>10</v>
      </c>
      <c r="C139" s="20">
        <v>0.19600000000000001</v>
      </c>
      <c r="D139" s="14">
        <v>3</v>
      </c>
      <c r="E139">
        <v>0</v>
      </c>
      <c r="F139" s="32">
        <v>0</v>
      </c>
      <c r="G139" s="14">
        <v>33</v>
      </c>
      <c r="H139" s="14">
        <v>12</v>
      </c>
      <c r="I139" s="33">
        <v>189</v>
      </c>
      <c r="J139" s="14">
        <v>1</v>
      </c>
      <c r="Q139" t="e">
        <f ca="1"/>
        <v>#NAME?</v>
      </c>
      <c r="R139" t="e">
        <f ca="1"/>
        <v>#NAME?</v>
      </c>
      <c r="S139" t="e">
        <f ca="1"/>
        <v>#NAME?</v>
      </c>
      <c r="T139" t="e">
        <f ca="1"/>
        <v>#NAME?</v>
      </c>
      <c r="U139" t="e">
        <f ca="1"/>
        <v>#NAME?</v>
      </c>
      <c r="V139" t="e">
        <f ca="1"/>
        <v>#NAME?</v>
      </c>
      <c r="W139" t="e">
        <f ca="1"/>
        <v>#NAME?</v>
      </c>
      <c r="X139" t="e">
        <f ca="1"/>
        <v>#NAME?</v>
      </c>
      <c r="Y139" t="e">
        <f ca="1"/>
        <v>#NAME?</v>
      </c>
      <c r="Z139" s="138" t="e">
        <f ca="1"/>
        <v>#NAME?</v>
      </c>
      <c r="AA139" s="139" t="e">
        <f ca="1"/>
        <v>#NAME?</v>
      </c>
      <c r="AB139" s="140" t="e">
        <f t="shared" ref="AB139:AB159" ca="1" si="28">Z139+AA139</f>
        <v>#NAME?</v>
      </c>
      <c r="AC139" t="e">
        <f t="shared" ref="AC139:AC159" ca="1" si="29">IF(AB139=0,"",Z139/AB139)</f>
        <v>#NAME?</v>
      </c>
      <c r="AD139" t="e">
        <f t="shared" ref="AD139:AD159" ca="1" si="30">1/(1+EXP(-$AK$11-MMULT(Q139:Y139,$AK$12:$AK$20)))</f>
        <v>#NAME?</v>
      </c>
      <c r="AE139" s="138" t="e">
        <f t="shared" ref="AE139:AE159" ca="1" si="31">AB139*AD139</f>
        <v>#NAME?</v>
      </c>
      <c r="AF139" s="140" t="e">
        <f t="shared" ref="AF139:AF159" ca="1" si="32">AB139-AE139</f>
        <v>#NAME?</v>
      </c>
      <c r="AG139" s="138">
        <f t="shared" ref="AG139:AG159" ca="1" si="33">IFERROR(AB139*(AC139*LN(AD139)+(1-AC139)*LN(1-AD139)),0)</f>
        <v>0</v>
      </c>
      <c r="AH139" s="140" t="e">
        <f t="shared" ref="AH139:AH159" ca="1" si="34">100*IF(AD139&gt;=$BD$16,Z139/AB139,AA139/AB139)</f>
        <v>#NAME?</v>
      </c>
      <c r="AI139">
        <f t="shared" ref="AI139:AI159" ca="1" si="35">IFERROR((Z139-AE139)^2/AE139+(AA139-AF139)^2/AF139,0)</f>
        <v>0</v>
      </c>
      <c r="BH139" t="e">
        <f ca="1"/>
        <v>#NAME?</v>
      </c>
      <c r="BI139" t="e">
        <f ca="1"/>
        <v>#NAME?</v>
      </c>
      <c r="BJ139" t="e">
        <f ca="1"/>
        <v>#NAME?</v>
      </c>
      <c r="BK139" t="e">
        <f t="shared" ca="1" si="26"/>
        <v>#NAME?</v>
      </c>
      <c r="BL139" t="e">
        <f t="shared" ca="1" si="27"/>
        <v>#NAME?</v>
      </c>
      <c r="BM139" t="e">
        <f t="shared" ref="BM139:BM160" ca="1" si="36">1-BK139/BK$160</f>
        <v>#NAME?</v>
      </c>
      <c r="BN139" t="e">
        <f t="shared" ref="BN139:BN160" ca="1" si="37">1-BL139/BL$160</f>
        <v>#NAME?</v>
      </c>
      <c r="BO139" t="e">
        <f t="shared" ref="BO139:BO160" ca="1" si="38">(BM139-BM140)*BN139</f>
        <v>#NAME?</v>
      </c>
    </row>
    <row r="140" spans="1:67" ht="15.5" x14ac:dyDescent="0.35">
      <c r="A140" s="31">
        <v>51</v>
      </c>
      <c r="B140" s="14">
        <v>15</v>
      </c>
      <c r="C140" s="20">
        <v>0.18</v>
      </c>
      <c r="D140" s="14">
        <v>4</v>
      </c>
      <c r="E140">
        <v>1</v>
      </c>
      <c r="F140" s="32">
        <v>1</v>
      </c>
      <c r="G140" s="14">
        <v>40</v>
      </c>
      <c r="H140" s="14">
        <v>8</v>
      </c>
      <c r="I140" s="33">
        <v>180</v>
      </c>
      <c r="J140" s="14">
        <v>1</v>
      </c>
      <c r="Q140" t="e">
        <f ca="1"/>
        <v>#NAME?</v>
      </c>
      <c r="R140" t="e">
        <f ca="1"/>
        <v>#NAME?</v>
      </c>
      <c r="S140" t="e">
        <f ca="1"/>
        <v>#NAME?</v>
      </c>
      <c r="T140" t="e">
        <f ca="1"/>
        <v>#NAME?</v>
      </c>
      <c r="U140" t="e">
        <f ca="1"/>
        <v>#NAME?</v>
      </c>
      <c r="V140" t="e">
        <f ca="1"/>
        <v>#NAME?</v>
      </c>
      <c r="W140" t="e">
        <f ca="1"/>
        <v>#NAME?</v>
      </c>
      <c r="X140" t="e">
        <f ca="1"/>
        <v>#NAME?</v>
      </c>
      <c r="Y140" t="e">
        <f ca="1"/>
        <v>#NAME?</v>
      </c>
      <c r="Z140" s="138" t="e">
        <f ca="1"/>
        <v>#NAME?</v>
      </c>
      <c r="AA140" s="139" t="e">
        <f ca="1"/>
        <v>#NAME?</v>
      </c>
      <c r="AB140" s="140" t="e">
        <f t="shared" ca="1" si="28"/>
        <v>#NAME?</v>
      </c>
      <c r="AC140" t="e">
        <f t="shared" ca="1" si="29"/>
        <v>#NAME?</v>
      </c>
      <c r="AD140" t="e">
        <f t="shared" ca="1" si="30"/>
        <v>#NAME?</v>
      </c>
      <c r="AE140" s="138" t="e">
        <f t="shared" ca="1" si="31"/>
        <v>#NAME?</v>
      </c>
      <c r="AF140" s="140" t="e">
        <f t="shared" ca="1" si="32"/>
        <v>#NAME?</v>
      </c>
      <c r="AG140" s="138">
        <f t="shared" ca="1" si="33"/>
        <v>0</v>
      </c>
      <c r="AH140" s="140" t="e">
        <f t="shared" ca="1" si="34"/>
        <v>#NAME?</v>
      </c>
      <c r="AI140">
        <f t="shared" ca="1" si="35"/>
        <v>0</v>
      </c>
      <c r="BH140" t="e">
        <f ca="1"/>
        <v>#NAME?</v>
      </c>
      <c r="BI140" t="e">
        <f ca="1"/>
        <v>#NAME?</v>
      </c>
      <c r="BJ140" t="e">
        <f ca="1"/>
        <v>#NAME?</v>
      </c>
      <c r="BK140" t="e">
        <f t="shared" ref="BK140:BK160" ca="1" si="39">BK139+BI140</f>
        <v>#NAME?</v>
      </c>
      <c r="BL140" t="e">
        <f t="shared" ref="BL140:BL160" ca="1" si="40">BL139+BJ140</f>
        <v>#NAME?</v>
      </c>
      <c r="BM140" t="e">
        <f t="shared" ca="1" si="36"/>
        <v>#NAME?</v>
      </c>
      <c r="BN140" t="e">
        <f t="shared" ca="1" si="37"/>
        <v>#NAME?</v>
      </c>
      <c r="BO140" t="e">
        <f t="shared" ca="1" si="38"/>
        <v>#NAME?</v>
      </c>
    </row>
    <row r="141" spans="1:67" ht="15.5" x14ac:dyDescent="0.35">
      <c r="A141" s="31">
        <v>70</v>
      </c>
      <c r="B141" s="14">
        <v>13</v>
      </c>
      <c r="C141" s="20">
        <v>1.4159999999999999</v>
      </c>
      <c r="D141" s="14">
        <v>2</v>
      </c>
      <c r="E141">
        <v>0</v>
      </c>
      <c r="F141" s="32">
        <v>1</v>
      </c>
      <c r="G141" s="14">
        <v>45</v>
      </c>
      <c r="H141" s="14">
        <v>6</v>
      </c>
      <c r="I141" s="33">
        <v>175</v>
      </c>
      <c r="J141" s="14">
        <v>1</v>
      </c>
      <c r="Q141" t="e">
        <f ca="1"/>
        <v>#NAME?</v>
      </c>
      <c r="R141" t="e">
        <f ca="1"/>
        <v>#NAME?</v>
      </c>
      <c r="S141" t="e">
        <f ca="1"/>
        <v>#NAME?</v>
      </c>
      <c r="T141" t="e">
        <f ca="1"/>
        <v>#NAME?</v>
      </c>
      <c r="U141" t="e">
        <f ca="1"/>
        <v>#NAME?</v>
      </c>
      <c r="V141" t="e">
        <f ca="1"/>
        <v>#NAME?</v>
      </c>
      <c r="W141" t="e">
        <f ca="1"/>
        <v>#NAME?</v>
      </c>
      <c r="X141" t="e">
        <f ca="1"/>
        <v>#NAME?</v>
      </c>
      <c r="Y141" t="e">
        <f ca="1"/>
        <v>#NAME?</v>
      </c>
      <c r="Z141" s="138" t="e">
        <f ca="1"/>
        <v>#NAME?</v>
      </c>
      <c r="AA141" s="139" t="e">
        <f ca="1"/>
        <v>#NAME?</v>
      </c>
      <c r="AB141" s="140" t="e">
        <f t="shared" ca="1" si="28"/>
        <v>#NAME?</v>
      </c>
      <c r="AC141" t="e">
        <f t="shared" ca="1" si="29"/>
        <v>#NAME?</v>
      </c>
      <c r="AD141" t="e">
        <f t="shared" ca="1" si="30"/>
        <v>#NAME?</v>
      </c>
      <c r="AE141" s="138" t="e">
        <f t="shared" ca="1" si="31"/>
        <v>#NAME?</v>
      </c>
      <c r="AF141" s="140" t="e">
        <f t="shared" ca="1" si="32"/>
        <v>#NAME?</v>
      </c>
      <c r="AG141" s="138">
        <f t="shared" ca="1" si="33"/>
        <v>0</v>
      </c>
      <c r="AH141" s="140" t="e">
        <f t="shared" ca="1" si="34"/>
        <v>#NAME?</v>
      </c>
      <c r="AI141">
        <f t="shared" ca="1" si="35"/>
        <v>0</v>
      </c>
      <c r="BH141" t="e">
        <f ca="1"/>
        <v>#NAME?</v>
      </c>
      <c r="BI141" t="e">
        <f ca="1"/>
        <v>#NAME?</v>
      </c>
      <c r="BJ141" t="e">
        <f ca="1"/>
        <v>#NAME?</v>
      </c>
      <c r="BK141" t="e">
        <f t="shared" ca="1" si="39"/>
        <v>#NAME?</v>
      </c>
      <c r="BL141" t="e">
        <f t="shared" ca="1" si="40"/>
        <v>#NAME?</v>
      </c>
      <c r="BM141" t="e">
        <f t="shared" ca="1" si="36"/>
        <v>#NAME?</v>
      </c>
      <c r="BN141" t="e">
        <f t="shared" ca="1" si="37"/>
        <v>#NAME?</v>
      </c>
      <c r="BO141" t="e">
        <f t="shared" ca="1" si="38"/>
        <v>#NAME?</v>
      </c>
    </row>
    <row r="142" spans="1:67" ht="15.5" x14ac:dyDescent="0.35">
      <c r="A142" s="31">
        <v>44</v>
      </c>
      <c r="B142" s="14">
        <v>2</v>
      </c>
      <c r="C142" s="20">
        <v>0.115</v>
      </c>
      <c r="D142" s="14">
        <v>3</v>
      </c>
      <c r="E142">
        <v>0</v>
      </c>
      <c r="F142" s="32">
        <v>0</v>
      </c>
      <c r="G142" s="14">
        <v>46</v>
      </c>
      <c r="H142" s="14">
        <v>6</v>
      </c>
      <c r="I142" s="33">
        <v>167</v>
      </c>
      <c r="J142" s="14">
        <v>0</v>
      </c>
      <c r="Q142" t="e">
        <f ca="1"/>
        <v>#NAME?</v>
      </c>
      <c r="R142" t="e">
        <f ca="1"/>
        <v>#NAME?</v>
      </c>
      <c r="S142" t="e">
        <f ca="1"/>
        <v>#NAME?</v>
      </c>
      <c r="T142" t="e">
        <f ca="1"/>
        <v>#NAME?</v>
      </c>
      <c r="U142" t="e">
        <f ca="1"/>
        <v>#NAME?</v>
      </c>
      <c r="V142" t="e">
        <f ca="1"/>
        <v>#NAME?</v>
      </c>
      <c r="W142" t="e">
        <f ca="1"/>
        <v>#NAME?</v>
      </c>
      <c r="X142" t="e">
        <f ca="1"/>
        <v>#NAME?</v>
      </c>
      <c r="Y142" t="e">
        <f ca="1"/>
        <v>#NAME?</v>
      </c>
      <c r="Z142" s="138" t="e">
        <f ca="1"/>
        <v>#NAME?</v>
      </c>
      <c r="AA142" s="139" t="e">
        <f ca="1"/>
        <v>#NAME?</v>
      </c>
      <c r="AB142" s="140" t="e">
        <f t="shared" ca="1" si="28"/>
        <v>#NAME?</v>
      </c>
      <c r="AC142" t="e">
        <f t="shared" ca="1" si="29"/>
        <v>#NAME?</v>
      </c>
      <c r="AD142" t="e">
        <f t="shared" ca="1" si="30"/>
        <v>#NAME?</v>
      </c>
      <c r="AE142" s="138" t="e">
        <f t="shared" ca="1" si="31"/>
        <v>#NAME?</v>
      </c>
      <c r="AF142" s="140" t="e">
        <f t="shared" ca="1" si="32"/>
        <v>#NAME?</v>
      </c>
      <c r="AG142" s="138">
        <f t="shared" ca="1" si="33"/>
        <v>0</v>
      </c>
      <c r="AH142" s="140" t="e">
        <f t="shared" ca="1" si="34"/>
        <v>#NAME?</v>
      </c>
      <c r="AI142">
        <f t="shared" ca="1" si="35"/>
        <v>0</v>
      </c>
      <c r="BH142" t="e">
        <f ca="1"/>
        <v>#NAME?</v>
      </c>
      <c r="BI142" t="e">
        <f ca="1"/>
        <v>#NAME?</v>
      </c>
      <c r="BJ142" t="e">
        <f ca="1"/>
        <v>#NAME?</v>
      </c>
      <c r="BK142" t="e">
        <f t="shared" ca="1" si="39"/>
        <v>#NAME?</v>
      </c>
      <c r="BL142" t="e">
        <f t="shared" ca="1" si="40"/>
        <v>#NAME?</v>
      </c>
      <c r="BM142" t="e">
        <f t="shared" ca="1" si="36"/>
        <v>#NAME?</v>
      </c>
      <c r="BN142" t="e">
        <f t="shared" ca="1" si="37"/>
        <v>#NAME?</v>
      </c>
      <c r="BO142" t="e">
        <f t="shared" ca="1" si="38"/>
        <v>#NAME?</v>
      </c>
    </row>
    <row r="143" spans="1:67" ht="15.5" x14ac:dyDescent="0.35">
      <c r="A143" s="31">
        <v>75</v>
      </c>
      <c r="B143" s="14">
        <v>7</v>
      </c>
      <c r="C143" s="20">
        <v>0.995</v>
      </c>
      <c r="D143" s="14">
        <v>2</v>
      </c>
      <c r="E143">
        <v>1</v>
      </c>
      <c r="F143" s="32">
        <v>1</v>
      </c>
      <c r="G143" s="14">
        <v>30</v>
      </c>
      <c r="H143" s="14">
        <v>10</v>
      </c>
      <c r="I143" s="33">
        <v>189</v>
      </c>
      <c r="J143" s="14">
        <v>1</v>
      </c>
      <c r="Q143" t="e">
        <f ca="1"/>
        <v>#NAME?</v>
      </c>
      <c r="R143" t="e">
        <f ca="1"/>
        <v>#NAME?</v>
      </c>
      <c r="S143" t="e">
        <f ca="1"/>
        <v>#NAME?</v>
      </c>
      <c r="T143" t="e">
        <f ca="1"/>
        <v>#NAME?</v>
      </c>
      <c r="U143" t="e">
        <f ca="1"/>
        <v>#NAME?</v>
      </c>
      <c r="V143" t="e">
        <f ca="1"/>
        <v>#NAME?</v>
      </c>
      <c r="W143" t="e">
        <f ca="1"/>
        <v>#NAME?</v>
      </c>
      <c r="X143" t="e">
        <f ca="1"/>
        <v>#NAME?</v>
      </c>
      <c r="Y143" t="e">
        <f ca="1"/>
        <v>#NAME?</v>
      </c>
      <c r="Z143" s="138" t="e">
        <f ca="1"/>
        <v>#NAME?</v>
      </c>
      <c r="AA143" s="139" t="e">
        <f ca="1"/>
        <v>#NAME?</v>
      </c>
      <c r="AB143" s="140" t="e">
        <f t="shared" ca="1" si="28"/>
        <v>#NAME?</v>
      </c>
      <c r="AC143" t="e">
        <f t="shared" ca="1" si="29"/>
        <v>#NAME?</v>
      </c>
      <c r="AD143" t="e">
        <f t="shared" ca="1" si="30"/>
        <v>#NAME?</v>
      </c>
      <c r="AE143" s="138" t="e">
        <f t="shared" ca="1" si="31"/>
        <v>#NAME?</v>
      </c>
      <c r="AF143" s="140" t="e">
        <f t="shared" ca="1" si="32"/>
        <v>#NAME?</v>
      </c>
      <c r="AG143" s="138">
        <f t="shared" ca="1" si="33"/>
        <v>0</v>
      </c>
      <c r="AH143" s="140" t="e">
        <f t="shared" ca="1" si="34"/>
        <v>#NAME?</v>
      </c>
      <c r="AI143">
        <f t="shared" ca="1" si="35"/>
        <v>0</v>
      </c>
      <c r="BH143" t="e">
        <f ca="1"/>
        <v>#NAME?</v>
      </c>
      <c r="BI143" t="e">
        <f ca="1"/>
        <v>#NAME?</v>
      </c>
      <c r="BJ143" t="e">
        <f ca="1"/>
        <v>#NAME?</v>
      </c>
      <c r="BK143" t="e">
        <f t="shared" ca="1" si="39"/>
        <v>#NAME?</v>
      </c>
      <c r="BL143" t="e">
        <f t="shared" ca="1" si="40"/>
        <v>#NAME?</v>
      </c>
      <c r="BM143" t="e">
        <f t="shared" ca="1" si="36"/>
        <v>#NAME?</v>
      </c>
      <c r="BN143" t="e">
        <f t="shared" ca="1" si="37"/>
        <v>#NAME?</v>
      </c>
      <c r="BO143" t="e">
        <f t="shared" ca="1" si="38"/>
        <v>#NAME?</v>
      </c>
    </row>
    <row r="144" spans="1:67" ht="15.5" x14ac:dyDescent="0.35">
      <c r="A144" s="31">
        <v>68</v>
      </c>
      <c r="B144" s="14">
        <v>4</v>
      </c>
      <c r="C144" s="20">
        <v>2.3519999999999999</v>
      </c>
      <c r="D144" s="14">
        <v>0</v>
      </c>
      <c r="E144">
        <v>1</v>
      </c>
      <c r="F144" s="32">
        <v>1</v>
      </c>
      <c r="G144" s="14">
        <v>30</v>
      </c>
      <c r="H144" s="14">
        <v>12</v>
      </c>
      <c r="I144" s="33">
        <v>189</v>
      </c>
      <c r="J144" s="14">
        <v>1</v>
      </c>
      <c r="Q144" t="e">
        <f ca="1"/>
        <v>#NAME?</v>
      </c>
      <c r="R144" t="e">
        <f ca="1"/>
        <v>#NAME?</v>
      </c>
      <c r="S144" t="e">
        <f ca="1"/>
        <v>#NAME?</v>
      </c>
      <c r="T144" t="e">
        <f ca="1"/>
        <v>#NAME?</v>
      </c>
      <c r="U144" t="e">
        <f ca="1"/>
        <v>#NAME?</v>
      </c>
      <c r="V144" t="e">
        <f ca="1"/>
        <v>#NAME?</v>
      </c>
      <c r="W144" t="e">
        <f ca="1"/>
        <v>#NAME?</v>
      </c>
      <c r="X144" t="e">
        <f ca="1"/>
        <v>#NAME?</v>
      </c>
      <c r="Y144" t="e">
        <f ca="1"/>
        <v>#NAME?</v>
      </c>
      <c r="Z144" s="138" t="e">
        <f ca="1"/>
        <v>#NAME?</v>
      </c>
      <c r="AA144" s="139" t="e">
        <f ca="1"/>
        <v>#NAME?</v>
      </c>
      <c r="AB144" s="140" t="e">
        <f t="shared" ca="1" si="28"/>
        <v>#NAME?</v>
      </c>
      <c r="AC144" t="e">
        <f t="shared" ca="1" si="29"/>
        <v>#NAME?</v>
      </c>
      <c r="AD144" t="e">
        <f t="shared" ca="1" si="30"/>
        <v>#NAME?</v>
      </c>
      <c r="AE144" s="138" t="e">
        <f t="shared" ca="1" si="31"/>
        <v>#NAME?</v>
      </c>
      <c r="AF144" s="140" t="e">
        <f t="shared" ca="1" si="32"/>
        <v>#NAME?</v>
      </c>
      <c r="AG144" s="138">
        <f t="shared" ca="1" si="33"/>
        <v>0</v>
      </c>
      <c r="AH144" s="140" t="e">
        <f t="shared" ca="1" si="34"/>
        <v>#NAME?</v>
      </c>
      <c r="AI144">
        <f t="shared" ca="1" si="35"/>
        <v>0</v>
      </c>
      <c r="BH144" t="e">
        <f ca="1"/>
        <v>#NAME?</v>
      </c>
      <c r="BI144" t="e">
        <f ca="1"/>
        <v>#NAME?</v>
      </c>
      <c r="BJ144" t="e">
        <f ca="1"/>
        <v>#NAME?</v>
      </c>
      <c r="BK144" t="e">
        <f t="shared" ca="1" si="39"/>
        <v>#NAME?</v>
      </c>
      <c r="BL144" t="e">
        <f t="shared" ca="1" si="40"/>
        <v>#NAME?</v>
      </c>
      <c r="BM144" t="e">
        <f t="shared" ca="1" si="36"/>
        <v>#NAME?</v>
      </c>
      <c r="BN144" t="e">
        <f t="shared" ca="1" si="37"/>
        <v>#NAME?</v>
      </c>
      <c r="BO144" t="e">
        <f t="shared" ca="1" si="38"/>
        <v>#NAME?</v>
      </c>
    </row>
    <row r="145" spans="1:67" ht="15.5" x14ac:dyDescent="0.35">
      <c r="A145" s="31">
        <v>84</v>
      </c>
      <c r="B145" s="14">
        <v>9</v>
      </c>
      <c r="C145" s="20">
        <v>1.2589999999999999</v>
      </c>
      <c r="D145" s="14">
        <v>1</v>
      </c>
      <c r="E145">
        <v>1</v>
      </c>
      <c r="F145" s="32">
        <v>1</v>
      </c>
      <c r="G145" s="14">
        <v>31</v>
      </c>
      <c r="H145" s="14">
        <v>8</v>
      </c>
      <c r="I145" s="33">
        <v>190</v>
      </c>
      <c r="J145" s="14">
        <v>1</v>
      </c>
      <c r="Q145" t="e">
        <f ca="1"/>
        <v>#NAME?</v>
      </c>
      <c r="R145" t="e">
        <f ca="1"/>
        <v>#NAME?</v>
      </c>
      <c r="S145" t="e">
        <f ca="1"/>
        <v>#NAME?</v>
      </c>
      <c r="T145" t="e">
        <f ca="1"/>
        <v>#NAME?</v>
      </c>
      <c r="U145" t="e">
        <f ca="1"/>
        <v>#NAME?</v>
      </c>
      <c r="V145" t="e">
        <f ca="1"/>
        <v>#NAME?</v>
      </c>
      <c r="W145" t="e">
        <f ca="1"/>
        <v>#NAME?</v>
      </c>
      <c r="X145" t="e">
        <f ca="1"/>
        <v>#NAME?</v>
      </c>
      <c r="Y145" t="e">
        <f ca="1"/>
        <v>#NAME?</v>
      </c>
      <c r="Z145" s="138" t="e">
        <f ca="1"/>
        <v>#NAME?</v>
      </c>
      <c r="AA145" s="139" t="e">
        <f ca="1"/>
        <v>#NAME?</v>
      </c>
      <c r="AB145" s="140" t="e">
        <f t="shared" ca="1" si="28"/>
        <v>#NAME?</v>
      </c>
      <c r="AC145" t="e">
        <f t="shared" ca="1" si="29"/>
        <v>#NAME?</v>
      </c>
      <c r="AD145" t="e">
        <f t="shared" ca="1" si="30"/>
        <v>#NAME?</v>
      </c>
      <c r="AE145" s="138" t="e">
        <f t="shared" ca="1" si="31"/>
        <v>#NAME?</v>
      </c>
      <c r="AF145" s="140" t="e">
        <f t="shared" ca="1" si="32"/>
        <v>#NAME?</v>
      </c>
      <c r="AG145" s="138">
        <f t="shared" ca="1" si="33"/>
        <v>0</v>
      </c>
      <c r="AH145" s="140" t="e">
        <f t="shared" ca="1" si="34"/>
        <v>#NAME?</v>
      </c>
      <c r="AI145">
        <f t="shared" ca="1" si="35"/>
        <v>0</v>
      </c>
      <c r="BH145" t="e">
        <f ca="1"/>
        <v>#NAME?</v>
      </c>
      <c r="BI145" t="e">
        <f ca="1"/>
        <v>#NAME?</v>
      </c>
      <c r="BJ145" t="e">
        <f ca="1"/>
        <v>#NAME?</v>
      </c>
      <c r="BK145" t="e">
        <f t="shared" ca="1" si="39"/>
        <v>#NAME?</v>
      </c>
      <c r="BL145" t="e">
        <f t="shared" ca="1" si="40"/>
        <v>#NAME?</v>
      </c>
      <c r="BM145" t="e">
        <f t="shared" ca="1" si="36"/>
        <v>#NAME?</v>
      </c>
      <c r="BN145" t="e">
        <f t="shared" ca="1" si="37"/>
        <v>#NAME?</v>
      </c>
      <c r="BO145" t="e">
        <f t="shared" ca="1" si="38"/>
        <v>#NAME?</v>
      </c>
    </row>
    <row r="146" spans="1:67" ht="15.5" x14ac:dyDescent="0.35">
      <c r="A146" s="31">
        <v>51</v>
      </c>
      <c r="B146" s="14">
        <v>3</v>
      </c>
      <c r="C146" s="20">
        <v>1.464</v>
      </c>
      <c r="D146" s="14">
        <v>4</v>
      </c>
      <c r="E146">
        <v>0</v>
      </c>
      <c r="F146" s="32">
        <v>0</v>
      </c>
      <c r="G146" s="14">
        <v>46</v>
      </c>
      <c r="H146" s="14">
        <v>6</v>
      </c>
      <c r="I146" s="33">
        <v>167</v>
      </c>
      <c r="J146" s="14">
        <v>1</v>
      </c>
      <c r="Q146" t="e">
        <f ca="1"/>
        <v>#NAME?</v>
      </c>
      <c r="R146" t="e">
        <f ca="1"/>
        <v>#NAME?</v>
      </c>
      <c r="S146" t="e">
        <f ca="1"/>
        <v>#NAME?</v>
      </c>
      <c r="T146" t="e">
        <f ca="1"/>
        <v>#NAME?</v>
      </c>
      <c r="U146" t="e">
        <f ca="1"/>
        <v>#NAME?</v>
      </c>
      <c r="V146" t="e">
        <f ca="1"/>
        <v>#NAME?</v>
      </c>
      <c r="W146" t="e">
        <f ca="1"/>
        <v>#NAME?</v>
      </c>
      <c r="X146" t="e">
        <f ca="1"/>
        <v>#NAME?</v>
      </c>
      <c r="Y146" t="e">
        <f ca="1"/>
        <v>#NAME?</v>
      </c>
      <c r="Z146" s="138" t="e">
        <f ca="1"/>
        <v>#NAME?</v>
      </c>
      <c r="AA146" s="139" t="e">
        <f ca="1"/>
        <v>#NAME?</v>
      </c>
      <c r="AB146" s="140" t="e">
        <f t="shared" ca="1" si="28"/>
        <v>#NAME?</v>
      </c>
      <c r="AC146" t="e">
        <f t="shared" ca="1" si="29"/>
        <v>#NAME?</v>
      </c>
      <c r="AD146" t="e">
        <f t="shared" ca="1" si="30"/>
        <v>#NAME?</v>
      </c>
      <c r="AE146" s="138" t="e">
        <f t="shared" ca="1" si="31"/>
        <v>#NAME?</v>
      </c>
      <c r="AF146" s="140" t="e">
        <f t="shared" ca="1" si="32"/>
        <v>#NAME?</v>
      </c>
      <c r="AG146" s="138">
        <f t="shared" ca="1" si="33"/>
        <v>0</v>
      </c>
      <c r="AH146" s="140" t="e">
        <f t="shared" ca="1" si="34"/>
        <v>#NAME?</v>
      </c>
      <c r="AI146">
        <f t="shared" ca="1" si="35"/>
        <v>0</v>
      </c>
      <c r="BH146" t="e">
        <f ca="1"/>
        <v>#NAME?</v>
      </c>
      <c r="BI146" t="e">
        <f ca="1"/>
        <v>#NAME?</v>
      </c>
      <c r="BJ146" t="e">
        <f ca="1"/>
        <v>#NAME?</v>
      </c>
      <c r="BK146" t="e">
        <f t="shared" ca="1" si="39"/>
        <v>#NAME?</v>
      </c>
      <c r="BL146" t="e">
        <f t="shared" ca="1" si="40"/>
        <v>#NAME?</v>
      </c>
      <c r="BM146" t="e">
        <f t="shared" ca="1" si="36"/>
        <v>#NAME?</v>
      </c>
      <c r="BN146" t="e">
        <f t="shared" ca="1" si="37"/>
        <v>#NAME?</v>
      </c>
      <c r="BO146" t="e">
        <f t="shared" ca="1" si="38"/>
        <v>#NAME?</v>
      </c>
    </row>
    <row r="147" spans="1:67" ht="15.5" x14ac:dyDescent="0.35">
      <c r="A147" s="31">
        <v>88</v>
      </c>
      <c r="B147" s="14">
        <v>5</v>
      </c>
      <c r="C147" s="20">
        <v>0.504</v>
      </c>
      <c r="D147" s="14">
        <v>3</v>
      </c>
      <c r="E147">
        <v>1</v>
      </c>
      <c r="F147" s="32">
        <v>1</v>
      </c>
      <c r="G147" s="14">
        <v>42</v>
      </c>
      <c r="H147" s="14">
        <v>9</v>
      </c>
      <c r="I147" s="33">
        <v>172</v>
      </c>
      <c r="J147" s="14">
        <v>0</v>
      </c>
      <c r="Q147" t="e">
        <f ca="1"/>
        <v>#NAME?</v>
      </c>
      <c r="R147" t="e">
        <f ca="1"/>
        <v>#NAME?</v>
      </c>
      <c r="S147" t="e">
        <f ca="1"/>
        <v>#NAME?</v>
      </c>
      <c r="T147" t="e">
        <f ca="1"/>
        <v>#NAME?</v>
      </c>
      <c r="U147" t="e">
        <f ca="1"/>
        <v>#NAME?</v>
      </c>
      <c r="V147" t="e">
        <f ca="1"/>
        <v>#NAME?</v>
      </c>
      <c r="W147" t="e">
        <f ca="1"/>
        <v>#NAME?</v>
      </c>
      <c r="X147" t="e">
        <f ca="1"/>
        <v>#NAME?</v>
      </c>
      <c r="Y147" t="e">
        <f ca="1"/>
        <v>#NAME?</v>
      </c>
      <c r="Z147" s="138" t="e">
        <f ca="1"/>
        <v>#NAME?</v>
      </c>
      <c r="AA147" s="139" t="e">
        <f ca="1"/>
        <v>#NAME?</v>
      </c>
      <c r="AB147" s="140" t="e">
        <f t="shared" ca="1" si="28"/>
        <v>#NAME?</v>
      </c>
      <c r="AC147" t="e">
        <f t="shared" ca="1" si="29"/>
        <v>#NAME?</v>
      </c>
      <c r="AD147" t="e">
        <f t="shared" ca="1" si="30"/>
        <v>#NAME?</v>
      </c>
      <c r="AE147" s="138" t="e">
        <f t="shared" ca="1" si="31"/>
        <v>#NAME?</v>
      </c>
      <c r="AF147" s="140" t="e">
        <f t="shared" ca="1" si="32"/>
        <v>#NAME?</v>
      </c>
      <c r="AG147" s="138">
        <f t="shared" ca="1" si="33"/>
        <v>0</v>
      </c>
      <c r="AH147" s="140" t="e">
        <f t="shared" ca="1" si="34"/>
        <v>#NAME?</v>
      </c>
      <c r="AI147">
        <f t="shared" ca="1" si="35"/>
        <v>0</v>
      </c>
      <c r="BH147" t="e">
        <f ca="1"/>
        <v>#NAME?</v>
      </c>
      <c r="BI147" t="e">
        <f ca="1"/>
        <v>#NAME?</v>
      </c>
      <c r="BJ147" t="e">
        <f ca="1"/>
        <v>#NAME?</v>
      </c>
      <c r="BK147" t="e">
        <f t="shared" ca="1" si="39"/>
        <v>#NAME?</v>
      </c>
      <c r="BL147" t="e">
        <f t="shared" ca="1" si="40"/>
        <v>#NAME?</v>
      </c>
      <c r="BM147" t="e">
        <f t="shared" ca="1" si="36"/>
        <v>#NAME?</v>
      </c>
      <c r="BN147" t="e">
        <f t="shared" ca="1" si="37"/>
        <v>#NAME?</v>
      </c>
      <c r="BO147" t="e">
        <f t="shared" ca="1" si="38"/>
        <v>#NAME?</v>
      </c>
    </row>
    <row r="148" spans="1:67" ht="15.5" x14ac:dyDescent="0.35">
      <c r="A148" s="31">
        <v>58</v>
      </c>
      <c r="B148" s="14">
        <v>19</v>
      </c>
      <c r="C148" s="20">
        <v>0.44700000000000001</v>
      </c>
      <c r="D148" s="14">
        <v>4</v>
      </c>
      <c r="E148">
        <v>0</v>
      </c>
      <c r="F148" s="32">
        <v>0</v>
      </c>
      <c r="G148" s="14">
        <v>43</v>
      </c>
      <c r="H148" s="14">
        <v>10</v>
      </c>
      <c r="I148" s="33">
        <v>184</v>
      </c>
      <c r="J148" s="14">
        <v>1</v>
      </c>
      <c r="Q148" t="e">
        <f ca="1"/>
        <v>#NAME?</v>
      </c>
      <c r="R148" t="e">
        <f ca="1"/>
        <v>#NAME?</v>
      </c>
      <c r="S148" t="e">
        <f ca="1"/>
        <v>#NAME?</v>
      </c>
      <c r="T148" t="e">
        <f ca="1"/>
        <v>#NAME?</v>
      </c>
      <c r="U148" t="e">
        <f ca="1"/>
        <v>#NAME?</v>
      </c>
      <c r="V148" t="e">
        <f ca="1"/>
        <v>#NAME?</v>
      </c>
      <c r="W148" t="e">
        <f ca="1"/>
        <v>#NAME?</v>
      </c>
      <c r="X148" t="e">
        <f ca="1"/>
        <v>#NAME?</v>
      </c>
      <c r="Y148" t="e">
        <f ca="1"/>
        <v>#NAME?</v>
      </c>
      <c r="Z148" s="138" t="e">
        <f ca="1"/>
        <v>#NAME?</v>
      </c>
      <c r="AA148" s="139" t="e">
        <f ca="1"/>
        <v>#NAME?</v>
      </c>
      <c r="AB148" s="140" t="e">
        <f t="shared" ca="1" si="28"/>
        <v>#NAME?</v>
      </c>
      <c r="AC148" t="e">
        <f t="shared" ca="1" si="29"/>
        <v>#NAME?</v>
      </c>
      <c r="AD148" t="e">
        <f t="shared" ca="1" si="30"/>
        <v>#NAME?</v>
      </c>
      <c r="AE148" s="138" t="e">
        <f t="shared" ca="1" si="31"/>
        <v>#NAME?</v>
      </c>
      <c r="AF148" s="140" t="e">
        <f t="shared" ca="1" si="32"/>
        <v>#NAME?</v>
      </c>
      <c r="AG148" s="138">
        <f t="shared" ca="1" si="33"/>
        <v>0</v>
      </c>
      <c r="AH148" s="140" t="e">
        <f t="shared" ca="1" si="34"/>
        <v>#NAME?</v>
      </c>
      <c r="AI148">
        <f t="shared" ca="1" si="35"/>
        <v>0</v>
      </c>
      <c r="BH148" t="e">
        <f ca="1"/>
        <v>#NAME?</v>
      </c>
      <c r="BI148" t="e">
        <f ca="1"/>
        <v>#NAME?</v>
      </c>
      <c r="BJ148" t="e">
        <f ca="1"/>
        <v>#NAME?</v>
      </c>
      <c r="BK148" t="e">
        <f t="shared" ca="1" si="39"/>
        <v>#NAME?</v>
      </c>
      <c r="BL148" t="e">
        <f t="shared" ca="1" si="40"/>
        <v>#NAME?</v>
      </c>
      <c r="BM148" t="e">
        <f t="shared" ca="1" si="36"/>
        <v>#NAME?</v>
      </c>
      <c r="BN148" t="e">
        <f t="shared" ca="1" si="37"/>
        <v>#NAME?</v>
      </c>
      <c r="BO148" t="e">
        <f t="shared" ca="1" si="38"/>
        <v>#NAME?</v>
      </c>
    </row>
    <row r="149" spans="1:67" ht="15.5" x14ac:dyDescent="0.35">
      <c r="A149" s="31">
        <v>66</v>
      </c>
      <c r="B149" s="14">
        <v>17</v>
      </c>
      <c r="C149" s="20">
        <v>2.62</v>
      </c>
      <c r="D149" s="14">
        <v>2</v>
      </c>
      <c r="E149">
        <v>0</v>
      </c>
      <c r="F149" s="32">
        <v>1</v>
      </c>
      <c r="G149" s="14">
        <v>39</v>
      </c>
      <c r="H149" s="14">
        <v>8</v>
      </c>
      <c r="I149" s="33">
        <v>172</v>
      </c>
      <c r="J149" s="14">
        <v>0</v>
      </c>
      <c r="Q149" t="e">
        <f ca="1"/>
        <v>#NAME?</v>
      </c>
      <c r="R149" t="e">
        <f ca="1"/>
        <v>#NAME?</v>
      </c>
      <c r="S149" t="e">
        <f ca="1"/>
        <v>#NAME?</v>
      </c>
      <c r="T149" t="e">
        <f ca="1"/>
        <v>#NAME?</v>
      </c>
      <c r="U149" t="e">
        <f ca="1"/>
        <v>#NAME?</v>
      </c>
      <c r="V149" t="e">
        <f ca="1"/>
        <v>#NAME?</v>
      </c>
      <c r="W149" t="e">
        <f ca="1"/>
        <v>#NAME?</v>
      </c>
      <c r="X149" t="e">
        <f ca="1"/>
        <v>#NAME?</v>
      </c>
      <c r="Y149" t="e">
        <f ca="1"/>
        <v>#NAME?</v>
      </c>
      <c r="Z149" s="138" t="e">
        <f ca="1"/>
        <v>#NAME?</v>
      </c>
      <c r="AA149" s="139" t="e">
        <f ca="1"/>
        <v>#NAME?</v>
      </c>
      <c r="AB149" s="140" t="e">
        <f t="shared" ca="1" si="28"/>
        <v>#NAME?</v>
      </c>
      <c r="AC149" t="e">
        <f t="shared" ca="1" si="29"/>
        <v>#NAME?</v>
      </c>
      <c r="AD149" t="e">
        <f t="shared" ca="1" si="30"/>
        <v>#NAME?</v>
      </c>
      <c r="AE149" s="138" t="e">
        <f t="shared" ca="1" si="31"/>
        <v>#NAME?</v>
      </c>
      <c r="AF149" s="140" t="e">
        <f t="shared" ca="1" si="32"/>
        <v>#NAME?</v>
      </c>
      <c r="AG149" s="138">
        <f t="shared" ca="1" si="33"/>
        <v>0</v>
      </c>
      <c r="AH149" s="140" t="e">
        <f t="shared" ca="1" si="34"/>
        <v>#NAME?</v>
      </c>
      <c r="AI149">
        <f t="shared" ca="1" si="35"/>
        <v>0</v>
      </c>
      <c r="BH149" t="e">
        <f ca="1"/>
        <v>#NAME?</v>
      </c>
      <c r="BI149" t="e">
        <f ca="1"/>
        <v>#NAME?</v>
      </c>
      <c r="BJ149" t="e">
        <f ca="1"/>
        <v>#NAME?</v>
      </c>
      <c r="BK149" t="e">
        <f t="shared" ca="1" si="39"/>
        <v>#NAME?</v>
      </c>
      <c r="BL149" t="e">
        <f t="shared" ca="1" si="40"/>
        <v>#NAME?</v>
      </c>
      <c r="BM149" t="e">
        <f t="shared" ca="1" si="36"/>
        <v>#NAME?</v>
      </c>
      <c r="BN149" t="e">
        <f t="shared" ca="1" si="37"/>
        <v>#NAME?</v>
      </c>
      <c r="BO149" t="e">
        <f t="shared" ca="1" si="38"/>
        <v>#NAME?</v>
      </c>
    </row>
    <row r="150" spans="1:67" ht="15.5" x14ac:dyDescent="0.35">
      <c r="A150" s="31">
        <v>55</v>
      </c>
      <c r="B150" s="14">
        <v>8</v>
      </c>
      <c r="C150" s="20">
        <v>1.1679999999999999</v>
      </c>
      <c r="D150" s="14">
        <v>3</v>
      </c>
      <c r="E150">
        <v>0</v>
      </c>
      <c r="F150" s="32">
        <v>0</v>
      </c>
      <c r="G150" s="14">
        <v>52</v>
      </c>
      <c r="H150" s="14">
        <v>10</v>
      </c>
      <c r="I150" s="33">
        <v>182</v>
      </c>
      <c r="J150" s="14">
        <v>1</v>
      </c>
      <c r="Q150" t="e">
        <f ca="1"/>
        <v>#NAME?</v>
      </c>
      <c r="R150" t="e">
        <f ca="1"/>
        <v>#NAME?</v>
      </c>
      <c r="S150" t="e">
        <f ca="1"/>
        <v>#NAME?</v>
      </c>
      <c r="T150" t="e">
        <f ca="1"/>
        <v>#NAME?</v>
      </c>
      <c r="U150" t="e">
        <f ca="1"/>
        <v>#NAME?</v>
      </c>
      <c r="V150" t="e">
        <f ca="1"/>
        <v>#NAME?</v>
      </c>
      <c r="W150" t="e">
        <f ca="1"/>
        <v>#NAME?</v>
      </c>
      <c r="X150" t="e">
        <f ca="1"/>
        <v>#NAME?</v>
      </c>
      <c r="Y150" t="e">
        <f ca="1"/>
        <v>#NAME?</v>
      </c>
      <c r="Z150" s="138" t="e">
        <f ca="1"/>
        <v>#NAME?</v>
      </c>
      <c r="AA150" s="139" t="e">
        <f ca="1"/>
        <v>#NAME?</v>
      </c>
      <c r="AB150" s="140" t="e">
        <f t="shared" ca="1" si="28"/>
        <v>#NAME?</v>
      </c>
      <c r="AC150" t="e">
        <f t="shared" ca="1" si="29"/>
        <v>#NAME?</v>
      </c>
      <c r="AD150" t="e">
        <f t="shared" ca="1" si="30"/>
        <v>#NAME?</v>
      </c>
      <c r="AE150" s="138" t="e">
        <f t="shared" ca="1" si="31"/>
        <v>#NAME?</v>
      </c>
      <c r="AF150" s="140" t="e">
        <f t="shared" ca="1" si="32"/>
        <v>#NAME?</v>
      </c>
      <c r="AG150" s="138">
        <f t="shared" ca="1" si="33"/>
        <v>0</v>
      </c>
      <c r="AH150" s="140" t="e">
        <f t="shared" ca="1" si="34"/>
        <v>#NAME?</v>
      </c>
      <c r="AI150">
        <f t="shared" ca="1" si="35"/>
        <v>0</v>
      </c>
      <c r="BH150" t="e">
        <f ca="1"/>
        <v>#NAME?</v>
      </c>
      <c r="BI150" t="e">
        <f ca="1"/>
        <v>#NAME?</v>
      </c>
      <c r="BJ150" t="e">
        <f ca="1"/>
        <v>#NAME?</v>
      </c>
      <c r="BK150" t="e">
        <f t="shared" ca="1" si="39"/>
        <v>#NAME?</v>
      </c>
      <c r="BL150" t="e">
        <f t="shared" ca="1" si="40"/>
        <v>#NAME?</v>
      </c>
      <c r="BM150" t="e">
        <f t="shared" ca="1" si="36"/>
        <v>#NAME?</v>
      </c>
      <c r="BN150" t="e">
        <f t="shared" ca="1" si="37"/>
        <v>#NAME?</v>
      </c>
      <c r="BO150" t="e">
        <f t="shared" ca="1" si="38"/>
        <v>#NAME?</v>
      </c>
    </row>
    <row r="151" spans="1:67" ht="15.5" x14ac:dyDescent="0.35">
      <c r="A151" s="31">
        <v>60</v>
      </c>
      <c r="B151" s="14">
        <v>9</v>
      </c>
      <c r="C151" s="20">
        <v>3.2000000000000001E-2</v>
      </c>
      <c r="D151" s="14">
        <v>5</v>
      </c>
      <c r="E151">
        <v>0</v>
      </c>
      <c r="F151" s="32">
        <v>1</v>
      </c>
      <c r="G151" s="14">
        <v>35</v>
      </c>
      <c r="H151" s="14">
        <v>8</v>
      </c>
      <c r="I151" s="33">
        <v>185</v>
      </c>
      <c r="J151" s="14">
        <v>1</v>
      </c>
      <c r="Q151" t="e">
        <f ca="1"/>
        <v>#NAME?</v>
      </c>
      <c r="R151" t="e">
        <f ca="1"/>
        <v>#NAME?</v>
      </c>
      <c r="S151" t="e">
        <f ca="1"/>
        <v>#NAME?</v>
      </c>
      <c r="T151" t="e">
        <f ca="1"/>
        <v>#NAME?</v>
      </c>
      <c r="U151" t="e">
        <f ca="1"/>
        <v>#NAME?</v>
      </c>
      <c r="V151" t="e">
        <f ca="1"/>
        <v>#NAME?</v>
      </c>
      <c r="W151" t="e">
        <f ca="1"/>
        <v>#NAME?</v>
      </c>
      <c r="X151" t="e">
        <f ca="1"/>
        <v>#NAME?</v>
      </c>
      <c r="Y151" t="e">
        <f ca="1"/>
        <v>#NAME?</v>
      </c>
      <c r="Z151" s="138" t="e">
        <f ca="1"/>
        <v>#NAME?</v>
      </c>
      <c r="AA151" s="139" t="e">
        <f ca="1"/>
        <v>#NAME?</v>
      </c>
      <c r="AB151" s="140" t="e">
        <f t="shared" ca="1" si="28"/>
        <v>#NAME?</v>
      </c>
      <c r="AC151" t="e">
        <f t="shared" ca="1" si="29"/>
        <v>#NAME?</v>
      </c>
      <c r="AD151" t="e">
        <f t="shared" ca="1" si="30"/>
        <v>#NAME?</v>
      </c>
      <c r="AE151" s="138" t="e">
        <f t="shared" ca="1" si="31"/>
        <v>#NAME?</v>
      </c>
      <c r="AF151" s="140" t="e">
        <f t="shared" ca="1" si="32"/>
        <v>#NAME?</v>
      </c>
      <c r="AG151" s="138">
        <f t="shared" ca="1" si="33"/>
        <v>0</v>
      </c>
      <c r="AH151" s="140" t="e">
        <f t="shared" ca="1" si="34"/>
        <v>#NAME?</v>
      </c>
      <c r="AI151">
        <f t="shared" ca="1" si="35"/>
        <v>0</v>
      </c>
      <c r="BH151" t="e">
        <f ca="1"/>
        <v>#NAME?</v>
      </c>
      <c r="BI151" t="e">
        <f ca="1"/>
        <v>#NAME?</v>
      </c>
      <c r="BJ151" t="e">
        <f ca="1"/>
        <v>#NAME?</v>
      </c>
      <c r="BK151" t="e">
        <f t="shared" ca="1" si="39"/>
        <v>#NAME?</v>
      </c>
      <c r="BL151" t="e">
        <f t="shared" ca="1" si="40"/>
        <v>#NAME?</v>
      </c>
      <c r="BM151" t="e">
        <f t="shared" ca="1" si="36"/>
        <v>#NAME?</v>
      </c>
      <c r="BN151" t="e">
        <f t="shared" ca="1" si="37"/>
        <v>#NAME?</v>
      </c>
      <c r="BO151" t="e">
        <f t="shared" ca="1" si="38"/>
        <v>#NAME?</v>
      </c>
    </row>
    <row r="152" spans="1:67" x14ac:dyDescent="0.35">
      <c r="Q152" t="e">
        <f ca="1"/>
        <v>#NAME?</v>
      </c>
      <c r="R152" t="e">
        <f ca="1"/>
        <v>#NAME?</v>
      </c>
      <c r="S152" t="e">
        <f ca="1"/>
        <v>#NAME?</v>
      </c>
      <c r="T152" t="e">
        <f ca="1"/>
        <v>#NAME?</v>
      </c>
      <c r="U152" t="e">
        <f ca="1"/>
        <v>#NAME?</v>
      </c>
      <c r="V152" t="e">
        <f ca="1"/>
        <v>#NAME?</v>
      </c>
      <c r="W152" t="e">
        <f ca="1"/>
        <v>#NAME?</v>
      </c>
      <c r="X152" t="e">
        <f ca="1"/>
        <v>#NAME?</v>
      </c>
      <c r="Y152" t="e">
        <f ca="1"/>
        <v>#NAME?</v>
      </c>
      <c r="Z152" s="138" t="e">
        <f ca="1"/>
        <v>#NAME?</v>
      </c>
      <c r="AA152" s="139" t="e">
        <f ca="1"/>
        <v>#NAME?</v>
      </c>
      <c r="AB152" s="140" t="e">
        <f t="shared" ca="1" si="28"/>
        <v>#NAME?</v>
      </c>
      <c r="AC152" t="e">
        <f t="shared" ca="1" si="29"/>
        <v>#NAME?</v>
      </c>
      <c r="AD152" t="e">
        <f t="shared" ca="1" si="30"/>
        <v>#NAME?</v>
      </c>
      <c r="AE152" s="138" t="e">
        <f t="shared" ca="1" si="31"/>
        <v>#NAME?</v>
      </c>
      <c r="AF152" s="140" t="e">
        <f t="shared" ca="1" si="32"/>
        <v>#NAME?</v>
      </c>
      <c r="AG152" s="138">
        <f t="shared" ca="1" si="33"/>
        <v>0</v>
      </c>
      <c r="AH152" s="140" t="e">
        <f t="shared" ca="1" si="34"/>
        <v>#NAME?</v>
      </c>
      <c r="AI152">
        <f t="shared" ca="1" si="35"/>
        <v>0</v>
      </c>
      <c r="BH152" t="e">
        <f ca="1"/>
        <v>#NAME?</v>
      </c>
      <c r="BI152" t="e">
        <f ca="1"/>
        <v>#NAME?</v>
      </c>
      <c r="BJ152" t="e">
        <f ca="1"/>
        <v>#NAME?</v>
      </c>
      <c r="BK152" t="e">
        <f t="shared" ca="1" si="39"/>
        <v>#NAME?</v>
      </c>
      <c r="BL152" t="e">
        <f t="shared" ca="1" si="40"/>
        <v>#NAME?</v>
      </c>
      <c r="BM152" t="e">
        <f t="shared" ca="1" si="36"/>
        <v>#NAME?</v>
      </c>
      <c r="BN152" t="e">
        <f t="shared" ca="1" si="37"/>
        <v>#NAME?</v>
      </c>
      <c r="BO152" t="e">
        <f t="shared" ca="1" si="38"/>
        <v>#NAME?</v>
      </c>
    </row>
    <row r="153" spans="1:67" x14ac:dyDescent="0.35">
      <c r="Q153" t="e">
        <f ca="1"/>
        <v>#NAME?</v>
      </c>
      <c r="R153" t="e">
        <f ca="1"/>
        <v>#NAME?</v>
      </c>
      <c r="S153" t="e">
        <f ca="1"/>
        <v>#NAME?</v>
      </c>
      <c r="T153" t="e">
        <f ca="1"/>
        <v>#NAME?</v>
      </c>
      <c r="U153" t="e">
        <f ca="1"/>
        <v>#NAME?</v>
      </c>
      <c r="V153" t="e">
        <f ca="1"/>
        <v>#NAME?</v>
      </c>
      <c r="W153" t="e">
        <f ca="1"/>
        <v>#NAME?</v>
      </c>
      <c r="X153" t="e">
        <f ca="1"/>
        <v>#NAME?</v>
      </c>
      <c r="Y153" t="e">
        <f ca="1"/>
        <v>#NAME?</v>
      </c>
      <c r="Z153" s="138" t="e">
        <f ca="1"/>
        <v>#NAME?</v>
      </c>
      <c r="AA153" s="139" t="e">
        <f ca="1"/>
        <v>#NAME?</v>
      </c>
      <c r="AB153" s="140" t="e">
        <f t="shared" ca="1" si="28"/>
        <v>#NAME?</v>
      </c>
      <c r="AC153" t="e">
        <f t="shared" ca="1" si="29"/>
        <v>#NAME?</v>
      </c>
      <c r="AD153" t="e">
        <f t="shared" ca="1" si="30"/>
        <v>#NAME?</v>
      </c>
      <c r="AE153" s="138" t="e">
        <f t="shared" ca="1" si="31"/>
        <v>#NAME?</v>
      </c>
      <c r="AF153" s="140" t="e">
        <f t="shared" ca="1" si="32"/>
        <v>#NAME?</v>
      </c>
      <c r="AG153" s="138">
        <f t="shared" ca="1" si="33"/>
        <v>0</v>
      </c>
      <c r="AH153" s="140" t="e">
        <f t="shared" ca="1" si="34"/>
        <v>#NAME?</v>
      </c>
      <c r="AI153">
        <f t="shared" ca="1" si="35"/>
        <v>0</v>
      </c>
      <c r="BH153" t="e">
        <f ca="1"/>
        <v>#NAME?</v>
      </c>
      <c r="BI153" t="e">
        <f ca="1"/>
        <v>#NAME?</v>
      </c>
      <c r="BJ153" t="e">
        <f ca="1"/>
        <v>#NAME?</v>
      </c>
      <c r="BK153" t="e">
        <f t="shared" ca="1" si="39"/>
        <v>#NAME?</v>
      </c>
      <c r="BL153" t="e">
        <f t="shared" ca="1" si="40"/>
        <v>#NAME?</v>
      </c>
      <c r="BM153" t="e">
        <f t="shared" ca="1" si="36"/>
        <v>#NAME?</v>
      </c>
      <c r="BN153" t="e">
        <f t="shared" ca="1" si="37"/>
        <v>#NAME?</v>
      </c>
      <c r="BO153" t="e">
        <f t="shared" ca="1" si="38"/>
        <v>#NAME?</v>
      </c>
    </row>
    <row r="154" spans="1:67" x14ac:dyDescent="0.35">
      <c r="Q154" t="e">
        <f ca="1"/>
        <v>#NAME?</v>
      </c>
      <c r="R154" t="e">
        <f ca="1"/>
        <v>#NAME?</v>
      </c>
      <c r="S154" t="e">
        <f ca="1"/>
        <v>#NAME?</v>
      </c>
      <c r="T154" t="e">
        <f ca="1"/>
        <v>#NAME?</v>
      </c>
      <c r="U154" t="e">
        <f ca="1"/>
        <v>#NAME?</v>
      </c>
      <c r="V154" t="e">
        <f ca="1"/>
        <v>#NAME?</v>
      </c>
      <c r="W154" t="e">
        <f ca="1"/>
        <v>#NAME?</v>
      </c>
      <c r="X154" t="e">
        <f ca="1"/>
        <v>#NAME?</v>
      </c>
      <c r="Y154" t="e">
        <f ca="1"/>
        <v>#NAME?</v>
      </c>
      <c r="Z154" s="138" t="e">
        <f ca="1"/>
        <v>#NAME?</v>
      </c>
      <c r="AA154" s="139" t="e">
        <f ca="1"/>
        <v>#NAME?</v>
      </c>
      <c r="AB154" s="140" t="e">
        <f t="shared" ca="1" si="28"/>
        <v>#NAME?</v>
      </c>
      <c r="AC154" t="e">
        <f t="shared" ca="1" si="29"/>
        <v>#NAME?</v>
      </c>
      <c r="AD154" t="e">
        <f t="shared" ca="1" si="30"/>
        <v>#NAME?</v>
      </c>
      <c r="AE154" s="138" t="e">
        <f t="shared" ca="1" si="31"/>
        <v>#NAME?</v>
      </c>
      <c r="AF154" s="140" t="e">
        <f t="shared" ca="1" si="32"/>
        <v>#NAME?</v>
      </c>
      <c r="AG154" s="138">
        <f t="shared" ca="1" si="33"/>
        <v>0</v>
      </c>
      <c r="AH154" s="140" t="e">
        <f t="shared" ca="1" si="34"/>
        <v>#NAME?</v>
      </c>
      <c r="AI154">
        <f t="shared" ca="1" si="35"/>
        <v>0</v>
      </c>
      <c r="BH154" t="e">
        <f ca="1"/>
        <v>#NAME?</v>
      </c>
      <c r="BI154" t="e">
        <f ca="1"/>
        <v>#NAME?</v>
      </c>
      <c r="BJ154" t="e">
        <f ca="1"/>
        <v>#NAME?</v>
      </c>
      <c r="BK154" t="e">
        <f t="shared" ca="1" si="39"/>
        <v>#NAME?</v>
      </c>
      <c r="BL154" t="e">
        <f t="shared" ca="1" si="40"/>
        <v>#NAME?</v>
      </c>
      <c r="BM154" t="e">
        <f t="shared" ca="1" si="36"/>
        <v>#NAME?</v>
      </c>
      <c r="BN154" t="e">
        <f t="shared" ca="1" si="37"/>
        <v>#NAME?</v>
      </c>
      <c r="BO154" t="e">
        <f t="shared" ca="1" si="38"/>
        <v>#NAME?</v>
      </c>
    </row>
    <row r="155" spans="1:67" x14ac:dyDescent="0.35">
      <c r="Q155" t="e">
        <f ca="1"/>
        <v>#NAME?</v>
      </c>
      <c r="R155" t="e">
        <f ca="1"/>
        <v>#NAME?</v>
      </c>
      <c r="S155" t="e">
        <f ca="1"/>
        <v>#NAME?</v>
      </c>
      <c r="T155" t="e">
        <f ca="1"/>
        <v>#NAME?</v>
      </c>
      <c r="U155" t="e">
        <f ca="1"/>
        <v>#NAME?</v>
      </c>
      <c r="V155" t="e">
        <f ca="1"/>
        <v>#NAME?</v>
      </c>
      <c r="W155" t="e">
        <f ca="1"/>
        <v>#NAME?</v>
      </c>
      <c r="X155" t="e">
        <f ca="1"/>
        <v>#NAME?</v>
      </c>
      <c r="Y155" t="e">
        <f ca="1"/>
        <v>#NAME?</v>
      </c>
      <c r="Z155" s="138" t="e">
        <f ca="1"/>
        <v>#NAME?</v>
      </c>
      <c r="AA155" s="139" t="e">
        <f ca="1"/>
        <v>#NAME?</v>
      </c>
      <c r="AB155" s="140" t="e">
        <f t="shared" ca="1" si="28"/>
        <v>#NAME?</v>
      </c>
      <c r="AC155" t="e">
        <f t="shared" ca="1" si="29"/>
        <v>#NAME?</v>
      </c>
      <c r="AD155" t="e">
        <f t="shared" ca="1" si="30"/>
        <v>#NAME?</v>
      </c>
      <c r="AE155" s="138" t="e">
        <f t="shared" ca="1" si="31"/>
        <v>#NAME?</v>
      </c>
      <c r="AF155" s="140" t="e">
        <f t="shared" ca="1" si="32"/>
        <v>#NAME?</v>
      </c>
      <c r="AG155" s="138">
        <f t="shared" ca="1" si="33"/>
        <v>0</v>
      </c>
      <c r="AH155" s="140" t="e">
        <f t="shared" ca="1" si="34"/>
        <v>#NAME?</v>
      </c>
      <c r="AI155">
        <f t="shared" ca="1" si="35"/>
        <v>0</v>
      </c>
      <c r="BH155" t="e">
        <f ca="1"/>
        <v>#NAME?</v>
      </c>
      <c r="BI155" t="e">
        <f ca="1"/>
        <v>#NAME?</v>
      </c>
      <c r="BJ155" t="e">
        <f ca="1"/>
        <v>#NAME?</v>
      </c>
      <c r="BK155" t="e">
        <f t="shared" ca="1" si="39"/>
        <v>#NAME?</v>
      </c>
      <c r="BL155" t="e">
        <f t="shared" ca="1" si="40"/>
        <v>#NAME?</v>
      </c>
      <c r="BM155" t="e">
        <f t="shared" ca="1" si="36"/>
        <v>#NAME?</v>
      </c>
      <c r="BN155" t="e">
        <f t="shared" ca="1" si="37"/>
        <v>#NAME?</v>
      </c>
      <c r="BO155" t="e">
        <f t="shared" ca="1" si="38"/>
        <v>#NAME?</v>
      </c>
    </row>
    <row r="156" spans="1:67" x14ac:dyDescent="0.35">
      <c r="Q156" t="e">
        <f ca="1"/>
        <v>#NAME?</v>
      </c>
      <c r="R156" t="e">
        <f ca="1"/>
        <v>#NAME?</v>
      </c>
      <c r="S156" t="e">
        <f ca="1"/>
        <v>#NAME?</v>
      </c>
      <c r="T156" t="e">
        <f ca="1"/>
        <v>#NAME?</v>
      </c>
      <c r="U156" t="e">
        <f ca="1"/>
        <v>#NAME?</v>
      </c>
      <c r="V156" t="e">
        <f ca="1"/>
        <v>#NAME?</v>
      </c>
      <c r="W156" t="e">
        <f ca="1"/>
        <v>#NAME?</v>
      </c>
      <c r="X156" t="e">
        <f ca="1"/>
        <v>#NAME?</v>
      </c>
      <c r="Y156" t="e">
        <f ca="1"/>
        <v>#NAME?</v>
      </c>
      <c r="Z156" s="138" t="e">
        <f ca="1"/>
        <v>#NAME?</v>
      </c>
      <c r="AA156" s="139" t="e">
        <f ca="1"/>
        <v>#NAME?</v>
      </c>
      <c r="AB156" s="140" t="e">
        <f t="shared" ca="1" si="28"/>
        <v>#NAME?</v>
      </c>
      <c r="AC156" t="e">
        <f t="shared" ca="1" si="29"/>
        <v>#NAME?</v>
      </c>
      <c r="AD156" t="e">
        <f t="shared" ca="1" si="30"/>
        <v>#NAME?</v>
      </c>
      <c r="AE156" s="138" t="e">
        <f t="shared" ca="1" si="31"/>
        <v>#NAME?</v>
      </c>
      <c r="AF156" s="140" t="e">
        <f t="shared" ca="1" si="32"/>
        <v>#NAME?</v>
      </c>
      <c r="AG156" s="138">
        <f t="shared" ca="1" si="33"/>
        <v>0</v>
      </c>
      <c r="AH156" s="140" t="e">
        <f t="shared" ca="1" si="34"/>
        <v>#NAME?</v>
      </c>
      <c r="AI156">
        <f t="shared" ca="1" si="35"/>
        <v>0</v>
      </c>
      <c r="BH156" t="e">
        <f ca="1"/>
        <v>#NAME?</v>
      </c>
      <c r="BI156" t="e">
        <f ca="1"/>
        <v>#NAME?</v>
      </c>
      <c r="BJ156" t="e">
        <f ca="1"/>
        <v>#NAME?</v>
      </c>
      <c r="BK156" t="e">
        <f t="shared" ca="1" si="39"/>
        <v>#NAME?</v>
      </c>
      <c r="BL156" t="e">
        <f t="shared" ca="1" si="40"/>
        <v>#NAME?</v>
      </c>
      <c r="BM156" t="e">
        <f t="shared" ca="1" si="36"/>
        <v>#NAME?</v>
      </c>
      <c r="BN156" t="e">
        <f t="shared" ca="1" si="37"/>
        <v>#NAME?</v>
      </c>
      <c r="BO156" t="e">
        <f t="shared" ca="1" si="38"/>
        <v>#NAME?</v>
      </c>
    </row>
    <row r="157" spans="1:67" x14ac:dyDescent="0.35">
      <c r="Q157" t="e">
        <f ca="1"/>
        <v>#NAME?</v>
      </c>
      <c r="R157" t="e">
        <f ca="1"/>
        <v>#NAME?</v>
      </c>
      <c r="S157" t="e">
        <f ca="1"/>
        <v>#NAME?</v>
      </c>
      <c r="T157" t="e">
        <f ca="1"/>
        <v>#NAME?</v>
      </c>
      <c r="U157" t="e">
        <f ca="1"/>
        <v>#NAME?</v>
      </c>
      <c r="V157" t="e">
        <f ca="1"/>
        <v>#NAME?</v>
      </c>
      <c r="W157" t="e">
        <f ca="1"/>
        <v>#NAME?</v>
      </c>
      <c r="X157" t="e">
        <f ca="1"/>
        <v>#NAME?</v>
      </c>
      <c r="Y157" t="e">
        <f ca="1"/>
        <v>#NAME?</v>
      </c>
      <c r="Z157" s="138" t="e">
        <f ca="1"/>
        <v>#NAME?</v>
      </c>
      <c r="AA157" s="139" t="e">
        <f ca="1"/>
        <v>#NAME?</v>
      </c>
      <c r="AB157" s="140" t="e">
        <f t="shared" ca="1" si="28"/>
        <v>#NAME?</v>
      </c>
      <c r="AC157" t="e">
        <f t="shared" ca="1" si="29"/>
        <v>#NAME?</v>
      </c>
      <c r="AD157" t="e">
        <f t="shared" ca="1" si="30"/>
        <v>#NAME?</v>
      </c>
      <c r="AE157" s="138" t="e">
        <f t="shared" ca="1" si="31"/>
        <v>#NAME?</v>
      </c>
      <c r="AF157" s="140" t="e">
        <f t="shared" ca="1" si="32"/>
        <v>#NAME?</v>
      </c>
      <c r="AG157" s="138">
        <f t="shared" ca="1" si="33"/>
        <v>0</v>
      </c>
      <c r="AH157" s="140" t="e">
        <f t="shared" ca="1" si="34"/>
        <v>#NAME?</v>
      </c>
      <c r="AI157">
        <f t="shared" ca="1" si="35"/>
        <v>0</v>
      </c>
      <c r="BH157" t="e">
        <f ca="1"/>
        <v>#NAME?</v>
      </c>
      <c r="BI157" t="e">
        <f ca="1"/>
        <v>#NAME?</v>
      </c>
      <c r="BJ157" t="e">
        <f ca="1"/>
        <v>#NAME?</v>
      </c>
      <c r="BK157" t="e">
        <f t="shared" ca="1" si="39"/>
        <v>#NAME?</v>
      </c>
      <c r="BL157" t="e">
        <f t="shared" ca="1" si="40"/>
        <v>#NAME?</v>
      </c>
      <c r="BM157" t="e">
        <f t="shared" ca="1" si="36"/>
        <v>#NAME?</v>
      </c>
      <c r="BN157" t="e">
        <f t="shared" ca="1" si="37"/>
        <v>#NAME?</v>
      </c>
      <c r="BO157" t="e">
        <f t="shared" ca="1" si="38"/>
        <v>#NAME?</v>
      </c>
    </row>
    <row r="158" spans="1:67" x14ac:dyDescent="0.35">
      <c r="Q158" t="e">
        <f ca="1"/>
        <v>#NAME?</v>
      </c>
      <c r="R158" t="e">
        <f ca="1"/>
        <v>#NAME?</v>
      </c>
      <c r="S158" t="e">
        <f ca="1"/>
        <v>#NAME?</v>
      </c>
      <c r="T158" t="e">
        <f ca="1"/>
        <v>#NAME?</v>
      </c>
      <c r="U158" t="e">
        <f ca="1"/>
        <v>#NAME?</v>
      </c>
      <c r="V158" t="e">
        <f ca="1"/>
        <v>#NAME?</v>
      </c>
      <c r="W158" t="e">
        <f ca="1"/>
        <v>#NAME?</v>
      </c>
      <c r="X158" t="e">
        <f ca="1"/>
        <v>#NAME?</v>
      </c>
      <c r="Y158" t="e">
        <f ca="1"/>
        <v>#NAME?</v>
      </c>
      <c r="Z158" s="138" t="e">
        <f ca="1"/>
        <v>#NAME?</v>
      </c>
      <c r="AA158" s="139" t="e">
        <f ca="1"/>
        <v>#NAME?</v>
      </c>
      <c r="AB158" s="140" t="e">
        <f t="shared" ca="1" si="28"/>
        <v>#NAME?</v>
      </c>
      <c r="AC158" t="e">
        <f t="shared" ca="1" si="29"/>
        <v>#NAME?</v>
      </c>
      <c r="AD158" t="e">
        <f t="shared" ca="1" si="30"/>
        <v>#NAME?</v>
      </c>
      <c r="AE158" s="138" t="e">
        <f t="shared" ca="1" si="31"/>
        <v>#NAME?</v>
      </c>
      <c r="AF158" s="140" t="e">
        <f t="shared" ca="1" si="32"/>
        <v>#NAME?</v>
      </c>
      <c r="AG158" s="138">
        <f t="shared" ca="1" si="33"/>
        <v>0</v>
      </c>
      <c r="AH158" s="140" t="e">
        <f t="shared" ca="1" si="34"/>
        <v>#NAME?</v>
      </c>
      <c r="AI158">
        <f t="shared" ca="1" si="35"/>
        <v>0</v>
      </c>
      <c r="BH158" t="e">
        <f ca="1"/>
        <v>#NAME?</v>
      </c>
      <c r="BI158" t="e">
        <f ca="1"/>
        <v>#NAME?</v>
      </c>
      <c r="BJ158" t="e">
        <f ca="1"/>
        <v>#NAME?</v>
      </c>
      <c r="BK158" t="e">
        <f t="shared" ca="1" si="39"/>
        <v>#NAME?</v>
      </c>
      <c r="BL158" t="e">
        <f t="shared" ca="1" si="40"/>
        <v>#NAME?</v>
      </c>
      <c r="BM158" t="e">
        <f t="shared" ca="1" si="36"/>
        <v>#NAME?</v>
      </c>
      <c r="BN158" t="e">
        <f t="shared" ca="1" si="37"/>
        <v>#NAME?</v>
      </c>
      <c r="BO158" t="e">
        <f t="shared" ca="1" si="38"/>
        <v>#NAME?</v>
      </c>
    </row>
    <row r="159" spans="1:67" x14ac:dyDescent="0.35">
      <c r="Q159" t="e">
        <f ca="1"/>
        <v>#NAME?</v>
      </c>
      <c r="R159" t="e">
        <f ca="1"/>
        <v>#NAME?</v>
      </c>
      <c r="S159" t="e">
        <f ca="1"/>
        <v>#NAME?</v>
      </c>
      <c r="T159" t="e">
        <f ca="1"/>
        <v>#NAME?</v>
      </c>
      <c r="U159" t="e">
        <f ca="1"/>
        <v>#NAME?</v>
      </c>
      <c r="V159" t="e">
        <f ca="1"/>
        <v>#NAME?</v>
      </c>
      <c r="W159" t="e">
        <f ca="1"/>
        <v>#NAME?</v>
      </c>
      <c r="X159" t="e">
        <f ca="1"/>
        <v>#NAME?</v>
      </c>
      <c r="Y159" t="e">
        <f ca="1"/>
        <v>#NAME?</v>
      </c>
      <c r="Z159" s="141" t="e">
        <f ca="1"/>
        <v>#NAME?</v>
      </c>
      <c r="AA159" s="142" t="e">
        <f ca="1"/>
        <v>#NAME?</v>
      </c>
      <c r="AB159" s="140" t="e">
        <f t="shared" ca="1" si="28"/>
        <v>#NAME?</v>
      </c>
      <c r="AC159" t="e">
        <f t="shared" ca="1" si="29"/>
        <v>#NAME?</v>
      </c>
      <c r="AD159" t="e">
        <f t="shared" ca="1" si="30"/>
        <v>#NAME?</v>
      </c>
      <c r="AE159" s="138" t="e">
        <f t="shared" ca="1" si="31"/>
        <v>#NAME?</v>
      </c>
      <c r="AF159" s="140" t="e">
        <f t="shared" ca="1" si="32"/>
        <v>#NAME?</v>
      </c>
      <c r="AG159" s="138">
        <f t="shared" ca="1" si="33"/>
        <v>0</v>
      </c>
      <c r="AH159" s="140" t="e">
        <f t="shared" ca="1" si="34"/>
        <v>#NAME?</v>
      </c>
      <c r="AI159">
        <f t="shared" ca="1" si="35"/>
        <v>0</v>
      </c>
      <c r="BH159" t="e">
        <f ca="1"/>
        <v>#NAME?</v>
      </c>
      <c r="BI159" t="e">
        <f ca="1"/>
        <v>#NAME?</v>
      </c>
      <c r="BJ159" t="e">
        <f ca="1"/>
        <v>#NAME?</v>
      </c>
      <c r="BK159" t="e">
        <f t="shared" ca="1" si="39"/>
        <v>#NAME?</v>
      </c>
      <c r="BL159" t="e">
        <f t="shared" ca="1" si="40"/>
        <v>#NAME?</v>
      </c>
      <c r="BM159" t="e">
        <f t="shared" ca="1" si="36"/>
        <v>#NAME?</v>
      </c>
      <c r="BN159" t="e">
        <f t="shared" ca="1" si="37"/>
        <v>#NAME?</v>
      </c>
      <c r="BO159" t="e">
        <f t="shared" ca="1" si="38"/>
        <v>#NAME?</v>
      </c>
    </row>
    <row r="160" spans="1:67" x14ac:dyDescent="0.35">
      <c r="Q160" s="134"/>
      <c r="R160" s="134"/>
      <c r="S160" s="134"/>
      <c r="T160" s="134"/>
      <c r="U160" s="134"/>
      <c r="V160" s="134"/>
      <c r="W160" s="134"/>
      <c r="X160" s="134"/>
      <c r="Y160" s="134"/>
      <c r="Z160" s="134" t="e">
        <f ca="1">SUM(Z10:Z159)</f>
        <v>#NAME?</v>
      </c>
      <c r="AA160" s="134" t="e">
        <f t="shared" ref="AA160:AB160" ca="1" si="41">SUM(AA10:AA159)</f>
        <v>#NAME?</v>
      </c>
      <c r="AB160" s="146" t="e">
        <f t="shared" ca="1" si="41"/>
        <v>#NAME?</v>
      </c>
      <c r="AC160" s="146"/>
      <c r="AD160" s="146"/>
      <c r="AE160" s="146" t="e">
        <f ca="1">SUM(AE10:AE159)</f>
        <v>#NAME?</v>
      </c>
      <c r="AF160" s="146" t="e">
        <f t="shared" ref="AF160:AG160" ca="1" si="42">SUM(AF10:AF159)</f>
        <v>#NAME?</v>
      </c>
      <c r="AG160" s="146">
        <f t="shared" ca="1" si="42"/>
        <v>0</v>
      </c>
      <c r="AH160" s="146" t="e">
        <f ca="1">SUMPRODUCT(AH10:AH159,AB10:AB159)/AB160</f>
        <v>#NAME?</v>
      </c>
      <c r="AI160" s="146">
        <f ca="1">SUM(AI10:AI159)</f>
        <v>0</v>
      </c>
      <c r="BH160" s="152" t="e">
        <f ca="1"/>
        <v>#NAME?</v>
      </c>
      <c r="BI160" s="152" t="e">
        <f ca="1"/>
        <v>#NAME?</v>
      </c>
      <c r="BJ160" s="152" t="e">
        <f ca="1"/>
        <v>#NAME?</v>
      </c>
      <c r="BK160" s="152" t="e">
        <f t="shared" ca="1" si="39"/>
        <v>#NAME?</v>
      </c>
      <c r="BL160" s="152" t="e">
        <f t="shared" ca="1" si="40"/>
        <v>#NAME?</v>
      </c>
      <c r="BM160" s="152" t="e">
        <f t="shared" ca="1" si="36"/>
        <v>#NAME?</v>
      </c>
      <c r="BN160" s="152" t="e">
        <f t="shared" ca="1" si="37"/>
        <v>#NAME?</v>
      </c>
      <c r="BO160" s="152" t="e">
        <f t="shared" ca="1" si="38"/>
        <v>#NAME?</v>
      </c>
    </row>
    <row r="161" spans="17:67" ht="15" thickBot="1" x14ac:dyDescent="0.4">
      <c r="BO161" t="e">
        <f ca="1">SUM(BO10:BO160)</f>
        <v>#NAME?</v>
      </c>
    </row>
    <row r="162" spans="17:67" ht="15" thickTop="1" x14ac:dyDescent="0.35">
      <c r="Q162" s="151"/>
      <c r="R162" s="151" t="s">
        <v>186</v>
      </c>
      <c r="S162" s="151" t="s">
        <v>187</v>
      </c>
      <c r="T162" s="151" t="s">
        <v>188</v>
      </c>
      <c r="U162" s="151" t="s">
        <v>178</v>
      </c>
      <c r="V162" s="151" t="s">
        <v>189</v>
      </c>
      <c r="W162" s="151" t="s">
        <v>190</v>
      </c>
      <c r="X162" s="151" t="s">
        <v>191</v>
      </c>
    </row>
    <row r="163" spans="17:67" x14ac:dyDescent="0.35">
      <c r="Q163" t="s">
        <v>157</v>
      </c>
      <c r="R163" t="e">
        <f t="array" aca="1" ref="R163:R172" ca="1">AK11:AK20</f>
        <v>#NAME?</v>
      </c>
      <c r="S163" t="e">
        <f t="array" aca="1" ref="S163:S172" ca="1">SQRT([2]!DIAG(AP10:AY19))</f>
        <v>#NAME?</v>
      </c>
      <c r="T163" t="e">
        <f ca="1">(R163/S163)^2</f>
        <v>#NAME?</v>
      </c>
      <c r="U163" t="e">
        <f ca="1">_xlfn.CHISQ.DIST.RT(T163,1)</f>
        <v>#NAME?</v>
      </c>
      <c r="V163" t="e">
        <f ca="1">EXP(R163)</f>
        <v>#NAME?</v>
      </c>
    </row>
    <row r="164" spans="17:67" x14ac:dyDescent="0.35">
      <c r="Q164" t="str">
        <f t="array" ref="Q164:Q172">TRANSPOSE(Q9:Y9)</f>
        <v>No. Staff</v>
      </c>
      <c r="R164" t="e">
        <f ca="1"/>
        <v>#NAME?</v>
      </c>
      <c r="S164" t="e">
        <f ca="1"/>
        <v>#NAME?</v>
      </c>
      <c r="T164" t="e">
        <f t="shared" ref="T164:T172" ca="1" si="43">(R164/S164)^2</f>
        <v>#NAME?</v>
      </c>
      <c r="U164" t="e">
        <f t="shared" ref="U164:U172" ca="1" si="44">_xlfn.CHISQ.DIST.RT(T164,1)</f>
        <v>#NAME?</v>
      </c>
      <c r="V164" t="e">
        <f t="shared" ref="V164:V172" ca="1" si="45">EXP(R164)</f>
        <v>#NAME?</v>
      </c>
      <c r="W164" t="e">
        <f ca="1">EXP(R164-S164*_xlfn.NORM.S.INV(1-$AN$15/2))</f>
        <v>#NAME?</v>
      </c>
      <c r="X164" t="e">
        <f ca="1">EXP(R164+S164*_xlfn.NORM.S.INV(1-$AN$15/2))</f>
        <v>#NAME?</v>
      </c>
    </row>
    <row r="165" spans="17:67" x14ac:dyDescent="0.35">
      <c r="Q165" t="str">
        <v>Age (Yrs)</v>
      </c>
      <c r="R165" t="e">
        <f ca="1"/>
        <v>#NAME?</v>
      </c>
      <c r="S165" t="e">
        <f ca="1"/>
        <v>#NAME?</v>
      </c>
      <c r="T165" t="e">
        <f t="shared" ca="1" si="43"/>
        <v>#NAME?</v>
      </c>
      <c r="U165" t="e">
        <f t="shared" ca="1" si="44"/>
        <v>#NAME?</v>
      </c>
      <c r="V165" t="e">
        <f t="shared" ca="1" si="45"/>
        <v>#NAME?</v>
      </c>
      <c r="W165" t="e">
        <f t="shared" ref="W165:W172" ca="1" si="46">EXP(R165-S165*_xlfn.NORM.S.INV(1-$AN$15/2))</f>
        <v>#NAME?</v>
      </c>
      <c r="X165" t="e">
        <f t="shared" ref="X165:X172" ca="1" si="47">EXP(R165+S165*_xlfn.NORM.S.INV(1-$AN$15/2))</f>
        <v>#NAME?</v>
      </c>
    </row>
    <row r="166" spans="17:67" x14ac:dyDescent="0.35">
      <c r="Q166" t="str">
        <v>GrossProfit $m</v>
      </c>
      <c r="R166" t="e">
        <f ca="1"/>
        <v>#NAME?</v>
      </c>
      <c r="S166" t="e">
        <f ca="1"/>
        <v>#NAME?</v>
      </c>
      <c r="T166" t="e">
        <f t="shared" ca="1" si="43"/>
        <v>#NAME?</v>
      </c>
      <c r="U166" t="e">
        <f t="shared" ca="1" si="44"/>
        <v>#NAME?</v>
      </c>
      <c r="V166" t="e">
        <f t="shared" ca="1" si="45"/>
        <v>#NAME?</v>
      </c>
      <c r="W166" t="e">
        <f t="shared" ca="1" si="46"/>
        <v>#NAME?</v>
      </c>
      <c r="X166" t="e">
        <f t="shared" ca="1" si="47"/>
        <v>#NAME?</v>
      </c>
    </row>
    <row r="167" spans="17:67" x14ac:dyDescent="0.35">
      <c r="Q167" t="str">
        <v>Competitors</v>
      </c>
      <c r="R167" t="e">
        <f ca="1"/>
        <v>#NAME?</v>
      </c>
      <c r="S167" t="e">
        <f ca="1"/>
        <v>#NAME?</v>
      </c>
      <c r="T167" t="e">
        <f t="shared" ca="1" si="43"/>
        <v>#NAME?</v>
      </c>
      <c r="U167" t="e">
        <f t="shared" ca="1" si="44"/>
        <v>#NAME?</v>
      </c>
      <c r="V167" t="e">
        <f t="shared" ca="1" si="45"/>
        <v>#NAME?</v>
      </c>
      <c r="W167" t="e">
        <f t="shared" ca="1" si="46"/>
        <v>#NAME?</v>
      </c>
      <c r="X167" t="e">
        <f t="shared" ca="1" si="47"/>
        <v>#NAME?</v>
      </c>
    </row>
    <row r="168" spans="17:67" x14ac:dyDescent="0.35">
      <c r="Q168" t="str">
        <v>OnlineChannel</v>
      </c>
      <c r="R168" t="e">
        <f ca="1"/>
        <v>#NAME?</v>
      </c>
      <c r="S168" t="e">
        <f ca="1"/>
        <v>#NAME?</v>
      </c>
      <c r="T168" t="e">
        <f t="shared" ca="1" si="43"/>
        <v>#NAME?</v>
      </c>
      <c r="U168" t="e">
        <f t="shared" ca="1" si="44"/>
        <v>#NAME?</v>
      </c>
      <c r="V168" t="e">
        <f t="shared" ca="1" si="45"/>
        <v>#NAME?</v>
      </c>
      <c r="W168" t="e">
        <f t="shared" ca="1" si="46"/>
        <v>#NAME?</v>
      </c>
      <c r="X168" t="e">
        <f t="shared" ca="1" si="47"/>
        <v>#NAME?</v>
      </c>
    </row>
    <row r="169" spans="17:67" x14ac:dyDescent="0.35">
      <c r="Q169" t="str">
        <v>Mng-Gender</v>
      </c>
      <c r="R169" t="e">
        <f ca="1"/>
        <v>#NAME?</v>
      </c>
      <c r="S169" t="e">
        <f ca="1"/>
        <v>#NAME?</v>
      </c>
      <c r="T169" t="e">
        <f t="shared" ca="1" si="43"/>
        <v>#NAME?</v>
      </c>
      <c r="U169" t="e">
        <f t="shared" ca="1" si="44"/>
        <v>#NAME?</v>
      </c>
      <c r="V169" t="e">
        <f t="shared" ca="1" si="45"/>
        <v>#NAME?</v>
      </c>
      <c r="W169" t="e">
        <f t="shared" ca="1" si="46"/>
        <v>#NAME?</v>
      </c>
      <c r="X169" t="e">
        <f t="shared" ca="1" si="47"/>
        <v>#NAME?</v>
      </c>
    </row>
    <row r="170" spans="17:67" x14ac:dyDescent="0.35">
      <c r="Q170" t="str">
        <v>Mng-Age</v>
      </c>
      <c r="R170" t="e">
        <f ca="1"/>
        <v>#NAME?</v>
      </c>
      <c r="S170" t="e">
        <f ca="1"/>
        <v>#NAME?</v>
      </c>
      <c r="T170" t="e">
        <f t="shared" ca="1" si="43"/>
        <v>#NAME?</v>
      </c>
      <c r="U170" t="e">
        <f t="shared" ca="1" si="44"/>
        <v>#NAME?</v>
      </c>
      <c r="V170" t="e">
        <f t="shared" ca="1" si="45"/>
        <v>#NAME?</v>
      </c>
      <c r="W170" t="e">
        <f t="shared" ca="1" si="46"/>
        <v>#NAME?</v>
      </c>
      <c r="X170" t="e">
        <f t="shared" ca="1" si="47"/>
        <v>#NAME?</v>
      </c>
    </row>
    <row r="171" spans="17:67" x14ac:dyDescent="0.35">
      <c r="Q171" t="str">
        <v>Mng-Exp</v>
      </c>
      <c r="R171" t="e">
        <f ca="1"/>
        <v>#NAME?</v>
      </c>
      <c r="S171" t="e">
        <f ca="1"/>
        <v>#NAME?</v>
      </c>
      <c r="T171" t="e">
        <f t="shared" ca="1" si="43"/>
        <v>#NAME?</v>
      </c>
      <c r="U171" t="e">
        <f t="shared" ca="1" si="44"/>
        <v>#NAME?</v>
      </c>
      <c r="V171" t="e">
        <f t="shared" ca="1" si="45"/>
        <v>#NAME?</v>
      </c>
      <c r="W171" t="e">
        <f t="shared" ca="1" si="46"/>
        <v>#NAME?</v>
      </c>
      <c r="X171" t="e">
        <f t="shared" ca="1" si="47"/>
        <v>#NAME?</v>
      </c>
    </row>
    <row r="172" spans="17:67" x14ac:dyDescent="0.35">
      <c r="Q172" s="152" t="str">
        <v>Basket:2017</v>
      </c>
      <c r="R172" s="152" t="e">
        <f ca="1"/>
        <v>#NAME?</v>
      </c>
      <c r="S172" s="152" t="e">
        <f ca="1"/>
        <v>#NAME?</v>
      </c>
      <c r="T172" s="152" t="e">
        <f t="shared" ca="1" si="43"/>
        <v>#NAME?</v>
      </c>
      <c r="U172" s="152" t="e">
        <f t="shared" ca="1" si="44"/>
        <v>#NAME?</v>
      </c>
      <c r="V172" s="152" t="e">
        <f t="shared" ca="1" si="45"/>
        <v>#NAME?</v>
      </c>
      <c r="W172" s="152" t="e">
        <f t="shared" ca="1" si="46"/>
        <v>#NAME?</v>
      </c>
      <c r="X172" s="152" t="e">
        <f t="shared" ca="1" si="47"/>
        <v>#NAME?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E48A0-85D7-402A-93D6-54C716D4553C}">
  <dimension ref="A1:BN169"/>
  <sheetViews>
    <sheetView workbookViewId="0">
      <selection sqref="A1:I151"/>
    </sheetView>
  </sheetViews>
  <sheetFormatPr defaultRowHeight="14.5" x14ac:dyDescent="0.35"/>
  <sheetData>
    <row r="1" spans="1:66" ht="15.5" x14ac:dyDescent="0.35">
      <c r="A1" s="27" t="s">
        <v>47</v>
      </c>
      <c r="B1" s="26" t="s">
        <v>48</v>
      </c>
      <c r="C1" s="26" t="s">
        <v>49</v>
      </c>
      <c r="D1" s="26" t="s">
        <v>51</v>
      </c>
      <c r="E1" s="30" t="s">
        <v>60</v>
      </c>
      <c r="F1" s="28" t="s">
        <v>54</v>
      </c>
      <c r="G1" s="26" t="s">
        <v>55</v>
      </c>
      <c r="H1" s="26" t="s">
        <v>56</v>
      </c>
      <c r="I1" s="28" t="s">
        <v>53</v>
      </c>
    </row>
    <row r="2" spans="1:66" ht="15.5" x14ac:dyDescent="0.35">
      <c r="A2" s="31">
        <v>60</v>
      </c>
      <c r="B2" s="14">
        <v>10</v>
      </c>
      <c r="C2" s="20">
        <v>0.71199999999999997</v>
      </c>
      <c r="D2" s="14">
        <v>3</v>
      </c>
      <c r="E2">
        <v>1</v>
      </c>
      <c r="F2" s="32">
        <v>0</v>
      </c>
      <c r="G2" s="14">
        <v>33</v>
      </c>
      <c r="H2" s="14">
        <v>12</v>
      </c>
      <c r="I2" s="14">
        <v>1</v>
      </c>
    </row>
    <row r="3" spans="1:66" ht="15.5" x14ac:dyDescent="0.35">
      <c r="A3" s="31">
        <v>69</v>
      </c>
      <c r="B3" s="14">
        <v>8</v>
      </c>
      <c r="C3" s="20">
        <v>9.0999999999999998E-2</v>
      </c>
      <c r="D3" s="14">
        <v>3</v>
      </c>
      <c r="E3">
        <v>1</v>
      </c>
      <c r="F3" s="32">
        <v>0</v>
      </c>
      <c r="G3" s="14">
        <v>33</v>
      </c>
      <c r="H3" s="14">
        <v>16</v>
      </c>
      <c r="I3" s="14">
        <v>1</v>
      </c>
    </row>
    <row r="4" spans="1:66" ht="15.5" x14ac:dyDescent="0.35">
      <c r="A4" s="31">
        <v>79</v>
      </c>
      <c r="B4" s="14">
        <v>7</v>
      </c>
      <c r="C4" s="20">
        <v>1.72</v>
      </c>
      <c r="D4" s="14">
        <v>1</v>
      </c>
      <c r="E4">
        <v>1</v>
      </c>
      <c r="F4" s="32">
        <v>1</v>
      </c>
      <c r="G4" s="14">
        <v>40</v>
      </c>
      <c r="H4" s="14">
        <v>13</v>
      </c>
      <c r="I4" s="14">
        <v>1</v>
      </c>
    </row>
    <row r="5" spans="1:66" ht="15.5" x14ac:dyDescent="0.35">
      <c r="A5" s="31">
        <v>66</v>
      </c>
      <c r="B5" s="14">
        <v>7</v>
      </c>
      <c r="C5" s="20">
        <v>1.3720000000000001</v>
      </c>
      <c r="D5" s="14">
        <v>1</v>
      </c>
      <c r="E5">
        <v>0</v>
      </c>
      <c r="F5" s="32">
        <v>1</v>
      </c>
      <c r="G5" s="14">
        <v>29</v>
      </c>
      <c r="H5" s="14">
        <v>10</v>
      </c>
      <c r="I5" s="14">
        <v>1</v>
      </c>
      <c r="R5" t="s">
        <v>164</v>
      </c>
      <c r="BB5" t="s">
        <v>193</v>
      </c>
      <c r="BG5" t="s">
        <v>198</v>
      </c>
    </row>
    <row r="6" spans="1:66" ht="16" thickBot="1" x14ac:dyDescent="0.4">
      <c r="A6" s="31">
        <v>51</v>
      </c>
      <c r="B6" s="14">
        <v>15</v>
      </c>
      <c r="C6" s="20">
        <v>0.93500000000000005</v>
      </c>
      <c r="D6" s="14">
        <v>4</v>
      </c>
      <c r="E6">
        <v>0</v>
      </c>
      <c r="F6" s="32">
        <v>0</v>
      </c>
      <c r="G6" s="14">
        <v>36</v>
      </c>
      <c r="H6" s="14">
        <v>4</v>
      </c>
      <c r="I6" s="14">
        <v>1</v>
      </c>
    </row>
    <row r="7" spans="1:66" ht="16" thickTop="1" x14ac:dyDescent="0.35">
      <c r="A7" s="31">
        <v>62</v>
      </c>
      <c r="B7" s="14">
        <v>6</v>
      </c>
      <c r="C7" s="20">
        <v>2.0190000000000001</v>
      </c>
      <c r="D7" s="14">
        <v>0</v>
      </c>
      <c r="E7">
        <v>1</v>
      </c>
      <c r="F7" s="32">
        <v>1</v>
      </c>
      <c r="G7" s="14">
        <v>32</v>
      </c>
      <c r="H7" s="14">
        <v>15</v>
      </c>
      <c r="I7" s="14">
        <v>1</v>
      </c>
      <c r="R7" s="145" t="str">
        <f>A1</f>
        <v>No. Staff</v>
      </c>
      <c r="S7" s="145" t="str">
        <f t="shared" ref="S7:Y7" si="0">B1</f>
        <v>Age (Yrs)</v>
      </c>
      <c r="T7" s="145" t="str">
        <f t="shared" si="0"/>
        <v>GrossProfit $m</v>
      </c>
      <c r="U7" s="145" t="str">
        <f t="shared" si="0"/>
        <v>Competitors</v>
      </c>
      <c r="V7" s="145" t="str">
        <f t="shared" si="0"/>
        <v>OnlineChannel</v>
      </c>
      <c r="W7" s="145" t="str">
        <f t="shared" si="0"/>
        <v>Mng-Gender</v>
      </c>
      <c r="X7" s="145" t="str">
        <f t="shared" si="0"/>
        <v>Mng-Age</v>
      </c>
      <c r="Y7" s="145" t="str">
        <f t="shared" si="0"/>
        <v>Mng-Exp</v>
      </c>
      <c r="Z7" s="145" t="s">
        <v>165</v>
      </c>
      <c r="AA7" s="145" t="s">
        <v>166</v>
      </c>
      <c r="AB7" s="145" t="s">
        <v>148</v>
      </c>
      <c r="AC7" s="145" t="s">
        <v>167</v>
      </c>
      <c r="AD7" s="145" t="s">
        <v>168</v>
      </c>
      <c r="AE7" s="145" t="s">
        <v>169</v>
      </c>
      <c r="AF7" s="145" t="s">
        <v>170</v>
      </c>
      <c r="AG7" s="145" t="s">
        <v>171</v>
      </c>
      <c r="AH7" s="145" t="s">
        <v>172</v>
      </c>
      <c r="AI7" s="145" t="s">
        <v>173</v>
      </c>
      <c r="AK7" t="s">
        <v>174</v>
      </c>
      <c r="AM7" t="s">
        <v>175</v>
      </c>
      <c r="AN7" s="147" t="e">
        <f ca="1">Z158*LN(Z158/AB158)+AA158*LN(AA158/AB158)</f>
        <v>#NAME?</v>
      </c>
      <c r="AP7" t="s">
        <v>185</v>
      </c>
      <c r="AZ7" t="s">
        <v>192</v>
      </c>
      <c r="BC7" s="153" t="s">
        <v>194</v>
      </c>
      <c r="BD7" s="153" t="s">
        <v>195</v>
      </c>
      <c r="BG7" s="151" t="s">
        <v>168</v>
      </c>
      <c r="BH7" s="151" t="s">
        <v>166</v>
      </c>
      <c r="BI7" s="151" t="s">
        <v>165</v>
      </c>
      <c r="BJ7" s="151" t="s">
        <v>199</v>
      </c>
      <c r="BK7" s="151" t="s">
        <v>200</v>
      </c>
      <c r="BL7" s="151" t="s">
        <v>201</v>
      </c>
      <c r="BM7" s="151" t="s">
        <v>202</v>
      </c>
      <c r="BN7" s="151" t="s">
        <v>203</v>
      </c>
    </row>
    <row r="8" spans="1:66" ht="15.5" x14ac:dyDescent="0.35">
      <c r="A8" s="31">
        <v>61</v>
      </c>
      <c r="B8" s="14">
        <v>7</v>
      </c>
      <c r="C8" s="20">
        <v>0.66200000000000003</v>
      </c>
      <c r="D8" s="14">
        <v>2</v>
      </c>
      <c r="E8">
        <v>0</v>
      </c>
      <c r="F8" s="32">
        <v>1</v>
      </c>
      <c r="G8" s="14">
        <v>52</v>
      </c>
      <c r="H8" s="14">
        <v>15</v>
      </c>
      <c r="I8" s="14">
        <v>1</v>
      </c>
      <c r="R8" t="e">
        <f t="array" aca="1" ref="R8:AA157" ca="1">[2]!LogitSummary(A2:I151)</f>
        <v>#NAME?</v>
      </c>
      <c r="S8" t="e">
        <f ca="1"/>
        <v>#NAME?</v>
      </c>
      <c r="T8" t="e">
        <f ca="1"/>
        <v>#NAME?</v>
      </c>
      <c r="U8" t="e">
        <f ca="1"/>
        <v>#NAME?</v>
      </c>
      <c r="V8" t="e">
        <f ca="1"/>
        <v>#NAME?</v>
      </c>
      <c r="W8" t="e">
        <f ca="1"/>
        <v>#NAME?</v>
      </c>
      <c r="X8" t="e">
        <f ca="1"/>
        <v>#NAME?</v>
      </c>
      <c r="Y8" t="e">
        <f ca="1"/>
        <v>#NAME?</v>
      </c>
      <c r="Z8" s="138" t="e">
        <f ca="1"/>
        <v>#NAME?</v>
      </c>
      <c r="AA8" s="139" t="e">
        <f ca="1"/>
        <v>#NAME?</v>
      </c>
      <c r="AB8" s="140" t="e">
        <f ca="1">Z8+AA8</f>
        <v>#NAME?</v>
      </c>
      <c r="AC8" t="e">
        <f ca="1">IF(AB8=0,"",Z8/AB8)</f>
        <v>#NAME?</v>
      </c>
      <c r="AD8" t="e">
        <f ca="1">1/(1+EXP(-$AK$9-MMULT(R8:Y8,$AK$10:$AK$17)))</f>
        <v>#NAME?</v>
      </c>
      <c r="AE8" s="135" t="e">
        <f ca="1">AB8*AD8</f>
        <v>#NAME?</v>
      </c>
      <c r="AF8" s="137" t="e">
        <f ca="1">AB8-AE8</f>
        <v>#NAME?</v>
      </c>
      <c r="AG8" s="135">
        <f ca="1">IFERROR(AB8*(AC8*LN(AD8)+(1-AC8)*LN(1-AD8)),0)</f>
        <v>0</v>
      </c>
      <c r="AH8" s="137" t="e">
        <f ca="1">100*IF(AD8&gt;=$BC$14,Z8/AB8,AA8/AB8)</f>
        <v>#NAME?</v>
      </c>
      <c r="AI8">
        <f ca="1">IFERROR((Z8-AE8)^2/AE8+(AA8-AF8)^2/AF8,0)</f>
        <v>0</v>
      </c>
      <c r="AM8" t="s">
        <v>176</v>
      </c>
      <c r="AN8" s="149">
        <f ca="1">AG158</f>
        <v>0</v>
      </c>
      <c r="AP8" s="135" t="e">
        <f t="array" aca="1" ref="AP8:AX16" ca="1">MINVERSE(MMULT(TRANSPOSE([2]!DESIGN(R8:Y157)),AD8:AD157*(1-AD8:AD157)*AB8:AB157*[2]!DESIGN(R8:Y157)))</f>
        <v>#NAME?</v>
      </c>
      <c r="AQ8" s="136" t="e">
        <f ca="1"/>
        <v>#NAME?</v>
      </c>
      <c r="AR8" s="136" t="e">
        <f ca="1"/>
        <v>#NAME?</v>
      </c>
      <c r="AS8" s="136" t="e">
        <f ca="1"/>
        <v>#NAME?</v>
      </c>
      <c r="AT8" s="136" t="e">
        <f ca="1"/>
        <v>#NAME?</v>
      </c>
      <c r="AU8" s="136" t="e">
        <f ca="1"/>
        <v>#NAME?</v>
      </c>
      <c r="AV8" s="136" t="e">
        <f ca="1"/>
        <v>#NAME?</v>
      </c>
      <c r="AW8" s="136" t="e">
        <f ca="1"/>
        <v>#NAME?</v>
      </c>
      <c r="AX8" s="137" t="e">
        <f ca="1"/>
        <v>#NAME?</v>
      </c>
      <c r="AZ8" s="147" t="e">
        <f t="array" aca="1" ref="AZ8:AZ16" ca="1">MMULT(AP8:AX16,MMULT(TRANSPOSE([2]!DESIGN(R8:Y157)),AB8:AB157*(AC8:AC157-AD8:AD157)))</f>
        <v>#NAME?</v>
      </c>
      <c r="BB8" t="s">
        <v>169</v>
      </c>
      <c r="BC8" s="135">
        <f ca="1">SUMIF(AD8:AD157,"&gt;="&amp;BC14,Z8:Z157)</f>
        <v>0</v>
      </c>
      <c r="BD8" s="137">
        <f ca="1">SUMIF(AD8:AD157,"&gt;="&amp;BC14,AA8:AA157)</f>
        <v>0</v>
      </c>
      <c r="BE8">
        <f ca="1">BC8+BD8</f>
        <v>0</v>
      </c>
      <c r="BJ8">
        <v>0</v>
      </c>
      <c r="BK8">
        <v>0</v>
      </c>
      <c r="BL8" t="e">
        <f ca="1">1-BJ8/BJ$158</f>
        <v>#NAME?</v>
      </c>
      <c r="BM8" t="e">
        <f ca="1">1-BK8/BK$158</f>
        <v>#NAME?</v>
      </c>
      <c r="BN8" t="e">
        <f ca="1">(BL8-BL9)*BM8</f>
        <v>#NAME?</v>
      </c>
    </row>
    <row r="9" spans="1:66" ht="15.5" x14ac:dyDescent="0.35">
      <c r="A9" s="31">
        <v>59</v>
      </c>
      <c r="B9" s="14">
        <v>6</v>
      </c>
      <c r="C9" s="20">
        <v>0.7</v>
      </c>
      <c r="D9" s="14">
        <v>2</v>
      </c>
      <c r="E9">
        <v>0</v>
      </c>
      <c r="F9" s="32">
        <v>0</v>
      </c>
      <c r="G9" s="14">
        <v>41</v>
      </c>
      <c r="H9" s="14">
        <v>4</v>
      </c>
      <c r="I9" s="14">
        <v>1</v>
      </c>
      <c r="R9" t="e">
        <f ca="1"/>
        <v>#NAME?</v>
      </c>
      <c r="S9" t="e">
        <f ca="1"/>
        <v>#NAME?</v>
      </c>
      <c r="T9" t="e">
        <f ca="1"/>
        <v>#NAME?</v>
      </c>
      <c r="U9" t="e">
        <f ca="1"/>
        <v>#NAME?</v>
      </c>
      <c r="V9" t="e">
        <f ca="1"/>
        <v>#NAME?</v>
      </c>
      <c r="W9" t="e">
        <f ca="1"/>
        <v>#NAME?</v>
      </c>
      <c r="X9" t="e">
        <f ca="1"/>
        <v>#NAME?</v>
      </c>
      <c r="Y9" t="e">
        <f ca="1"/>
        <v>#NAME?</v>
      </c>
      <c r="Z9" s="138" t="e">
        <f ca="1"/>
        <v>#NAME?</v>
      </c>
      <c r="AA9" s="139" t="e">
        <f ca="1"/>
        <v>#NAME?</v>
      </c>
      <c r="AB9" s="140" t="e">
        <f t="shared" ref="AB9:AB72" ca="1" si="1">Z9+AA9</f>
        <v>#NAME?</v>
      </c>
      <c r="AC9" t="e">
        <f t="shared" ref="AC9:AC72" ca="1" si="2">IF(AB9=0,"",Z9/AB9)</f>
        <v>#NAME?</v>
      </c>
      <c r="AD9" t="e">
        <f t="shared" ref="AD9:AD72" ca="1" si="3">1/(1+EXP(-$AK$9-MMULT(R9:Y9,$AK$10:$AK$17)))</f>
        <v>#NAME?</v>
      </c>
      <c r="AE9" s="138" t="e">
        <f t="shared" ref="AE9:AE72" ca="1" si="4">AB9*AD9</f>
        <v>#NAME?</v>
      </c>
      <c r="AF9" s="140" t="e">
        <f t="shared" ref="AF9:AF72" ca="1" si="5">AB9-AE9</f>
        <v>#NAME?</v>
      </c>
      <c r="AG9" s="138">
        <f t="shared" ref="AG9:AG72" ca="1" si="6">IFERROR(AB9*(AC9*LN(AD9)+(1-AC9)*LN(1-AD9)),0)</f>
        <v>0</v>
      </c>
      <c r="AH9" s="140" t="e">
        <f t="shared" ref="AH9:AH72" ca="1" si="7">100*IF(AD9&gt;=$BC$14,Z9/AB9,AA9/AB9)</f>
        <v>#NAME?</v>
      </c>
      <c r="AI9">
        <f t="shared" ref="AI9:AI72" ca="1" si="8">IFERROR((Z9-AE9)^2/AE9+(AA9-AF9)^2/AF9,0)</f>
        <v>0</v>
      </c>
      <c r="AK9" s="147" t="e">
        <f t="array" aca="1" ref="AK9:AK17" ca="1">[2]!LogitCoeff(R8:AA157,,,,,20)</f>
        <v>#NAME?</v>
      </c>
      <c r="AP9" s="138" t="e">
        <f ca="1"/>
        <v>#NAME?</v>
      </c>
      <c r="AQ9" s="139" t="e">
        <f ca="1"/>
        <v>#NAME?</v>
      </c>
      <c r="AR9" s="139" t="e">
        <f ca="1"/>
        <v>#NAME?</v>
      </c>
      <c r="AS9" s="139" t="e">
        <f ca="1"/>
        <v>#NAME?</v>
      </c>
      <c r="AT9" s="139" t="e">
        <f ca="1"/>
        <v>#NAME?</v>
      </c>
      <c r="AU9" s="139" t="e">
        <f ca="1"/>
        <v>#NAME?</v>
      </c>
      <c r="AV9" s="139" t="e">
        <f ca="1"/>
        <v>#NAME?</v>
      </c>
      <c r="AW9" s="139" t="e">
        <f ca="1"/>
        <v>#NAME?</v>
      </c>
      <c r="AX9" s="140" t="e">
        <f ca="1"/>
        <v>#NAME?</v>
      </c>
      <c r="AZ9" s="148" t="e">
        <f ca="1"/>
        <v>#NAME?</v>
      </c>
      <c r="BB9" t="s">
        <v>170</v>
      </c>
      <c r="BC9" s="141" t="e">
        <f ca="1">BC10-BC8</f>
        <v>#NAME?</v>
      </c>
      <c r="BD9" s="143" t="e">
        <f ca="1">BD10-BD8</f>
        <v>#NAME?</v>
      </c>
      <c r="BE9" t="e">
        <f t="shared" ref="BE9:BE10" ca="1" si="9">BC9+BD9</f>
        <v>#NAME?</v>
      </c>
      <c r="BG9" t="e">
        <f t="array" aca="1" ref="BG9:BI158" ca="1">[2]!SelectCols(Z8:AD157,"5,2,1",1)</f>
        <v>#NAME?</v>
      </c>
      <c r="BH9" t="e">
        <f ca="1"/>
        <v>#NAME?</v>
      </c>
      <c r="BI9" t="e">
        <f ca="1"/>
        <v>#NAME?</v>
      </c>
      <c r="BJ9" t="e">
        <f ca="1">BJ8+BH9</f>
        <v>#NAME?</v>
      </c>
      <c r="BK9" t="e">
        <f ca="1">BK8+BI9</f>
        <v>#NAME?</v>
      </c>
      <c r="BL9" t="e">
        <f t="shared" ref="BL9:BL72" ca="1" si="10">1-BJ9/BJ$158</f>
        <v>#NAME?</v>
      </c>
      <c r="BM9" t="e">
        <f t="shared" ref="BM9:BM72" ca="1" si="11">1-BK9/BK$158</f>
        <v>#NAME?</v>
      </c>
      <c r="BN9" t="e">
        <f t="shared" ref="BN9:BN72" ca="1" si="12">(BL9-BL10)*BM9</f>
        <v>#NAME?</v>
      </c>
    </row>
    <row r="10" spans="1:66" ht="15.5" x14ac:dyDescent="0.35">
      <c r="A10" s="31">
        <v>65</v>
      </c>
      <c r="B10" s="14">
        <v>8</v>
      </c>
      <c r="C10" s="20">
        <v>0.93700000000000006</v>
      </c>
      <c r="D10" s="14">
        <v>4</v>
      </c>
      <c r="E10">
        <v>1</v>
      </c>
      <c r="F10" s="32">
        <v>1</v>
      </c>
      <c r="G10" s="14">
        <v>31</v>
      </c>
      <c r="H10" s="14">
        <v>12</v>
      </c>
      <c r="I10" s="14">
        <v>0</v>
      </c>
      <c r="R10" t="e">
        <f ca="1"/>
        <v>#NAME?</v>
      </c>
      <c r="S10" t="e">
        <f ca="1"/>
        <v>#NAME?</v>
      </c>
      <c r="T10" t="e">
        <f ca="1"/>
        <v>#NAME?</v>
      </c>
      <c r="U10" t="e">
        <f ca="1"/>
        <v>#NAME?</v>
      </c>
      <c r="V10" t="e">
        <f ca="1"/>
        <v>#NAME?</v>
      </c>
      <c r="W10" t="e">
        <f ca="1"/>
        <v>#NAME?</v>
      </c>
      <c r="X10" t="e">
        <f ca="1"/>
        <v>#NAME?</v>
      </c>
      <c r="Y10" t="e">
        <f ca="1"/>
        <v>#NAME?</v>
      </c>
      <c r="Z10" s="138" t="e">
        <f ca="1"/>
        <v>#NAME?</v>
      </c>
      <c r="AA10" s="139" t="e">
        <f ca="1"/>
        <v>#NAME?</v>
      </c>
      <c r="AB10" s="140" t="e">
        <f t="shared" ca="1" si="1"/>
        <v>#NAME?</v>
      </c>
      <c r="AC10" t="e">
        <f t="shared" ca="1" si="2"/>
        <v>#NAME?</v>
      </c>
      <c r="AD10" t="e">
        <f t="shared" ca="1" si="3"/>
        <v>#NAME?</v>
      </c>
      <c r="AE10" s="138" t="e">
        <f t="shared" ca="1" si="4"/>
        <v>#NAME?</v>
      </c>
      <c r="AF10" s="140" t="e">
        <f t="shared" ca="1" si="5"/>
        <v>#NAME?</v>
      </c>
      <c r="AG10" s="138">
        <f t="shared" ca="1" si="6"/>
        <v>0</v>
      </c>
      <c r="AH10" s="140" t="e">
        <f t="shared" ca="1" si="7"/>
        <v>#NAME?</v>
      </c>
      <c r="AI10">
        <f t="shared" ca="1" si="8"/>
        <v>0</v>
      </c>
      <c r="AK10" s="148" t="e">
        <f ca="1"/>
        <v>#NAME?</v>
      </c>
      <c r="AM10" t="s">
        <v>177</v>
      </c>
      <c r="AN10" s="147" t="e">
        <f ca="1">2*(AN8-AN7)</f>
        <v>#NAME?</v>
      </c>
      <c r="AP10" s="138" t="e">
        <f ca="1"/>
        <v>#NAME?</v>
      </c>
      <c r="AQ10" s="139" t="e">
        <f ca="1"/>
        <v>#NAME?</v>
      </c>
      <c r="AR10" s="139" t="e">
        <f ca="1"/>
        <v>#NAME?</v>
      </c>
      <c r="AS10" s="139" t="e">
        <f ca="1"/>
        <v>#NAME?</v>
      </c>
      <c r="AT10" s="139" t="e">
        <f ca="1"/>
        <v>#NAME?</v>
      </c>
      <c r="AU10" s="139" t="e">
        <f ca="1"/>
        <v>#NAME?</v>
      </c>
      <c r="AV10" s="139" t="e">
        <f ca="1"/>
        <v>#NAME?</v>
      </c>
      <c r="AW10" s="139" t="e">
        <f ca="1"/>
        <v>#NAME?</v>
      </c>
      <c r="AX10" s="140" t="e">
        <f ca="1"/>
        <v>#NAME?</v>
      </c>
      <c r="AZ10" s="148" t="e">
        <f ca="1"/>
        <v>#NAME?</v>
      </c>
      <c r="BC10" t="e">
        <f ca="1">Z158</f>
        <v>#NAME?</v>
      </c>
      <c r="BD10" t="e">
        <f ca="1">AA158</f>
        <v>#NAME?</v>
      </c>
      <c r="BE10" t="e">
        <f t="shared" ca="1" si="9"/>
        <v>#NAME?</v>
      </c>
      <c r="BG10" t="e">
        <f ca="1"/>
        <v>#NAME?</v>
      </c>
      <c r="BH10" t="e">
        <f ca="1"/>
        <v>#NAME?</v>
      </c>
      <c r="BI10" t="e">
        <f ca="1"/>
        <v>#NAME?</v>
      </c>
      <c r="BJ10" t="e">
        <f t="shared" ref="BJ10:BJ73" ca="1" si="13">BJ9+BH10</f>
        <v>#NAME?</v>
      </c>
      <c r="BK10" t="e">
        <f t="shared" ref="BK10:BK73" ca="1" si="14">BK9+BI10</f>
        <v>#NAME?</v>
      </c>
      <c r="BL10" t="e">
        <f t="shared" ca="1" si="10"/>
        <v>#NAME?</v>
      </c>
      <c r="BM10" t="e">
        <f t="shared" ca="1" si="11"/>
        <v>#NAME?</v>
      </c>
      <c r="BN10" t="e">
        <f t="shared" ca="1" si="12"/>
        <v>#NAME?</v>
      </c>
    </row>
    <row r="11" spans="1:66" ht="15.5" x14ac:dyDescent="0.35">
      <c r="A11" s="31">
        <v>55</v>
      </c>
      <c r="B11" s="14">
        <v>16</v>
      </c>
      <c r="C11" s="20">
        <v>6.5000000000000002E-2</v>
      </c>
      <c r="D11" s="14">
        <v>3</v>
      </c>
      <c r="E11">
        <v>1</v>
      </c>
      <c r="F11" s="32">
        <v>0</v>
      </c>
      <c r="G11" s="14">
        <v>42</v>
      </c>
      <c r="H11" s="14">
        <v>13</v>
      </c>
      <c r="I11" s="14">
        <v>0</v>
      </c>
      <c r="R11" t="e">
        <f ca="1"/>
        <v>#NAME?</v>
      </c>
      <c r="S11" t="e">
        <f ca="1"/>
        <v>#NAME?</v>
      </c>
      <c r="T11" t="e">
        <f ca="1"/>
        <v>#NAME?</v>
      </c>
      <c r="U11" t="e">
        <f ca="1"/>
        <v>#NAME?</v>
      </c>
      <c r="V11" t="e">
        <f ca="1"/>
        <v>#NAME?</v>
      </c>
      <c r="W11" t="e">
        <f ca="1"/>
        <v>#NAME?</v>
      </c>
      <c r="X11" t="e">
        <f ca="1"/>
        <v>#NAME?</v>
      </c>
      <c r="Y11" t="e">
        <f ca="1"/>
        <v>#NAME?</v>
      </c>
      <c r="Z11" s="138" t="e">
        <f ca="1"/>
        <v>#NAME?</v>
      </c>
      <c r="AA11" s="139" t="e">
        <f ca="1"/>
        <v>#NAME?</v>
      </c>
      <c r="AB11" s="140" t="e">
        <f t="shared" ca="1" si="1"/>
        <v>#NAME?</v>
      </c>
      <c r="AC11" t="e">
        <f t="shared" ca="1" si="2"/>
        <v>#NAME?</v>
      </c>
      <c r="AD11" t="e">
        <f t="shared" ca="1" si="3"/>
        <v>#NAME?</v>
      </c>
      <c r="AE11" s="138" t="e">
        <f t="shared" ca="1" si="4"/>
        <v>#NAME?</v>
      </c>
      <c r="AF11" s="140" t="e">
        <f t="shared" ca="1" si="5"/>
        <v>#NAME?</v>
      </c>
      <c r="AG11" s="138">
        <f t="shared" ca="1" si="6"/>
        <v>0</v>
      </c>
      <c r="AH11" s="140" t="e">
        <f t="shared" ca="1" si="7"/>
        <v>#NAME?</v>
      </c>
      <c r="AI11">
        <f t="shared" ca="1" si="8"/>
        <v>0</v>
      </c>
      <c r="AK11" s="148" t="e">
        <f ca="1"/>
        <v>#NAME?</v>
      </c>
      <c r="AM11" t="s">
        <v>138</v>
      </c>
      <c r="AN11" s="148">
        <f ca="1">COUNT(R8:Y8)</f>
        <v>0</v>
      </c>
      <c r="AP11" s="138" t="e">
        <f ca="1"/>
        <v>#NAME?</v>
      </c>
      <c r="AQ11" s="139" t="e">
        <f ca="1"/>
        <v>#NAME?</v>
      </c>
      <c r="AR11" s="139" t="e">
        <f ca="1"/>
        <v>#NAME?</v>
      </c>
      <c r="AS11" s="139" t="e">
        <f ca="1"/>
        <v>#NAME?</v>
      </c>
      <c r="AT11" s="139" t="e">
        <f ca="1"/>
        <v>#NAME?</v>
      </c>
      <c r="AU11" s="139" t="e">
        <f ca="1"/>
        <v>#NAME?</v>
      </c>
      <c r="AV11" s="139" t="e">
        <f ca="1"/>
        <v>#NAME?</v>
      </c>
      <c r="AW11" s="139" t="e">
        <f ca="1"/>
        <v>#NAME?</v>
      </c>
      <c r="AX11" s="140" t="e">
        <f ca="1"/>
        <v>#NAME?</v>
      </c>
      <c r="AZ11" s="148" t="e">
        <f ca="1"/>
        <v>#NAME?</v>
      </c>
      <c r="BG11" t="e">
        <f ca="1"/>
        <v>#NAME?</v>
      </c>
      <c r="BH11" t="e">
        <f ca="1"/>
        <v>#NAME?</v>
      </c>
      <c r="BI11" t="e">
        <f ca="1"/>
        <v>#NAME?</v>
      </c>
      <c r="BJ11" t="e">
        <f t="shared" ca="1" si="13"/>
        <v>#NAME?</v>
      </c>
      <c r="BK11" t="e">
        <f t="shared" ca="1" si="14"/>
        <v>#NAME?</v>
      </c>
      <c r="BL11" t="e">
        <f t="shared" ca="1" si="10"/>
        <v>#NAME?</v>
      </c>
      <c r="BM11" t="e">
        <f t="shared" ca="1" si="11"/>
        <v>#NAME?</v>
      </c>
      <c r="BN11" t="e">
        <f t="shared" ca="1" si="12"/>
        <v>#NAME?</v>
      </c>
    </row>
    <row r="12" spans="1:66" ht="15.5" x14ac:dyDescent="0.35">
      <c r="A12" s="31">
        <v>65</v>
      </c>
      <c r="B12" s="14">
        <v>10</v>
      </c>
      <c r="C12" s="20">
        <v>2.1440000000000001</v>
      </c>
      <c r="D12" s="14">
        <v>2</v>
      </c>
      <c r="E12">
        <v>1</v>
      </c>
      <c r="F12" s="32">
        <v>0</v>
      </c>
      <c r="G12" s="14">
        <v>32</v>
      </c>
      <c r="H12" s="14">
        <v>8</v>
      </c>
      <c r="I12" s="14">
        <v>1</v>
      </c>
      <c r="R12" t="e">
        <f ca="1"/>
        <v>#NAME?</v>
      </c>
      <c r="S12" t="e">
        <f ca="1"/>
        <v>#NAME?</v>
      </c>
      <c r="T12" t="e">
        <f ca="1"/>
        <v>#NAME?</v>
      </c>
      <c r="U12" t="e">
        <f ca="1"/>
        <v>#NAME?</v>
      </c>
      <c r="V12" t="e">
        <f ca="1"/>
        <v>#NAME?</v>
      </c>
      <c r="W12" t="e">
        <f ca="1"/>
        <v>#NAME?</v>
      </c>
      <c r="X12" t="e">
        <f ca="1"/>
        <v>#NAME?</v>
      </c>
      <c r="Y12" t="e">
        <f ca="1"/>
        <v>#NAME?</v>
      </c>
      <c r="Z12" s="138" t="e">
        <f ca="1"/>
        <v>#NAME?</v>
      </c>
      <c r="AA12" s="139" t="e">
        <f ca="1"/>
        <v>#NAME?</v>
      </c>
      <c r="AB12" s="140" t="e">
        <f t="shared" ca="1" si="1"/>
        <v>#NAME?</v>
      </c>
      <c r="AC12" t="e">
        <f t="shared" ca="1" si="2"/>
        <v>#NAME?</v>
      </c>
      <c r="AD12" t="e">
        <f t="shared" ca="1" si="3"/>
        <v>#NAME?</v>
      </c>
      <c r="AE12" s="138" t="e">
        <f t="shared" ca="1" si="4"/>
        <v>#NAME?</v>
      </c>
      <c r="AF12" s="140" t="e">
        <f t="shared" ca="1" si="5"/>
        <v>#NAME?</v>
      </c>
      <c r="AG12" s="138">
        <f t="shared" ca="1" si="6"/>
        <v>0</v>
      </c>
      <c r="AH12" s="140" t="e">
        <f t="shared" ca="1" si="7"/>
        <v>#NAME?</v>
      </c>
      <c r="AI12">
        <f t="shared" ca="1" si="8"/>
        <v>0</v>
      </c>
      <c r="AK12" s="148" t="e">
        <f ca="1"/>
        <v>#NAME?</v>
      </c>
      <c r="AM12" t="s">
        <v>178</v>
      </c>
      <c r="AN12" s="148" t="e">
        <f ca="1">_xlfn.CHISQ.DIST.RT(AN10,AN11)</f>
        <v>#NAME?</v>
      </c>
      <c r="AP12" s="138" t="e">
        <f ca="1"/>
        <v>#NAME?</v>
      </c>
      <c r="AQ12" s="139" t="e">
        <f ca="1"/>
        <v>#NAME?</v>
      </c>
      <c r="AR12" s="139" t="e">
        <f ca="1"/>
        <v>#NAME?</v>
      </c>
      <c r="AS12" s="139" t="e">
        <f ca="1"/>
        <v>#NAME?</v>
      </c>
      <c r="AT12" s="139" t="e">
        <f ca="1"/>
        <v>#NAME?</v>
      </c>
      <c r="AU12" s="139" t="e">
        <f ca="1"/>
        <v>#NAME?</v>
      </c>
      <c r="AV12" s="139" t="e">
        <f ca="1"/>
        <v>#NAME?</v>
      </c>
      <c r="AW12" s="139" t="e">
        <f ca="1"/>
        <v>#NAME?</v>
      </c>
      <c r="AX12" s="140" t="e">
        <f ca="1"/>
        <v>#NAME?</v>
      </c>
      <c r="AZ12" s="148" t="e">
        <f ca="1"/>
        <v>#NAME?</v>
      </c>
      <c r="BB12" t="s">
        <v>196</v>
      </c>
      <c r="BC12" s="154" t="e">
        <f ca="1">BC8/BC10</f>
        <v>#NAME?</v>
      </c>
      <c r="BD12" s="155" t="e">
        <f ca="1">BD9/BD10</f>
        <v>#NAME?</v>
      </c>
      <c r="BE12" t="e">
        <f ca="1">(BC8+BD9)/BE10</f>
        <v>#NAME?</v>
      </c>
      <c r="BG12" t="e">
        <f ca="1"/>
        <v>#NAME?</v>
      </c>
      <c r="BH12" t="e">
        <f ca="1"/>
        <v>#NAME?</v>
      </c>
      <c r="BI12" t="e">
        <f ca="1"/>
        <v>#NAME?</v>
      </c>
      <c r="BJ12" t="e">
        <f t="shared" ca="1" si="13"/>
        <v>#NAME?</v>
      </c>
      <c r="BK12" t="e">
        <f t="shared" ca="1" si="14"/>
        <v>#NAME?</v>
      </c>
      <c r="BL12" t="e">
        <f t="shared" ca="1" si="10"/>
        <v>#NAME?</v>
      </c>
      <c r="BM12" t="e">
        <f t="shared" ca="1" si="11"/>
        <v>#NAME?</v>
      </c>
      <c r="BN12" t="e">
        <f t="shared" ca="1" si="12"/>
        <v>#NAME?</v>
      </c>
    </row>
    <row r="13" spans="1:66" ht="15.5" x14ac:dyDescent="0.35">
      <c r="A13" s="31">
        <v>74</v>
      </c>
      <c r="B13" s="14">
        <v>7</v>
      </c>
      <c r="C13" s="20">
        <v>0.248</v>
      </c>
      <c r="D13" s="14">
        <v>1</v>
      </c>
      <c r="E13">
        <v>1</v>
      </c>
      <c r="F13" s="32">
        <v>1</v>
      </c>
      <c r="G13" s="14">
        <v>39</v>
      </c>
      <c r="H13" s="14">
        <v>21</v>
      </c>
      <c r="I13" s="14">
        <v>1</v>
      </c>
      <c r="R13" t="e">
        <f ca="1"/>
        <v>#NAME?</v>
      </c>
      <c r="S13" t="e">
        <f ca="1"/>
        <v>#NAME?</v>
      </c>
      <c r="T13" t="e">
        <f ca="1"/>
        <v>#NAME?</v>
      </c>
      <c r="U13" t="e">
        <f ca="1"/>
        <v>#NAME?</v>
      </c>
      <c r="V13" t="e">
        <f ca="1"/>
        <v>#NAME?</v>
      </c>
      <c r="W13" t="e">
        <f ca="1"/>
        <v>#NAME?</v>
      </c>
      <c r="X13" t="e">
        <f ca="1"/>
        <v>#NAME?</v>
      </c>
      <c r="Y13" t="e">
        <f ca="1"/>
        <v>#NAME?</v>
      </c>
      <c r="Z13" s="138" t="e">
        <f ca="1"/>
        <v>#NAME?</v>
      </c>
      <c r="AA13" s="139" t="e">
        <f ca="1"/>
        <v>#NAME?</v>
      </c>
      <c r="AB13" s="140" t="e">
        <f t="shared" ca="1" si="1"/>
        <v>#NAME?</v>
      </c>
      <c r="AC13" t="e">
        <f t="shared" ca="1" si="2"/>
        <v>#NAME?</v>
      </c>
      <c r="AD13" t="e">
        <f t="shared" ca="1" si="3"/>
        <v>#NAME?</v>
      </c>
      <c r="AE13" s="138" t="e">
        <f t="shared" ca="1" si="4"/>
        <v>#NAME?</v>
      </c>
      <c r="AF13" s="140" t="e">
        <f t="shared" ca="1" si="5"/>
        <v>#NAME?</v>
      </c>
      <c r="AG13" s="138">
        <f t="shared" ca="1" si="6"/>
        <v>0</v>
      </c>
      <c r="AH13" s="140" t="e">
        <f t="shared" ca="1" si="7"/>
        <v>#NAME?</v>
      </c>
      <c r="AI13">
        <f t="shared" ca="1" si="8"/>
        <v>0</v>
      </c>
      <c r="AK13" s="148" t="e">
        <f ca="1"/>
        <v>#NAME?</v>
      </c>
      <c r="AM13" t="s">
        <v>179</v>
      </c>
      <c r="AN13" s="148">
        <v>0.05</v>
      </c>
      <c r="AP13" s="138" t="e">
        <f ca="1"/>
        <v>#NAME?</v>
      </c>
      <c r="AQ13" s="139" t="e">
        <f ca="1"/>
        <v>#NAME?</v>
      </c>
      <c r="AR13" s="139" t="e">
        <f ca="1"/>
        <v>#NAME?</v>
      </c>
      <c r="AS13" s="139" t="e">
        <f ca="1"/>
        <v>#NAME?</v>
      </c>
      <c r="AT13" s="139" t="e">
        <f ca="1"/>
        <v>#NAME?</v>
      </c>
      <c r="AU13" s="139" t="e">
        <f ca="1"/>
        <v>#NAME?</v>
      </c>
      <c r="AV13" s="139" t="e">
        <f ca="1"/>
        <v>#NAME?</v>
      </c>
      <c r="AW13" s="139" t="e">
        <f ca="1"/>
        <v>#NAME?</v>
      </c>
      <c r="AX13" s="140" t="e">
        <f ca="1"/>
        <v>#NAME?</v>
      </c>
      <c r="AZ13" s="148" t="e">
        <f ca="1"/>
        <v>#NAME?</v>
      </c>
      <c r="BG13" t="e">
        <f ca="1"/>
        <v>#NAME?</v>
      </c>
      <c r="BH13" t="e">
        <f ca="1"/>
        <v>#NAME?</v>
      </c>
      <c r="BI13" t="e">
        <f ca="1"/>
        <v>#NAME?</v>
      </c>
      <c r="BJ13" t="e">
        <f t="shared" ca="1" si="13"/>
        <v>#NAME?</v>
      </c>
      <c r="BK13" t="e">
        <f t="shared" ca="1" si="14"/>
        <v>#NAME?</v>
      </c>
      <c r="BL13" t="e">
        <f t="shared" ca="1" si="10"/>
        <v>#NAME?</v>
      </c>
      <c r="BM13" t="e">
        <f t="shared" ca="1" si="11"/>
        <v>#NAME?</v>
      </c>
      <c r="BN13" t="e">
        <f t="shared" ca="1" si="12"/>
        <v>#NAME?</v>
      </c>
    </row>
    <row r="14" spans="1:66" ht="15.5" x14ac:dyDescent="0.35">
      <c r="A14" s="31">
        <v>43</v>
      </c>
      <c r="B14" s="14">
        <v>23</v>
      </c>
      <c r="C14" s="20">
        <v>1.607</v>
      </c>
      <c r="D14" s="14">
        <v>1</v>
      </c>
      <c r="E14">
        <v>0</v>
      </c>
      <c r="F14" s="32">
        <v>0</v>
      </c>
      <c r="G14" s="14">
        <v>45</v>
      </c>
      <c r="H14" s="14">
        <v>8</v>
      </c>
      <c r="I14" s="14">
        <v>0</v>
      </c>
      <c r="R14" t="e">
        <f ca="1"/>
        <v>#NAME?</v>
      </c>
      <c r="S14" t="e">
        <f ca="1"/>
        <v>#NAME?</v>
      </c>
      <c r="T14" t="e">
        <f ca="1"/>
        <v>#NAME?</v>
      </c>
      <c r="U14" t="e">
        <f ca="1"/>
        <v>#NAME?</v>
      </c>
      <c r="V14" t="e">
        <f ca="1"/>
        <v>#NAME?</v>
      </c>
      <c r="W14" t="e">
        <f ca="1"/>
        <v>#NAME?</v>
      </c>
      <c r="X14" t="e">
        <f ca="1"/>
        <v>#NAME?</v>
      </c>
      <c r="Y14" t="e">
        <f ca="1"/>
        <v>#NAME?</v>
      </c>
      <c r="Z14" s="138" t="e">
        <f ca="1"/>
        <v>#NAME?</v>
      </c>
      <c r="AA14" s="139" t="e">
        <f ca="1"/>
        <v>#NAME?</v>
      </c>
      <c r="AB14" s="140" t="e">
        <f t="shared" ca="1" si="1"/>
        <v>#NAME?</v>
      </c>
      <c r="AC14" t="e">
        <f t="shared" ca="1" si="2"/>
        <v>#NAME?</v>
      </c>
      <c r="AD14" t="e">
        <f t="shared" ca="1" si="3"/>
        <v>#NAME?</v>
      </c>
      <c r="AE14" s="138" t="e">
        <f t="shared" ca="1" si="4"/>
        <v>#NAME?</v>
      </c>
      <c r="AF14" s="140" t="e">
        <f t="shared" ca="1" si="5"/>
        <v>#NAME?</v>
      </c>
      <c r="AG14" s="138">
        <f t="shared" ca="1" si="6"/>
        <v>0</v>
      </c>
      <c r="AH14" s="140" t="e">
        <f t="shared" ca="1" si="7"/>
        <v>#NAME?</v>
      </c>
      <c r="AI14">
        <f t="shared" ca="1" si="8"/>
        <v>0</v>
      </c>
      <c r="AK14" s="148" t="e">
        <f ca="1"/>
        <v>#NAME?</v>
      </c>
      <c r="AM14" t="s">
        <v>180</v>
      </c>
      <c r="AN14" s="150" t="e">
        <f ca="1">IF(AN12&lt;AN13,"yes","no")</f>
        <v>#NAME?</v>
      </c>
      <c r="AP14" s="138" t="e">
        <f ca="1"/>
        <v>#NAME?</v>
      </c>
      <c r="AQ14" s="139" t="e">
        <f ca="1"/>
        <v>#NAME?</v>
      </c>
      <c r="AR14" s="139" t="e">
        <f ca="1"/>
        <v>#NAME?</v>
      </c>
      <c r="AS14" s="139" t="e">
        <f ca="1"/>
        <v>#NAME?</v>
      </c>
      <c r="AT14" s="139" t="e">
        <f ca="1"/>
        <v>#NAME?</v>
      </c>
      <c r="AU14" s="139" t="e">
        <f ca="1"/>
        <v>#NAME?</v>
      </c>
      <c r="AV14" s="139" t="e">
        <f ca="1"/>
        <v>#NAME?</v>
      </c>
      <c r="AW14" s="139" t="e">
        <f ca="1"/>
        <v>#NAME?</v>
      </c>
      <c r="AX14" s="140" t="e">
        <f ca="1"/>
        <v>#NAME?</v>
      </c>
      <c r="AZ14" s="148" t="e">
        <f ca="1"/>
        <v>#NAME?</v>
      </c>
      <c r="BB14" t="s">
        <v>197</v>
      </c>
      <c r="BC14" s="156">
        <v>0.5</v>
      </c>
      <c r="BG14" t="e">
        <f ca="1"/>
        <v>#NAME?</v>
      </c>
      <c r="BH14" t="e">
        <f ca="1"/>
        <v>#NAME?</v>
      </c>
      <c r="BI14" t="e">
        <f ca="1"/>
        <v>#NAME?</v>
      </c>
      <c r="BJ14" t="e">
        <f t="shared" ca="1" si="13"/>
        <v>#NAME?</v>
      </c>
      <c r="BK14" t="e">
        <f t="shared" ca="1" si="14"/>
        <v>#NAME?</v>
      </c>
      <c r="BL14" t="e">
        <f t="shared" ca="1" si="10"/>
        <v>#NAME?</v>
      </c>
      <c r="BM14" t="e">
        <f t="shared" ca="1" si="11"/>
        <v>#NAME?</v>
      </c>
      <c r="BN14" t="e">
        <f t="shared" ca="1" si="12"/>
        <v>#NAME?</v>
      </c>
    </row>
    <row r="15" spans="1:66" ht="15.5" x14ac:dyDescent="0.35">
      <c r="A15" s="31">
        <v>78</v>
      </c>
      <c r="B15" s="14">
        <v>3</v>
      </c>
      <c r="C15" s="20">
        <v>1.6240000000000001</v>
      </c>
      <c r="D15" s="14">
        <v>5</v>
      </c>
      <c r="E15">
        <v>0</v>
      </c>
      <c r="F15" s="32">
        <v>0</v>
      </c>
      <c r="G15" s="14">
        <v>39</v>
      </c>
      <c r="H15" s="14">
        <v>11</v>
      </c>
      <c r="I15" s="14">
        <v>1</v>
      </c>
      <c r="R15" t="e">
        <f ca="1"/>
        <v>#NAME?</v>
      </c>
      <c r="S15" t="e">
        <f ca="1"/>
        <v>#NAME?</v>
      </c>
      <c r="T15" t="e">
        <f ca="1"/>
        <v>#NAME?</v>
      </c>
      <c r="U15" t="e">
        <f ca="1"/>
        <v>#NAME?</v>
      </c>
      <c r="V15" t="e">
        <f ca="1"/>
        <v>#NAME?</v>
      </c>
      <c r="W15" t="e">
        <f ca="1"/>
        <v>#NAME?</v>
      </c>
      <c r="X15" t="e">
        <f ca="1"/>
        <v>#NAME?</v>
      </c>
      <c r="Y15" t="e">
        <f ca="1"/>
        <v>#NAME?</v>
      </c>
      <c r="Z15" s="138" t="e">
        <f ca="1"/>
        <v>#NAME?</v>
      </c>
      <c r="AA15" s="139" t="e">
        <f ca="1"/>
        <v>#NAME?</v>
      </c>
      <c r="AB15" s="140" t="e">
        <f t="shared" ca="1" si="1"/>
        <v>#NAME?</v>
      </c>
      <c r="AC15" t="e">
        <f t="shared" ca="1" si="2"/>
        <v>#NAME?</v>
      </c>
      <c r="AD15" t="e">
        <f t="shared" ca="1" si="3"/>
        <v>#NAME?</v>
      </c>
      <c r="AE15" s="138" t="e">
        <f t="shared" ca="1" si="4"/>
        <v>#NAME?</v>
      </c>
      <c r="AF15" s="140" t="e">
        <f t="shared" ca="1" si="5"/>
        <v>#NAME?</v>
      </c>
      <c r="AG15" s="138">
        <f t="shared" ca="1" si="6"/>
        <v>0</v>
      </c>
      <c r="AH15" s="140" t="e">
        <f t="shared" ca="1" si="7"/>
        <v>#NAME?</v>
      </c>
      <c r="AI15">
        <f t="shared" ca="1" si="8"/>
        <v>0</v>
      </c>
      <c r="AK15" s="148" t="e">
        <f ca="1"/>
        <v>#NAME?</v>
      </c>
      <c r="AP15" s="138" t="e">
        <f ca="1"/>
        <v>#NAME?</v>
      </c>
      <c r="AQ15" s="139" t="e">
        <f ca="1"/>
        <v>#NAME?</v>
      </c>
      <c r="AR15" s="139" t="e">
        <f ca="1"/>
        <v>#NAME?</v>
      </c>
      <c r="AS15" s="139" t="e">
        <f ca="1"/>
        <v>#NAME?</v>
      </c>
      <c r="AT15" s="139" t="e">
        <f ca="1"/>
        <v>#NAME?</v>
      </c>
      <c r="AU15" s="139" t="e">
        <f ca="1"/>
        <v>#NAME?</v>
      </c>
      <c r="AV15" s="139" t="e">
        <f ca="1"/>
        <v>#NAME?</v>
      </c>
      <c r="AW15" s="139" t="e">
        <f ca="1"/>
        <v>#NAME?</v>
      </c>
      <c r="AX15" s="140" t="e">
        <f ca="1"/>
        <v>#NAME?</v>
      </c>
      <c r="AZ15" s="148" t="e">
        <f ca="1"/>
        <v>#NAME?</v>
      </c>
      <c r="BG15" t="e">
        <f ca="1"/>
        <v>#NAME?</v>
      </c>
      <c r="BH15" t="e">
        <f ca="1"/>
        <v>#NAME?</v>
      </c>
      <c r="BI15" t="e">
        <f ca="1"/>
        <v>#NAME?</v>
      </c>
      <c r="BJ15" t="e">
        <f t="shared" ca="1" si="13"/>
        <v>#NAME?</v>
      </c>
      <c r="BK15" t="e">
        <f t="shared" ca="1" si="14"/>
        <v>#NAME?</v>
      </c>
      <c r="BL15" t="e">
        <f t="shared" ca="1" si="10"/>
        <v>#NAME?</v>
      </c>
      <c r="BM15" t="e">
        <f t="shared" ca="1" si="11"/>
        <v>#NAME?</v>
      </c>
      <c r="BN15" t="e">
        <f t="shared" ca="1" si="12"/>
        <v>#NAME?</v>
      </c>
    </row>
    <row r="16" spans="1:66" ht="15.5" x14ac:dyDescent="0.35">
      <c r="A16" s="31">
        <v>67</v>
      </c>
      <c r="B16" s="14">
        <v>9</v>
      </c>
      <c r="C16" s="20">
        <v>0.05</v>
      </c>
      <c r="D16" s="14">
        <v>4</v>
      </c>
      <c r="E16">
        <v>1</v>
      </c>
      <c r="F16" s="32">
        <v>1</v>
      </c>
      <c r="G16" s="14">
        <v>31</v>
      </c>
      <c r="H16" s="14">
        <v>13</v>
      </c>
      <c r="I16" s="14">
        <v>0</v>
      </c>
      <c r="R16" t="e">
        <f ca="1"/>
        <v>#NAME?</v>
      </c>
      <c r="S16" t="e">
        <f ca="1"/>
        <v>#NAME?</v>
      </c>
      <c r="T16" t="e">
        <f ca="1"/>
        <v>#NAME?</v>
      </c>
      <c r="U16" t="e">
        <f ca="1"/>
        <v>#NAME?</v>
      </c>
      <c r="V16" t="e">
        <f ca="1"/>
        <v>#NAME?</v>
      </c>
      <c r="W16" t="e">
        <f ca="1"/>
        <v>#NAME?</v>
      </c>
      <c r="X16" t="e">
        <f ca="1"/>
        <v>#NAME?</v>
      </c>
      <c r="Y16" t="e">
        <f ca="1"/>
        <v>#NAME?</v>
      </c>
      <c r="Z16" s="138" t="e">
        <f ca="1"/>
        <v>#NAME?</v>
      </c>
      <c r="AA16" s="139" t="e">
        <f ca="1"/>
        <v>#NAME?</v>
      </c>
      <c r="AB16" s="140" t="e">
        <f t="shared" ca="1" si="1"/>
        <v>#NAME?</v>
      </c>
      <c r="AC16" t="e">
        <f t="shared" ca="1" si="2"/>
        <v>#NAME?</v>
      </c>
      <c r="AD16" t="e">
        <f t="shared" ca="1" si="3"/>
        <v>#NAME?</v>
      </c>
      <c r="AE16" s="138" t="e">
        <f t="shared" ca="1" si="4"/>
        <v>#NAME?</v>
      </c>
      <c r="AF16" s="140" t="e">
        <f t="shared" ca="1" si="5"/>
        <v>#NAME?</v>
      </c>
      <c r="AG16" s="138">
        <f t="shared" ca="1" si="6"/>
        <v>0</v>
      </c>
      <c r="AH16" s="140" t="e">
        <f t="shared" ca="1" si="7"/>
        <v>#NAME?</v>
      </c>
      <c r="AI16">
        <f t="shared" ca="1" si="8"/>
        <v>0</v>
      </c>
      <c r="AK16" s="148" t="e">
        <f ca="1"/>
        <v>#NAME?</v>
      </c>
      <c r="AM16" t="s">
        <v>181</v>
      </c>
      <c r="AN16" s="147" t="e">
        <f ca="1">1-AN8/AN7</f>
        <v>#NAME?</v>
      </c>
      <c r="AP16" s="141" t="e">
        <f ca="1"/>
        <v>#NAME?</v>
      </c>
      <c r="AQ16" s="142" t="e">
        <f ca="1"/>
        <v>#NAME?</v>
      </c>
      <c r="AR16" s="142" t="e">
        <f ca="1"/>
        <v>#NAME?</v>
      </c>
      <c r="AS16" s="142" t="e">
        <f ca="1"/>
        <v>#NAME?</v>
      </c>
      <c r="AT16" s="142" t="e">
        <f ca="1"/>
        <v>#NAME?</v>
      </c>
      <c r="AU16" s="142" t="e">
        <f ca="1"/>
        <v>#NAME?</v>
      </c>
      <c r="AV16" s="142" t="e">
        <f ca="1"/>
        <v>#NAME?</v>
      </c>
      <c r="AW16" s="142" t="e">
        <f ca="1"/>
        <v>#NAME?</v>
      </c>
      <c r="AX16" s="143" t="e">
        <f ca="1"/>
        <v>#NAME?</v>
      </c>
      <c r="AZ16" s="149" t="e">
        <f ca="1"/>
        <v>#NAME?</v>
      </c>
      <c r="BG16" t="e">
        <f ca="1"/>
        <v>#NAME?</v>
      </c>
      <c r="BH16" t="e">
        <f ca="1"/>
        <v>#NAME?</v>
      </c>
      <c r="BI16" t="e">
        <f ca="1"/>
        <v>#NAME?</v>
      </c>
      <c r="BJ16" t="e">
        <f t="shared" ca="1" si="13"/>
        <v>#NAME?</v>
      </c>
      <c r="BK16" t="e">
        <f t="shared" ca="1" si="14"/>
        <v>#NAME?</v>
      </c>
      <c r="BL16" t="e">
        <f t="shared" ca="1" si="10"/>
        <v>#NAME?</v>
      </c>
      <c r="BM16" t="e">
        <f t="shared" ca="1" si="11"/>
        <v>#NAME?</v>
      </c>
      <c r="BN16" t="e">
        <f t="shared" ca="1" si="12"/>
        <v>#NAME?</v>
      </c>
    </row>
    <row r="17" spans="1:66" ht="15.5" x14ac:dyDescent="0.35">
      <c r="A17" s="31">
        <v>62</v>
      </c>
      <c r="B17" s="14">
        <v>16</v>
      </c>
      <c r="C17" s="20">
        <v>0.58799999999999997</v>
      </c>
      <c r="D17" s="14">
        <v>4</v>
      </c>
      <c r="E17">
        <v>1</v>
      </c>
      <c r="F17" s="32">
        <v>1</v>
      </c>
      <c r="G17" s="14">
        <v>41</v>
      </c>
      <c r="H17" s="14">
        <v>10</v>
      </c>
      <c r="I17" s="14">
        <v>1</v>
      </c>
      <c r="R17" t="e">
        <f ca="1"/>
        <v>#NAME?</v>
      </c>
      <c r="S17" t="e">
        <f ca="1"/>
        <v>#NAME?</v>
      </c>
      <c r="T17" t="e">
        <f ca="1"/>
        <v>#NAME?</v>
      </c>
      <c r="U17" t="e">
        <f ca="1"/>
        <v>#NAME?</v>
      </c>
      <c r="V17" t="e">
        <f ca="1"/>
        <v>#NAME?</v>
      </c>
      <c r="W17" t="e">
        <f ca="1"/>
        <v>#NAME?</v>
      </c>
      <c r="X17" t="e">
        <f ca="1"/>
        <v>#NAME?</v>
      </c>
      <c r="Y17" t="e">
        <f ca="1"/>
        <v>#NAME?</v>
      </c>
      <c r="Z17" s="138" t="e">
        <f ca="1"/>
        <v>#NAME?</v>
      </c>
      <c r="AA17" s="139" t="e">
        <f ca="1"/>
        <v>#NAME?</v>
      </c>
      <c r="AB17" s="140" t="e">
        <f t="shared" ca="1" si="1"/>
        <v>#NAME?</v>
      </c>
      <c r="AC17" t="e">
        <f t="shared" ca="1" si="2"/>
        <v>#NAME?</v>
      </c>
      <c r="AD17" t="e">
        <f t="shared" ca="1" si="3"/>
        <v>#NAME?</v>
      </c>
      <c r="AE17" s="138" t="e">
        <f t="shared" ca="1" si="4"/>
        <v>#NAME?</v>
      </c>
      <c r="AF17" s="140" t="e">
        <f t="shared" ca="1" si="5"/>
        <v>#NAME?</v>
      </c>
      <c r="AG17" s="138">
        <f t="shared" ca="1" si="6"/>
        <v>0</v>
      </c>
      <c r="AH17" s="140" t="e">
        <f t="shared" ca="1" si="7"/>
        <v>#NAME?</v>
      </c>
      <c r="AI17">
        <f t="shared" ca="1" si="8"/>
        <v>0</v>
      </c>
      <c r="AK17" s="149" t="e">
        <f ca="1"/>
        <v>#NAME?</v>
      </c>
      <c r="AM17" t="s">
        <v>182</v>
      </c>
      <c r="AN17" s="148" t="e">
        <f ca="1">1-EXP((-2/AB158)*(AN8-AN7))</f>
        <v>#NAME?</v>
      </c>
      <c r="BG17" t="e">
        <f ca="1"/>
        <v>#NAME?</v>
      </c>
      <c r="BH17" t="e">
        <f ca="1"/>
        <v>#NAME?</v>
      </c>
      <c r="BI17" t="e">
        <f ca="1"/>
        <v>#NAME?</v>
      </c>
      <c r="BJ17" t="e">
        <f t="shared" ca="1" si="13"/>
        <v>#NAME?</v>
      </c>
      <c r="BK17" t="e">
        <f t="shared" ca="1" si="14"/>
        <v>#NAME?</v>
      </c>
      <c r="BL17" t="e">
        <f t="shared" ca="1" si="10"/>
        <v>#NAME?</v>
      </c>
      <c r="BM17" t="e">
        <f t="shared" ca="1" si="11"/>
        <v>#NAME?</v>
      </c>
      <c r="BN17" t="e">
        <f t="shared" ca="1" si="12"/>
        <v>#NAME?</v>
      </c>
    </row>
    <row r="18" spans="1:66" ht="15.5" x14ac:dyDescent="0.35">
      <c r="A18" s="31">
        <v>99</v>
      </c>
      <c r="B18" s="14">
        <v>9</v>
      </c>
      <c r="C18" s="20">
        <v>1.76</v>
      </c>
      <c r="D18" s="14">
        <v>4</v>
      </c>
      <c r="E18">
        <v>1</v>
      </c>
      <c r="F18" s="32">
        <v>1</v>
      </c>
      <c r="G18" s="14">
        <v>38</v>
      </c>
      <c r="H18" s="14">
        <v>12</v>
      </c>
      <c r="I18" s="14">
        <v>0</v>
      </c>
      <c r="R18" t="e">
        <f ca="1"/>
        <v>#NAME?</v>
      </c>
      <c r="S18" t="e">
        <f ca="1"/>
        <v>#NAME?</v>
      </c>
      <c r="T18" t="e">
        <f ca="1"/>
        <v>#NAME?</v>
      </c>
      <c r="U18" t="e">
        <f ca="1"/>
        <v>#NAME?</v>
      </c>
      <c r="V18" t="e">
        <f ca="1"/>
        <v>#NAME?</v>
      </c>
      <c r="W18" t="e">
        <f ca="1"/>
        <v>#NAME?</v>
      </c>
      <c r="X18" t="e">
        <f ca="1"/>
        <v>#NAME?</v>
      </c>
      <c r="Y18" t="e">
        <f ca="1"/>
        <v>#NAME?</v>
      </c>
      <c r="Z18" s="138" t="e">
        <f ca="1"/>
        <v>#NAME?</v>
      </c>
      <c r="AA18" s="139" t="e">
        <f ca="1"/>
        <v>#NAME?</v>
      </c>
      <c r="AB18" s="140" t="e">
        <f t="shared" ca="1" si="1"/>
        <v>#NAME?</v>
      </c>
      <c r="AC18" t="e">
        <f t="shared" ca="1" si="2"/>
        <v>#NAME?</v>
      </c>
      <c r="AD18" t="e">
        <f t="shared" ca="1" si="3"/>
        <v>#NAME?</v>
      </c>
      <c r="AE18" s="138" t="e">
        <f t="shared" ca="1" si="4"/>
        <v>#NAME?</v>
      </c>
      <c r="AF18" s="140" t="e">
        <f t="shared" ca="1" si="5"/>
        <v>#NAME?</v>
      </c>
      <c r="AG18" s="138">
        <f t="shared" ca="1" si="6"/>
        <v>0</v>
      </c>
      <c r="AH18" s="140" t="e">
        <f t="shared" ca="1" si="7"/>
        <v>#NAME?</v>
      </c>
      <c r="AI18">
        <f t="shared" ca="1" si="8"/>
        <v>0</v>
      </c>
      <c r="AM18" t="s">
        <v>183</v>
      </c>
      <c r="AN18" s="149" t="e">
        <f ca="1">AN17/(1-EXP(2*AN7/AB158))</f>
        <v>#NAME?</v>
      </c>
      <c r="BG18" t="e">
        <f ca="1"/>
        <v>#NAME?</v>
      </c>
      <c r="BH18" t="e">
        <f ca="1"/>
        <v>#NAME?</v>
      </c>
      <c r="BI18" t="e">
        <f ca="1"/>
        <v>#NAME?</v>
      </c>
      <c r="BJ18" t="e">
        <f t="shared" ca="1" si="13"/>
        <v>#NAME?</v>
      </c>
      <c r="BK18" t="e">
        <f t="shared" ca="1" si="14"/>
        <v>#NAME?</v>
      </c>
      <c r="BL18" t="e">
        <f t="shared" ca="1" si="10"/>
        <v>#NAME?</v>
      </c>
      <c r="BM18" t="e">
        <f t="shared" ca="1" si="11"/>
        <v>#NAME?</v>
      </c>
      <c r="BN18" t="e">
        <f t="shared" ca="1" si="12"/>
        <v>#NAME?</v>
      </c>
    </row>
    <row r="19" spans="1:66" ht="15.5" x14ac:dyDescent="0.35">
      <c r="A19" s="31">
        <v>67</v>
      </c>
      <c r="B19" s="14">
        <v>8</v>
      </c>
      <c r="C19" s="20">
        <v>4.4999999999999998E-2</v>
      </c>
      <c r="D19" s="14">
        <v>0</v>
      </c>
      <c r="E19">
        <v>1</v>
      </c>
      <c r="F19" s="32">
        <v>1</v>
      </c>
      <c r="G19" s="14">
        <v>29</v>
      </c>
      <c r="H19" s="14">
        <v>13</v>
      </c>
      <c r="I19" s="14">
        <v>1</v>
      </c>
      <c r="R19" t="e">
        <f ca="1"/>
        <v>#NAME?</v>
      </c>
      <c r="S19" t="e">
        <f ca="1"/>
        <v>#NAME?</v>
      </c>
      <c r="T19" t="e">
        <f ca="1"/>
        <v>#NAME?</v>
      </c>
      <c r="U19" t="e">
        <f ca="1"/>
        <v>#NAME?</v>
      </c>
      <c r="V19" t="e">
        <f ca="1"/>
        <v>#NAME?</v>
      </c>
      <c r="W19" t="e">
        <f ca="1"/>
        <v>#NAME?</v>
      </c>
      <c r="X19" t="e">
        <f ca="1"/>
        <v>#NAME?</v>
      </c>
      <c r="Y19" t="e">
        <f ca="1"/>
        <v>#NAME?</v>
      </c>
      <c r="Z19" s="138" t="e">
        <f ca="1"/>
        <v>#NAME?</v>
      </c>
      <c r="AA19" s="139" t="e">
        <f ca="1"/>
        <v>#NAME?</v>
      </c>
      <c r="AB19" s="140" t="e">
        <f t="shared" ca="1" si="1"/>
        <v>#NAME?</v>
      </c>
      <c r="AC19" t="e">
        <f t="shared" ca="1" si="2"/>
        <v>#NAME?</v>
      </c>
      <c r="AD19" t="e">
        <f t="shared" ca="1" si="3"/>
        <v>#NAME?</v>
      </c>
      <c r="AE19" s="138" t="e">
        <f t="shared" ca="1" si="4"/>
        <v>#NAME?</v>
      </c>
      <c r="AF19" s="140" t="e">
        <f t="shared" ca="1" si="5"/>
        <v>#NAME?</v>
      </c>
      <c r="AG19" s="138">
        <f t="shared" ca="1" si="6"/>
        <v>0</v>
      </c>
      <c r="AH19" s="140" t="e">
        <f t="shared" ca="1" si="7"/>
        <v>#NAME?</v>
      </c>
      <c r="AI19">
        <f t="shared" ca="1" si="8"/>
        <v>0</v>
      </c>
      <c r="BG19" t="e">
        <f ca="1"/>
        <v>#NAME?</v>
      </c>
      <c r="BH19" t="e">
        <f ca="1"/>
        <v>#NAME?</v>
      </c>
      <c r="BI19" t="e">
        <f ca="1"/>
        <v>#NAME?</v>
      </c>
      <c r="BJ19" t="e">
        <f t="shared" ca="1" si="13"/>
        <v>#NAME?</v>
      </c>
      <c r="BK19" t="e">
        <f t="shared" ca="1" si="14"/>
        <v>#NAME?</v>
      </c>
      <c r="BL19" t="e">
        <f t="shared" ca="1" si="10"/>
        <v>#NAME?</v>
      </c>
      <c r="BM19" t="e">
        <f t="shared" ca="1" si="11"/>
        <v>#NAME?</v>
      </c>
      <c r="BN19" t="e">
        <f t="shared" ca="1" si="12"/>
        <v>#NAME?</v>
      </c>
    </row>
    <row r="20" spans="1:66" ht="15.5" x14ac:dyDescent="0.35">
      <c r="A20" s="31">
        <v>51</v>
      </c>
      <c r="B20" s="14">
        <v>12</v>
      </c>
      <c r="C20" s="20">
        <v>1</v>
      </c>
      <c r="D20" s="14">
        <v>3</v>
      </c>
      <c r="E20">
        <v>0</v>
      </c>
      <c r="F20" s="32">
        <v>0</v>
      </c>
      <c r="G20" s="14">
        <v>34</v>
      </c>
      <c r="H20" s="14">
        <v>6</v>
      </c>
      <c r="I20" s="14">
        <v>1</v>
      </c>
      <c r="R20" t="e">
        <f ca="1"/>
        <v>#NAME?</v>
      </c>
      <c r="S20" t="e">
        <f ca="1"/>
        <v>#NAME?</v>
      </c>
      <c r="T20" t="e">
        <f ca="1"/>
        <v>#NAME?</v>
      </c>
      <c r="U20" t="e">
        <f ca="1"/>
        <v>#NAME?</v>
      </c>
      <c r="V20" t="e">
        <f ca="1"/>
        <v>#NAME?</v>
      </c>
      <c r="W20" t="e">
        <f ca="1"/>
        <v>#NAME?</v>
      </c>
      <c r="X20" t="e">
        <f ca="1"/>
        <v>#NAME?</v>
      </c>
      <c r="Y20" t="e">
        <f ca="1"/>
        <v>#NAME?</v>
      </c>
      <c r="Z20" s="138" t="e">
        <f ca="1"/>
        <v>#NAME?</v>
      </c>
      <c r="AA20" s="139" t="e">
        <f ca="1"/>
        <v>#NAME?</v>
      </c>
      <c r="AB20" s="140" t="e">
        <f t="shared" ca="1" si="1"/>
        <v>#NAME?</v>
      </c>
      <c r="AC20" t="e">
        <f t="shared" ca="1" si="2"/>
        <v>#NAME?</v>
      </c>
      <c r="AD20" t="e">
        <f t="shared" ca="1" si="3"/>
        <v>#NAME?</v>
      </c>
      <c r="AE20" s="138" t="e">
        <f t="shared" ca="1" si="4"/>
        <v>#NAME?</v>
      </c>
      <c r="AF20" s="140" t="e">
        <f t="shared" ca="1" si="5"/>
        <v>#NAME?</v>
      </c>
      <c r="AG20" s="138">
        <f t="shared" ca="1" si="6"/>
        <v>0</v>
      </c>
      <c r="AH20" s="140" t="e">
        <f t="shared" ca="1" si="7"/>
        <v>#NAME?</v>
      </c>
      <c r="AI20">
        <f t="shared" ca="1" si="8"/>
        <v>0</v>
      </c>
      <c r="AM20" t="s">
        <v>184</v>
      </c>
      <c r="AN20" s="147">
        <f ca="1">AI158</f>
        <v>0</v>
      </c>
      <c r="BG20" t="e">
        <f ca="1"/>
        <v>#NAME?</v>
      </c>
      <c r="BH20" t="e">
        <f ca="1"/>
        <v>#NAME?</v>
      </c>
      <c r="BI20" t="e">
        <f ca="1"/>
        <v>#NAME?</v>
      </c>
      <c r="BJ20" t="e">
        <f t="shared" ca="1" si="13"/>
        <v>#NAME?</v>
      </c>
      <c r="BK20" t="e">
        <f t="shared" ca="1" si="14"/>
        <v>#NAME?</v>
      </c>
      <c r="BL20" t="e">
        <f t="shared" ca="1" si="10"/>
        <v>#NAME?</v>
      </c>
      <c r="BM20" t="e">
        <f t="shared" ca="1" si="11"/>
        <v>#NAME?</v>
      </c>
      <c r="BN20" t="e">
        <f t="shared" ca="1" si="12"/>
        <v>#NAME?</v>
      </c>
    </row>
    <row r="21" spans="1:66" ht="15.5" x14ac:dyDescent="0.35">
      <c r="A21" s="31">
        <v>71</v>
      </c>
      <c r="B21" s="14">
        <v>13</v>
      </c>
      <c r="C21" s="20">
        <v>0.121</v>
      </c>
      <c r="D21" s="14">
        <v>0</v>
      </c>
      <c r="E21">
        <v>1</v>
      </c>
      <c r="F21" s="32">
        <v>1</v>
      </c>
      <c r="G21" s="14">
        <v>34</v>
      </c>
      <c r="H21" s="14">
        <v>8</v>
      </c>
      <c r="I21" s="14">
        <v>0</v>
      </c>
      <c r="R21" t="e">
        <f ca="1"/>
        <v>#NAME?</v>
      </c>
      <c r="S21" t="e">
        <f ca="1"/>
        <v>#NAME?</v>
      </c>
      <c r="T21" t="e">
        <f ca="1"/>
        <v>#NAME?</v>
      </c>
      <c r="U21" t="e">
        <f ca="1"/>
        <v>#NAME?</v>
      </c>
      <c r="V21" t="e">
        <f ca="1"/>
        <v>#NAME?</v>
      </c>
      <c r="W21" t="e">
        <f ca="1"/>
        <v>#NAME?</v>
      </c>
      <c r="X21" t="e">
        <f ca="1"/>
        <v>#NAME?</v>
      </c>
      <c r="Y21" t="e">
        <f ca="1"/>
        <v>#NAME?</v>
      </c>
      <c r="Z21" s="138" t="e">
        <f ca="1"/>
        <v>#NAME?</v>
      </c>
      <c r="AA21" s="139" t="e">
        <f ca="1"/>
        <v>#NAME?</v>
      </c>
      <c r="AB21" s="140" t="e">
        <f t="shared" ca="1" si="1"/>
        <v>#NAME?</v>
      </c>
      <c r="AC21" t="e">
        <f t="shared" ca="1" si="2"/>
        <v>#NAME?</v>
      </c>
      <c r="AD21" t="e">
        <f t="shared" ca="1" si="3"/>
        <v>#NAME?</v>
      </c>
      <c r="AE21" s="138" t="e">
        <f t="shared" ca="1" si="4"/>
        <v>#NAME?</v>
      </c>
      <c r="AF21" s="140" t="e">
        <f t="shared" ca="1" si="5"/>
        <v>#NAME?</v>
      </c>
      <c r="AG21" s="138">
        <f t="shared" ca="1" si="6"/>
        <v>0</v>
      </c>
      <c r="AH21" s="140" t="e">
        <f t="shared" ca="1" si="7"/>
        <v>#NAME?</v>
      </c>
      <c r="AI21">
        <f t="shared" ca="1" si="8"/>
        <v>0</v>
      </c>
      <c r="AM21" t="s">
        <v>138</v>
      </c>
      <c r="AN21" s="148">
        <f ca="1">COUNT(AB8:AB157)-2</f>
        <v>-2</v>
      </c>
      <c r="BG21" t="e">
        <f ca="1"/>
        <v>#NAME?</v>
      </c>
      <c r="BH21" t="e">
        <f ca="1"/>
        <v>#NAME?</v>
      </c>
      <c r="BI21" t="e">
        <f ca="1"/>
        <v>#NAME?</v>
      </c>
      <c r="BJ21" t="e">
        <f t="shared" ca="1" si="13"/>
        <v>#NAME?</v>
      </c>
      <c r="BK21" t="e">
        <f t="shared" ca="1" si="14"/>
        <v>#NAME?</v>
      </c>
      <c r="BL21" t="e">
        <f t="shared" ca="1" si="10"/>
        <v>#NAME?</v>
      </c>
      <c r="BM21" t="e">
        <f t="shared" ca="1" si="11"/>
        <v>#NAME?</v>
      </c>
      <c r="BN21" t="e">
        <f t="shared" ca="1" si="12"/>
        <v>#NAME?</v>
      </c>
    </row>
    <row r="22" spans="1:66" ht="15.5" x14ac:dyDescent="0.35">
      <c r="A22" s="31">
        <v>65</v>
      </c>
      <c r="B22" s="14">
        <v>3</v>
      </c>
      <c r="C22" s="20">
        <v>0.159</v>
      </c>
      <c r="D22" s="14">
        <v>2</v>
      </c>
      <c r="E22">
        <v>1</v>
      </c>
      <c r="F22" s="32">
        <v>1</v>
      </c>
      <c r="G22" s="14">
        <v>47</v>
      </c>
      <c r="H22" s="14">
        <v>14</v>
      </c>
      <c r="I22" s="14">
        <v>0</v>
      </c>
      <c r="R22" t="e">
        <f ca="1"/>
        <v>#NAME?</v>
      </c>
      <c r="S22" t="e">
        <f ca="1"/>
        <v>#NAME?</v>
      </c>
      <c r="T22" t="e">
        <f ca="1"/>
        <v>#NAME?</v>
      </c>
      <c r="U22" t="e">
        <f ca="1"/>
        <v>#NAME?</v>
      </c>
      <c r="V22" t="e">
        <f ca="1"/>
        <v>#NAME?</v>
      </c>
      <c r="W22" t="e">
        <f ca="1"/>
        <v>#NAME?</v>
      </c>
      <c r="X22" t="e">
        <f ca="1"/>
        <v>#NAME?</v>
      </c>
      <c r="Y22" t="e">
        <f ca="1"/>
        <v>#NAME?</v>
      </c>
      <c r="Z22" s="138" t="e">
        <f ca="1"/>
        <v>#NAME?</v>
      </c>
      <c r="AA22" s="139" t="e">
        <f ca="1"/>
        <v>#NAME?</v>
      </c>
      <c r="AB22" s="140" t="e">
        <f t="shared" ca="1" si="1"/>
        <v>#NAME?</v>
      </c>
      <c r="AC22" t="e">
        <f t="shared" ca="1" si="2"/>
        <v>#NAME?</v>
      </c>
      <c r="AD22" t="e">
        <f t="shared" ca="1" si="3"/>
        <v>#NAME?</v>
      </c>
      <c r="AE22" s="138" t="e">
        <f t="shared" ca="1" si="4"/>
        <v>#NAME?</v>
      </c>
      <c r="AF22" s="140" t="e">
        <f t="shared" ca="1" si="5"/>
        <v>#NAME?</v>
      </c>
      <c r="AG22" s="138">
        <f t="shared" ca="1" si="6"/>
        <v>0</v>
      </c>
      <c r="AH22" s="140" t="e">
        <f t="shared" ca="1" si="7"/>
        <v>#NAME?</v>
      </c>
      <c r="AI22">
        <f t="shared" ca="1" si="8"/>
        <v>0</v>
      </c>
      <c r="AM22" t="s">
        <v>178</v>
      </c>
      <c r="AN22" s="148" t="e">
        <f ca="1">_xlfn.CHISQ.DIST.RT(AN20,AN21)</f>
        <v>#NUM!</v>
      </c>
      <c r="BG22" t="e">
        <f ca="1"/>
        <v>#NAME?</v>
      </c>
      <c r="BH22" t="e">
        <f ca="1"/>
        <v>#NAME?</v>
      </c>
      <c r="BI22" t="e">
        <f ca="1"/>
        <v>#NAME?</v>
      </c>
      <c r="BJ22" t="e">
        <f t="shared" ca="1" si="13"/>
        <v>#NAME?</v>
      </c>
      <c r="BK22" t="e">
        <f t="shared" ca="1" si="14"/>
        <v>#NAME?</v>
      </c>
      <c r="BL22" t="e">
        <f t="shared" ca="1" si="10"/>
        <v>#NAME?</v>
      </c>
      <c r="BM22" t="e">
        <f t="shared" ca="1" si="11"/>
        <v>#NAME?</v>
      </c>
      <c r="BN22" t="e">
        <f t="shared" ca="1" si="12"/>
        <v>#NAME?</v>
      </c>
    </row>
    <row r="23" spans="1:66" ht="15.5" x14ac:dyDescent="0.35">
      <c r="A23" s="31">
        <v>86</v>
      </c>
      <c r="B23" s="14">
        <v>8</v>
      </c>
      <c r="C23" s="20">
        <v>2.2839999999999998</v>
      </c>
      <c r="D23" s="14">
        <v>0</v>
      </c>
      <c r="E23">
        <v>1</v>
      </c>
      <c r="F23" s="32">
        <v>1</v>
      </c>
      <c r="G23" s="14">
        <v>38</v>
      </c>
      <c r="H23" s="14">
        <v>10</v>
      </c>
      <c r="I23" s="14">
        <v>1</v>
      </c>
      <c r="R23" t="e">
        <f ca="1"/>
        <v>#NAME?</v>
      </c>
      <c r="S23" t="e">
        <f ca="1"/>
        <v>#NAME?</v>
      </c>
      <c r="T23" t="e">
        <f ca="1"/>
        <v>#NAME?</v>
      </c>
      <c r="U23" t="e">
        <f ca="1"/>
        <v>#NAME?</v>
      </c>
      <c r="V23" t="e">
        <f ca="1"/>
        <v>#NAME?</v>
      </c>
      <c r="W23" t="e">
        <f ca="1"/>
        <v>#NAME?</v>
      </c>
      <c r="X23" t="e">
        <f ca="1"/>
        <v>#NAME?</v>
      </c>
      <c r="Y23" t="e">
        <f ca="1"/>
        <v>#NAME?</v>
      </c>
      <c r="Z23" s="138" t="e">
        <f ca="1"/>
        <v>#NAME?</v>
      </c>
      <c r="AA23" s="139" t="e">
        <f ca="1"/>
        <v>#NAME?</v>
      </c>
      <c r="AB23" s="140" t="e">
        <f t="shared" ca="1" si="1"/>
        <v>#NAME?</v>
      </c>
      <c r="AC23" t="e">
        <f t="shared" ca="1" si="2"/>
        <v>#NAME?</v>
      </c>
      <c r="AD23" t="e">
        <f t="shared" ca="1" si="3"/>
        <v>#NAME?</v>
      </c>
      <c r="AE23" s="138" t="e">
        <f t="shared" ca="1" si="4"/>
        <v>#NAME?</v>
      </c>
      <c r="AF23" s="140" t="e">
        <f t="shared" ca="1" si="5"/>
        <v>#NAME?</v>
      </c>
      <c r="AG23" s="138">
        <f t="shared" ca="1" si="6"/>
        <v>0</v>
      </c>
      <c r="AH23" s="140" t="e">
        <f t="shared" ca="1" si="7"/>
        <v>#NAME?</v>
      </c>
      <c r="AI23">
        <f t="shared" ca="1" si="8"/>
        <v>0</v>
      </c>
      <c r="AM23" t="s">
        <v>179</v>
      </c>
      <c r="AN23" s="148">
        <f>AN13</f>
        <v>0.05</v>
      </c>
      <c r="BG23" t="e">
        <f ca="1"/>
        <v>#NAME?</v>
      </c>
      <c r="BH23" t="e">
        <f ca="1"/>
        <v>#NAME?</v>
      </c>
      <c r="BI23" t="e">
        <f ca="1"/>
        <v>#NAME?</v>
      </c>
      <c r="BJ23" t="e">
        <f t="shared" ca="1" si="13"/>
        <v>#NAME?</v>
      </c>
      <c r="BK23" t="e">
        <f t="shared" ca="1" si="14"/>
        <v>#NAME?</v>
      </c>
      <c r="BL23" t="e">
        <f t="shared" ca="1" si="10"/>
        <v>#NAME?</v>
      </c>
      <c r="BM23" t="e">
        <f t="shared" ca="1" si="11"/>
        <v>#NAME?</v>
      </c>
      <c r="BN23" t="e">
        <f t="shared" ca="1" si="12"/>
        <v>#NAME?</v>
      </c>
    </row>
    <row r="24" spans="1:66" ht="15.5" x14ac:dyDescent="0.35">
      <c r="A24" s="31">
        <v>51</v>
      </c>
      <c r="B24" s="14">
        <v>8</v>
      </c>
      <c r="C24" s="20">
        <v>0.79900000000000004</v>
      </c>
      <c r="D24" s="14">
        <v>6</v>
      </c>
      <c r="E24">
        <v>0</v>
      </c>
      <c r="F24" s="32">
        <v>1</v>
      </c>
      <c r="G24" s="14">
        <v>34</v>
      </c>
      <c r="H24" s="14">
        <v>12</v>
      </c>
      <c r="I24" s="14">
        <v>1</v>
      </c>
      <c r="R24" t="e">
        <f ca="1"/>
        <v>#NAME?</v>
      </c>
      <c r="S24" t="e">
        <f ca="1"/>
        <v>#NAME?</v>
      </c>
      <c r="T24" t="e">
        <f ca="1"/>
        <v>#NAME?</v>
      </c>
      <c r="U24" t="e">
        <f ca="1"/>
        <v>#NAME?</v>
      </c>
      <c r="V24" t="e">
        <f ca="1"/>
        <v>#NAME?</v>
      </c>
      <c r="W24" t="e">
        <f ca="1"/>
        <v>#NAME?</v>
      </c>
      <c r="X24" t="e">
        <f ca="1"/>
        <v>#NAME?</v>
      </c>
      <c r="Y24" t="e">
        <f ca="1"/>
        <v>#NAME?</v>
      </c>
      <c r="Z24" s="138" t="e">
        <f ca="1"/>
        <v>#NAME?</v>
      </c>
      <c r="AA24" s="139" t="e">
        <f ca="1"/>
        <v>#NAME?</v>
      </c>
      <c r="AB24" s="140" t="e">
        <f t="shared" ca="1" si="1"/>
        <v>#NAME?</v>
      </c>
      <c r="AC24" t="e">
        <f t="shared" ca="1" si="2"/>
        <v>#NAME?</v>
      </c>
      <c r="AD24" t="e">
        <f t="shared" ca="1" si="3"/>
        <v>#NAME?</v>
      </c>
      <c r="AE24" s="138" t="e">
        <f t="shared" ca="1" si="4"/>
        <v>#NAME?</v>
      </c>
      <c r="AF24" s="140" t="e">
        <f t="shared" ca="1" si="5"/>
        <v>#NAME?</v>
      </c>
      <c r="AG24" s="138">
        <f t="shared" ca="1" si="6"/>
        <v>0</v>
      </c>
      <c r="AH24" s="140" t="e">
        <f t="shared" ca="1" si="7"/>
        <v>#NAME?</v>
      </c>
      <c r="AI24">
        <f t="shared" ca="1" si="8"/>
        <v>0</v>
      </c>
      <c r="AM24" t="s">
        <v>180</v>
      </c>
      <c r="AN24" s="150" t="e">
        <f ca="1">IF(AN22&lt;AN23,"yes","no")</f>
        <v>#NUM!</v>
      </c>
      <c r="BG24" t="e">
        <f ca="1"/>
        <v>#NAME?</v>
      </c>
      <c r="BH24" t="e">
        <f ca="1"/>
        <v>#NAME?</v>
      </c>
      <c r="BI24" t="e">
        <f ca="1"/>
        <v>#NAME?</v>
      </c>
      <c r="BJ24" t="e">
        <f t="shared" ca="1" si="13"/>
        <v>#NAME?</v>
      </c>
      <c r="BK24" t="e">
        <f t="shared" ca="1" si="14"/>
        <v>#NAME?</v>
      </c>
      <c r="BL24" t="e">
        <f t="shared" ca="1" si="10"/>
        <v>#NAME?</v>
      </c>
      <c r="BM24" t="e">
        <f t="shared" ca="1" si="11"/>
        <v>#NAME?</v>
      </c>
      <c r="BN24" t="e">
        <f t="shared" ca="1" si="12"/>
        <v>#NAME?</v>
      </c>
    </row>
    <row r="25" spans="1:66" ht="15.5" x14ac:dyDescent="0.35">
      <c r="A25" s="31">
        <v>56</v>
      </c>
      <c r="B25" s="14">
        <v>7</v>
      </c>
      <c r="C25" s="20">
        <v>0.91100000000000003</v>
      </c>
      <c r="D25" s="14">
        <v>2</v>
      </c>
      <c r="E25">
        <v>1</v>
      </c>
      <c r="F25" s="32">
        <v>0</v>
      </c>
      <c r="G25" s="14">
        <v>30</v>
      </c>
      <c r="H25" s="14">
        <v>13</v>
      </c>
      <c r="I25" s="14">
        <v>1</v>
      </c>
      <c r="R25" t="e">
        <f ca="1"/>
        <v>#NAME?</v>
      </c>
      <c r="S25" t="e">
        <f ca="1"/>
        <v>#NAME?</v>
      </c>
      <c r="T25" t="e">
        <f ca="1"/>
        <v>#NAME?</v>
      </c>
      <c r="U25" t="e">
        <f ca="1"/>
        <v>#NAME?</v>
      </c>
      <c r="V25" t="e">
        <f ca="1"/>
        <v>#NAME?</v>
      </c>
      <c r="W25" t="e">
        <f ca="1"/>
        <v>#NAME?</v>
      </c>
      <c r="X25" t="e">
        <f ca="1"/>
        <v>#NAME?</v>
      </c>
      <c r="Y25" t="e">
        <f ca="1"/>
        <v>#NAME?</v>
      </c>
      <c r="Z25" s="138" t="e">
        <f ca="1"/>
        <v>#NAME?</v>
      </c>
      <c r="AA25" s="139" t="e">
        <f ca="1"/>
        <v>#NAME?</v>
      </c>
      <c r="AB25" s="140" t="e">
        <f t="shared" ca="1" si="1"/>
        <v>#NAME?</v>
      </c>
      <c r="AC25" t="e">
        <f t="shared" ca="1" si="2"/>
        <v>#NAME?</v>
      </c>
      <c r="AD25" t="e">
        <f t="shared" ca="1" si="3"/>
        <v>#NAME?</v>
      </c>
      <c r="AE25" s="138" t="e">
        <f t="shared" ca="1" si="4"/>
        <v>#NAME?</v>
      </c>
      <c r="AF25" s="140" t="e">
        <f t="shared" ca="1" si="5"/>
        <v>#NAME?</v>
      </c>
      <c r="AG25" s="138">
        <f t="shared" ca="1" si="6"/>
        <v>0</v>
      </c>
      <c r="AH25" s="140" t="e">
        <f t="shared" ca="1" si="7"/>
        <v>#NAME?</v>
      </c>
      <c r="AI25">
        <f t="shared" ca="1" si="8"/>
        <v>0</v>
      </c>
      <c r="BG25" t="e">
        <f ca="1"/>
        <v>#NAME?</v>
      </c>
      <c r="BH25" t="e">
        <f ca="1"/>
        <v>#NAME?</v>
      </c>
      <c r="BI25" t="e">
        <f ca="1"/>
        <v>#NAME?</v>
      </c>
      <c r="BJ25" t="e">
        <f t="shared" ca="1" si="13"/>
        <v>#NAME?</v>
      </c>
      <c r="BK25" t="e">
        <f t="shared" ca="1" si="14"/>
        <v>#NAME?</v>
      </c>
      <c r="BL25" t="e">
        <f t="shared" ca="1" si="10"/>
        <v>#NAME?</v>
      </c>
      <c r="BM25" t="e">
        <f t="shared" ca="1" si="11"/>
        <v>#NAME?</v>
      </c>
      <c r="BN25" t="e">
        <f t="shared" ca="1" si="12"/>
        <v>#NAME?</v>
      </c>
    </row>
    <row r="26" spans="1:66" ht="15.5" x14ac:dyDescent="0.35">
      <c r="A26" s="31">
        <v>60</v>
      </c>
      <c r="B26" s="14">
        <v>3</v>
      </c>
      <c r="C26" s="20">
        <v>0.81299999999999994</v>
      </c>
      <c r="D26" s="14">
        <v>3</v>
      </c>
      <c r="E26">
        <v>0</v>
      </c>
      <c r="F26" s="32">
        <v>0</v>
      </c>
      <c r="G26" s="14">
        <v>44</v>
      </c>
      <c r="H26" s="14">
        <v>8</v>
      </c>
      <c r="I26" s="14">
        <v>1</v>
      </c>
      <c r="R26" t="e">
        <f ca="1"/>
        <v>#NAME?</v>
      </c>
      <c r="S26" t="e">
        <f ca="1"/>
        <v>#NAME?</v>
      </c>
      <c r="T26" t="e">
        <f ca="1"/>
        <v>#NAME?</v>
      </c>
      <c r="U26" t="e">
        <f ca="1"/>
        <v>#NAME?</v>
      </c>
      <c r="V26" t="e">
        <f ca="1"/>
        <v>#NAME?</v>
      </c>
      <c r="W26" t="e">
        <f ca="1"/>
        <v>#NAME?</v>
      </c>
      <c r="X26" t="e">
        <f ca="1"/>
        <v>#NAME?</v>
      </c>
      <c r="Y26" t="e">
        <f ca="1"/>
        <v>#NAME?</v>
      </c>
      <c r="Z26" s="138" t="e">
        <f ca="1"/>
        <v>#NAME?</v>
      </c>
      <c r="AA26" s="139" t="e">
        <f ca="1"/>
        <v>#NAME?</v>
      </c>
      <c r="AB26" s="140" t="e">
        <f t="shared" ca="1" si="1"/>
        <v>#NAME?</v>
      </c>
      <c r="AC26" t="e">
        <f t="shared" ca="1" si="2"/>
        <v>#NAME?</v>
      </c>
      <c r="AD26" t="e">
        <f t="shared" ca="1" si="3"/>
        <v>#NAME?</v>
      </c>
      <c r="AE26" s="138" t="e">
        <f t="shared" ca="1" si="4"/>
        <v>#NAME?</v>
      </c>
      <c r="AF26" s="140" t="e">
        <f t="shared" ca="1" si="5"/>
        <v>#NAME?</v>
      </c>
      <c r="AG26" s="138">
        <f t="shared" ca="1" si="6"/>
        <v>0</v>
      </c>
      <c r="AH26" s="140" t="e">
        <f t="shared" ca="1" si="7"/>
        <v>#NAME?</v>
      </c>
      <c r="AI26">
        <f t="shared" ca="1" si="8"/>
        <v>0</v>
      </c>
      <c r="BG26" t="e">
        <f ca="1"/>
        <v>#NAME?</v>
      </c>
      <c r="BH26" t="e">
        <f ca="1"/>
        <v>#NAME?</v>
      </c>
      <c r="BI26" t="e">
        <f ca="1"/>
        <v>#NAME?</v>
      </c>
      <c r="BJ26" t="e">
        <f t="shared" ca="1" si="13"/>
        <v>#NAME?</v>
      </c>
      <c r="BK26" t="e">
        <f t="shared" ca="1" si="14"/>
        <v>#NAME?</v>
      </c>
      <c r="BL26" t="e">
        <f t="shared" ca="1" si="10"/>
        <v>#NAME?</v>
      </c>
      <c r="BM26" t="e">
        <f t="shared" ca="1" si="11"/>
        <v>#NAME?</v>
      </c>
      <c r="BN26" t="e">
        <f t="shared" ca="1" si="12"/>
        <v>#NAME?</v>
      </c>
    </row>
    <row r="27" spans="1:66" ht="15.5" x14ac:dyDescent="0.35">
      <c r="A27" s="31">
        <v>40</v>
      </c>
      <c r="B27" s="14">
        <v>14</v>
      </c>
      <c r="C27" s="20">
        <v>0.97599999999999998</v>
      </c>
      <c r="D27" s="14">
        <v>2</v>
      </c>
      <c r="E27">
        <v>0</v>
      </c>
      <c r="F27" s="32">
        <v>0</v>
      </c>
      <c r="G27" s="14">
        <v>37</v>
      </c>
      <c r="H27" s="14">
        <v>5</v>
      </c>
      <c r="I27" s="14">
        <v>0</v>
      </c>
      <c r="R27" t="e">
        <f ca="1"/>
        <v>#NAME?</v>
      </c>
      <c r="S27" t="e">
        <f ca="1"/>
        <v>#NAME?</v>
      </c>
      <c r="T27" t="e">
        <f ca="1"/>
        <v>#NAME?</v>
      </c>
      <c r="U27" t="e">
        <f ca="1"/>
        <v>#NAME?</v>
      </c>
      <c r="V27" t="e">
        <f ca="1"/>
        <v>#NAME?</v>
      </c>
      <c r="W27" t="e">
        <f ca="1"/>
        <v>#NAME?</v>
      </c>
      <c r="X27" t="e">
        <f ca="1"/>
        <v>#NAME?</v>
      </c>
      <c r="Y27" t="e">
        <f ca="1"/>
        <v>#NAME?</v>
      </c>
      <c r="Z27" s="138" t="e">
        <f ca="1"/>
        <v>#NAME?</v>
      </c>
      <c r="AA27" s="139" t="e">
        <f ca="1"/>
        <v>#NAME?</v>
      </c>
      <c r="AB27" s="140" t="e">
        <f t="shared" ca="1" si="1"/>
        <v>#NAME?</v>
      </c>
      <c r="AC27" t="e">
        <f t="shared" ca="1" si="2"/>
        <v>#NAME?</v>
      </c>
      <c r="AD27" t="e">
        <f t="shared" ca="1" si="3"/>
        <v>#NAME?</v>
      </c>
      <c r="AE27" s="138" t="e">
        <f t="shared" ca="1" si="4"/>
        <v>#NAME?</v>
      </c>
      <c r="AF27" s="140" t="e">
        <f t="shared" ca="1" si="5"/>
        <v>#NAME?</v>
      </c>
      <c r="AG27" s="138">
        <f t="shared" ca="1" si="6"/>
        <v>0</v>
      </c>
      <c r="AH27" s="140" t="e">
        <f t="shared" ca="1" si="7"/>
        <v>#NAME?</v>
      </c>
      <c r="AI27">
        <f t="shared" ca="1" si="8"/>
        <v>0</v>
      </c>
      <c r="BG27" t="e">
        <f ca="1"/>
        <v>#NAME?</v>
      </c>
      <c r="BH27" t="e">
        <f ca="1"/>
        <v>#NAME?</v>
      </c>
      <c r="BI27" t="e">
        <f ca="1"/>
        <v>#NAME?</v>
      </c>
      <c r="BJ27" t="e">
        <f t="shared" ca="1" si="13"/>
        <v>#NAME?</v>
      </c>
      <c r="BK27" t="e">
        <f t="shared" ca="1" si="14"/>
        <v>#NAME?</v>
      </c>
      <c r="BL27" t="e">
        <f t="shared" ca="1" si="10"/>
        <v>#NAME?</v>
      </c>
      <c r="BM27" t="e">
        <f t="shared" ca="1" si="11"/>
        <v>#NAME?</v>
      </c>
      <c r="BN27" t="e">
        <f t="shared" ca="1" si="12"/>
        <v>#NAME?</v>
      </c>
    </row>
    <row r="28" spans="1:66" ht="15.5" x14ac:dyDescent="0.35">
      <c r="A28" s="31">
        <v>85</v>
      </c>
      <c r="B28" s="14">
        <v>12</v>
      </c>
      <c r="C28" s="20">
        <v>1.86</v>
      </c>
      <c r="D28" s="14">
        <v>2</v>
      </c>
      <c r="E28">
        <v>1</v>
      </c>
      <c r="F28" s="32">
        <v>1</v>
      </c>
      <c r="G28" s="14">
        <v>37</v>
      </c>
      <c r="H28" s="14">
        <v>13</v>
      </c>
      <c r="I28" s="14">
        <v>1</v>
      </c>
      <c r="R28" t="e">
        <f ca="1"/>
        <v>#NAME?</v>
      </c>
      <c r="S28" t="e">
        <f ca="1"/>
        <v>#NAME?</v>
      </c>
      <c r="T28" t="e">
        <f ca="1"/>
        <v>#NAME?</v>
      </c>
      <c r="U28" t="e">
        <f ca="1"/>
        <v>#NAME?</v>
      </c>
      <c r="V28" t="e">
        <f ca="1"/>
        <v>#NAME?</v>
      </c>
      <c r="W28" t="e">
        <f ca="1"/>
        <v>#NAME?</v>
      </c>
      <c r="X28" t="e">
        <f ca="1"/>
        <v>#NAME?</v>
      </c>
      <c r="Y28" t="e">
        <f ca="1"/>
        <v>#NAME?</v>
      </c>
      <c r="Z28" s="138" t="e">
        <f ca="1"/>
        <v>#NAME?</v>
      </c>
      <c r="AA28" s="139" t="e">
        <f ca="1"/>
        <v>#NAME?</v>
      </c>
      <c r="AB28" s="140" t="e">
        <f t="shared" ca="1" si="1"/>
        <v>#NAME?</v>
      </c>
      <c r="AC28" t="e">
        <f t="shared" ca="1" si="2"/>
        <v>#NAME?</v>
      </c>
      <c r="AD28" t="e">
        <f t="shared" ca="1" si="3"/>
        <v>#NAME?</v>
      </c>
      <c r="AE28" s="138" t="e">
        <f t="shared" ca="1" si="4"/>
        <v>#NAME?</v>
      </c>
      <c r="AF28" s="140" t="e">
        <f t="shared" ca="1" si="5"/>
        <v>#NAME?</v>
      </c>
      <c r="AG28" s="138">
        <f t="shared" ca="1" si="6"/>
        <v>0</v>
      </c>
      <c r="AH28" s="140" t="e">
        <f t="shared" ca="1" si="7"/>
        <v>#NAME?</v>
      </c>
      <c r="AI28">
        <f t="shared" ca="1" si="8"/>
        <v>0</v>
      </c>
      <c r="BG28" t="e">
        <f ca="1"/>
        <v>#NAME?</v>
      </c>
      <c r="BH28" t="e">
        <f ca="1"/>
        <v>#NAME?</v>
      </c>
      <c r="BI28" t="e">
        <f ca="1"/>
        <v>#NAME?</v>
      </c>
      <c r="BJ28" t="e">
        <f t="shared" ca="1" si="13"/>
        <v>#NAME?</v>
      </c>
      <c r="BK28" t="e">
        <f t="shared" ca="1" si="14"/>
        <v>#NAME?</v>
      </c>
      <c r="BL28" t="e">
        <f t="shared" ca="1" si="10"/>
        <v>#NAME?</v>
      </c>
      <c r="BM28" t="e">
        <f t="shared" ca="1" si="11"/>
        <v>#NAME?</v>
      </c>
      <c r="BN28" t="e">
        <f t="shared" ca="1" si="12"/>
        <v>#NAME?</v>
      </c>
    </row>
    <row r="29" spans="1:66" ht="15.5" x14ac:dyDescent="0.35">
      <c r="A29" s="31">
        <v>35</v>
      </c>
      <c r="B29" s="14">
        <v>6</v>
      </c>
      <c r="C29" s="20">
        <v>4.7E-2</v>
      </c>
      <c r="D29" s="14">
        <v>4</v>
      </c>
      <c r="E29">
        <v>0</v>
      </c>
      <c r="F29" s="32">
        <v>0</v>
      </c>
      <c r="G29" s="14">
        <v>27</v>
      </c>
      <c r="H29" s="14">
        <v>5</v>
      </c>
      <c r="I29" s="14">
        <v>1</v>
      </c>
      <c r="R29" t="e">
        <f ca="1"/>
        <v>#NAME?</v>
      </c>
      <c r="S29" t="e">
        <f ca="1"/>
        <v>#NAME?</v>
      </c>
      <c r="T29" t="e">
        <f ca="1"/>
        <v>#NAME?</v>
      </c>
      <c r="U29" t="e">
        <f ca="1"/>
        <v>#NAME?</v>
      </c>
      <c r="V29" t="e">
        <f ca="1"/>
        <v>#NAME?</v>
      </c>
      <c r="W29" t="e">
        <f ca="1"/>
        <v>#NAME?</v>
      </c>
      <c r="X29" t="e">
        <f ca="1"/>
        <v>#NAME?</v>
      </c>
      <c r="Y29" t="e">
        <f ca="1"/>
        <v>#NAME?</v>
      </c>
      <c r="Z29" s="138" t="e">
        <f ca="1"/>
        <v>#NAME?</v>
      </c>
      <c r="AA29" s="139" t="e">
        <f ca="1"/>
        <v>#NAME?</v>
      </c>
      <c r="AB29" s="140" t="e">
        <f t="shared" ca="1" si="1"/>
        <v>#NAME?</v>
      </c>
      <c r="AC29" t="e">
        <f t="shared" ca="1" si="2"/>
        <v>#NAME?</v>
      </c>
      <c r="AD29" t="e">
        <f t="shared" ca="1" si="3"/>
        <v>#NAME?</v>
      </c>
      <c r="AE29" s="138" t="e">
        <f t="shared" ca="1" si="4"/>
        <v>#NAME?</v>
      </c>
      <c r="AF29" s="140" t="e">
        <f t="shared" ca="1" si="5"/>
        <v>#NAME?</v>
      </c>
      <c r="AG29" s="138">
        <f t="shared" ca="1" si="6"/>
        <v>0</v>
      </c>
      <c r="AH29" s="140" t="e">
        <f t="shared" ca="1" si="7"/>
        <v>#NAME?</v>
      </c>
      <c r="AI29">
        <f t="shared" ca="1" si="8"/>
        <v>0</v>
      </c>
      <c r="BG29" t="e">
        <f ca="1"/>
        <v>#NAME?</v>
      </c>
      <c r="BH29" t="e">
        <f ca="1"/>
        <v>#NAME?</v>
      </c>
      <c r="BI29" t="e">
        <f ca="1"/>
        <v>#NAME?</v>
      </c>
      <c r="BJ29" t="e">
        <f t="shared" ca="1" si="13"/>
        <v>#NAME?</v>
      </c>
      <c r="BK29" t="e">
        <f t="shared" ca="1" si="14"/>
        <v>#NAME?</v>
      </c>
      <c r="BL29" t="e">
        <f t="shared" ca="1" si="10"/>
        <v>#NAME?</v>
      </c>
      <c r="BM29" t="e">
        <f t="shared" ca="1" si="11"/>
        <v>#NAME?</v>
      </c>
      <c r="BN29" t="e">
        <f t="shared" ca="1" si="12"/>
        <v>#NAME?</v>
      </c>
    </row>
    <row r="30" spans="1:66" ht="15.5" x14ac:dyDescent="0.35">
      <c r="A30" s="31">
        <v>51</v>
      </c>
      <c r="B30" s="14">
        <v>6</v>
      </c>
      <c r="C30" s="20">
        <v>0.498</v>
      </c>
      <c r="D30" s="14">
        <v>4</v>
      </c>
      <c r="E30">
        <v>0</v>
      </c>
      <c r="F30" s="32">
        <v>0</v>
      </c>
      <c r="G30" s="14">
        <v>30</v>
      </c>
      <c r="H30" s="14">
        <v>5</v>
      </c>
      <c r="I30" s="14">
        <v>1</v>
      </c>
      <c r="R30" t="e">
        <f ca="1"/>
        <v>#NAME?</v>
      </c>
      <c r="S30" t="e">
        <f ca="1"/>
        <v>#NAME?</v>
      </c>
      <c r="T30" t="e">
        <f ca="1"/>
        <v>#NAME?</v>
      </c>
      <c r="U30" t="e">
        <f ca="1"/>
        <v>#NAME?</v>
      </c>
      <c r="V30" t="e">
        <f ca="1"/>
        <v>#NAME?</v>
      </c>
      <c r="W30" t="e">
        <f ca="1"/>
        <v>#NAME?</v>
      </c>
      <c r="X30" t="e">
        <f ca="1"/>
        <v>#NAME?</v>
      </c>
      <c r="Y30" t="e">
        <f ca="1"/>
        <v>#NAME?</v>
      </c>
      <c r="Z30" s="138" t="e">
        <f ca="1"/>
        <v>#NAME?</v>
      </c>
      <c r="AA30" s="139" t="e">
        <f ca="1"/>
        <v>#NAME?</v>
      </c>
      <c r="AB30" s="140" t="e">
        <f t="shared" ca="1" si="1"/>
        <v>#NAME?</v>
      </c>
      <c r="AC30" t="e">
        <f t="shared" ca="1" si="2"/>
        <v>#NAME?</v>
      </c>
      <c r="AD30" t="e">
        <f t="shared" ca="1" si="3"/>
        <v>#NAME?</v>
      </c>
      <c r="AE30" s="138" t="e">
        <f t="shared" ca="1" si="4"/>
        <v>#NAME?</v>
      </c>
      <c r="AF30" s="140" t="e">
        <f t="shared" ca="1" si="5"/>
        <v>#NAME?</v>
      </c>
      <c r="AG30" s="138">
        <f t="shared" ca="1" si="6"/>
        <v>0</v>
      </c>
      <c r="AH30" s="140" t="e">
        <f t="shared" ca="1" si="7"/>
        <v>#NAME?</v>
      </c>
      <c r="AI30">
        <f t="shared" ca="1" si="8"/>
        <v>0</v>
      </c>
      <c r="BG30" t="e">
        <f ca="1"/>
        <v>#NAME?</v>
      </c>
      <c r="BH30" t="e">
        <f ca="1"/>
        <v>#NAME?</v>
      </c>
      <c r="BI30" t="e">
        <f ca="1"/>
        <v>#NAME?</v>
      </c>
      <c r="BJ30" t="e">
        <f t="shared" ca="1" si="13"/>
        <v>#NAME?</v>
      </c>
      <c r="BK30" t="e">
        <f t="shared" ca="1" si="14"/>
        <v>#NAME?</v>
      </c>
      <c r="BL30" t="e">
        <f t="shared" ca="1" si="10"/>
        <v>#NAME?</v>
      </c>
      <c r="BM30" t="e">
        <f t="shared" ca="1" si="11"/>
        <v>#NAME?</v>
      </c>
      <c r="BN30" t="e">
        <f t="shared" ca="1" si="12"/>
        <v>#NAME?</v>
      </c>
    </row>
    <row r="31" spans="1:66" ht="15.5" x14ac:dyDescent="0.35">
      <c r="A31" s="31">
        <v>102</v>
      </c>
      <c r="B31" s="14">
        <v>12</v>
      </c>
      <c r="C31" s="20">
        <v>8.4000000000000005E-2</v>
      </c>
      <c r="D31" s="14">
        <v>2</v>
      </c>
      <c r="E31">
        <v>1</v>
      </c>
      <c r="F31" s="32">
        <v>1</v>
      </c>
      <c r="G31" s="14">
        <v>38</v>
      </c>
      <c r="H31" s="14">
        <v>11</v>
      </c>
      <c r="I31" s="14">
        <v>1</v>
      </c>
      <c r="R31" t="e">
        <f ca="1"/>
        <v>#NAME?</v>
      </c>
      <c r="S31" t="e">
        <f ca="1"/>
        <v>#NAME?</v>
      </c>
      <c r="T31" t="e">
        <f ca="1"/>
        <v>#NAME?</v>
      </c>
      <c r="U31" t="e">
        <f ca="1"/>
        <v>#NAME?</v>
      </c>
      <c r="V31" t="e">
        <f ca="1"/>
        <v>#NAME?</v>
      </c>
      <c r="W31" t="e">
        <f ca="1"/>
        <v>#NAME?</v>
      </c>
      <c r="X31" t="e">
        <f ca="1"/>
        <v>#NAME?</v>
      </c>
      <c r="Y31" t="e">
        <f ca="1"/>
        <v>#NAME?</v>
      </c>
      <c r="Z31" s="138" t="e">
        <f ca="1"/>
        <v>#NAME?</v>
      </c>
      <c r="AA31" s="139" t="e">
        <f ca="1"/>
        <v>#NAME?</v>
      </c>
      <c r="AB31" s="140" t="e">
        <f t="shared" ca="1" si="1"/>
        <v>#NAME?</v>
      </c>
      <c r="AC31" t="e">
        <f t="shared" ca="1" si="2"/>
        <v>#NAME?</v>
      </c>
      <c r="AD31" t="e">
        <f t="shared" ca="1" si="3"/>
        <v>#NAME?</v>
      </c>
      <c r="AE31" s="138" t="e">
        <f t="shared" ca="1" si="4"/>
        <v>#NAME?</v>
      </c>
      <c r="AF31" s="140" t="e">
        <f t="shared" ca="1" si="5"/>
        <v>#NAME?</v>
      </c>
      <c r="AG31" s="138">
        <f t="shared" ca="1" si="6"/>
        <v>0</v>
      </c>
      <c r="AH31" s="140" t="e">
        <f t="shared" ca="1" si="7"/>
        <v>#NAME?</v>
      </c>
      <c r="AI31">
        <f t="shared" ca="1" si="8"/>
        <v>0</v>
      </c>
      <c r="BG31" t="e">
        <f ca="1"/>
        <v>#NAME?</v>
      </c>
      <c r="BH31" t="e">
        <f ca="1"/>
        <v>#NAME?</v>
      </c>
      <c r="BI31" t="e">
        <f ca="1"/>
        <v>#NAME?</v>
      </c>
      <c r="BJ31" t="e">
        <f t="shared" ca="1" si="13"/>
        <v>#NAME?</v>
      </c>
      <c r="BK31" t="e">
        <f t="shared" ca="1" si="14"/>
        <v>#NAME?</v>
      </c>
      <c r="BL31" t="e">
        <f t="shared" ca="1" si="10"/>
        <v>#NAME?</v>
      </c>
      <c r="BM31" t="e">
        <f t="shared" ca="1" si="11"/>
        <v>#NAME?</v>
      </c>
      <c r="BN31" t="e">
        <f t="shared" ca="1" si="12"/>
        <v>#NAME?</v>
      </c>
    </row>
    <row r="32" spans="1:66" ht="15.5" x14ac:dyDescent="0.35">
      <c r="A32" s="31">
        <v>70</v>
      </c>
      <c r="B32" s="14">
        <v>14</v>
      </c>
      <c r="C32" s="20">
        <v>4.8000000000000001E-2</v>
      </c>
      <c r="D32" s="14">
        <v>4</v>
      </c>
      <c r="E32">
        <v>0</v>
      </c>
      <c r="F32" s="32">
        <v>1</v>
      </c>
      <c r="G32" s="14">
        <v>35</v>
      </c>
      <c r="H32" s="14">
        <v>11</v>
      </c>
      <c r="I32" s="14">
        <v>1</v>
      </c>
      <c r="R32" t="e">
        <f ca="1"/>
        <v>#NAME?</v>
      </c>
      <c r="S32" t="e">
        <f ca="1"/>
        <v>#NAME?</v>
      </c>
      <c r="T32" t="e">
        <f ca="1"/>
        <v>#NAME?</v>
      </c>
      <c r="U32" t="e">
        <f ca="1"/>
        <v>#NAME?</v>
      </c>
      <c r="V32" t="e">
        <f ca="1"/>
        <v>#NAME?</v>
      </c>
      <c r="W32" t="e">
        <f ca="1"/>
        <v>#NAME?</v>
      </c>
      <c r="X32" t="e">
        <f ca="1"/>
        <v>#NAME?</v>
      </c>
      <c r="Y32" t="e">
        <f ca="1"/>
        <v>#NAME?</v>
      </c>
      <c r="Z32" s="138" t="e">
        <f ca="1"/>
        <v>#NAME?</v>
      </c>
      <c r="AA32" s="139" t="e">
        <f ca="1"/>
        <v>#NAME?</v>
      </c>
      <c r="AB32" s="140" t="e">
        <f t="shared" ca="1" si="1"/>
        <v>#NAME?</v>
      </c>
      <c r="AC32" t="e">
        <f t="shared" ca="1" si="2"/>
        <v>#NAME?</v>
      </c>
      <c r="AD32" t="e">
        <f t="shared" ca="1" si="3"/>
        <v>#NAME?</v>
      </c>
      <c r="AE32" s="138" t="e">
        <f t="shared" ca="1" si="4"/>
        <v>#NAME?</v>
      </c>
      <c r="AF32" s="140" t="e">
        <f t="shared" ca="1" si="5"/>
        <v>#NAME?</v>
      </c>
      <c r="AG32" s="138">
        <f t="shared" ca="1" si="6"/>
        <v>0</v>
      </c>
      <c r="AH32" s="140" t="e">
        <f t="shared" ca="1" si="7"/>
        <v>#NAME?</v>
      </c>
      <c r="AI32">
        <f t="shared" ca="1" si="8"/>
        <v>0</v>
      </c>
      <c r="BG32" t="e">
        <f ca="1"/>
        <v>#NAME?</v>
      </c>
      <c r="BH32" t="e">
        <f ca="1"/>
        <v>#NAME?</v>
      </c>
      <c r="BI32" t="e">
        <f ca="1"/>
        <v>#NAME?</v>
      </c>
      <c r="BJ32" t="e">
        <f t="shared" ca="1" si="13"/>
        <v>#NAME?</v>
      </c>
      <c r="BK32" t="e">
        <f t="shared" ca="1" si="14"/>
        <v>#NAME?</v>
      </c>
      <c r="BL32" t="e">
        <f t="shared" ca="1" si="10"/>
        <v>#NAME?</v>
      </c>
      <c r="BM32" t="e">
        <f t="shared" ca="1" si="11"/>
        <v>#NAME?</v>
      </c>
      <c r="BN32" t="e">
        <f t="shared" ca="1" si="12"/>
        <v>#NAME?</v>
      </c>
    </row>
    <row r="33" spans="1:66" ht="15.5" x14ac:dyDescent="0.35">
      <c r="A33" s="31">
        <v>61</v>
      </c>
      <c r="B33" s="14">
        <v>7</v>
      </c>
      <c r="C33" s="20">
        <v>0.96</v>
      </c>
      <c r="D33" s="14">
        <v>2</v>
      </c>
      <c r="E33">
        <v>1</v>
      </c>
      <c r="F33" s="32">
        <v>1</v>
      </c>
      <c r="G33" s="14">
        <v>30</v>
      </c>
      <c r="H33" s="14">
        <v>10</v>
      </c>
      <c r="I33" s="14">
        <v>1</v>
      </c>
      <c r="R33" t="e">
        <f ca="1"/>
        <v>#NAME?</v>
      </c>
      <c r="S33" t="e">
        <f ca="1"/>
        <v>#NAME?</v>
      </c>
      <c r="T33" t="e">
        <f ca="1"/>
        <v>#NAME?</v>
      </c>
      <c r="U33" t="e">
        <f ca="1"/>
        <v>#NAME?</v>
      </c>
      <c r="V33" t="e">
        <f ca="1"/>
        <v>#NAME?</v>
      </c>
      <c r="W33" t="e">
        <f ca="1"/>
        <v>#NAME?</v>
      </c>
      <c r="X33" t="e">
        <f ca="1"/>
        <v>#NAME?</v>
      </c>
      <c r="Y33" t="e">
        <f ca="1"/>
        <v>#NAME?</v>
      </c>
      <c r="Z33" s="138" t="e">
        <f ca="1"/>
        <v>#NAME?</v>
      </c>
      <c r="AA33" s="139" t="e">
        <f ca="1"/>
        <v>#NAME?</v>
      </c>
      <c r="AB33" s="140" t="e">
        <f t="shared" ca="1" si="1"/>
        <v>#NAME?</v>
      </c>
      <c r="AC33" t="e">
        <f t="shared" ca="1" si="2"/>
        <v>#NAME?</v>
      </c>
      <c r="AD33" t="e">
        <f t="shared" ca="1" si="3"/>
        <v>#NAME?</v>
      </c>
      <c r="AE33" s="138" t="e">
        <f t="shared" ca="1" si="4"/>
        <v>#NAME?</v>
      </c>
      <c r="AF33" s="140" t="e">
        <f t="shared" ca="1" si="5"/>
        <v>#NAME?</v>
      </c>
      <c r="AG33" s="138">
        <f t="shared" ca="1" si="6"/>
        <v>0</v>
      </c>
      <c r="AH33" s="140" t="e">
        <f t="shared" ca="1" si="7"/>
        <v>#NAME?</v>
      </c>
      <c r="AI33">
        <f t="shared" ca="1" si="8"/>
        <v>0</v>
      </c>
      <c r="BG33" t="e">
        <f ca="1"/>
        <v>#NAME?</v>
      </c>
      <c r="BH33" t="e">
        <f ca="1"/>
        <v>#NAME?</v>
      </c>
      <c r="BI33" t="e">
        <f ca="1"/>
        <v>#NAME?</v>
      </c>
      <c r="BJ33" t="e">
        <f t="shared" ca="1" si="13"/>
        <v>#NAME?</v>
      </c>
      <c r="BK33" t="e">
        <f t="shared" ca="1" si="14"/>
        <v>#NAME?</v>
      </c>
      <c r="BL33" t="e">
        <f t="shared" ca="1" si="10"/>
        <v>#NAME?</v>
      </c>
      <c r="BM33" t="e">
        <f t="shared" ca="1" si="11"/>
        <v>#NAME?</v>
      </c>
      <c r="BN33" t="e">
        <f t="shared" ca="1" si="12"/>
        <v>#NAME?</v>
      </c>
    </row>
    <row r="34" spans="1:66" ht="15.5" x14ac:dyDescent="0.35">
      <c r="A34" s="31">
        <v>44</v>
      </c>
      <c r="B34" s="14">
        <v>3</v>
      </c>
      <c r="C34" s="20">
        <v>1.18</v>
      </c>
      <c r="D34" s="14">
        <v>2</v>
      </c>
      <c r="E34">
        <v>0</v>
      </c>
      <c r="F34" s="32">
        <v>0</v>
      </c>
      <c r="G34" s="14">
        <v>34</v>
      </c>
      <c r="H34" s="14">
        <v>6</v>
      </c>
      <c r="I34" s="14">
        <v>0</v>
      </c>
      <c r="R34" t="e">
        <f ca="1"/>
        <v>#NAME?</v>
      </c>
      <c r="S34" t="e">
        <f ca="1"/>
        <v>#NAME?</v>
      </c>
      <c r="T34" t="e">
        <f ca="1"/>
        <v>#NAME?</v>
      </c>
      <c r="U34" t="e">
        <f ca="1"/>
        <v>#NAME?</v>
      </c>
      <c r="V34" t="e">
        <f ca="1"/>
        <v>#NAME?</v>
      </c>
      <c r="W34" t="e">
        <f ca="1"/>
        <v>#NAME?</v>
      </c>
      <c r="X34" t="e">
        <f ca="1"/>
        <v>#NAME?</v>
      </c>
      <c r="Y34" t="e">
        <f ca="1"/>
        <v>#NAME?</v>
      </c>
      <c r="Z34" s="138" t="e">
        <f ca="1"/>
        <v>#NAME?</v>
      </c>
      <c r="AA34" s="139" t="e">
        <f ca="1"/>
        <v>#NAME?</v>
      </c>
      <c r="AB34" s="140" t="e">
        <f t="shared" ca="1" si="1"/>
        <v>#NAME?</v>
      </c>
      <c r="AC34" t="e">
        <f t="shared" ca="1" si="2"/>
        <v>#NAME?</v>
      </c>
      <c r="AD34" t="e">
        <f t="shared" ca="1" si="3"/>
        <v>#NAME?</v>
      </c>
      <c r="AE34" s="138" t="e">
        <f t="shared" ca="1" si="4"/>
        <v>#NAME?</v>
      </c>
      <c r="AF34" s="140" t="e">
        <f t="shared" ca="1" si="5"/>
        <v>#NAME?</v>
      </c>
      <c r="AG34" s="138">
        <f t="shared" ca="1" si="6"/>
        <v>0</v>
      </c>
      <c r="AH34" s="140" t="e">
        <f t="shared" ca="1" si="7"/>
        <v>#NAME?</v>
      </c>
      <c r="AI34">
        <f t="shared" ca="1" si="8"/>
        <v>0</v>
      </c>
      <c r="BG34" t="e">
        <f ca="1"/>
        <v>#NAME?</v>
      </c>
      <c r="BH34" t="e">
        <f ca="1"/>
        <v>#NAME?</v>
      </c>
      <c r="BI34" t="e">
        <f ca="1"/>
        <v>#NAME?</v>
      </c>
      <c r="BJ34" t="e">
        <f t="shared" ca="1" si="13"/>
        <v>#NAME?</v>
      </c>
      <c r="BK34" t="e">
        <f t="shared" ca="1" si="14"/>
        <v>#NAME?</v>
      </c>
      <c r="BL34" t="e">
        <f t="shared" ca="1" si="10"/>
        <v>#NAME?</v>
      </c>
      <c r="BM34" t="e">
        <f t="shared" ca="1" si="11"/>
        <v>#NAME?</v>
      </c>
      <c r="BN34" t="e">
        <f t="shared" ca="1" si="12"/>
        <v>#NAME?</v>
      </c>
    </row>
    <row r="35" spans="1:66" ht="15.5" x14ac:dyDescent="0.35">
      <c r="A35" s="31">
        <v>98</v>
      </c>
      <c r="B35" s="14">
        <v>3</v>
      </c>
      <c r="C35" s="20">
        <v>0.97399999999999998</v>
      </c>
      <c r="D35" s="14">
        <v>1</v>
      </c>
      <c r="E35">
        <v>0</v>
      </c>
      <c r="F35" s="32">
        <v>1</v>
      </c>
      <c r="G35" s="14">
        <v>37</v>
      </c>
      <c r="H35" s="14">
        <v>6</v>
      </c>
      <c r="I35" s="14">
        <v>1</v>
      </c>
      <c r="R35" t="e">
        <f ca="1"/>
        <v>#NAME?</v>
      </c>
      <c r="S35" t="e">
        <f ca="1"/>
        <v>#NAME?</v>
      </c>
      <c r="T35" t="e">
        <f ca="1"/>
        <v>#NAME?</v>
      </c>
      <c r="U35" t="e">
        <f ca="1"/>
        <v>#NAME?</v>
      </c>
      <c r="V35" t="e">
        <f ca="1"/>
        <v>#NAME?</v>
      </c>
      <c r="W35" t="e">
        <f ca="1"/>
        <v>#NAME?</v>
      </c>
      <c r="X35" t="e">
        <f ca="1"/>
        <v>#NAME?</v>
      </c>
      <c r="Y35" t="e">
        <f ca="1"/>
        <v>#NAME?</v>
      </c>
      <c r="Z35" s="138" t="e">
        <f ca="1"/>
        <v>#NAME?</v>
      </c>
      <c r="AA35" s="139" t="e">
        <f ca="1"/>
        <v>#NAME?</v>
      </c>
      <c r="AB35" s="140" t="e">
        <f t="shared" ca="1" si="1"/>
        <v>#NAME?</v>
      </c>
      <c r="AC35" t="e">
        <f t="shared" ca="1" si="2"/>
        <v>#NAME?</v>
      </c>
      <c r="AD35" t="e">
        <f t="shared" ca="1" si="3"/>
        <v>#NAME?</v>
      </c>
      <c r="AE35" s="138" t="e">
        <f t="shared" ca="1" si="4"/>
        <v>#NAME?</v>
      </c>
      <c r="AF35" s="140" t="e">
        <f t="shared" ca="1" si="5"/>
        <v>#NAME?</v>
      </c>
      <c r="AG35" s="138">
        <f t="shared" ca="1" si="6"/>
        <v>0</v>
      </c>
      <c r="AH35" s="140" t="e">
        <f t="shared" ca="1" si="7"/>
        <v>#NAME?</v>
      </c>
      <c r="AI35">
        <f t="shared" ca="1" si="8"/>
        <v>0</v>
      </c>
      <c r="BG35" t="e">
        <f ca="1"/>
        <v>#NAME?</v>
      </c>
      <c r="BH35" t="e">
        <f ca="1"/>
        <v>#NAME?</v>
      </c>
      <c r="BI35" t="e">
        <f ca="1"/>
        <v>#NAME?</v>
      </c>
      <c r="BJ35" t="e">
        <f t="shared" ca="1" si="13"/>
        <v>#NAME?</v>
      </c>
      <c r="BK35" t="e">
        <f t="shared" ca="1" si="14"/>
        <v>#NAME?</v>
      </c>
      <c r="BL35" t="e">
        <f t="shared" ca="1" si="10"/>
        <v>#NAME?</v>
      </c>
      <c r="BM35" t="e">
        <f t="shared" ca="1" si="11"/>
        <v>#NAME?</v>
      </c>
      <c r="BN35" t="e">
        <f t="shared" ca="1" si="12"/>
        <v>#NAME?</v>
      </c>
    </row>
    <row r="36" spans="1:66" ht="15.5" x14ac:dyDescent="0.35">
      <c r="A36" s="31">
        <v>53</v>
      </c>
      <c r="B36" s="14">
        <v>4</v>
      </c>
      <c r="C36" s="20">
        <v>1.3149999999999999</v>
      </c>
      <c r="D36" s="14">
        <v>1</v>
      </c>
      <c r="E36">
        <v>0</v>
      </c>
      <c r="F36" s="32">
        <v>1</v>
      </c>
      <c r="G36" s="14">
        <v>35</v>
      </c>
      <c r="H36" s="14">
        <v>9</v>
      </c>
      <c r="I36" s="14">
        <v>1</v>
      </c>
      <c r="R36" t="e">
        <f ca="1"/>
        <v>#NAME?</v>
      </c>
      <c r="S36" t="e">
        <f ca="1"/>
        <v>#NAME?</v>
      </c>
      <c r="T36" t="e">
        <f ca="1"/>
        <v>#NAME?</v>
      </c>
      <c r="U36" t="e">
        <f ca="1"/>
        <v>#NAME?</v>
      </c>
      <c r="V36" t="e">
        <f ca="1"/>
        <v>#NAME?</v>
      </c>
      <c r="W36" t="e">
        <f ca="1"/>
        <v>#NAME?</v>
      </c>
      <c r="X36" t="e">
        <f ca="1"/>
        <v>#NAME?</v>
      </c>
      <c r="Y36" t="e">
        <f ca="1"/>
        <v>#NAME?</v>
      </c>
      <c r="Z36" s="138" t="e">
        <f ca="1"/>
        <v>#NAME?</v>
      </c>
      <c r="AA36" s="139" t="e">
        <f ca="1"/>
        <v>#NAME?</v>
      </c>
      <c r="AB36" s="140" t="e">
        <f t="shared" ca="1" si="1"/>
        <v>#NAME?</v>
      </c>
      <c r="AC36" t="e">
        <f t="shared" ca="1" si="2"/>
        <v>#NAME?</v>
      </c>
      <c r="AD36" t="e">
        <f t="shared" ca="1" si="3"/>
        <v>#NAME?</v>
      </c>
      <c r="AE36" s="138" t="e">
        <f t="shared" ca="1" si="4"/>
        <v>#NAME?</v>
      </c>
      <c r="AF36" s="140" t="e">
        <f t="shared" ca="1" si="5"/>
        <v>#NAME?</v>
      </c>
      <c r="AG36" s="138">
        <f t="shared" ca="1" si="6"/>
        <v>0</v>
      </c>
      <c r="AH36" s="140" t="e">
        <f t="shared" ca="1" si="7"/>
        <v>#NAME?</v>
      </c>
      <c r="AI36">
        <f t="shared" ca="1" si="8"/>
        <v>0</v>
      </c>
      <c r="BG36" t="e">
        <f ca="1"/>
        <v>#NAME?</v>
      </c>
      <c r="BH36" t="e">
        <f ca="1"/>
        <v>#NAME?</v>
      </c>
      <c r="BI36" t="e">
        <f ca="1"/>
        <v>#NAME?</v>
      </c>
      <c r="BJ36" t="e">
        <f t="shared" ca="1" si="13"/>
        <v>#NAME?</v>
      </c>
      <c r="BK36" t="e">
        <f t="shared" ca="1" si="14"/>
        <v>#NAME?</v>
      </c>
      <c r="BL36" t="e">
        <f t="shared" ca="1" si="10"/>
        <v>#NAME?</v>
      </c>
      <c r="BM36" t="e">
        <f t="shared" ca="1" si="11"/>
        <v>#NAME?</v>
      </c>
      <c r="BN36" t="e">
        <f t="shared" ca="1" si="12"/>
        <v>#NAME?</v>
      </c>
    </row>
    <row r="37" spans="1:66" ht="15.5" x14ac:dyDescent="0.35">
      <c r="A37" s="31">
        <v>44</v>
      </c>
      <c r="B37" s="14">
        <v>12</v>
      </c>
      <c r="C37" s="20">
        <v>0.97399999999999998</v>
      </c>
      <c r="D37" s="14">
        <v>3</v>
      </c>
      <c r="E37">
        <v>1</v>
      </c>
      <c r="F37" s="32">
        <v>0</v>
      </c>
      <c r="G37" s="14">
        <v>33</v>
      </c>
      <c r="H37" s="14">
        <v>6</v>
      </c>
      <c r="I37" s="14">
        <v>0</v>
      </c>
      <c r="R37" t="e">
        <f ca="1"/>
        <v>#NAME?</v>
      </c>
      <c r="S37" t="e">
        <f ca="1"/>
        <v>#NAME?</v>
      </c>
      <c r="T37" t="e">
        <f ca="1"/>
        <v>#NAME?</v>
      </c>
      <c r="U37" t="e">
        <f ca="1"/>
        <v>#NAME?</v>
      </c>
      <c r="V37" t="e">
        <f ca="1"/>
        <v>#NAME?</v>
      </c>
      <c r="W37" t="e">
        <f ca="1"/>
        <v>#NAME?</v>
      </c>
      <c r="X37" t="e">
        <f ca="1"/>
        <v>#NAME?</v>
      </c>
      <c r="Y37" t="e">
        <f ca="1"/>
        <v>#NAME?</v>
      </c>
      <c r="Z37" s="138" t="e">
        <f ca="1"/>
        <v>#NAME?</v>
      </c>
      <c r="AA37" s="139" t="e">
        <f ca="1"/>
        <v>#NAME?</v>
      </c>
      <c r="AB37" s="140" t="e">
        <f t="shared" ca="1" si="1"/>
        <v>#NAME?</v>
      </c>
      <c r="AC37" t="e">
        <f t="shared" ca="1" si="2"/>
        <v>#NAME?</v>
      </c>
      <c r="AD37" t="e">
        <f t="shared" ca="1" si="3"/>
        <v>#NAME?</v>
      </c>
      <c r="AE37" s="138" t="e">
        <f t="shared" ca="1" si="4"/>
        <v>#NAME?</v>
      </c>
      <c r="AF37" s="140" t="e">
        <f t="shared" ca="1" si="5"/>
        <v>#NAME?</v>
      </c>
      <c r="AG37" s="138">
        <f t="shared" ca="1" si="6"/>
        <v>0</v>
      </c>
      <c r="AH37" s="140" t="e">
        <f t="shared" ca="1" si="7"/>
        <v>#NAME?</v>
      </c>
      <c r="AI37">
        <f t="shared" ca="1" si="8"/>
        <v>0</v>
      </c>
      <c r="BG37" t="e">
        <f ca="1"/>
        <v>#NAME?</v>
      </c>
      <c r="BH37" t="e">
        <f ca="1"/>
        <v>#NAME?</v>
      </c>
      <c r="BI37" t="e">
        <f ca="1"/>
        <v>#NAME?</v>
      </c>
      <c r="BJ37" t="e">
        <f t="shared" ca="1" si="13"/>
        <v>#NAME?</v>
      </c>
      <c r="BK37" t="e">
        <f t="shared" ca="1" si="14"/>
        <v>#NAME?</v>
      </c>
      <c r="BL37" t="e">
        <f t="shared" ca="1" si="10"/>
        <v>#NAME?</v>
      </c>
      <c r="BM37" t="e">
        <f t="shared" ca="1" si="11"/>
        <v>#NAME?</v>
      </c>
      <c r="BN37" t="e">
        <f t="shared" ca="1" si="12"/>
        <v>#NAME?</v>
      </c>
    </row>
    <row r="38" spans="1:66" ht="15.5" x14ac:dyDescent="0.35">
      <c r="A38" s="31">
        <v>58</v>
      </c>
      <c r="B38" s="14">
        <v>15</v>
      </c>
      <c r="C38" s="20">
        <v>0.16700000000000001</v>
      </c>
      <c r="D38" s="14">
        <v>1</v>
      </c>
      <c r="E38">
        <v>0</v>
      </c>
      <c r="F38" s="32">
        <v>0</v>
      </c>
      <c r="G38" s="14">
        <v>39</v>
      </c>
      <c r="H38" s="14">
        <v>10</v>
      </c>
      <c r="I38" s="14">
        <v>0</v>
      </c>
      <c r="R38" t="e">
        <f ca="1"/>
        <v>#NAME?</v>
      </c>
      <c r="S38" t="e">
        <f ca="1"/>
        <v>#NAME?</v>
      </c>
      <c r="T38" t="e">
        <f ca="1"/>
        <v>#NAME?</v>
      </c>
      <c r="U38" t="e">
        <f ca="1"/>
        <v>#NAME?</v>
      </c>
      <c r="V38" t="e">
        <f ca="1"/>
        <v>#NAME?</v>
      </c>
      <c r="W38" t="e">
        <f ca="1"/>
        <v>#NAME?</v>
      </c>
      <c r="X38" t="e">
        <f ca="1"/>
        <v>#NAME?</v>
      </c>
      <c r="Y38" t="e">
        <f ca="1"/>
        <v>#NAME?</v>
      </c>
      <c r="Z38" s="138" t="e">
        <f ca="1"/>
        <v>#NAME?</v>
      </c>
      <c r="AA38" s="139" t="e">
        <f ca="1"/>
        <v>#NAME?</v>
      </c>
      <c r="AB38" s="140" t="e">
        <f t="shared" ca="1" si="1"/>
        <v>#NAME?</v>
      </c>
      <c r="AC38" t="e">
        <f t="shared" ca="1" si="2"/>
        <v>#NAME?</v>
      </c>
      <c r="AD38" t="e">
        <f t="shared" ca="1" si="3"/>
        <v>#NAME?</v>
      </c>
      <c r="AE38" s="138" t="e">
        <f t="shared" ca="1" si="4"/>
        <v>#NAME?</v>
      </c>
      <c r="AF38" s="140" t="e">
        <f t="shared" ca="1" si="5"/>
        <v>#NAME?</v>
      </c>
      <c r="AG38" s="138">
        <f t="shared" ca="1" si="6"/>
        <v>0</v>
      </c>
      <c r="AH38" s="140" t="e">
        <f t="shared" ca="1" si="7"/>
        <v>#NAME?</v>
      </c>
      <c r="AI38">
        <f t="shared" ca="1" si="8"/>
        <v>0</v>
      </c>
      <c r="BG38" t="e">
        <f ca="1"/>
        <v>#NAME?</v>
      </c>
      <c r="BH38" t="e">
        <f ca="1"/>
        <v>#NAME?</v>
      </c>
      <c r="BI38" t="e">
        <f ca="1"/>
        <v>#NAME?</v>
      </c>
      <c r="BJ38" t="e">
        <f t="shared" ca="1" si="13"/>
        <v>#NAME?</v>
      </c>
      <c r="BK38" t="e">
        <f t="shared" ca="1" si="14"/>
        <v>#NAME?</v>
      </c>
      <c r="BL38" t="e">
        <f t="shared" ca="1" si="10"/>
        <v>#NAME?</v>
      </c>
      <c r="BM38" t="e">
        <f t="shared" ca="1" si="11"/>
        <v>#NAME?</v>
      </c>
      <c r="BN38" t="e">
        <f t="shared" ca="1" si="12"/>
        <v>#NAME?</v>
      </c>
    </row>
    <row r="39" spans="1:66" ht="15.5" x14ac:dyDescent="0.35">
      <c r="A39" s="31">
        <v>60</v>
      </c>
      <c r="B39" s="14">
        <v>5</v>
      </c>
      <c r="C39" s="20">
        <v>0.93700000000000006</v>
      </c>
      <c r="D39" s="14">
        <v>3</v>
      </c>
      <c r="E39">
        <v>0</v>
      </c>
      <c r="F39" s="32">
        <v>0</v>
      </c>
      <c r="G39" s="14">
        <v>59</v>
      </c>
      <c r="H39" s="14">
        <v>15</v>
      </c>
      <c r="I39" s="14">
        <v>1</v>
      </c>
      <c r="R39" t="e">
        <f ca="1"/>
        <v>#NAME?</v>
      </c>
      <c r="S39" t="e">
        <f ca="1"/>
        <v>#NAME?</v>
      </c>
      <c r="T39" t="e">
        <f ca="1"/>
        <v>#NAME?</v>
      </c>
      <c r="U39" t="e">
        <f ca="1"/>
        <v>#NAME?</v>
      </c>
      <c r="V39" t="e">
        <f ca="1"/>
        <v>#NAME?</v>
      </c>
      <c r="W39" t="e">
        <f ca="1"/>
        <v>#NAME?</v>
      </c>
      <c r="X39" t="e">
        <f ca="1"/>
        <v>#NAME?</v>
      </c>
      <c r="Y39" t="e">
        <f ca="1"/>
        <v>#NAME?</v>
      </c>
      <c r="Z39" s="138" t="e">
        <f ca="1"/>
        <v>#NAME?</v>
      </c>
      <c r="AA39" s="139" t="e">
        <f ca="1"/>
        <v>#NAME?</v>
      </c>
      <c r="AB39" s="140" t="e">
        <f t="shared" ca="1" si="1"/>
        <v>#NAME?</v>
      </c>
      <c r="AC39" t="e">
        <f t="shared" ca="1" si="2"/>
        <v>#NAME?</v>
      </c>
      <c r="AD39" t="e">
        <f t="shared" ca="1" si="3"/>
        <v>#NAME?</v>
      </c>
      <c r="AE39" s="138" t="e">
        <f t="shared" ca="1" si="4"/>
        <v>#NAME?</v>
      </c>
      <c r="AF39" s="140" t="e">
        <f t="shared" ca="1" si="5"/>
        <v>#NAME?</v>
      </c>
      <c r="AG39" s="138">
        <f t="shared" ca="1" si="6"/>
        <v>0</v>
      </c>
      <c r="AH39" s="140" t="e">
        <f t="shared" ca="1" si="7"/>
        <v>#NAME?</v>
      </c>
      <c r="AI39">
        <f t="shared" ca="1" si="8"/>
        <v>0</v>
      </c>
      <c r="BG39" t="e">
        <f ca="1"/>
        <v>#NAME?</v>
      </c>
      <c r="BH39" t="e">
        <f ca="1"/>
        <v>#NAME?</v>
      </c>
      <c r="BI39" t="e">
        <f ca="1"/>
        <v>#NAME?</v>
      </c>
      <c r="BJ39" t="e">
        <f t="shared" ca="1" si="13"/>
        <v>#NAME?</v>
      </c>
      <c r="BK39" t="e">
        <f t="shared" ca="1" si="14"/>
        <v>#NAME?</v>
      </c>
      <c r="BL39" t="e">
        <f t="shared" ca="1" si="10"/>
        <v>#NAME?</v>
      </c>
      <c r="BM39" t="e">
        <f t="shared" ca="1" si="11"/>
        <v>#NAME?</v>
      </c>
      <c r="BN39" t="e">
        <f t="shared" ca="1" si="12"/>
        <v>#NAME?</v>
      </c>
    </row>
    <row r="40" spans="1:66" ht="15.5" x14ac:dyDescent="0.35">
      <c r="A40" s="31">
        <v>54</v>
      </c>
      <c r="B40" s="14">
        <v>9</v>
      </c>
      <c r="C40" s="20">
        <v>4.5999999999999999E-2</v>
      </c>
      <c r="D40" s="14">
        <v>0</v>
      </c>
      <c r="E40">
        <v>0</v>
      </c>
      <c r="F40" s="32">
        <v>1</v>
      </c>
      <c r="G40" s="14">
        <v>30</v>
      </c>
      <c r="H40" s="14">
        <v>13</v>
      </c>
      <c r="I40" s="14">
        <v>1</v>
      </c>
      <c r="R40" t="e">
        <f ca="1"/>
        <v>#NAME?</v>
      </c>
      <c r="S40" t="e">
        <f ca="1"/>
        <v>#NAME?</v>
      </c>
      <c r="T40" t="e">
        <f ca="1"/>
        <v>#NAME?</v>
      </c>
      <c r="U40" t="e">
        <f ca="1"/>
        <v>#NAME?</v>
      </c>
      <c r="V40" t="e">
        <f ca="1"/>
        <v>#NAME?</v>
      </c>
      <c r="W40" t="e">
        <f ca="1"/>
        <v>#NAME?</v>
      </c>
      <c r="X40" t="e">
        <f ca="1"/>
        <v>#NAME?</v>
      </c>
      <c r="Y40" t="e">
        <f ca="1"/>
        <v>#NAME?</v>
      </c>
      <c r="Z40" s="138" t="e">
        <f ca="1"/>
        <v>#NAME?</v>
      </c>
      <c r="AA40" s="139" t="e">
        <f ca="1"/>
        <v>#NAME?</v>
      </c>
      <c r="AB40" s="140" t="e">
        <f t="shared" ca="1" si="1"/>
        <v>#NAME?</v>
      </c>
      <c r="AC40" t="e">
        <f t="shared" ca="1" si="2"/>
        <v>#NAME?</v>
      </c>
      <c r="AD40" t="e">
        <f t="shared" ca="1" si="3"/>
        <v>#NAME?</v>
      </c>
      <c r="AE40" s="138" t="e">
        <f t="shared" ca="1" si="4"/>
        <v>#NAME?</v>
      </c>
      <c r="AF40" s="140" t="e">
        <f t="shared" ca="1" si="5"/>
        <v>#NAME?</v>
      </c>
      <c r="AG40" s="138">
        <f t="shared" ca="1" si="6"/>
        <v>0</v>
      </c>
      <c r="AH40" s="140" t="e">
        <f t="shared" ca="1" si="7"/>
        <v>#NAME?</v>
      </c>
      <c r="AI40">
        <f t="shared" ca="1" si="8"/>
        <v>0</v>
      </c>
      <c r="BG40" t="e">
        <f ca="1"/>
        <v>#NAME?</v>
      </c>
      <c r="BH40" t="e">
        <f ca="1"/>
        <v>#NAME?</v>
      </c>
      <c r="BI40" t="e">
        <f ca="1"/>
        <v>#NAME?</v>
      </c>
      <c r="BJ40" t="e">
        <f t="shared" ca="1" si="13"/>
        <v>#NAME?</v>
      </c>
      <c r="BK40" t="e">
        <f t="shared" ca="1" si="14"/>
        <v>#NAME?</v>
      </c>
      <c r="BL40" t="e">
        <f t="shared" ca="1" si="10"/>
        <v>#NAME?</v>
      </c>
      <c r="BM40" t="e">
        <f t="shared" ca="1" si="11"/>
        <v>#NAME?</v>
      </c>
      <c r="BN40" t="e">
        <f t="shared" ca="1" si="12"/>
        <v>#NAME?</v>
      </c>
    </row>
    <row r="41" spans="1:66" ht="15.5" x14ac:dyDescent="0.35">
      <c r="A41" s="31">
        <v>48</v>
      </c>
      <c r="B41" s="12">
        <v>2</v>
      </c>
      <c r="C41" s="25">
        <v>1.7999999999999999E-2</v>
      </c>
      <c r="D41" s="12">
        <v>2</v>
      </c>
      <c r="E41">
        <v>0</v>
      </c>
      <c r="F41" s="32">
        <v>0</v>
      </c>
      <c r="G41" s="14">
        <v>28</v>
      </c>
      <c r="H41" s="14">
        <v>1</v>
      </c>
      <c r="I41" s="14">
        <v>0</v>
      </c>
      <c r="R41" t="e">
        <f ca="1"/>
        <v>#NAME?</v>
      </c>
      <c r="S41" t="e">
        <f ca="1"/>
        <v>#NAME?</v>
      </c>
      <c r="T41" t="e">
        <f ca="1"/>
        <v>#NAME?</v>
      </c>
      <c r="U41" t="e">
        <f ca="1"/>
        <v>#NAME?</v>
      </c>
      <c r="V41" t="e">
        <f ca="1"/>
        <v>#NAME?</v>
      </c>
      <c r="W41" t="e">
        <f ca="1"/>
        <v>#NAME?</v>
      </c>
      <c r="X41" t="e">
        <f ca="1"/>
        <v>#NAME?</v>
      </c>
      <c r="Y41" t="e">
        <f ca="1"/>
        <v>#NAME?</v>
      </c>
      <c r="Z41" s="138" t="e">
        <f ca="1"/>
        <v>#NAME?</v>
      </c>
      <c r="AA41" s="139" t="e">
        <f ca="1"/>
        <v>#NAME?</v>
      </c>
      <c r="AB41" s="140" t="e">
        <f t="shared" ca="1" si="1"/>
        <v>#NAME?</v>
      </c>
      <c r="AC41" t="e">
        <f t="shared" ca="1" si="2"/>
        <v>#NAME?</v>
      </c>
      <c r="AD41" t="e">
        <f t="shared" ca="1" si="3"/>
        <v>#NAME?</v>
      </c>
      <c r="AE41" s="138" t="e">
        <f t="shared" ca="1" si="4"/>
        <v>#NAME?</v>
      </c>
      <c r="AF41" s="140" t="e">
        <f t="shared" ca="1" si="5"/>
        <v>#NAME?</v>
      </c>
      <c r="AG41" s="138">
        <f t="shared" ca="1" si="6"/>
        <v>0</v>
      </c>
      <c r="AH41" s="140" t="e">
        <f t="shared" ca="1" si="7"/>
        <v>#NAME?</v>
      </c>
      <c r="AI41">
        <f t="shared" ca="1" si="8"/>
        <v>0</v>
      </c>
      <c r="BG41" t="e">
        <f ca="1"/>
        <v>#NAME?</v>
      </c>
      <c r="BH41" t="e">
        <f ca="1"/>
        <v>#NAME?</v>
      </c>
      <c r="BI41" t="e">
        <f ca="1"/>
        <v>#NAME?</v>
      </c>
      <c r="BJ41" t="e">
        <f t="shared" ca="1" si="13"/>
        <v>#NAME?</v>
      </c>
      <c r="BK41" t="e">
        <f t="shared" ca="1" si="14"/>
        <v>#NAME?</v>
      </c>
      <c r="BL41" t="e">
        <f t="shared" ca="1" si="10"/>
        <v>#NAME?</v>
      </c>
      <c r="BM41" t="e">
        <f t="shared" ca="1" si="11"/>
        <v>#NAME?</v>
      </c>
      <c r="BN41" t="e">
        <f t="shared" ca="1" si="12"/>
        <v>#NAME?</v>
      </c>
    </row>
    <row r="42" spans="1:66" ht="15.5" x14ac:dyDescent="0.35">
      <c r="A42" s="31">
        <v>53</v>
      </c>
      <c r="B42" s="14">
        <v>13</v>
      </c>
      <c r="C42" s="20">
        <v>0.84</v>
      </c>
      <c r="D42" s="14">
        <v>3</v>
      </c>
      <c r="E42">
        <v>1</v>
      </c>
      <c r="F42" s="32">
        <v>0</v>
      </c>
      <c r="G42" s="14">
        <v>36</v>
      </c>
      <c r="H42" s="14">
        <v>9</v>
      </c>
      <c r="I42" s="14">
        <v>1</v>
      </c>
      <c r="R42" t="e">
        <f ca="1"/>
        <v>#NAME?</v>
      </c>
      <c r="S42" t="e">
        <f ca="1"/>
        <v>#NAME?</v>
      </c>
      <c r="T42" t="e">
        <f ca="1"/>
        <v>#NAME?</v>
      </c>
      <c r="U42" t="e">
        <f ca="1"/>
        <v>#NAME?</v>
      </c>
      <c r="V42" t="e">
        <f ca="1"/>
        <v>#NAME?</v>
      </c>
      <c r="W42" t="e">
        <f ca="1"/>
        <v>#NAME?</v>
      </c>
      <c r="X42" t="e">
        <f ca="1"/>
        <v>#NAME?</v>
      </c>
      <c r="Y42" t="e">
        <f ca="1"/>
        <v>#NAME?</v>
      </c>
      <c r="Z42" s="138" t="e">
        <f ca="1"/>
        <v>#NAME?</v>
      </c>
      <c r="AA42" s="139" t="e">
        <f ca="1"/>
        <v>#NAME?</v>
      </c>
      <c r="AB42" s="140" t="e">
        <f t="shared" ca="1" si="1"/>
        <v>#NAME?</v>
      </c>
      <c r="AC42" t="e">
        <f t="shared" ca="1" si="2"/>
        <v>#NAME?</v>
      </c>
      <c r="AD42" t="e">
        <f t="shared" ca="1" si="3"/>
        <v>#NAME?</v>
      </c>
      <c r="AE42" s="138" t="e">
        <f t="shared" ca="1" si="4"/>
        <v>#NAME?</v>
      </c>
      <c r="AF42" s="140" t="e">
        <f t="shared" ca="1" si="5"/>
        <v>#NAME?</v>
      </c>
      <c r="AG42" s="138">
        <f t="shared" ca="1" si="6"/>
        <v>0</v>
      </c>
      <c r="AH42" s="140" t="e">
        <f t="shared" ca="1" si="7"/>
        <v>#NAME?</v>
      </c>
      <c r="AI42">
        <f t="shared" ca="1" si="8"/>
        <v>0</v>
      </c>
      <c r="BG42" t="e">
        <f ca="1"/>
        <v>#NAME?</v>
      </c>
      <c r="BH42" t="e">
        <f ca="1"/>
        <v>#NAME?</v>
      </c>
      <c r="BI42" t="e">
        <f ca="1"/>
        <v>#NAME?</v>
      </c>
      <c r="BJ42" t="e">
        <f t="shared" ca="1" si="13"/>
        <v>#NAME?</v>
      </c>
      <c r="BK42" t="e">
        <f t="shared" ca="1" si="14"/>
        <v>#NAME?</v>
      </c>
      <c r="BL42" t="e">
        <f t="shared" ca="1" si="10"/>
        <v>#NAME?</v>
      </c>
      <c r="BM42" t="e">
        <f t="shared" ca="1" si="11"/>
        <v>#NAME?</v>
      </c>
      <c r="BN42" t="e">
        <f t="shared" ca="1" si="12"/>
        <v>#NAME?</v>
      </c>
    </row>
    <row r="43" spans="1:66" ht="15.5" x14ac:dyDescent="0.35">
      <c r="A43" s="31">
        <v>88</v>
      </c>
      <c r="B43" s="14">
        <v>18</v>
      </c>
      <c r="C43" s="20">
        <v>1</v>
      </c>
      <c r="D43" s="14">
        <v>2</v>
      </c>
      <c r="E43">
        <v>0</v>
      </c>
      <c r="F43" s="32">
        <v>0</v>
      </c>
      <c r="G43" s="14">
        <v>40</v>
      </c>
      <c r="H43" s="14">
        <v>8</v>
      </c>
      <c r="I43" s="14">
        <v>1</v>
      </c>
      <c r="R43" t="e">
        <f ca="1"/>
        <v>#NAME?</v>
      </c>
      <c r="S43" t="e">
        <f ca="1"/>
        <v>#NAME?</v>
      </c>
      <c r="T43" t="e">
        <f ca="1"/>
        <v>#NAME?</v>
      </c>
      <c r="U43" t="e">
        <f ca="1"/>
        <v>#NAME?</v>
      </c>
      <c r="V43" t="e">
        <f ca="1"/>
        <v>#NAME?</v>
      </c>
      <c r="W43" t="e">
        <f ca="1"/>
        <v>#NAME?</v>
      </c>
      <c r="X43" t="e">
        <f ca="1"/>
        <v>#NAME?</v>
      </c>
      <c r="Y43" t="e">
        <f ca="1"/>
        <v>#NAME?</v>
      </c>
      <c r="Z43" s="138" t="e">
        <f ca="1"/>
        <v>#NAME?</v>
      </c>
      <c r="AA43" s="139" t="e">
        <f ca="1"/>
        <v>#NAME?</v>
      </c>
      <c r="AB43" s="140" t="e">
        <f t="shared" ca="1" si="1"/>
        <v>#NAME?</v>
      </c>
      <c r="AC43" t="e">
        <f t="shared" ca="1" si="2"/>
        <v>#NAME?</v>
      </c>
      <c r="AD43" t="e">
        <f t="shared" ca="1" si="3"/>
        <v>#NAME?</v>
      </c>
      <c r="AE43" s="138" t="e">
        <f t="shared" ca="1" si="4"/>
        <v>#NAME?</v>
      </c>
      <c r="AF43" s="140" t="e">
        <f t="shared" ca="1" si="5"/>
        <v>#NAME?</v>
      </c>
      <c r="AG43" s="138">
        <f t="shared" ca="1" si="6"/>
        <v>0</v>
      </c>
      <c r="AH43" s="140" t="e">
        <f t="shared" ca="1" si="7"/>
        <v>#NAME?</v>
      </c>
      <c r="AI43">
        <f t="shared" ca="1" si="8"/>
        <v>0</v>
      </c>
      <c r="BG43" t="e">
        <f ca="1"/>
        <v>#NAME?</v>
      </c>
      <c r="BH43" t="e">
        <f ca="1"/>
        <v>#NAME?</v>
      </c>
      <c r="BI43" t="e">
        <f ca="1"/>
        <v>#NAME?</v>
      </c>
      <c r="BJ43" t="e">
        <f t="shared" ca="1" si="13"/>
        <v>#NAME?</v>
      </c>
      <c r="BK43" t="e">
        <f t="shared" ca="1" si="14"/>
        <v>#NAME?</v>
      </c>
      <c r="BL43" t="e">
        <f t="shared" ca="1" si="10"/>
        <v>#NAME?</v>
      </c>
      <c r="BM43" t="e">
        <f t="shared" ca="1" si="11"/>
        <v>#NAME?</v>
      </c>
      <c r="BN43" t="e">
        <f t="shared" ca="1" si="12"/>
        <v>#NAME?</v>
      </c>
    </row>
    <row r="44" spans="1:66" ht="15.5" x14ac:dyDescent="0.35">
      <c r="A44" s="31">
        <v>59</v>
      </c>
      <c r="B44" s="14">
        <v>5</v>
      </c>
      <c r="C44" s="20">
        <v>1.159</v>
      </c>
      <c r="D44" s="14">
        <v>1</v>
      </c>
      <c r="E44">
        <v>0</v>
      </c>
      <c r="F44" s="32">
        <v>0</v>
      </c>
      <c r="G44" s="14">
        <v>43</v>
      </c>
      <c r="H44" s="14">
        <v>15</v>
      </c>
      <c r="I44" s="14">
        <v>1</v>
      </c>
      <c r="R44" t="e">
        <f ca="1"/>
        <v>#NAME?</v>
      </c>
      <c r="S44" t="e">
        <f ca="1"/>
        <v>#NAME?</v>
      </c>
      <c r="T44" t="e">
        <f ca="1"/>
        <v>#NAME?</v>
      </c>
      <c r="U44" t="e">
        <f ca="1"/>
        <v>#NAME?</v>
      </c>
      <c r="V44" t="e">
        <f ca="1"/>
        <v>#NAME?</v>
      </c>
      <c r="W44" t="e">
        <f ca="1"/>
        <v>#NAME?</v>
      </c>
      <c r="X44" t="e">
        <f ca="1"/>
        <v>#NAME?</v>
      </c>
      <c r="Y44" t="e">
        <f ca="1"/>
        <v>#NAME?</v>
      </c>
      <c r="Z44" s="138" t="e">
        <f ca="1"/>
        <v>#NAME?</v>
      </c>
      <c r="AA44" s="139" t="e">
        <f ca="1"/>
        <v>#NAME?</v>
      </c>
      <c r="AB44" s="140" t="e">
        <f t="shared" ca="1" si="1"/>
        <v>#NAME?</v>
      </c>
      <c r="AC44" t="e">
        <f t="shared" ca="1" si="2"/>
        <v>#NAME?</v>
      </c>
      <c r="AD44" t="e">
        <f t="shared" ca="1" si="3"/>
        <v>#NAME?</v>
      </c>
      <c r="AE44" s="138" t="e">
        <f t="shared" ca="1" si="4"/>
        <v>#NAME?</v>
      </c>
      <c r="AF44" s="140" t="e">
        <f t="shared" ca="1" si="5"/>
        <v>#NAME?</v>
      </c>
      <c r="AG44" s="138">
        <f t="shared" ca="1" si="6"/>
        <v>0</v>
      </c>
      <c r="AH44" s="140" t="e">
        <f t="shared" ca="1" si="7"/>
        <v>#NAME?</v>
      </c>
      <c r="AI44">
        <f t="shared" ca="1" si="8"/>
        <v>0</v>
      </c>
      <c r="BG44" t="e">
        <f ca="1"/>
        <v>#NAME?</v>
      </c>
      <c r="BH44" t="e">
        <f ca="1"/>
        <v>#NAME?</v>
      </c>
      <c r="BI44" t="e">
        <f ca="1"/>
        <v>#NAME?</v>
      </c>
      <c r="BJ44" t="e">
        <f t="shared" ca="1" si="13"/>
        <v>#NAME?</v>
      </c>
      <c r="BK44" t="e">
        <f t="shared" ca="1" si="14"/>
        <v>#NAME?</v>
      </c>
      <c r="BL44" t="e">
        <f t="shared" ca="1" si="10"/>
        <v>#NAME?</v>
      </c>
      <c r="BM44" t="e">
        <f t="shared" ca="1" si="11"/>
        <v>#NAME?</v>
      </c>
      <c r="BN44" t="e">
        <f t="shared" ca="1" si="12"/>
        <v>#NAME?</v>
      </c>
    </row>
    <row r="45" spans="1:66" ht="15.5" x14ac:dyDescent="0.35">
      <c r="A45" s="31">
        <v>117</v>
      </c>
      <c r="B45" s="14">
        <v>2</v>
      </c>
      <c r="C45" s="20">
        <v>0.104</v>
      </c>
      <c r="D45" s="14">
        <v>2</v>
      </c>
      <c r="E45">
        <v>0</v>
      </c>
      <c r="F45" s="32">
        <v>1</v>
      </c>
      <c r="G45" s="14">
        <v>52</v>
      </c>
      <c r="H45" s="14">
        <v>15</v>
      </c>
      <c r="I45" s="14">
        <v>1</v>
      </c>
      <c r="R45" t="e">
        <f ca="1"/>
        <v>#NAME?</v>
      </c>
      <c r="S45" t="e">
        <f ca="1"/>
        <v>#NAME?</v>
      </c>
      <c r="T45" t="e">
        <f ca="1"/>
        <v>#NAME?</v>
      </c>
      <c r="U45" t="e">
        <f ca="1"/>
        <v>#NAME?</v>
      </c>
      <c r="V45" t="e">
        <f ca="1"/>
        <v>#NAME?</v>
      </c>
      <c r="W45" t="e">
        <f ca="1"/>
        <v>#NAME?</v>
      </c>
      <c r="X45" t="e">
        <f ca="1"/>
        <v>#NAME?</v>
      </c>
      <c r="Y45" t="e">
        <f ca="1"/>
        <v>#NAME?</v>
      </c>
      <c r="Z45" s="138" t="e">
        <f ca="1"/>
        <v>#NAME?</v>
      </c>
      <c r="AA45" s="139" t="e">
        <f ca="1"/>
        <v>#NAME?</v>
      </c>
      <c r="AB45" s="140" t="e">
        <f t="shared" ca="1" si="1"/>
        <v>#NAME?</v>
      </c>
      <c r="AC45" t="e">
        <f t="shared" ca="1" si="2"/>
        <v>#NAME?</v>
      </c>
      <c r="AD45" t="e">
        <f t="shared" ca="1" si="3"/>
        <v>#NAME?</v>
      </c>
      <c r="AE45" s="138" t="e">
        <f t="shared" ca="1" si="4"/>
        <v>#NAME?</v>
      </c>
      <c r="AF45" s="140" t="e">
        <f t="shared" ca="1" si="5"/>
        <v>#NAME?</v>
      </c>
      <c r="AG45" s="138">
        <f t="shared" ca="1" si="6"/>
        <v>0</v>
      </c>
      <c r="AH45" s="140" t="e">
        <f t="shared" ca="1" si="7"/>
        <v>#NAME?</v>
      </c>
      <c r="AI45">
        <f t="shared" ca="1" si="8"/>
        <v>0</v>
      </c>
      <c r="BG45" t="e">
        <f ca="1"/>
        <v>#NAME?</v>
      </c>
      <c r="BH45" t="e">
        <f ca="1"/>
        <v>#NAME?</v>
      </c>
      <c r="BI45" t="e">
        <f ca="1"/>
        <v>#NAME?</v>
      </c>
      <c r="BJ45" t="e">
        <f t="shared" ca="1" si="13"/>
        <v>#NAME?</v>
      </c>
      <c r="BK45" t="e">
        <f t="shared" ca="1" si="14"/>
        <v>#NAME?</v>
      </c>
      <c r="BL45" t="e">
        <f t="shared" ca="1" si="10"/>
        <v>#NAME?</v>
      </c>
      <c r="BM45" t="e">
        <f t="shared" ca="1" si="11"/>
        <v>#NAME?</v>
      </c>
      <c r="BN45" t="e">
        <f t="shared" ca="1" si="12"/>
        <v>#NAME?</v>
      </c>
    </row>
    <row r="46" spans="1:66" ht="15.5" x14ac:dyDescent="0.35">
      <c r="A46" s="31">
        <v>83</v>
      </c>
      <c r="B46" s="14">
        <v>22</v>
      </c>
      <c r="C46" s="20">
        <v>0.93600000000000005</v>
      </c>
      <c r="D46" s="14">
        <v>2</v>
      </c>
      <c r="E46">
        <v>0</v>
      </c>
      <c r="F46" s="32">
        <v>0</v>
      </c>
      <c r="G46" s="14">
        <v>45</v>
      </c>
      <c r="H46" s="14">
        <v>9</v>
      </c>
      <c r="I46" s="14">
        <v>1</v>
      </c>
      <c r="R46" t="e">
        <f ca="1"/>
        <v>#NAME?</v>
      </c>
      <c r="S46" t="e">
        <f ca="1"/>
        <v>#NAME?</v>
      </c>
      <c r="T46" t="e">
        <f ca="1"/>
        <v>#NAME?</v>
      </c>
      <c r="U46" t="e">
        <f ca="1"/>
        <v>#NAME?</v>
      </c>
      <c r="V46" t="e">
        <f ca="1"/>
        <v>#NAME?</v>
      </c>
      <c r="W46" t="e">
        <f ca="1"/>
        <v>#NAME?</v>
      </c>
      <c r="X46" t="e">
        <f ca="1"/>
        <v>#NAME?</v>
      </c>
      <c r="Y46" t="e">
        <f ca="1"/>
        <v>#NAME?</v>
      </c>
      <c r="Z46" s="138" t="e">
        <f ca="1"/>
        <v>#NAME?</v>
      </c>
      <c r="AA46" s="139" t="e">
        <f ca="1"/>
        <v>#NAME?</v>
      </c>
      <c r="AB46" s="140" t="e">
        <f t="shared" ca="1" si="1"/>
        <v>#NAME?</v>
      </c>
      <c r="AC46" t="e">
        <f t="shared" ca="1" si="2"/>
        <v>#NAME?</v>
      </c>
      <c r="AD46" t="e">
        <f t="shared" ca="1" si="3"/>
        <v>#NAME?</v>
      </c>
      <c r="AE46" s="138" t="e">
        <f t="shared" ca="1" si="4"/>
        <v>#NAME?</v>
      </c>
      <c r="AF46" s="140" t="e">
        <f t="shared" ca="1" si="5"/>
        <v>#NAME?</v>
      </c>
      <c r="AG46" s="138">
        <f t="shared" ca="1" si="6"/>
        <v>0</v>
      </c>
      <c r="AH46" s="140" t="e">
        <f t="shared" ca="1" si="7"/>
        <v>#NAME?</v>
      </c>
      <c r="AI46">
        <f t="shared" ca="1" si="8"/>
        <v>0</v>
      </c>
      <c r="BG46" t="e">
        <f ca="1"/>
        <v>#NAME?</v>
      </c>
      <c r="BH46" t="e">
        <f ca="1"/>
        <v>#NAME?</v>
      </c>
      <c r="BI46" t="e">
        <f ca="1"/>
        <v>#NAME?</v>
      </c>
      <c r="BJ46" t="e">
        <f t="shared" ca="1" si="13"/>
        <v>#NAME?</v>
      </c>
      <c r="BK46" t="e">
        <f t="shared" ca="1" si="14"/>
        <v>#NAME?</v>
      </c>
      <c r="BL46" t="e">
        <f t="shared" ca="1" si="10"/>
        <v>#NAME?</v>
      </c>
      <c r="BM46" t="e">
        <f t="shared" ca="1" si="11"/>
        <v>#NAME?</v>
      </c>
      <c r="BN46" t="e">
        <f t="shared" ca="1" si="12"/>
        <v>#NAME?</v>
      </c>
    </row>
    <row r="47" spans="1:66" ht="15.5" x14ac:dyDescent="0.35">
      <c r="A47" s="31">
        <v>91</v>
      </c>
      <c r="B47" s="14">
        <v>2</v>
      </c>
      <c r="C47" s="20">
        <v>1.968</v>
      </c>
      <c r="D47" s="14">
        <v>1</v>
      </c>
      <c r="E47">
        <v>0</v>
      </c>
      <c r="F47" s="32">
        <v>0</v>
      </c>
      <c r="G47" s="14">
        <v>33</v>
      </c>
      <c r="H47" s="14">
        <v>5</v>
      </c>
      <c r="I47" s="14">
        <v>1</v>
      </c>
      <c r="R47" t="e">
        <f ca="1"/>
        <v>#NAME?</v>
      </c>
      <c r="S47" t="e">
        <f ca="1"/>
        <v>#NAME?</v>
      </c>
      <c r="T47" t="e">
        <f ca="1"/>
        <v>#NAME?</v>
      </c>
      <c r="U47" t="e">
        <f ca="1"/>
        <v>#NAME?</v>
      </c>
      <c r="V47" t="e">
        <f ca="1"/>
        <v>#NAME?</v>
      </c>
      <c r="W47" t="e">
        <f ca="1"/>
        <v>#NAME?</v>
      </c>
      <c r="X47" t="e">
        <f ca="1"/>
        <v>#NAME?</v>
      </c>
      <c r="Y47" t="e">
        <f ca="1"/>
        <v>#NAME?</v>
      </c>
      <c r="Z47" s="138" t="e">
        <f ca="1"/>
        <v>#NAME?</v>
      </c>
      <c r="AA47" s="139" t="e">
        <f ca="1"/>
        <v>#NAME?</v>
      </c>
      <c r="AB47" s="140" t="e">
        <f t="shared" ca="1" si="1"/>
        <v>#NAME?</v>
      </c>
      <c r="AC47" t="e">
        <f t="shared" ca="1" si="2"/>
        <v>#NAME?</v>
      </c>
      <c r="AD47" t="e">
        <f t="shared" ca="1" si="3"/>
        <v>#NAME?</v>
      </c>
      <c r="AE47" s="138" t="e">
        <f t="shared" ca="1" si="4"/>
        <v>#NAME?</v>
      </c>
      <c r="AF47" s="140" t="e">
        <f t="shared" ca="1" si="5"/>
        <v>#NAME?</v>
      </c>
      <c r="AG47" s="138">
        <f t="shared" ca="1" si="6"/>
        <v>0</v>
      </c>
      <c r="AH47" s="140" t="e">
        <f t="shared" ca="1" si="7"/>
        <v>#NAME?</v>
      </c>
      <c r="AI47">
        <f t="shared" ca="1" si="8"/>
        <v>0</v>
      </c>
      <c r="BG47" t="e">
        <f ca="1"/>
        <v>#NAME?</v>
      </c>
      <c r="BH47" t="e">
        <f ca="1"/>
        <v>#NAME?</v>
      </c>
      <c r="BI47" t="e">
        <f ca="1"/>
        <v>#NAME?</v>
      </c>
      <c r="BJ47" t="e">
        <f t="shared" ca="1" si="13"/>
        <v>#NAME?</v>
      </c>
      <c r="BK47" t="e">
        <f t="shared" ca="1" si="14"/>
        <v>#NAME?</v>
      </c>
      <c r="BL47" t="e">
        <f t="shared" ca="1" si="10"/>
        <v>#NAME?</v>
      </c>
      <c r="BM47" t="e">
        <f t="shared" ca="1" si="11"/>
        <v>#NAME?</v>
      </c>
      <c r="BN47" t="e">
        <f t="shared" ca="1" si="12"/>
        <v>#NAME?</v>
      </c>
    </row>
    <row r="48" spans="1:66" ht="15.5" x14ac:dyDescent="0.35">
      <c r="A48" s="31">
        <v>56</v>
      </c>
      <c r="B48" s="14">
        <v>4</v>
      </c>
      <c r="C48" s="20">
        <v>2.536</v>
      </c>
      <c r="D48" s="14">
        <v>1</v>
      </c>
      <c r="E48">
        <v>0</v>
      </c>
      <c r="F48" s="32">
        <v>1</v>
      </c>
      <c r="G48" s="14">
        <v>36</v>
      </c>
      <c r="H48" s="14">
        <v>8</v>
      </c>
      <c r="I48" s="14">
        <v>1</v>
      </c>
      <c r="R48" t="e">
        <f ca="1"/>
        <v>#NAME?</v>
      </c>
      <c r="S48" t="e">
        <f ca="1"/>
        <v>#NAME?</v>
      </c>
      <c r="T48" t="e">
        <f ca="1"/>
        <v>#NAME?</v>
      </c>
      <c r="U48" t="e">
        <f ca="1"/>
        <v>#NAME?</v>
      </c>
      <c r="V48" t="e">
        <f ca="1"/>
        <v>#NAME?</v>
      </c>
      <c r="W48" t="e">
        <f ca="1"/>
        <v>#NAME?</v>
      </c>
      <c r="X48" t="e">
        <f ca="1"/>
        <v>#NAME?</v>
      </c>
      <c r="Y48" t="e">
        <f ca="1"/>
        <v>#NAME?</v>
      </c>
      <c r="Z48" s="138" t="e">
        <f ca="1"/>
        <v>#NAME?</v>
      </c>
      <c r="AA48" s="139" t="e">
        <f ca="1"/>
        <v>#NAME?</v>
      </c>
      <c r="AB48" s="140" t="e">
        <f t="shared" ca="1" si="1"/>
        <v>#NAME?</v>
      </c>
      <c r="AC48" t="e">
        <f t="shared" ca="1" si="2"/>
        <v>#NAME?</v>
      </c>
      <c r="AD48" t="e">
        <f t="shared" ca="1" si="3"/>
        <v>#NAME?</v>
      </c>
      <c r="AE48" s="138" t="e">
        <f t="shared" ca="1" si="4"/>
        <v>#NAME?</v>
      </c>
      <c r="AF48" s="140" t="e">
        <f t="shared" ca="1" si="5"/>
        <v>#NAME?</v>
      </c>
      <c r="AG48" s="138">
        <f t="shared" ca="1" si="6"/>
        <v>0</v>
      </c>
      <c r="AH48" s="140" t="e">
        <f t="shared" ca="1" si="7"/>
        <v>#NAME?</v>
      </c>
      <c r="AI48">
        <f t="shared" ca="1" si="8"/>
        <v>0</v>
      </c>
      <c r="BG48" t="e">
        <f ca="1"/>
        <v>#NAME?</v>
      </c>
      <c r="BH48" t="e">
        <f ca="1"/>
        <v>#NAME?</v>
      </c>
      <c r="BI48" t="e">
        <f ca="1"/>
        <v>#NAME?</v>
      </c>
      <c r="BJ48" t="e">
        <f t="shared" ca="1" si="13"/>
        <v>#NAME?</v>
      </c>
      <c r="BK48" t="e">
        <f t="shared" ca="1" si="14"/>
        <v>#NAME?</v>
      </c>
      <c r="BL48" t="e">
        <f t="shared" ca="1" si="10"/>
        <v>#NAME?</v>
      </c>
      <c r="BM48" t="e">
        <f t="shared" ca="1" si="11"/>
        <v>#NAME?</v>
      </c>
      <c r="BN48" t="e">
        <f t="shared" ca="1" si="12"/>
        <v>#NAME?</v>
      </c>
    </row>
    <row r="49" spans="1:66" ht="15.5" x14ac:dyDescent="0.35">
      <c r="A49" s="31">
        <v>51</v>
      </c>
      <c r="B49" s="14">
        <v>2</v>
      </c>
      <c r="C49" s="20">
        <v>0.41699999999999998</v>
      </c>
      <c r="D49" s="14">
        <v>3</v>
      </c>
      <c r="E49">
        <v>1</v>
      </c>
      <c r="F49" s="32">
        <v>0</v>
      </c>
      <c r="G49" s="14">
        <v>36</v>
      </c>
      <c r="H49" s="14">
        <v>8</v>
      </c>
      <c r="I49" s="14">
        <v>0</v>
      </c>
      <c r="R49" t="e">
        <f ca="1"/>
        <v>#NAME?</v>
      </c>
      <c r="S49" t="e">
        <f ca="1"/>
        <v>#NAME?</v>
      </c>
      <c r="T49" t="e">
        <f ca="1"/>
        <v>#NAME?</v>
      </c>
      <c r="U49" t="e">
        <f ca="1"/>
        <v>#NAME?</v>
      </c>
      <c r="V49" t="e">
        <f ca="1"/>
        <v>#NAME?</v>
      </c>
      <c r="W49" t="e">
        <f ca="1"/>
        <v>#NAME?</v>
      </c>
      <c r="X49" t="e">
        <f ca="1"/>
        <v>#NAME?</v>
      </c>
      <c r="Y49" t="e">
        <f ca="1"/>
        <v>#NAME?</v>
      </c>
      <c r="Z49" s="138" t="e">
        <f ca="1"/>
        <v>#NAME?</v>
      </c>
      <c r="AA49" s="139" t="e">
        <f ca="1"/>
        <v>#NAME?</v>
      </c>
      <c r="AB49" s="140" t="e">
        <f t="shared" ca="1" si="1"/>
        <v>#NAME?</v>
      </c>
      <c r="AC49" t="e">
        <f t="shared" ca="1" si="2"/>
        <v>#NAME?</v>
      </c>
      <c r="AD49" t="e">
        <f t="shared" ca="1" si="3"/>
        <v>#NAME?</v>
      </c>
      <c r="AE49" s="138" t="e">
        <f t="shared" ca="1" si="4"/>
        <v>#NAME?</v>
      </c>
      <c r="AF49" s="140" t="e">
        <f t="shared" ca="1" si="5"/>
        <v>#NAME?</v>
      </c>
      <c r="AG49" s="138">
        <f t="shared" ca="1" si="6"/>
        <v>0</v>
      </c>
      <c r="AH49" s="140" t="e">
        <f t="shared" ca="1" si="7"/>
        <v>#NAME?</v>
      </c>
      <c r="AI49">
        <f t="shared" ca="1" si="8"/>
        <v>0</v>
      </c>
      <c r="BG49" t="e">
        <f ca="1"/>
        <v>#NAME?</v>
      </c>
      <c r="BH49" t="e">
        <f ca="1"/>
        <v>#NAME?</v>
      </c>
      <c r="BI49" t="e">
        <f ca="1"/>
        <v>#NAME?</v>
      </c>
      <c r="BJ49" t="e">
        <f t="shared" ca="1" si="13"/>
        <v>#NAME?</v>
      </c>
      <c r="BK49" t="e">
        <f t="shared" ca="1" si="14"/>
        <v>#NAME?</v>
      </c>
      <c r="BL49" t="e">
        <f t="shared" ca="1" si="10"/>
        <v>#NAME?</v>
      </c>
      <c r="BM49" t="e">
        <f t="shared" ca="1" si="11"/>
        <v>#NAME?</v>
      </c>
      <c r="BN49" t="e">
        <f t="shared" ca="1" si="12"/>
        <v>#NAME?</v>
      </c>
    </row>
    <row r="50" spans="1:66" ht="15.5" x14ac:dyDescent="0.35">
      <c r="A50" s="31">
        <v>56</v>
      </c>
      <c r="B50" s="14">
        <v>14</v>
      </c>
      <c r="C50" s="20">
        <v>3.9E-2</v>
      </c>
      <c r="D50" s="14">
        <v>1</v>
      </c>
      <c r="E50">
        <v>0</v>
      </c>
      <c r="F50" s="32">
        <v>1</v>
      </c>
      <c r="G50" s="14">
        <v>43</v>
      </c>
      <c r="H50" s="14">
        <v>6</v>
      </c>
      <c r="I50" s="14">
        <v>0</v>
      </c>
      <c r="R50" t="e">
        <f ca="1"/>
        <v>#NAME?</v>
      </c>
      <c r="S50" t="e">
        <f ca="1"/>
        <v>#NAME?</v>
      </c>
      <c r="T50" t="e">
        <f ca="1"/>
        <v>#NAME?</v>
      </c>
      <c r="U50" t="e">
        <f ca="1"/>
        <v>#NAME?</v>
      </c>
      <c r="V50" t="e">
        <f ca="1"/>
        <v>#NAME?</v>
      </c>
      <c r="W50" t="e">
        <f ca="1"/>
        <v>#NAME?</v>
      </c>
      <c r="X50" t="e">
        <f ca="1"/>
        <v>#NAME?</v>
      </c>
      <c r="Y50" t="e">
        <f ca="1"/>
        <v>#NAME?</v>
      </c>
      <c r="Z50" s="138" t="e">
        <f ca="1"/>
        <v>#NAME?</v>
      </c>
      <c r="AA50" s="139" t="e">
        <f ca="1"/>
        <v>#NAME?</v>
      </c>
      <c r="AB50" s="140" t="e">
        <f t="shared" ca="1" si="1"/>
        <v>#NAME?</v>
      </c>
      <c r="AC50" t="e">
        <f t="shared" ca="1" si="2"/>
        <v>#NAME?</v>
      </c>
      <c r="AD50" t="e">
        <f t="shared" ca="1" si="3"/>
        <v>#NAME?</v>
      </c>
      <c r="AE50" s="138" t="e">
        <f t="shared" ca="1" si="4"/>
        <v>#NAME?</v>
      </c>
      <c r="AF50" s="140" t="e">
        <f t="shared" ca="1" si="5"/>
        <v>#NAME?</v>
      </c>
      <c r="AG50" s="138">
        <f t="shared" ca="1" si="6"/>
        <v>0</v>
      </c>
      <c r="AH50" s="140" t="e">
        <f t="shared" ca="1" si="7"/>
        <v>#NAME?</v>
      </c>
      <c r="AI50">
        <f t="shared" ca="1" si="8"/>
        <v>0</v>
      </c>
      <c r="BG50" t="e">
        <f ca="1"/>
        <v>#NAME?</v>
      </c>
      <c r="BH50" t="e">
        <f ca="1"/>
        <v>#NAME?</v>
      </c>
      <c r="BI50" t="e">
        <f ca="1"/>
        <v>#NAME?</v>
      </c>
      <c r="BJ50" t="e">
        <f t="shared" ca="1" si="13"/>
        <v>#NAME?</v>
      </c>
      <c r="BK50" t="e">
        <f t="shared" ca="1" si="14"/>
        <v>#NAME?</v>
      </c>
      <c r="BL50" t="e">
        <f t="shared" ca="1" si="10"/>
        <v>#NAME?</v>
      </c>
      <c r="BM50" t="e">
        <f t="shared" ca="1" si="11"/>
        <v>#NAME?</v>
      </c>
      <c r="BN50" t="e">
        <f t="shared" ca="1" si="12"/>
        <v>#NAME?</v>
      </c>
    </row>
    <row r="51" spans="1:66" ht="15.5" x14ac:dyDescent="0.35">
      <c r="A51" s="31">
        <v>51</v>
      </c>
      <c r="B51" s="14">
        <v>3</v>
      </c>
      <c r="C51" s="20">
        <v>1.155</v>
      </c>
      <c r="D51" s="14">
        <v>2</v>
      </c>
      <c r="E51">
        <v>0</v>
      </c>
      <c r="F51" s="32">
        <v>1</v>
      </c>
      <c r="G51" s="14">
        <v>35</v>
      </c>
      <c r="H51" s="14">
        <v>1</v>
      </c>
      <c r="I51" s="14">
        <v>0</v>
      </c>
      <c r="R51" t="e">
        <f ca="1"/>
        <v>#NAME?</v>
      </c>
      <c r="S51" t="e">
        <f ca="1"/>
        <v>#NAME?</v>
      </c>
      <c r="T51" t="e">
        <f ca="1"/>
        <v>#NAME?</v>
      </c>
      <c r="U51" t="e">
        <f ca="1"/>
        <v>#NAME?</v>
      </c>
      <c r="V51" t="e">
        <f ca="1"/>
        <v>#NAME?</v>
      </c>
      <c r="W51" t="e">
        <f ca="1"/>
        <v>#NAME?</v>
      </c>
      <c r="X51" t="e">
        <f ca="1"/>
        <v>#NAME?</v>
      </c>
      <c r="Y51" t="e">
        <f ca="1"/>
        <v>#NAME?</v>
      </c>
      <c r="Z51" s="138" t="e">
        <f ca="1"/>
        <v>#NAME?</v>
      </c>
      <c r="AA51" s="139" t="e">
        <f ca="1"/>
        <v>#NAME?</v>
      </c>
      <c r="AB51" s="140" t="e">
        <f t="shared" ca="1" si="1"/>
        <v>#NAME?</v>
      </c>
      <c r="AC51" t="e">
        <f t="shared" ca="1" si="2"/>
        <v>#NAME?</v>
      </c>
      <c r="AD51" t="e">
        <f t="shared" ca="1" si="3"/>
        <v>#NAME?</v>
      </c>
      <c r="AE51" s="138" t="e">
        <f t="shared" ca="1" si="4"/>
        <v>#NAME?</v>
      </c>
      <c r="AF51" s="140" t="e">
        <f t="shared" ca="1" si="5"/>
        <v>#NAME?</v>
      </c>
      <c r="AG51" s="138">
        <f t="shared" ca="1" si="6"/>
        <v>0</v>
      </c>
      <c r="AH51" s="140" t="e">
        <f t="shared" ca="1" si="7"/>
        <v>#NAME?</v>
      </c>
      <c r="AI51">
        <f t="shared" ca="1" si="8"/>
        <v>0</v>
      </c>
      <c r="BG51" t="e">
        <f ca="1"/>
        <v>#NAME?</v>
      </c>
      <c r="BH51" t="e">
        <f ca="1"/>
        <v>#NAME?</v>
      </c>
      <c r="BI51" t="e">
        <f ca="1"/>
        <v>#NAME?</v>
      </c>
      <c r="BJ51" t="e">
        <f t="shared" ca="1" si="13"/>
        <v>#NAME?</v>
      </c>
      <c r="BK51" t="e">
        <f t="shared" ca="1" si="14"/>
        <v>#NAME?</v>
      </c>
      <c r="BL51" t="e">
        <f t="shared" ca="1" si="10"/>
        <v>#NAME?</v>
      </c>
      <c r="BM51" t="e">
        <f t="shared" ca="1" si="11"/>
        <v>#NAME?</v>
      </c>
      <c r="BN51" t="e">
        <f t="shared" ca="1" si="12"/>
        <v>#NAME?</v>
      </c>
    </row>
    <row r="52" spans="1:66" ht="15.5" x14ac:dyDescent="0.35">
      <c r="A52" s="31">
        <v>56</v>
      </c>
      <c r="B52" s="14">
        <v>9</v>
      </c>
      <c r="C52" s="20">
        <v>1.9990000000000001</v>
      </c>
      <c r="D52" s="14">
        <v>0</v>
      </c>
      <c r="E52">
        <v>0</v>
      </c>
      <c r="F52" s="32">
        <v>1</v>
      </c>
      <c r="G52" s="14">
        <v>49</v>
      </c>
      <c r="H52" s="14">
        <v>7</v>
      </c>
      <c r="I52" s="14">
        <v>0</v>
      </c>
      <c r="R52" t="e">
        <f ca="1"/>
        <v>#NAME?</v>
      </c>
      <c r="S52" t="e">
        <f ca="1"/>
        <v>#NAME?</v>
      </c>
      <c r="T52" t="e">
        <f ca="1"/>
        <v>#NAME?</v>
      </c>
      <c r="U52" t="e">
        <f ca="1"/>
        <v>#NAME?</v>
      </c>
      <c r="V52" t="e">
        <f ca="1"/>
        <v>#NAME?</v>
      </c>
      <c r="W52" t="e">
        <f ca="1"/>
        <v>#NAME?</v>
      </c>
      <c r="X52" t="e">
        <f ca="1"/>
        <v>#NAME?</v>
      </c>
      <c r="Y52" t="e">
        <f ca="1"/>
        <v>#NAME?</v>
      </c>
      <c r="Z52" s="138" t="e">
        <f ca="1"/>
        <v>#NAME?</v>
      </c>
      <c r="AA52" s="139" t="e">
        <f ca="1"/>
        <v>#NAME?</v>
      </c>
      <c r="AB52" s="140" t="e">
        <f t="shared" ca="1" si="1"/>
        <v>#NAME?</v>
      </c>
      <c r="AC52" t="e">
        <f t="shared" ca="1" si="2"/>
        <v>#NAME?</v>
      </c>
      <c r="AD52" t="e">
        <f t="shared" ca="1" si="3"/>
        <v>#NAME?</v>
      </c>
      <c r="AE52" s="138" t="e">
        <f t="shared" ca="1" si="4"/>
        <v>#NAME?</v>
      </c>
      <c r="AF52" s="140" t="e">
        <f t="shared" ca="1" si="5"/>
        <v>#NAME?</v>
      </c>
      <c r="AG52" s="138">
        <f t="shared" ca="1" si="6"/>
        <v>0</v>
      </c>
      <c r="AH52" s="140" t="e">
        <f t="shared" ca="1" si="7"/>
        <v>#NAME?</v>
      </c>
      <c r="AI52">
        <f t="shared" ca="1" si="8"/>
        <v>0</v>
      </c>
      <c r="BG52" t="e">
        <f ca="1"/>
        <v>#NAME?</v>
      </c>
      <c r="BH52" t="e">
        <f ca="1"/>
        <v>#NAME?</v>
      </c>
      <c r="BI52" t="e">
        <f ca="1"/>
        <v>#NAME?</v>
      </c>
      <c r="BJ52" t="e">
        <f t="shared" ca="1" si="13"/>
        <v>#NAME?</v>
      </c>
      <c r="BK52" t="e">
        <f t="shared" ca="1" si="14"/>
        <v>#NAME?</v>
      </c>
      <c r="BL52" t="e">
        <f t="shared" ca="1" si="10"/>
        <v>#NAME?</v>
      </c>
      <c r="BM52" t="e">
        <f t="shared" ca="1" si="11"/>
        <v>#NAME?</v>
      </c>
      <c r="BN52" t="e">
        <f t="shared" ca="1" si="12"/>
        <v>#NAME?</v>
      </c>
    </row>
    <row r="53" spans="1:66" ht="15.5" x14ac:dyDescent="0.35">
      <c r="A53" s="31">
        <v>53</v>
      </c>
      <c r="B53" s="14">
        <v>2</v>
      </c>
      <c r="C53" s="20">
        <v>2.8719999999999999</v>
      </c>
      <c r="D53" s="14">
        <v>6</v>
      </c>
      <c r="E53">
        <v>0</v>
      </c>
      <c r="F53" s="32">
        <v>1</v>
      </c>
      <c r="G53" s="14">
        <v>35</v>
      </c>
      <c r="H53" s="14">
        <v>4</v>
      </c>
      <c r="I53" s="14">
        <v>1</v>
      </c>
      <c r="R53" t="e">
        <f ca="1"/>
        <v>#NAME?</v>
      </c>
      <c r="S53" t="e">
        <f ca="1"/>
        <v>#NAME?</v>
      </c>
      <c r="T53" t="e">
        <f ca="1"/>
        <v>#NAME?</v>
      </c>
      <c r="U53" t="e">
        <f ca="1"/>
        <v>#NAME?</v>
      </c>
      <c r="V53" t="e">
        <f ca="1"/>
        <v>#NAME?</v>
      </c>
      <c r="W53" t="e">
        <f ca="1"/>
        <v>#NAME?</v>
      </c>
      <c r="X53" t="e">
        <f ca="1"/>
        <v>#NAME?</v>
      </c>
      <c r="Y53" t="e">
        <f ca="1"/>
        <v>#NAME?</v>
      </c>
      <c r="Z53" s="138" t="e">
        <f ca="1"/>
        <v>#NAME?</v>
      </c>
      <c r="AA53" s="139" t="e">
        <f ca="1"/>
        <v>#NAME?</v>
      </c>
      <c r="AB53" s="140" t="e">
        <f t="shared" ca="1" si="1"/>
        <v>#NAME?</v>
      </c>
      <c r="AC53" t="e">
        <f t="shared" ca="1" si="2"/>
        <v>#NAME?</v>
      </c>
      <c r="AD53" t="e">
        <f t="shared" ca="1" si="3"/>
        <v>#NAME?</v>
      </c>
      <c r="AE53" s="138" t="e">
        <f t="shared" ca="1" si="4"/>
        <v>#NAME?</v>
      </c>
      <c r="AF53" s="140" t="e">
        <f t="shared" ca="1" si="5"/>
        <v>#NAME?</v>
      </c>
      <c r="AG53" s="138">
        <f t="shared" ca="1" si="6"/>
        <v>0</v>
      </c>
      <c r="AH53" s="140" t="e">
        <f t="shared" ca="1" si="7"/>
        <v>#NAME?</v>
      </c>
      <c r="AI53">
        <f t="shared" ca="1" si="8"/>
        <v>0</v>
      </c>
      <c r="BG53" t="e">
        <f ca="1"/>
        <v>#NAME?</v>
      </c>
      <c r="BH53" t="e">
        <f ca="1"/>
        <v>#NAME?</v>
      </c>
      <c r="BI53" t="e">
        <f ca="1"/>
        <v>#NAME?</v>
      </c>
      <c r="BJ53" t="e">
        <f t="shared" ca="1" si="13"/>
        <v>#NAME?</v>
      </c>
      <c r="BK53" t="e">
        <f t="shared" ca="1" si="14"/>
        <v>#NAME?</v>
      </c>
      <c r="BL53" t="e">
        <f t="shared" ca="1" si="10"/>
        <v>#NAME?</v>
      </c>
      <c r="BM53" t="e">
        <f t="shared" ca="1" si="11"/>
        <v>#NAME?</v>
      </c>
      <c r="BN53" t="e">
        <f t="shared" ca="1" si="12"/>
        <v>#NAME?</v>
      </c>
    </row>
    <row r="54" spans="1:66" ht="15.5" x14ac:dyDescent="0.35">
      <c r="A54" s="31">
        <v>62</v>
      </c>
      <c r="B54" s="14">
        <v>21</v>
      </c>
      <c r="C54" s="20">
        <v>0.73399999999999999</v>
      </c>
      <c r="D54" s="14">
        <v>3</v>
      </c>
      <c r="E54">
        <v>0</v>
      </c>
      <c r="F54" s="32">
        <v>0</v>
      </c>
      <c r="G54" s="14">
        <v>44</v>
      </c>
      <c r="H54" s="14">
        <v>5</v>
      </c>
      <c r="I54" s="14">
        <v>1</v>
      </c>
      <c r="R54" t="e">
        <f ca="1"/>
        <v>#NAME?</v>
      </c>
      <c r="S54" t="e">
        <f ca="1"/>
        <v>#NAME?</v>
      </c>
      <c r="T54" t="e">
        <f ca="1"/>
        <v>#NAME?</v>
      </c>
      <c r="U54" t="e">
        <f ca="1"/>
        <v>#NAME?</v>
      </c>
      <c r="V54" t="e">
        <f ca="1"/>
        <v>#NAME?</v>
      </c>
      <c r="W54" t="e">
        <f ca="1"/>
        <v>#NAME?</v>
      </c>
      <c r="X54" t="e">
        <f ca="1"/>
        <v>#NAME?</v>
      </c>
      <c r="Y54" t="e">
        <f ca="1"/>
        <v>#NAME?</v>
      </c>
      <c r="Z54" s="138" t="e">
        <f ca="1"/>
        <v>#NAME?</v>
      </c>
      <c r="AA54" s="139" t="e">
        <f ca="1"/>
        <v>#NAME?</v>
      </c>
      <c r="AB54" s="140" t="e">
        <f t="shared" ca="1" si="1"/>
        <v>#NAME?</v>
      </c>
      <c r="AC54" t="e">
        <f t="shared" ca="1" si="2"/>
        <v>#NAME?</v>
      </c>
      <c r="AD54" t="e">
        <f t="shared" ca="1" si="3"/>
        <v>#NAME?</v>
      </c>
      <c r="AE54" s="138" t="e">
        <f t="shared" ca="1" si="4"/>
        <v>#NAME?</v>
      </c>
      <c r="AF54" s="140" t="e">
        <f t="shared" ca="1" si="5"/>
        <v>#NAME?</v>
      </c>
      <c r="AG54" s="138">
        <f t="shared" ca="1" si="6"/>
        <v>0</v>
      </c>
      <c r="AH54" s="140" t="e">
        <f t="shared" ca="1" si="7"/>
        <v>#NAME?</v>
      </c>
      <c r="AI54">
        <f t="shared" ca="1" si="8"/>
        <v>0</v>
      </c>
      <c r="BG54" t="e">
        <f ca="1"/>
        <v>#NAME?</v>
      </c>
      <c r="BH54" t="e">
        <f ca="1"/>
        <v>#NAME?</v>
      </c>
      <c r="BI54" t="e">
        <f ca="1"/>
        <v>#NAME?</v>
      </c>
      <c r="BJ54" t="e">
        <f t="shared" ca="1" si="13"/>
        <v>#NAME?</v>
      </c>
      <c r="BK54" t="e">
        <f t="shared" ca="1" si="14"/>
        <v>#NAME?</v>
      </c>
      <c r="BL54" t="e">
        <f t="shared" ca="1" si="10"/>
        <v>#NAME?</v>
      </c>
      <c r="BM54" t="e">
        <f t="shared" ca="1" si="11"/>
        <v>#NAME?</v>
      </c>
      <c r="BN54" t="e">
        <f t="shared" ca="1" si="12"/>
        <v>#NAME?</v>
      </c>
    </row>
    <row r="55" spans="1:66" ht="15.5" x14ac:dyDescent="0.35">
      <c r="A55" s="31">
        <v>44</v>
      </c>
      <c r="B55" s="14">
        <v>4</v>
      </c>
      <c r="C55" s="20">
        <v>4.5900000000000003E-2</v>
      </c>
      <c r="D55" s="14">
        <v>6</v>
      </c>
      <c r="E55">
        <v>0</v>
      </c>
      <c r="F55" s="32">
        <v>0</v>
      </c>
      <c r="G55" s="14">
        <v>29</v>
      </c>
      <c r="H55" s="14">
        <v>2</v>
      </c>
      <c r="I55" s="14">
        <v>1</v>
      </c>
      <c r="R55" t="e">
        <f ca="1"/>
        <v>#NAME?</v>
      </c>
      <c r="S55" t="e">
        <f ca="1"/>
        <v>#NAME?</v>
      </c>
      <c r="T55" t="e">
        <f ca="1"/>
        <v>#NAME?</v>
      </c>
      <c r="U55" t="e">
        <f ca="1"/>
        <v>#NAME?</v>
      </c>
      <c r="V55" t="e">
        <f ca="1"/>
        <v>#NAME?</v>
      </c>
      <c r="W55" t="e">
        <f ca="1"/>
        <v>#NAME?</v>
      </c>
      <c r="X55" t="e">
        <f ca="1"/>
        <v>#NAME?</v>
      </c>
      <c r="Y55" t="e">
        <f ca="1"/>
        <v>#NAME?</v>
      </c>
      <c r="Z55" s="138" t="e">
        <f ca="1"/>
        <v>#NAME?</v>
      </c>
      <c r="AA55" s="139" t="e">
        <f ca="1"/>
        <v>#NAME?</v>
      </c>
      <c r="AB55" s="140" t="e">
        <f t="shared" ca="1" si="1"/>
        <v>#NAME?</v>
      </c>
      <c r="AC55" t="e">
        <f t="shared" ca="1" si="2"/>
        <v>#NAME?</v>
      </c>
      <c r="AD55" t="e">
        <f t="shared" ca="1" si="3"/>
        <v>#NAME?</v>
      </c>
      <c r="AE55" s="138" t="e">
        <f t="shared" ca="1" si="4"/>
        <v>#NAME?</v>
      </c>
      <c r="AF55" s="140" t="e">
        <f t="shared" ca="1" si="5"/>
        <v>#NAME?</v>
      </c>
      <c r="AG55" s="138">
        <f t="shared" ca="1" si="6"/>
        <v>0</v>
      </c>
      <c r="AH55" s="140" t="e">
        <f t="shared" ca="1" si="7"/>
        <v>#NAME?</v>
      </c>
      <c r="AI55">
        <f t="shared" ca="1" si="8"/>
        <v>0</v>
      </c>
      <c r="BG55" t="e">
        <f ca="1"/>
        <v>#NAME?</v>
      </c>
      <c r="BH55" t="e">
        <f ca="1"/>
        <v>#NAME?</v>
      </c>
      <c r="BI55" t="e">
        <f ca="1"/>
        <v>#NAME?</v>
      </c>
      <c r="BJ55" t="e">
        <f t="shared" ca="1" si="13"/>
        <v>#NAME?</v>
      </c>
      <c r="BK55" t="e">
        <f t="shared" ca="1" si="14"/>
        <v>#NAME?</v>
      </c>
      <c r="BL55" t="e">
        <f t="shared" ca="1" si="10"/>
        <v>#NAME?</v>
      </c>
      <c r="BM55" t="e">
        <f t="shared" ca="1" si="11"/>
        <v>#NAME?</v>
      </c>
      <c r="BN55" t="e">
        <f t="shared" ca="1" si="12"/>
        <v>#NAME?</v>
      </c>
    </row>
    <row r="56" spans="1:66" ht="15.5" x14ac:dyDescent="0.35">
      <c r="A56" s="31">
        <v>41</v>
      </c>
      <c r="B56" s="14">
        <v>12</v>
      </c>
      <c r="C56" s="20">
        <v>0.879</v>
      </c>
      <c r="D56" s="14">
        <v>2</v>
      </c>
      <c r="E56">
        <v>0</v>
      </c>
      <c r="F56" s="32">
        <v>0</v>
      </c>
      <c r="G56" s="14">
        <v>39</v>
      </c>
      <c r="H56" s="14">
        <v>5</v>
      </c>
      <c r="I56" s="14">
        <v>0</v>
      </c>
      <c r="R56" t="e">
        <f ca="1"/>
        <v>#NAME?</v>
      </c>
      <c r="S56" t="e">
        <f ca="1"/>
        <v>#NAME?</v>
      </c>
      <c r="T56" t="e">
        <f ca="1"/>
        <v>#NAME?</v>
      </c>
      <c r="U56" t="e">
        <f ca="1"/>
        <v>#NAME?</v>
      </c>
      <c r="V56" t="e">
        <f ca="1"/>
        <v>#NAME?</v>
      </c>
      <c r="W56" t="e">
        <f ca="1"/>
        <v>#NAME?</v>
      </c>
      <c r="X56" t="e">
        <f ca="1"/>
        <v>#NAME?</v>
      </c>
      <c r="Y56" t="e">
        <f ca="1"/>
        <v>#NAME?</v>
      </c>
      <c r="Z56" s="138" t="e">
        <f ca="1"/>
        <v>#NAME?</v>
      </c>
      <c r="AA56" s="139" t="e">
        <f ca="1"/>
        <v>#NAME?</v>
      </c>
      <c r="AB56" s="140" t="e">
        <f t="shared" ca="1" si="1"/>
        <v>#NAME?</v>
      </c>
      <c r="AC56" t="e">
        <f t="shared" ca="1" si="2"/>
        <v>#NAME?</v>
      </c>
      <c r="AD56" t="e">
        <f t="shared" ca="1" si="3"/>
        <v>#NAME?</v>
      </c>
      <c r="AE56" s="138" t="e">
        <f t="shared" ca="1" si="4"/>
        <v>#NAME?</v>
      </c>
      <c r="AF56" s="140" t="e">
        <f t="shared" ca="1" si="5"/>
        <v>#NAME?</v>
      </c>
      <c r="AG56" s="138">
        <f t="shared" ca="1" si="6"/>
        <v>0</v>
      </c>
      <c r="AH56" s="140" t="e">
        <f t="shared" ca="1" si="7"/>
        <v>#NAME?</v>
      </c>
      <c r="AI56">
        <f t="shared" ca="1" si="8"/>
        <v>0</v>
      </c>
      <c r="BG56" t="e">
        <f ca="1"/>
        <v>#NAME?</v>
      </c>
      <c r="BH56" t="e">
        <f ca="1"/>
        <v>#NAME?</v>
      </c>
      <c r="BI56" t="e">
        <f ca="1"/>
        <v>#NAME?</v>
      </c>
      <c r="BJ56" t="e">
        <f t="shared" ca="1" si="13"/>
        <v>#NAME?</v>
      </c>
      <c r="BK56" t="e">
        <f t="shared" ca="1" si="14"/>
        <v>#NAME?</v>
      </c>
      <c r="BL56" t="e">
        <f t="shared" ca="1" si="10"/>
        <v>#NAME?</v>
      </c>
      <c r="BM56" t="e">
        <f t="shared" ca="1" si="11"/>
        <v>#NAME?</v>
      </c>
      <c r="BN56" t="e">
        <f t="shared" ca="1" si="12"/>
        <v>#NAME?</v>
      </c>
    </row>
    <row r="57" spans="1:66" ht="15.5" x14ac:dyDescent="0.35">
      <c r="A57" s="31">
        <v>72</v>
      </c>
      <c r="B57" s="14">
        <v>4</v>
      </c>
      <c r="C57" s="20">
        <v>1.496</v>
      </c>
      <c r="D57" s="14">
        <v>2</v>
      </c>
      <c r="E57">
        <v>0</v>
      </c>
      <c r="F57" s="32">
        <v>1</v>
      </c>
      <c r="G57" s="14">
        <v>36</v>
      </c>
      <c r="H57" s="14">
        <v>6</v>
      </c>
      <c r="I57" s="14">
        <v>1</v>
      </c>
      <c r="R57" t="e">
        <f ca="1"/>
        <v>#NAME?</v>
      </c>
      <c r="S57" t="e">
        <f ca="1"/>
        <v>#NAME?</v>
      </c>
      <c r="T57" t="e">
        <f ca="1"/>
        <v>#NAME?</v>
      </c>
      <c r="U57" t="e">
        <f ca="1"/>
        <v>#NAME?</v>
      </c>
      <c r="V57" t="e">
        <f ca="1"/>
        <v>#NAME?</v>
      </c>
      <c r="W57" t="e">
        <f ca="1"/>
        <v>#NAME?</v>
      </c>
      <c r="X57" t="e">
        <f ca="1"/>
        <v>#NAME?</v>
      </c>
      <c r="Y57" t="e">
        <f ca="1"/>
        <v>#NAME?</v>
      </c>
      <c r="Z57" s="138" t="e">
        <f ca="1"/>
        <v>#NAME?</v>
      </c>
      <c r="AA57" s="139" t="e">
        <f ca="1"/>
        <v>#NAME?</v>
      </c>
      <c r="AB57" s="140" t="e">
        <f t="shared" ca="1" si="1"/>
        <v>#NAME?</v>
      </c>
      <c r="AC57" t="e">
        <f t="shared" ca="1" si="2"/>
        <v>#NAME?</v>
      </c>
      <c r="AD57" t="e">
        <f t="shared" ca="1" si="3"/>
        <v>#NAME?</v>
      </c>
      <c r="AE57" s="138" t="e">
        <f t="shared" ca="1" si="4"/>
        <v>#NAME?</v>
      </c>
      <c r="AF57" s="140" t="e">
        <f t="shared" ca="1" si="5"/>
        <v>#NAME?</v>
      </c>
      <c r="AG57" s="138">
        <f t="shared" ca="1" si="6"/>
        <v>0</v>
      </c>
      <c r="AH57" s="140" t="e">
        <f t="shared" ca="1" si="7"/>
        <v>#NAME?</v>
      </c>
      <c r="AI57">
        <f t="shared" ca="1" si="8"/>
        <v>0</v>
      </c>
      <c r="BG57" t="e">
        <f ca="1"/>
        <v>#NAME?</v>
      </c>
      <c r="BH57" t="e">
        <f ca="1"/>
        <v>#NAME?</v>
      </c>
      <c r="BI57" t="e">
        <f ca="1"/>
        <v>#NAME?</v>
      </c>
      <c r="BJ57" t="e">
        <f t="shared" ca="1" si="13"/>
        <v>#NAME?</v>
      </c>
      <c r="BK57" t="e">
        <f t="shared" ca="1" si="14"/>
        <v>#NAME?</v>
      </c>
      <c r="BL57" t="e">
        <f t="shared" ca="1" si="10"/>
        <v>#NAME?</v>
      </c>
      <c r="BM57" t="e">
        <f t="shared" ca="1" si="11"/>
        <v>#NAME?</v>
      </c>
      <c r="BN57" t="e">
        <f t="shared" ca="1" si="12"/>
        <v>#NAME?</v>
      </c>
    </row>
    <row r="58" spans="1:66" ht="15.5" x14ac:dyDescent="0.35">
      <c r="A58" s="31">
        <v>55</v>
      </c>
      <c r="B58" s="14">
        <v>14</v>
      </c>
      <c r="C58" s="20">
        <v>0.65500000000000003</v>
      </c>
      <c r="D58" s="14">
        <v>3</v>
      </c>
      <c r="E58">
        <v>0</v>
      </c>
      <c r="F58" s="32">
        <v>0</v>
      </c>
      <c r="G58" s="14">
        <v>37</v>
      </c>
      <c r="H58" s="14">
        <v>9</v>
      </c>
      <c r="I58" s="14">
        <v>1</v>
      </c>
      <c r="R58" t="e">
        <f ca="1"/>
        <v>#NAME?</v>
      </c>
      <c r="S58" t="e">
        <f ca="1"/>
        <v>#NAME?</v>
      </c>
      <c r="T58" t="e">
        <f ca="1"/>
        <v>#NAME?</v>
      </c>
      <c r="U58" t="e">
        <f ca="1"/>
        <v>#NAME?</v>
      </c>
      <c r="V58" t="e">
        <f ca="1"/>
        <v>#NAME?</v>
      </c>
      <c r="W58" t="e">
        <f ca="1"/>
        <v>#NAME?</v>
      </c>
      <c r="X58" t="e">
        <f ca="1"/>
        <v>#NAME?</v>
      </c>
      <c r="Y58" t="e">
        <f ca="1"/>
        <v>#NAME?</v>
      </c>
      <c r="Z58" s="138" t="e">
        <f ca="1"/>
        <v>#NAME?</v>
      </c>
      <c r="AA58" s="139" t="e">
        <f ca="1"/>
        <v>#NAME?</v>
      </c>
      <c r="AB58" s="140" t="e">
        <f t="shared" ca="1" si="1"/>
        <v>#NAME?</v>
      </c>
      <c r="AC58" t="e">
        <f t="shared" ca="1" si="2"/>
        <v>#NAME?</v>
      </c>
      <c r="AD58" t="e">
        <f t="shared" ca="1" si="3"/>
        <v>#NAME?</v>
      </c>
      <c r="AE58" s="138" t="e">
        <f t="shared" ca="1" si="4"/>
        <v>#NAME?</v>
      </c>
      <c r="AF58" s="140" t="e">
        <f t="shared" ca="1" si="5"/>
        <v>#NAME?</v>
      </c>
      <c r="AG58" s="138">
        <f t="shared" ca="1" si="6"/>
        <v>0</v>
      </c>
      <c r="AH58" s="140" t="e">
        <f t="shared" ca="1" si="7"/>
        <v>#NAME?</v>
      </c>
      <c r="AI58">
        <f t="shared" ca="1" si="8"/>
        <v>0</v>
      </c>
      <c r="BG58" t="e">
        <f ca="1"/>
        <v>#NAME?</v>
      </c>
      <c r="BH58" t="e">
        <f ca="1"/>
        <v>#NAME?</v>
      </c>
      <c r="BI58" t="e">
        <f ca="1"/>
        <v>#NAME?</v>
      </c>
      <c r="BJ58" t="e">
        <f t="shared" ca="1" si="13"/>
        <v>#NAME?</v>
      </c>
      <c r="BK58" t="e">
        <f t="shared" ca="1" si="14"/>
        <v>#NAME?</v>
      </c>
      <c r="BL58" t="e">
        <f t="shared" ca="1" si="10"/>
        <v>#NAME?</v>
      </c>
      <c r="BM58" t="e">
        <f t="shared" ca="1" si="11"/>
        <v>#NAME?</v>
      </c>
      <c r="BN58" t="e">
        <f t="shared" ca="1" si="12"/>
        <v>#NAME?</v>
      </c>
    </row>
    <row r="59" spans="1:66" ht="15.5" x14ac:dyDescent="0.35">
      <c r="A59" s="31">
        <v>48</v>
      </c>
      <c r="B59" s="14">
        <v>10</v>
      </c>
      <c r="C59" s="20">
        <v>1.6439999999999999</v>
      </c>
      <c r="D59" s="14">
        <v>3</v>
      </c>
      <c r="E59">
        <v>1</v>
      </c>
      <c r="F59" s="32">
        <v>1</v>
      </c>
      <c r="G59" s="14">
        <v>34</v>
      </c>
      <c r="H59" s="14">
        <v>19</v>
      </c>
      <c r="I59" s="14">
        <v>0</v>
      </c>
      <c r="R59" t="e">
        <f ca="1"/>
        <v>#NAME?</v>
      </c>
      <c r="S59" t="e">
        <f ca="1"/>
        <v>#NAME?</v>
      </c>
      <c r="T59" t="e">
        <f ca="1"/>
        <v>#NAME?</v>
      </c>
      <c r="U59" t="e">
        <f ca="1"/>
        <v>#NAME?</v>
      </c>
      <c r="V59" t="e">
        <f ca="1"/>
        <v>#NAME?</v>
      </c>
      <c r="W59" t="e">
        <f ca="1"/>
        <v>#NAME?</v>
      </c>
      <c r="X59" t="e">
        <f ca="1"/>
        <v>#NAME?</v>
      </c>
      <c r="Y59" t="e">
        <f ca="1"/>
        <v>#NAME?</v>
      </c>
      <c r="Z59" s="138" t="e">
        <f ca="1"/>
        <v>#NAME?</v>
      </c>
      <c r="AA59" s="139" t="e">
        <f ca="1"/>
        <v>#NAME?</v>
      </c>
      <c r="AB59" s="140" t="e">
        <f t="shared" ca="1" si="1"/>
        <v>#NAME?</v>
      </c>
      <c r="AC59" t="e">
        <f t="shared" ca="1" si="2"/>
        <v>#NAME?</v>
      </c>
      <c r="AD59" t="e">
        <f t="shared" ca="1" si="3"/>
        <v>#NAME?</v>
      </c>
      <c r="AE59" s="138" t="e">
        <f t="shared" ca="1" si="4"/>
        <v>#NAME?</v>
      </c>
      <c r="AF59" s="140" t="e">
        <f t="shared" ca="1" si="5"/>
        <v>#NAME?</v>
      </c>
      <c r="AG59" s="138">
        <f t="shared" ca="1" si="6"/>
        <v>0</v>
      </c>
      <c r="AH59" s="140" t="e">
        <f t="shared" ca="1" si="7"/>
        <v>#NAME?</v>
      </c>
      <c r="AI59">
        <f t="shared" ca="1" si="8"/>
        <v>0</v>
      </c>
      <c r="BG59" t="e">
        <f ca="1"/>
        <v>#NAME?</v>
      </c>
      <c r="BH59" t="e">
        <f ca="1"/>
        <v>#NAME?</v>
      </c>
      <c r="BI59" t="e">
        <f ca="1"/>
        <v>#NAME?</v>
      </c>
      <c r="BJ59" t="e">
        <f t="shared" ca="1" si="13"/>
        <v>#NAME?</v>
      </c>
      <c r="BK59" t="e">
        <f t="shared" ca="1" si="14"/>
        <v>#NAME?</v>
      </c>
      <c r="BL59" t="e">
        <f t="shared" ca="1" si="10"/>
        <v>#NAME?</v>
      </c>
      <c r="BM59" t="e">
        <f t="shared" ca="1" si="11"/>
        <v>#NAME?</v>
      </c>
      <c r="BN59" t="e">
        <f t="shared" ca="1" si="12"/>
        <v>#NAME?</v>
      </c>
    </row>
    <row r="60" spans="1:66" ht="15.5" x14ac:dyDescent="0.35">
      <c r="A60" s="31">
        <v>76</v>
      </c>
      <c r="B60" s="14">
        <v>5</v>
      </c>
      <c r="C60" s="20">
        <v>0.81899999999999995</v>
      </c>
      <c r="D60" s="14">
        <v>4</v>
      </c>
      <c r="E60">
        <v>1</v>
      </c>
      <c r="F60" s="32">
        <v>1</v>
      </c>
      <c r="G60" s="14">
        <v>52</v>
      </c>
      <c r="H60" s="14">
        <v>18</v>
      </c>
      <c r="I60" s="14">
        <v>0</v>
      </c>
      <c r="R60" t="e">
        <f ca="1"/>
        <v>#NAME?</v>
      </c>
      <c r="S60" t="e">
        <f ca="1"/>
        <v>#NAME?</v>
      </c>
      <c r="T60" t="e">
        <f ca="1"/>
        <v>#NAME?</v>
      </c>
      <c r="U60" t="e">
        <f ca="1"/>
        <v>#NAME?</v>
      </c>
      <c r="V60" t="e">
        <f ca="1"/>
        <v>#NAME?</v>
      </c>
      <c r="W60" t="e">
        <f ca="1"/>
        <v>#NAME?</v>
      </c>
      <c r="X60" t="e">
        <f ca="1"/>
        <v>#NAME?</v>
      </c>
      <c r="Y60" t="e">
        <f ca="1"/>
        <v>#NAME?</v>
      </c>
      <c r="Z60" s="138" t="e">
        <f ca="1"/>
        <v>#NAME?</v>
      </c>
      <c r="AA60" s="139" t="e">
        <f ca="1"/>
        <v>#NAME?</v>
      </c>
      <c r="AB60" s="140" t="e">
        <f t="shared" ca="1" si="1"/>
        <v>#NAME?</v>
      </c>
      <c r="AC60" t="e">
        <f t="shared" ca="1" si="2"/>
        <v>#NAME?</v>
      </c>
      <c r="AD60" t="e">
        <f t="shared" ca="1" si="3"/>
        <v>#NAME?</v>
      </c>
      <c r="AE60" s="138" t="e">
        <f t="shared" ca="1" si="4"/>
        <v>#NAME?</v>
      </c>
      <c r="AF60" s="140" t="e">
        <f t="shared" ca="1" si="5"/>
        <v>#NAME?</v>
      </c>
      <c r="AG60" s="138">
        <f t="shared" ca="1" si="6"/>
        <v>0</v>
      </c>
      <c r="AH60" s="140" t="e">
        <f t="shared" ca="1" si="7"/>
        <v>#NAME?</v>
      </c>
      <c r="AI60">
        <f t="shared" ca="1" si="8"/>
        <v>0</v>
      </c>
      <c r="BG60" t="e">
        <f ca="1"/>
        <v>#NAME?</v>
      </c>
      <c r="BH60" t="e">
        <f ca="1"/>
        <v>#NAME?</v>
      </c>
      <c r="BI60" t="e">
        <f ca="1"/>
        <v>#NAME?</v>
      </c>
      <c r="BJ60" t="e">
        <f t="shared" ca="1" si="13"/>
        <v>#NAME?</v>
      </c>
      <c r="BK60" t="e">
        <f t="shared" ca="1" si="14"/>
        <v>#NAME?</v>
      </c>
      <c r="BL60" t="e">
        <f t="shared" ca="1" si="10"/>
        <v>#NAME?</v>
      </c>
      <c r="BM60" t="e">
        <f t="shared" ca="1" si="11"/>
        <v>#NAME?</v>
      </c>
      <c r="BN60" t="e">
        <f t="shared" ca="1" si="12"/>
        <v>#NAME?</v>
      </c>
    </row>
    <row r="61" spans="1:66" ht="15.5" x14ac:dyDescent="0.35">
      <c r="A61" s="31">
        <v>58</v>
      </c>
      <c r="B61" s="14">
        <v>6</v>
      </c>
      <c r="C61" s="20">
        <v>1.623</v>
      </c>
      <c r="D61" s="14">
        <v>1</v>
      </c>
      <c r="E61">
        <v>1</v>
      </c>
      <c r="F61" s="32">
        <v>1</v>
      </c>
      <c r="G61" s="14">
        <v>45</v>
      </c>
      <c r="H61" s="14">
        <v>10</v>
      </c>
      <c r="I61" s="14">
        <v>0</v>
      </c>
      <c r="R61" t="e">
        <f ca="1"/>
        <v>#NAME?</v>
      </c>
      <c r="S61" t="e">
        <f ca="1"/>
        <v>#NAME?</v>
      </c>
      <c r="T61" t="e">
        <f ca="1"/>
        <v>#NAME?</v>
      </c>
      <c r="U61" t="e">
        <f ca="1"/>
        <v>#NAME?</v>
      </c>
      <c r="V61" t="e">
        <f ca="1"/>
        <v>#NAME?</v>
      </c>
      <c r="W61" t="e">
        <f ca="1"/>
        <v>#NAME?</v>
      </c>
      <c r="X61" t="e">
        <f ca="1"/>
        <v>#NAME?</v>
      </c>
      <c r="Y61" t="e">
        <f ca="1"/>
        <v>#NAME?</v>
      </c>
      <c r="Z61" s="138" t="e">
        <f ca="1"/>
        <v>#NAME?</v>
      </c>
      <c r="AA61" s="139" t="e">
        <f ca="1"/>
        <v>#NAME?</v>
      </c>
      <c r="AB61" s="140" t="e">
        <f t="shared" ca="1" si="1"/>
        <v>#NAME?</v>
      </c>
      <c r="AC61" t="e">
        <f t="shared" ca="1" si="2"/>
        <v>#NAME?</v>
      </c>
      <c r="AD61" t="e">
        <f t="shared" ca="1" si="3"/>
        <v>#NAME?</v>
      </c>
      <c r="AE61" s="138" t="e">
        <f t="shared" ca="1" si="4"/>
        <v>#NAME?</v>
      </c>
      <c r="AF61" s="140" t="e">
        <f t="shared" ca="1" si="5"/>
        <v>#NAME?</v>
      </c>
      <c r="AG61" s="138">
        <f t="shared" ca="1" si="6"/>
        <v>0</v>
      </c>
      <c r="AH61" s="140" t="e">
        <f t="shared" ca="1" si="7"/>
        <v>#NAME?</v>
      </c>
      <c r="AI61">
        <f t="shared" ca="1" si="8"/>
        <v>0</v>
      </c>
      <c r="BG61" t="e">
        <f ca="1"/>
        <v>#NAME?</v>
      </c>
      <c r="BH61" t="e">
        <f ca="1"/>
        <v>#NAME?</v>
      </c>
      <c r="BI61" t="e">
        <f ca="1"/>
        <v>#NAME?</v>
      </c>
      <c r="BJ61" t="e">
        <f t="shared" ca="1" si="13"/>
        <v>#NAME?</v>
      </c>
      <c r="BK61" t="e">
        <f t="shared" ca="1" si="14"/>
        <v>#NAME?</v>
      </c>
      <c r="BL61" t="e">
        <f t="shared" ca="1" si="10"/>
        <v>#NAME?</v>
      </c>
      <c r="BM61" t="e">
        <f t="shared" ca="1" si="11"/>
        <v>#NAME?</v>
      </c>
      <c r="BN61" t="e">
        <f t="shared" ca="1" si="12"/>
        <v>#NAME?</v>
      </c>
    </row>
    <row r="62" spans="1:66" ht="15.5" x14ac:dyDescent="0.35">
      <c r="A62" s="31">
        <v>51</v>
      </c>
      <c r="B62" s="14">
        <v>6</v>
      </c>
      <c r="C62" s="20">
        <v>1.0840000000000001</v>
      </c>
      <c r="D62" s="14">
        <v>2</v>
      </c>
      <c r="E62">
        <v>0</v>
      </c>
      <c r="F62" s="32">
        <v>1</v>
      </c>
      <c r="G62" s="14">
        <v>53</v>
      </c>
      <c r="H62" s="14">
        <v>9</v>
      </c>
      <c r="I62" s="14">
        <v>0</v>
      </c>
      <c r="R62" t="e">
        <f ca="1"/>
        <v>#NAME?</v>
      </c>
      <c r="S62" t="e">
        <f ca="1"/>
        <v>#NAME?</v>
      </c>
      <c r="T62" t="e">
        <f ca="1"/>
        <v>#NAME?</v>
      </c>
      <c r="U62" t="e">
        <f ca="1"/>
        <v>#NAME?</v>
      </c>
      <c r="V62" t="e">
        <f ca="1"/>
        <v>#NAME?</v>
      </c>
      <c r="W62" t="e">
        <f ca="1"/>
        <v>#NAME?</v>
      </c>
      <c r="X62" t="e">
        <f ca="1"/>
        <v>#NAME?</v>
      </c>
      <c r="Y62" t="e">
        <f ca="1"/>
        <v>#NAME?</v>
      </c>
      <c r="Z62" s="138" t="e">
        <f ca="1"/>
        <v>#NAME?</v>
      </c>
      <c r="AA62" s="139" t="e">
        <f ca="1"/>
        <v>#NAME?</v>
      </c>
      <c r="AB62" s="140" t="e">
        <f t="shared" ca="1" si="1"/>
        <v>#NAME?</v>
      </c>
      <c r="AC62" t="e">
        <f t="shared" ca="1" si="2"/>
        <v>#NAME?</v>
      </c>
      <c r="AD62" t="e">
        <f t="shared" ca="1" si="3"/>
        <v>#NAME?</v>
      </c>
      <c r="AE62" s="138" t="e">
        <f t="shared" ca="1" si="4"/>
        <v>#NAME?</v>
      </c>
      <c r="AF62" s="140" t="e">
        <f t="shared" ca="1" si="5"/>
        <v>#NAME?</v>
      </c>
      <c r="AG62" s="138">
        <f t="shared" ca="1" si="6"/>
        <v>0</v>
      </c>
      <c r="AH62" s="140" t="e">
        <f t="shared" ca="1" si="7"/>
        <v>#NAME?</v>
      </c>
      <c r="AI62">
        <f t="shared" ca="1" si="8"/>
        <v>0</v>
      </c>
      <c r="BG62" t="e">
        <f ca="1"/>
        <v>#NAME?</v>
      </c>
      <c r="BH62" t="e">
        <f ca="1"/>
        <v>#NAME?</v>
      </c>
      <c r="BI62" t="e">
        <f ca="1"/>
        <v>#NAME?</v>
      </c>
      <c r="BJ62" t="e">
        <f t="shared" ca="1" si="13"/>
        <v>#NAME?</v>
      </c>
      <c r="BK62" t="e">
        <f t="shared" ca="1" si="14"/>
        <v>#NAME?</v>
      </c>
      <c r="BL62" t="e">
        <f t="shared" ca="1" si="10"/>
        <v>#NAME?</v>
      </c>
      <c r="BM62" t="e">
        <f t="shared" ca="1" si="11"/>
        <v>#NAME?</v>
      </c>
      <c r="BN62" t="e">
        <f t="shared" ca="1" si="12"/>
        <v>#NAME?</v>
      </c>
    </row>
    <row r="63" spans="1:66" ht="15.5" x14ac:dyDescent="0.35">
      <c r="A63" s="31">
        <v>67</v>
      </c>
      <c r="B63" s="14">
        <v>13</v>
      </c>
      <c r="C63" s="20">
        <v>1.4610000000000001</v>
      </c>
      <c r="D63" s="14">
        <v>4</v>
      </c>
      <c r="E63">
        <v>0</v>
      </c>
      <c r="F63" s="32">
        <v>0</v>
      </c>
      <c r="G63" s="14">
        <v>44</v>
      </c>
      <c r="H63" s="14">
        <v>10</v>
      </c>
      <c r="I63" s="14">
        <v>0</v>
      </c>
      <c r="R63" t="e">
        <f ca="1"/>
        <v>#NAME?</v>
      </c>
      <c r="S63" t="e">
        <f ca="1"/>
        <v>#NAME?</v>
      </c>
      <c r="T63" t="e">
        <f ca="1"/>
        <v>#NAME?</v>
      </c>
      <c r="U63" t="e">
        <f ca="1"/>
        <v>#NAME?</v>
      </c>
      <c r="V63" t="e">
        <f ca="1"/>
        <v>#NAME?</v>
      </c>
      <c r="W63" t="e">
        <f ca="1"/>
        <v>#NAME?</v>
      </c>
      <c r="X63" t="e">
        <f ca="1"/>
        <v>#NAME?</v>
      </c>
      <c r="Y63" t="e">
        <f ca="1"/>
        <v>#NAME?</v>
      </c>
      <c r="Z63" s="138" t="e">
        <f ca="1"/>
        <v>#NAME?</v>
      </c>
      <c r="AA63" s="139" t="e">
        <f ca="1"/>
        <v>#NAME?</v>
      </c>
      <c r="AB63" s="140" t="e">
        <f t="shared" ca="1" si="1"/>
        <v>#NAME?</v>
      </c>
      <c r="AC63" t="e">
        <f t="shared" ca="1" si="2"/>
        <v>#NAME?</v>
      </c>
      <c r="AD63" t="e">
        <f t="shared" ca="1" si="3"/>
        <v>#NAME?</v>
      </c>
      <c r="AE63" s="138" t="e">
        <f t="shared" ca="1" si="4"/>
        <v>#NAME?</v>
      </c>
      <c r="AF63" s="140" t="e">
        <f t="shared" ca="1" si="5"/>
        <v>#NAME?</v>
      </c>
      <c r="AG63" s="138">
        <f t="shared" ca="1" si="6"/>
        <v>0</v>
      </c>
      <c r="AH63" s="140" t="e">
        <f t="shared" ca="1" si="7"/>
        <v>#NAME?</v>
      </c>
      <c r="AI63">
        <f t="shared" ca="1" si="8"/>
        <v>0</v>
      </c>
      <c r="BG63" t="e">
        <f ca="1"/>
        <v>#NAME?</v>
      </c>
      <c r="BH63" t="e">
        <f ca="1"/>
        <v>#NAME?</v>
      </c>
      <c r="BI63" t="e">
        <f ca="1"/>
        <v>#NAME?</v>
      </c>
      <c r="BJ63" t="e">
        <f t="shared" ca="1" si="13"/>
        <v>#NAME?</v>
      </c>
      <c r="BK63" t="e">
        <f t="shared" ca="1" si="14"/>
        <v>#NAME?</v>
      </c>
      <c r="BL63" t="e">
        <f t="shared" ca="1" si="10"/>
        <v>#NAME?</v>
      </c>
      <c r="BM63" t="e">
        <f t="shared" ca="1" si="11"/>
        <v>#NAME?</v>
      </c>
      <c r="BN63" t="e">
        <f t="shared" ca="1" si="12"/>
        <v>#NAME?</v>
      </c>
    </row>
    <row r="64" spans="1:66" ht="15.5" x14ac:dyDescent="0.35">
      <c r="A64" s="31">
        <v>50</v>
      </c>
      <c r="B64" s="14">
        <v>3</v>
      </c>
      <c r="C64" s="20">
        <v>0.53200000000000003</v>
      </c>
      <c r="D64" s="14">
        <v>2</v>
      </c>
      <c r="E64">
        <v>0</v>
      </c>
      <c r="F64" s="32">
        <v>0</v>
      </c>
      <c r="G64" s="14">
        <v>46</v>
      </c>
      <c r="H64" s="14">
        <v>3</v>
      </c>
      <c r="I64" s="14">
        <v>0</v>
      </c>
      <c r="R64" t="e">
        <f ca="1"/>
        <v>#NAME?</v>
      </c>
      <c r="S64" t="e">
        <f ca="1"/>
        <v>#NAME?</v>
      </c>
      <c r="T64" t="e">
        <f ca="1"/>
        <v>#NAME?</v>
      </c>
      <c r="U64" t="e">
        <f ca="1"/>
        <v>#NAME?</v>
      </c>
      <c r="V64" t="e">
        <f ca="1"/>
        <v>#NAME?</v>
      </c>
      <c r="W64" t="e">
        <f ca="1"/>
        <v>#NAME?</v>
      </c>
      <c r="X64" t="e">
        <f ca="1"/>
        <v>#NAME?</v>
      </c>
      <c r="Y64" t="e">
        <f ca="1"/>
        <v>#NAME?</v>
      </c>
      <c r="Z64" s="138" t="e">
        <f ca="1"/>
        <v>#NAME?</v>
      </c>
      <c r="AA64" s="139" t="e">
        <f ca="1"/>
        <v>#NAME?</v>
      </c>
      <c r="AB64" s="140" t="e">
        <f t="shared" ca="1" si="1"/>
        <v>#NAME?</v>
      </c>
      <c r="AC64" t="e">
        <f t="shared" ca="1" si="2"/>
        <v>#NAME?</v>
      </c>
      <c r="AD64" t="e">
        <f t="shared" ca="1" si="3"/>
        <v>#NAME?</v>
      </c>
      <c r="AE64" s="138" t="e">
        <f t="shared" ca="1" si="4"/>
        <v>#NAME?</v>
      </c>
      <c r="AF64" s="140" t="e">
        <f t="shared" ca="1" si="5"/>
        <v>#NAME?</v>
      </c>
      <c r="AG64" s="138">
        <f t="shared" ca="1" si="6"/>
        <v>0</v>
      </c>
      <c r="AH64" s="140" t="e">
        <f t="shared" ca="1" si="7"/>
        <v>#NAME?</v>
      </c>
      <c r="AI64">
        <f t="shared" ca="1" si="8"/>
        <v>0</v>
      </c>
      <c r="BG64" t="e">
        <f ca="1"/>
        <v>#NAME?</v>
      </c>
      <c r="BH64" t="e">
        <f ca="1"/>
        <v>#NAME?</v>
      </c>
      <c r="BI64" t="e">
        <f ca="1"/>
        <v>#NAME?</v>
      </c>
      <c r="BJ64" t="e">
        <f t="shared" ca="1" si="13"/>
        <v>#NAME?</v>
      </c>
      <c r="BK64" t="e">
        <f t="shared" ca="1" si="14"/>
        <v>#NAME?</v>
      </c>
      <c r="BL64" t="e">
        <f t="shared" ca="1" si="10"/>
        <v>#NAME?</v>
      </c>
      <c r="BM64" t="e">
        <f t="shared" ca="1" si="11"/>
        <v>#NAME?</v>
      </c>
      <c r="BN64" t="e">
        <f t="shared" ca="1" si="12"/>
        <v>#NAME?</v>
      </c>
    </row>
    <row r="65" spans="1:66" ht="15.5" x14ac:dyDescent="0.35">
      <c r="A65" s="31">
        <v>58</v>
      </c>
      <c r="B65" s="14">
        <v>2</v>
      </c>
      <c r="C65" s="20">
        <v>1.3360000000000001</v>
      </c>
      <c r="D65" s="14">
        <v>2</v>
      </c>
      <c r="E65">
        <v>1</v>
      </c>
      <c r="F65" s="32">
        <v>1</v>
      </c>
      <c r="G65" s="14">
        <v>38</v>
      </c>
      <c r="H65" s="14">
        <v>9</v>
      </c>
      <c r="I65" s="14">
        <v>0</v>
      </c>
      <c r="R65" t="e">
        <f ca="1"/>
        <v>#NAME?</v>
      </c>
      <c r="S65" t="e">
        <f ca="1"/>
        <v>#NAME?</v>
      </c>
      <c r="T65" t="e">
        <f ca="1"/>
        <v>#NAME?</v>
      </c>
      <c r="U65" t="e">
        <f ca="1"/>
        <v>#NAME?</v>
      </c>
      <c r="V65" t="e">
        <f ca="1"/>
        <v>#NAME?</v>
      </c>
      <c r="W65" t="e">
        <f ca="1"/>
        <v>#NAME?</v>
      </c>
      <c r="X65" t="e">
        <f ca="1"/>
        <v>#NAME?</v>
      </c>
      <c r="Y65" t="e">
        <f ca="1"/>
        <v>#NAME?</v>
      </c>
      <c r="Z65" s="138" t="e">
        <f ca="1"/>
        <v>#NAME?</v>
      </c>
      <c r="AA65" s="139" t="e">
        <f ca="1"/>
        <v>#NAME?</v>
      </c>
      <c r="AB65" s="140" t="e">
        <f t="shared" ca="1" si="1"/>
        <v>#NAME?</v>
      </c>
      <c r="AC65" t="e">
        <f t="shared" ca="1" si="2"/>
        <v>#NAME?</v>
      </c>
      <c r="AD65" t="e">
        <f t="shared" ca="1" si="3"/>
        <v>#NAME?</v>
      </c>
      <c r="AE65" s="138" t="e">
        <f t="shared" ca="1" si="4"/>
        <v>#NAME?</v>
      </c>
      <c r="AF65" s="140" t="e">
        <f t="shared" ca="1" si="5"/>
        <v>#NAME?</v>
      </c>
      <c r="AG65" s="138">
        <f t="shared" ca="1" si="6"/>
        <v>0</v>
      </c>
      <c r="AH65" s="140" t="e">
        <f t="shared" ca="1" si="7"/>
        <v>#NAME?</v>
      </c>
      <c r="AI65">
        <f t="shared" ca="1" si="8"/>
        <v>0</v>
      </c>
      <c r="BG65" t="e">
        <f ca="1"/>
        <v>#NAME?</v>
      </c>
      <c r="BH65" t="e">
        <f ca="1"/>
        <v>#NAME?</v>
      </c>
      <c r="BI65" t="e">
        <f ca="1"/>
        <v>#NAME?</v>
      </c>
      <c r="BJ65" t="e">
        <f t="shared" ca="1" si="13"/>
        <v>#NAME?</v>
      </c>
      <c r="BK65" t="e">
        <f t="shared" ca="1" si="14"/>
        <v>#NAME?</v>
      </c>
      <c r="BL65" t="e">
        <f t="shared" ca="1" si="10"/>
        <v>#NAME?</v>
      </c>
      <c r="BM65" t="e">
        <f t="shared" ca="1" si="11"/>
        <v>#NAME?</v>
      </c>
      <c r="BN65" t="e">
        <f t="shared" ca="1" si="12"/>
        <v>#NAME?</v>
      </c>
    </row>
    <row r="66" spans="1:66" ht="15.5" x14ac:dyDescent="0.35">
      <c r="A66" s="31">
        <v>89</v>
      </c>
      <c r="B66" s="14">
        <v>8</v>
      </c>
      <c r="C66" s="20">
        <v>1.018</v>
      </c>
      <c r="D66" s="14">
        <v>0</v>
      </c>
      <c r="E66">
        <v>1</v>
      </c>
      <c r="F66" s="32">
        <v>1</v>
      </c>
      <c r="G66" s="14">
        <v>36</v>
      </c>
      <c r="H66" s="14">
        <v>12</v>
      </c>
      <c r="I66" s="14">
        <v>1</v>
      </c>
      <c r="R66" t="e">
        <f ca="1"/>
        <v>#NAME?</v>
      </c>
      <c r="S66" t="e">
        <f ca="1"/>
        <v>#NAME?</v>
      </c>
      <c r="T66" t="e">
        <f ca="1"/>
        <v>#NAME?</v>
      </c>
      <c r="U66" t="e">
        <f ca="1"/>
        <v>#NAME?</v>
      </c>
      <c r="V66" t="e">
        <f ca="1"/>
        <v>#NAME?</v>
      </c>
      <c r="W66" t="e">
        <f ca="1"/>
        <v>#NAME?</v>
      </c>
      <c r="X66" t="e">
        <f ca="1"/>
        <v>#NAME?</v>
      </c>
      <c r="Y66" t="e">
        <f ca="1"/>
        <v>#NAME?</v>
      </c>
      <c r="Z66" s="138" t="e">
        <f ca="1"/>
        <v>#NAME?</v>
      </c>
      <c r="AA66" s="139" t="e">
        <f ca="1"/>
        <v>#NAME?</v>
      </c>
      <c r="AB66" s="140" t="e">
        <f t="shared" ca="1" si="1"/>
        <v>#NAME?</v>
      </c>
      <c r="AC66" t="e">
        <f t="shared" ca="1" si="2"/>
        <v>#NAME?</v>
      </c>
      <c r="AD66" t="e">
        <f t="shared" ca="1" si="3"/>
        <v>#NAME?</v>
      </c>
      <c r="AE66" s="138" t="e">
        <f t="shared" ca="1" si="4"/>
        <v>#NAME?</v>
      </c>
      <c r="AF66" s="140" t="e">
        <f t="shared" ca="1" si="5"/>
        <v>#NAME?</v>
      </c>
      <c r="AG66" s="138">
        <f t="shared" ca="1" si="6"/>
        <v>0</v>
      </c>
      <c r="AH66" s="140" t="e">
        <f t="shared" ca="1" si="7"/>
        <v>#NAME?</v>
      </c>
      <c r="AI66">
        <f t="shared" ca="1" si="8"/>
        <v>0</v>
      </c>
      <c r="BG66" t="e">
        <f ca="1"/>
        <v>#NAME?</v>
      </c>
      <c r="BH66" t="e">
        <f ca="1"/>
        <v>#NAME?</v>
      </c>
      <c r="BI66" t="e">
        <f ca="1"/>
        <v>#NAME?</v>
      </c>
      <c r="BJ66" t="e">
        <f t="shared" ca="1" si="13"/>
        <v>#NAME?</v>
      </c>
      <c r="BK66" t="e">
        <f t="shared" ca="1" si="14"/>
        <v>#NAME?</v>
      </c>
      <c r="BL66" t="e">
        <f t="shared" ca="1" si="10"/>
        <v>#NAME?</v>
      </c>
      <c r="BM66" t="e">
        <f t="shared" ca="1" si="11"/>
        <v>#NAME?</v>
      </c>
      <c r="BN66" t="e">
        <f t="shared" ca="1" si="12"/>
        <v>#NAME?</v>
      </c>
    </row>
    <row r="67" spans="1:66" ht="15.5" x14ac:dyDescent="0.35">
      <c r="A67" s="31">
        <v>76</v>
      </c>
      <c r="B67" s="14">
        <v>19</v>
      </c>
      <c r="C67" s="20">
        <v>4.2999999999999997E-2</v>
      </c>
      <c r="D67" s="14">
        <v>2</v>
      </c>
      <c r="E67">
        <v>0</v>
      </c>
      <c r="F67" s="32">
        <v>1</v>
      </c>
      <c r="G67" s="14">
        <v>42</v>
      </c>
      <c r="H67" s="14">
        <v>3</v>
      </c>
      <c r="I67" s="14">
        <v>1</v>
      </c>
      <c r="R67" t="e">
        <f ca="1"/>
        <v>#NAME?</v>
      </c>
      <c r="S67" t="e">
        <f ca="1"/>
        <v>#NAME?</v>
      </c>
      <c r="T67" t="e">
        <f ca="1"/>
        <v>#NAME?</v>
      </c>
      <c r="U67" t="e">
        <f ca="1"/>
        <v>#NAME?</v>
      </c>
      <c r="V67" t="e">
        <f ca="1"/>
        <v>#NAME?</v>
      </c>
      <c r="W67" t="e">
        <f ca="1"/>
        <v>#NAME?</v>
      </c>
      <c r="X67" t="e">
        <f ca="1"/>
        <v>#NAME?</v>
      </c>
      <c r="Y67" t="e">
        <f ca="1"/>
        <v>#NAME?</v>
      </c>
      <c r="Z67" s="138" t="e">
        <f ca="1"/>
        <v>#NAME?</v>
      </c>
      <c r="AA67" s="139" t="e">
        <f ca="1"/>
        <v>#NAME?</v>
      </c>
      <c r="AB67" s="140" t="e">
        <f t="shared" ca="1" si="1"/>
        <v>#NAME?</v>
      </c>
      <c r="AC67" t="e">
        <f t="shared" ca="1" si="2"/>
        <v>#NAME?</v>
      </c>
      <c r="AD67" t="e">
        <f t="shared" ca="1" si="3"/>
        <v>#NAME?</v>
      </c>
      <c r="AE67" s="138" t="e">
        <f t="shared" ca="1" si="4"/>
        <v>#NAME?</v>
      </c>
      <c r="AF67" s="140" t="e">
        <f t="shared" ca="1" si="5"/>
        <v>#NAME?</v>
      </c>
      <c r="AG67" s="138">
        <f t="shared" ca="1" si="6"/>
        <v>0</v>
      </c>
      <c r="AH67" s="140" t="e">
        <f t="shared" ca="1" si="7"/>
        <v>#NAME?</v>
      </c>
      <c r="AI67">
        <f t="shared" ca="1" si="8"/>
        <v>0</v>
      </c>
      <c r="BG67" t="e">
        <f ca="1"/>
        <v>#NAME?</v>
      </c>
      <c r="BH67" t="e">
        <f ca="1"/>
        <v>#NAME?</v>
      </c>
      <c r="BI67" t="e">
        <f ca="1"/>
        <v>#NAME?</v>
      </c>
      <c r="BJ67" t="e">
        <f t="shared" ca="1" si="13"/>
        <v>#NAME?</v>
      </c>
      <c r="BK67" t="e">
        <f t="shared" ca="1" si="14"/>
        <v>#NAME?</v>
      </c>
      <c r="BL67" t="e">
        <f t="shared" ca="1" si="10"/>
        <v>#NAME?</v>
      </c>
      <c r="BM67" t="e">
        <f t="shared" ca="1" si="11"/>
        <v>#NAME?</v>
      </c>
      <c r="BN67" t="e">
        <f t="shared" ca="1" si="12"/>
        <v>#NAME?</v>
      </c>
    </row>
    <row r="68" spans="1:66" ht="15.5" x14ac:dyDescent="0.35">
      <c r="A68" s="31">
        <v>71</v>
      </c>
      <c r="B68" s="14">
        <v>5</v>
      </c>
      <c r="C68" s="20">
        <v>1.28</v>
      </c>
      <c r="D68" s="14">
        <v>2</v>
      </c>
      <c r="E68">
        <v>1</v>
      </c>
      <c r="F68" s="32">
        <v>1</v>
      </c>
      <c r="G68" s="14">
        <v>28</v>
      </c>
      <c r="H68" s="14">
        <v>9</v>
      </c>
      <c r="I68" s="14">
        <v>0</v>
      </c>
      <c r="R68" t="e">
        <f ca="1"/>
        <v>#NAME?</v>
      </c>
      <c r="S68" t="e">
        <f ca="1"/>
        <v>#NAME?</v>
      </c>
      <c r="T68" t="e">
        <f ca="1"/>
        <v>#NAME?</v>
      </c>
      <c r="U68" t="e">
        <f ca="1"/>
        <v>#NAME?</v>
      </c>
      <c r="V68" t="e">
        <f ca="1"/>
        <v>#NAME?</v>
      </c>
      <c r="W68" t="e">
        <f ca="1"/>
        <v>#NAME?</v>
      </c>
      <c r="X68" t="e">
        <f ca="1"/>
        <v>#NAME?</v>
      </c>
      <c r="Y68" t="e">
        <f ca="1"/>
        <v>#NAME?</v>
      </c>
      <c r="Z68" s="138" t="e">
        <f ca="1"/>
        <v>#NAME?</v>
      </c>
      <c r="AA68" s="139" t="e">
        <f ca="1"/>
        <v>#NAME?</v>
      </c>
      <c r="AB68" s="140" t="e">
        <f t="shared" ca="1" si="1"/>
        <v>#NAME?</v>
      </c>
      <c r="AC68" t="e">
        <f t="shared" ca="1" si="2"/>
        <v>#NAME?</v>
      </c>
      <c r="AD68" t="e">
        <f t="shared" ca="1" si="3"/>
        <v>#NAME?</v>
      </c>
      <c r="AE68" s="138" t="e">
        <f t="shared" ca="1" si="4"/>
        <v>#NAME?</v>
      </c>
      <c r="AF68" s="140" t="e">
        <f t="shared" ca="1" si="5"/>
        <v>#NAME?</v>
      </c>
      <c r="AG68" s="138">
        <f t="shared" ca="1" si="6"/>
        <v>0</v>
      </c>
      <c r="AH68" s="140" t="e">
        <f t="shared" ca="1" si="7"/>
        <v>#NAME?</v>
      </c>
      <c r="AI68">
        <f t="shared" ca="1" si="8"/>
        <v>0</v>
      </c>
      <c r="BG68" t="e">
        <f ca="1"/>
        <v>#NAME?</v>
      </c>
      <c r="BH68" t="e">
        <f ca="1"/>
        <v>#NAME?</v>
      </c>
      <c r="BI68" t="e">
        <f ca="1"/>
        <v>#NAME?</v>
      </c>
      <c r="BJ68" t="e">
        <f t="shared" ca="1" si="13"/>
        <v>#NAME?</v>
      </c>
      <c r="BK68" t="e">
        <f t="shared" ca="1" si="14"/>
        <v>#NAME?</v>
      </c>
      <c r="BL68" t="e">
        <f t="shared" ca="1" si="10"/>
        <v>#NAME?</v>
      </c>
      <c r="BM68" t="e">
        <f t="shared" ca="1" si="11"/>
        <v>#NAME?</v>
      </c>
      <c r="BN68" t="e">
        <f t="shared" ca="1" si="12"/>
        <v>#NAME?</v>
      </c>
    </row>
    <row r="69" spans="1:66" ht="15.5" x14ac:dyDescent="0.35">
      <c r="A69" s="31">
        <v>63</v>
      </c>
      <c r="B69" s="14">
        <v>12</v>
      </c>
      <c r="C69" s="20">
        <v>0.61199999999999999</v>
      </c>
      <c r="D69" s="14">
        <v>3</v>
      </c>
      <c r="E69">
        <v>0</v>
      </c>
      <c r="F69" s="32">
        <v>0</v>
      </c>
      <c r="G69" s="14">
        <v>35</v>
      </c>
      <c r="H69" s="14">
        <v>10</v>
      </c>
      <c r="I69" s="14">
        <v>1</v>
      </c>
      <c r="R69" t="e">
        <f ca="1"/>
        <v>#NAME?</v>
      </c>
      <c r="S69" t="e">
        <f ca="1"/>
        <v>#NAME?</v>
      </c>
      <c r="T69" t="e">
        <f ca="1"/>
        <v>#NAME?</v>
      </c>
      <c r="U69" t="e">
        <f ca="1"/>
        <v>#NAME?</v>
      </c>
      <c r="V69" t="e">
        <f ca="1"/>
        <v>#NAME?</v>
      </c>
      <c r="W69" t="e">
        <f ca="1"/>
        <v>#NAME?</v>
      </c>
      <c r="X69" t="e">
        <f ca="1"/>
        <v>#NAME?</v>
      </c>
      <c r="Y69" t="e">
        <f ca="1"/>
        <v>#NAME?</v>
      </c>
      <c r="Z69" s="138" t="e">
        <f ca="1"/>
        <v>#NAME?</v>
      </c>
      <c r="AA69" s="139" t="e">
        <f ca="1"/>
        <v>#NAME?</v>
      </c>
      <c r="AB69" s="140" t="e">
        <f t="shared" ca="1" si="1"/>
        <v>#NAME?</v>
      </c>
      <c r="AC69" t="e">
        <f t="shared" ca="1" si="2"/>
        <v>#NAME?</v>
      </c>
      <c r="AD69" t="e">
        <f t="shared" ca="1" si="3"/>
        <v>#NAME?</v>
      </c>
      <c r="AE69" s="138" t="e">
        <f t="shared" ca="1" si="4"/>
        <v>#NAME?</v>
      </c>
      <c r="AF69" s="140" t="e">
        <f t="shared" ca="1" si="5"/>
        <v>#NAME?</v>
      </c>
      <c r="AG69" s="138">
        <f t="shared" ca="1" si="6"/>
        <v>0</v>
      </c>
      <c r="AH69" s="140" t="e">
        <f t="shared" ca="1" si="7"/>
        <v>#NAME?</v>
      </c>
      <c r="AI69">
        <f t="shared" ca="1" si="8"/>
        <v>0</v>
      </c>
      <c r="BG69" t="e">
        <f ca="1"/>
        <v>#NAME?</v>
      </c>
      <c r="BH69" t="e">
        <f ca="1"/>
        <v>#NAME?</v>
      </c>
      <c r="BI69" t="e">
        <f ca="1"/>
        <v>#NAME?</v>
      </c>
      <c r="BJ69" t="e">
        <f t="shared" ca="1" si="13"/>
        <v>#NAME?</v>
      </c>
      <c r="BK69" t="e">
        <f t="shared" ca="1" si="14"/>
        <v>#NAME?</v>
      </c>
      <c r="BL69" t="e">
        <f t="shared" ca="1" si="10"/>
        <v>#NAME?</v>
      </c>
      <c r="BM69" t="e">
        <f t="shared" ca="1" si="11"/>
        <v>#NAME?</v>
      </c>
      <c r="BN69" t="e">
        <f t="shared" ca="1" si="12"/>
        <v>#NAME?</v>
      </c>
    </row>
    <row r="70" spans="1:66" ht="15.5" x14ac:dyDescent="0.35">
      <c r="A70" s="31">
        <v>55</v>
      </c>
      <c r="B70" s="14">
        <v>3</v>
      </c>
      <c r="C70" s="20">
        <v>0.73899999999999999</v>
      </c>
      <c r="D70" s="14">
        <v>3</v>
      </c>
      <c r="E70">
        <v>0</v>
      </c>
      <c r="F70" s="32">
        <v>1</v>
      </c>
      <c r="G70" s="14">
        <v>43</v>
      </c>
      <c r="H70" s="14">
        <v>11</v>
      </c>
      <c r="I70" s="14">
        <v>1</v>
      </c>
      <c r="R70" t="e">
        <f ca="1"/>
        <v>#NAME?</v>
      </c>
      <c r="S70" t="e">
        <f ca="1"/>
        <v>#NAME?</v>
      </c>
      <c r="T70" t="e">
        <f ca="1"/>
        <v>#NAME?</v>
      </c>
      <c r="U70" t="e">
        <f ca="1"/>
        <v>#NAME?</v>
      </c>
      <c r="V70" t="e">
        <f ca="1"/>
        <v>#NAME?</v>
      </c>
      <c r="W70" t="e">
        <f ca="1"/>
        <v>#NAME?</v>
      </c>
      <c r="X70" t="e">
        <f ca="1"/>
        <v>#NAME?</v>
      </c>
      <c r="Y70" t="e">
        <f ca="1"/>
        <v>#NAME?</v>
      </c>
      <c r="Z70" s="138" t="e">
        <f ca="1"/>
        <v>#NAME?</v>
      </c>
      <c r="AA70" s="139" t="e">
        <f ca="1"/>
        <v>#NAME?</v>
      </c>
      <c r="AB70" s="140" t="e">
        <f t="shared" ca="1" si="1"/>
        <v>#NAME?</v>
      </c>
      <c r="AC70" t="e">
        <f t="shared" ca="1" si="2"/>
        <v>#NAME?</v>
      </c>
      <c r="AD70" t="e">
        <f t="shared" ca="1" si="3"/>
        <v>#NAME?</v>
      </c>
      <c r="AE70" s="138" t="e">
        <f t="shared" ca="1" si="4"/>
        <v>#NAME?</v>
      </c>
      <c r="AF70" s="140" t="e">
        <f t="shared" ca="1" si="5"/>
        <v>#NAME?</v>
      </c>
      <c r="AG70" s="138">
        <f t="shared" ca="1" si="6"/>
        <v>0</v>
      </c>
      <c r="AH70" s="140" t="e">
        <f t="shared" ca="1" si="7"/>
        <v>#NAME?</v>
      </c>
      <c r="AI70">
        <f t="shared" ca="1" si="8"/>
        <v>0</v>
      </c>
      <c r="BG70" t="e">
        <f ca="1"/>
        <v>#NAME?</v>
      </c>
      <c r="BH70" t="e">
        <f ca="1"/>
        <v>#NAME?</v>
      </c>
      <c r="BI70" t="e">
        <f ca="1"/>
        <v>#NAME?</v>
      </c>
      <c r="BJ70" t="e">
        <f t="shared" ca="1" si="13"/>
        <v>#NAME?</v>
      </c>
      <c r="BK70" t="e">
        <f t="shared" ca="1" si="14"/>
        <v>#NAME?</v>
      </c>
      <c r="BL70" t="e">
        <f t="shared" ca="1" si="10"/>
        <v>#NAME?</v>
      </c>
      <c r="BM70" t="e">
        <f t="shared" ca="1" si="11"/>
        <v>#NAME?</v>
      </c>
      <c r="BN70" t="e">
        <f t="shared" ca="1" si="12"/>
        <v>#NAME?</v>
      </c>
    </row>
    <row r="71" spans="1:66" ht="15.5" x14ac:dyDescent="0.35">
      <c r="A71" s="31">
        <v>56</v>
      </c>
      <c r="B71" s="14">
        <v>2</v>
      </c>
      <c r="C71" s="20">
        <v>1.1419999999999999</v>
      </c>
      <c r="D71" s="14">
        <v>2</v>
      </c>
      <c r="E71">
        <v>0</v>
      </c>
      <c r="F71" s="32">
        <v>1</v>
      </c>
      <c r="G71" s="14">
        <v>35</v>
      </c>
      <c r="H71" s="14">
        <v>8</v>
      </c>
      <c r="I71" s="14">
        <v>1</v>
      </c>
      <c r="R71" t="e">
        <f ca="1"/>
        <v>#NAME?</v>
      </c>
      <c r="S71" t="e">
        <f ca="1"/>
        <v>#NAME?</v>
      </c>
      <c r="T71" t="e">
        <f ca="1"/>
        <v>#NAME?</v>
      </c>
      <c r="U71" t="e">
        <f ca="1"/>
        <v>#NAME?</v>
      </c>
      <c r="V71" t="e">
        <f ca="1"/>
        <v>#NAME?</v>
      </c>
      <c r="W71" t="e">
        <f ca="1"/>
        <v>#NAME?</v>
      </c>
      <c r="X71" t="e">
        <f ca="1"/>
        <v>#NAME?</v>
      </c>
      <c r="Y71" t="e">
        <f ca="1"/>
        <v>#NAME?</v>
      </c>
      <c r="Z71" s="138" t="e">
        <f ca="1"/>
        <v>#NAME?</v>
      </c>
      <c r="AA71" s="139" t="e">
        <f ca="1"/>
        <v>#NAME?</v>
      </c>
      <c r="AB71" s="140" t="e">
        <f t="shared" ca="1" si="1"/>
        <v>#NAME?</v>
      </c>
      <c r="AC71" t="e">
        <f t="shared" ca="1" si="2"/>
        <v>#NAME?</v>
      </c>
      <c r="AD71" t="e">
        <f t="shared" ca="1" si="3"/>
        <v>#NAME?</v>
      </c>
      <c r="AE71" s="138" t="e">
        <f t="shared" ca="1" si="4"/>
        <v>#NAME?</v>
      </c>
      <c r="AF71" s="140" t="e">
        <f t="shared" ca="1" si="5"/>
        <v>#NAME?</v>
      </c>
      <c r="AG71" s="138">
        <f t="shared" ca="1" si="6"/>
        <v>0</v>
      </c>
      <c r="AH71" s="140" t="e">
        <f t="shared" ca="1" si="7"/>
        <v>#NAME?</v>
      </c>
      <c r="AI71">
        <f t="shared" ca="1" si="8"/>
        <v>0</v>
      </c>
      <c r="BG71" t="e">
        <f ca="1"/>
        <v>#NAME?</v>
      </c>
      <c r="BH71" t="e">
        <f ca="1"/>
        <v>#NAME?</v>
      </c>
      <c r="BI71" t="e">
        <f ca="1"/>
        <v>#NAME?</v>
      </c>
      <c r="BJ71" t="e">
        <f t="shared" ca="1" si="13"/>
        <v>#NAME?</v>
      </c>
      <c r="BK71" t="e">
        <f t="shared" ca="1" si="14"/>
        <v>#NAME?</v>
      </c>
      <c r="BL71" t="e">
        <f t="shared" ca="1" si="10"/>
        <v>#NAME?</v>
      </c>
      <c r="BM71" t="e">
        <f t="shared" ca="1" si="11"/>
        <v>#NAME?</v>
      </c>
      <c r="BN71" t="e">
        <f t="shared" ca="1" si="12"/>
        <v>#NAME?</v>
      </c>
    </row>
    <row r="72" spans="1:66" ht="15.5" x14ac:dyDescent="0.35">
      <c r="A72" s="31">
        <v>57</v>
      </c>
      <c r="B72" s="14">
        <v>7</v>
      </c>
      <c r="C72" s="20">
        <v>1.476</v>
      </c>
      <c r="D72" s="14">
        <v>1</v>
      </c>
      <c r="E72">
        <v>1</v>
      </c>
      <c r="F72" s="32">
        <v>0</v>
      </c>
      <c r="G72" s="14">
        <v>28</v>
      </c>
      <c r="H72" s="14">
        <v>8</v>
      </c>
      <c r="I72" s="14">
        <v>1</v>
      </c>
      <c r="R72" t="e">
        <f ca="1"/>
        <v>#NAME?</v>
      </c>
      <c r="S72" t="e">
        <f ca="1"/>
        <v>#NAME?</v>
      </c>
      <c r="T72" t="e">
        <f ca="1"/>
        <v>#NAME?</v>
      </c>
      <c r="U72" t="e">
        <f ca="1"/>
        <v>#NAME?</v>
      </c>
      <c r="V72" t="e">
        <f ca="1"/>
        <v>#NAME?</v>
      </c>
      <c r="W72" t="e">
        <f ca="1"/>
        <v>#NAME?</v>
      </c>
      <c r="X72" t="e">
        <f ca="1"/>
        <v>#NAME?</v>
      </c>
      <c r="Y72" t="e">
        <f ca="1"/>
        <v>#NAME?</v>
      </c>
      <c r="Z72" s="138" t="e">
        <f ca="1"/>
        <v>#NAME?</v>
      </c>
      <c r="AA72" s="139" t="e">
        <f ca="1"/>
        <v>#NAME?</v>
      </c>
      <c r="AB72" s="140" t="e">
        <f t="shared" ca="1" si="1"/>
        <v>#NAME?</v>
      </c>
      <c r="AC72" t="e">
        <f t="shared" ca="1" si="2"/>
        <v>#NAME?</v>
      </c>
      <c r="AD72" t="e">
        <f t="shared" ca="1" si="3"/>
        <v>#NAME?</v>
      </c>
      <c r="AE72" s="138" t="e">
        <f t="shared" ca="1" si="4"/>
        <v>#NAME?</v>
      </c>
      <c r="AF72" s="140" t="e">
        <f t="shared" ca="1" si="5"/>
        <v>#NAME?</v>
      </c>
      <c r="AG72" s="138">
        <f t="shared" ca="1" si="6"/>
        <v>0</v>
      </c>
      <c r="AH72" s="140" t="e">
        <f t="shared" ca="1" si="7"/>
        <v>#NAME?</v>
      </c>
      <c r="AI72">
        <f t="shared" ca="1" si="8"/>
        <v>0</v>
      </c>
      <c r="BG72" t="e">
        <f ca="1"/>
        <v>#NAME?</v>
      </c>
      <c r="BH72" t="e">
        <f ca="1"/>
        <v>#NAME?</v>
      </c>
      <c r="BI72" t="e">
        <f ca="1"/>
        <v>#NAME?</v>
      </c>
      <c r="BJ72" t="e">
        <f t="shared" ca="1" si="13"/>
        <v>#NAME?</v>
      </c>
      <c r="BK72" t="e">
        <f t="shared" ca="1" si="14"/>
        <v>#NAME?</v>
      </c>
      <c r="BL72" t="e">
        <f t="shared" ca="1" si="10"/>
        <v>#NAME?</v>
      </c>
      <c r="BM72" t="e">
        <f t="shared" ca="1" si="11"/>
        <v>#NAME?</v>
      </c>
      <c r="BN72" t="e">
        <f t="shared" ca="1" si="12"/>
        <v>#NAME?</v>
      </c>
    </row>
    <row r="73" spans="1:66" ht="15.5" x14ac:dyDescent="0.35">
      <c r="A73" s="31">
        <v>79</v>
      </c>
      <c r="B73" s="14">
        <v>2</v>
      </c>
      <c r="C73" s="20">
        <v>0.54600000000000004</v>
      </c>
      <c r="D73" s="14">
        <v>4</v>
      </c>
      <c r="E73">
        <v>0</v>
      </c>
      <c r="F73" s="32">
        <v>0</v>
      </c>
      <c r="G73" s="14">
        <v>56</v>
      </c>
      <c r="H73" s="14">
        <v>3</v>
      </c>
      <c r="I73" s="14">
        <v>1</v>
      </c>
      <c r="R73" t="e">
        <f ca="1"/>
        <v>#NAME?</v>
      </c>
      <c r="S73" t="e">
        <f ca="1"/>
        <v>#NAME?</v>
      </c>
      <c r="T73" t="e">
        <f ca="1"/>
        <v>#NAME?</v>
      </c>
      <c r="U73" t="e">
        <f ca="1"/>
        <v>#NAME?</v>
      </c>
      <c r="V73" t="e">
        <f ca="1"/>
        <v>#NAME?</v>
      </c>
      <c r="W73" t="e">
        <f ca="1"/>
        <v>#NAME?</v>
      </c>
      <c r="X73" t="e">
        <f ca="1"/>
        <v>#NAME?</v>
      </c>
      <c r="Y73" t="e">
        <f ca="1"/>
        <v>#NAME?</v>
      </c>
      <c r="Z73" s="138" t="e">
        <f ca="1"/>
        <v>#NAME?</v>
      </c>
      <c r="AA73" s="139" t="e">
        <f ca="1"/>
        <v>#NAME?</v>
      </c>
      <c r="AB73" s="140" t="e">
        <f t="shared" ref="AB73:AB136" ca="1" si="15">Z73+AA73</f>
        <v>#NAME?</v>
      </c>
      <c r="AC73" t="e">
        <f t="shared" ref="AC73:AC136" ca="1" si="16">IF(AB73=0,"",Z73/AB73)</f>
        <v>#NAME?</v>
      </c>
      <c r="AD73" t="e">
        <f t="shared" ref="AD73:AD136" ca="1" si="17">1/(1+EXP(-$AK$9-MMULT(R73:Y73,$AK$10:$AK$17)))</f>
        <v>#NAME?</v>
      </c>
      <c r="AE73" s="138" t="e">
        <f t="shared" ref="AE73:AE136" ca="1" si="18">AB73*AD73</f>
        <v>#NAME?</v>
      </c>
      <c r="AF73" s="140" t="e">
        <f t="shared" ref="AF73:AF136" ca="1" si="19">AB73-AE73</f>
        <v>#NAME?</v>
      </c>
      <c r="AG73" s="138">
        <f t="shared" ref="AG73:AG136" ca="1" si="20">IFERROR(AB73*(AC73*LN(AD73)+(1-AC73)*LN(1-AD73)),0)</f>
        <v>0</v>
      </c>
      <c r="AH73" s="140" t="e">
        <f t="shared" ref="AH73:AH136" ca="1" si="21">100*IF(AD73&gt;=$BC$14,Z73/AB73,AA73/AB73)</f>
        <v>#NAME?</v>
      </c>
      <c r="AI73">
        <f t="shared" ref="AI73:AI136" ca="1" si="22">IFERROR((Z73-AE73)^2/AE73+(AA73-AF73)^2/AF73,0)</f>
        <v>0</v>
      </c>
      <c r="BG73" t="e">
        <f ca="1"/>
        <v>#NAME?</v>
      </c>
      <c r="BH73" t="e">
        <f ca="1"/>
        <v>#NAME?</v>
      </c>
      <c r="BI73" t="e">
        <f ca="1"/>
        <v>#NAME?</v>
      </c>
      <c r="BJ73" t="e">
        <f t="shared" ca="1" si="13"/>
        <v>#NAME?</v>
      </c>
      <c r="BK73" t="e">
        <f t="shared" ca="1" si="14"/>
        <v>#NAME?</v>
      </c>
      <c r="BL73" t="e">
        <f t="shared" ref="BL73:BL136" ca="1" si="23">1-BJ73/BJ$158</f>
        <v>#NAME?</v>
      </c>
      <c r="BM73" t="e">
        <f t="shared" ref="BM73:BM136" ca="1" si="24">1-BK73/BK$158</f>
        <v>#NAME?</v>
      </c>
      <c r="BN73" t="e">
        <f t="shared" ref="BN73:BN136" ca="1" si="25">(BL73-BL74)*BM73</f>
        <v>#NAME?</v>
      </c>
    </row>
    <row r="74" spans="1:66" ht="15.5" x14ac:dyDescent="0.35">
      <c r="A74" s="31">
        <v>53</v>
      </c>
      <c r="B74" s="14">
        <v>19</v>
      </c>
      <c r="C74" s="20">
        <v>1.2949999999999999</v>
      </c>
      <c r="D74" s="14">
        <v>1</v>
      </c>
      <c r="E74">
        <v>1</v>
      </c>
      <c r="F74" s="32">
        <v>0</v>
      </c>
      <c r="G74" s="14">
        <v>40</v>
      </c>
      <c r="H74" s="14">
        <v>8</v>
      </c>
      <c r="I74" s="14">
        <v>1</v>
      </c>
      <c r="R74" t="e">
        <f ca="1"/>
        <v>#NAME?</v>
      </c>
      <c r="S74" t="e">
        <f ca="1"/>
        <v>#NAME?</v>
      </c>
      <c r="T74" t="e">
        <f ca="1"/>
        <v>#NAME?</v>
      </c>
      <c r="U74" t="e">
        <f ca="1"/>
        <v>#NAME?</v>
      </c>
      <c r="V74" t="e">
        <f ca="1"/>
        <v>#NAME?</v>
      </c>
      <c r="W74" t="e">
        <f ca="1"/>
        <v>#NAME?</v>
      </c>
      <c r="X74" t="e">
        <f ca="1"/>
        <v>#NAME?</v>
      </c>
      <c r="Y74" t="e">
        <f ca="1"/>
        <v>#NAME?</v>
      </c>
      <c r="Z74" s="138" t="e">
        <f ca="1"/>
        <v>#NAME?</v>
      </c>
      <c r="AA74" s="139" t="e">
        <f ca="1"/>
        <v>#NAME?</v>
      </c>
      <c r="AB74" s="140" t="e">
        <f t="shared" ca="1" si="15"/>
        <v>#NAME?</v>
      </c>
      <c r="AC74" t="e">
        <f t="shared" ca="1" si="16"/>
        <v>#NAME?</v>
      </c>
      <c r="AD74" t="e">
        <f t="shared" ca="1" si="17"/>
        <v>#NAME?</v>
      </c>
      <c r="AE74" s="138" t="e">
        <f t="shared" ca="1" si="18"/>
        <v>#NAME?</v>
      </c>
      <c r="AF74" s="140" t="e">
        <f t="shared" ca="1" si="19"/>
        <v>#NAME?</v>
      </c>
      <c r="AG74" s="138">
        <f t="shared" ca="1" si="20"/>
        <v>0</v>
      </c>
      <c r="AH74" s="140" t="e">
        <f t="shared" ca="1" si="21"/>
        <v>#NAME?</v>
      </c>
      <c r="AI74">
        <f t="shared" ca="1" si="22"/>
        <v>0</v>
      </c>
      <c r="BG74" t="e">
        <f ca="1"/>
        <v>#NAME?</v>
      </c>
      <c r="BH74" t="e">
        <f ca="1"/>
        <v>#NAME?</v>
      </c>
      <c r="BI74" t="e">
        <f ca="1"/>
        <v>#NAME?</v>
      </c>
      <c r="BJ74" t="e">
        <f t="shared" ref="BJ74:BJ137" ca="1" si="26">BJ73+BH74</f>
        <v>#NAME?</v>
      </c>
      <c r="BK74" t="e">
        <f t="shared" ref="BK74:BK137" ca="1" si="27">BK73+BI74</f>
        <v>#NAME?</v>
      </c>
      <c r="BL74" t="e">
        <f t="shared" ca="1" si="23"/>
        <v>#NAME?</v>
      </c>
      <c r="BM74" t="e">
        <f t="shared" ca="1" si="24"/>
        <v>#NAME?</v>
      </c>
      <c r="BN74" t="e">
        <f t="shared" ca="1" si="25"/>
        <v>#NAME?</v>
      </c>
    </row>
    <row r="75" spans="1:66" ht="15.5" x14ac:dyDescent="0.35">
      <c r="A75" s="31">
        <v>47</v>
      </c>
      <c r="B75" s="14">
        <v>10</v>
      </c>
      <c r="C75" s="20">
        <v>1.512</v>
      </c>
      <c r="D75" s="14">
        <v>0</v>
      </c>
      <c r="E75">
        <v>1</v>
      </c>
      <c r="F75" s="32">
        <v>1</v>
      </c>
      <c r="G75" s="14">
        <v>31</v>
      </c>
      <c r="H75" s="14">
        <v>7</v>
      </c>
      <c r="I75" s="14">
        <v>0</v>
      </c>
      <c r="R75" t="e">
        <f ca="1"/>
        <v>#NAME?</v>
      </c>
      <c r="S75" t="e">
        <f ca="1"/>
        <v>#NAME?</v>
      </c>
      <c r="T75" t="e">
        <f ca="1"/>
        <v>#NAME?</v>
      </c>
      <c r="U75" t="e">
        <f ca="1"/>
        <v>#NAME?</v>
      </c>
      <c r="V75" t="e">
        <f ca="1"/>
        <v>#NAME?</v>
      </c>
      <c r="W75" t="e">
        <f ca="1"/>
        <v>#NAME?</v>
      </c>
      <c r="X75" t="e">
        <f ca="1"/>
        <v>#NAME?</v>
      </c>
      <c r="Y75" t="e">
        <f ca="1"/>
        <v>#NAME?</v>
      </c>
      <c r="Z75" s="138" t="e">
        <f ca="1"/>
        <v>#NAME?</v>
      </c>
      <c r="AA75" s="139" t="e">
        <f ca="1"/>
        <v>#NAME?</v>
      </c>
      <c r="AB75" s="140" t="e">
        <f t="shared" ca="1" si="15"/>
        <v>#NAME?</v>
      </c>
      <c r="AC75" t="e">
        <f t="shared" ca="1" si="16"/>
        <v>#NAME?</v>
      </c>
      <c r="AD75" t="e">
        <f t="shared" ca="1" si="17"/>
        <v>#NAME?</v>
      </c>
      <c r="AE75" s="138" t="e">
        <f t="shared" ca="1" si="18"/>
        <v>#NAME?</v>
      </c>
      <c r="AF75" s="140" t="e">
        <f t="shared" ca="1" si="19"/>
        <v>#NAME?</v>
      </c>
      <c r="AG75" s="138">
        <f t="shared" ca="1" si="20"/>
        <v>0</v>
      </c>
      <c r="AH75" s="140" t="e">
        <f t="shared" ca="1" si="21"/>
        <v>#NAME?</v>
      </c>
      <c r="AI75">
        <f t="shared" ca="1" si="22"/>
        <v>0</v>
      </c>
      <c r="BG75" t="e">
        <f ca="1"/>
        <v>#NAME?</v>
      </c>
      <c r="BH75" t="e">
        <f ca="1"/>
        <v>#NAME?</v>
      </c>
      <c r="BI75" t="e">
        <f ca="1"/>
        <v>#NAME?</v>
      </c>
      <c r="BJ75" t="e">
        <f t="shared" ca="1" si="26"/>
        <v>#NAME?</v>
      </c>
      <c r="BK75" t="e">
        <f t="shared" ca="1" si="27"/>
        <v>#NAME?</v>
      </c>
      <c r="BL75" t="e">
        <f t="shared" ca="1" si="23"/>
        <v>#NAME?</v>
      </c>
      <c r="BM75" t="e">
        <f t="shared" ca="1" si="24"/>
        <v>#NAME?</v>
      </c>
      <c r="BN75" t="e">
        <f t="shared" ca="1" si="25"/>
        <v>#NAME?</v>
      </c>
    </row>
    <row r="76" spans="1:66" ht="15.5" x14ac:dyDescent="0.35">
      <c r="A76" s="31">
        <v>39</v>
      </c>
      <c r="B76" s="14">
        <v>9</v>
      </c>
      <c r="C76" s="20">
        <v>0.10299999999999999</v>
      </c>
      <c r="D76" s="14">
        <v>5</v>
      </c>
      <c r="E76">
        <v>1</v>
      </c>
      <c r="F76" s="32">
        <v>0</v>
      </c>
      <c r="G76" s="14">
        <v>40</v>
      </c>
      <c r="H76" s="14">
        <v>20</v>
      </c>
      <c r="I76" s="14">
        <v>1</v>
      </c>
      <c r="R76" t="e">
        <f ca="1"/>
        <v>#NAME?</v>
      </c>
      <c r="S76" t="e">
        <f ca="1"/>
        <v>#NAME?</v>
      </c>
      <c r="T76" t="e">
        <f ca="1"/>
        <v>#NAME?</v>
      </c>
      <c r="U76" t="e">
        <f ca="1"/>
        <v>#NAME?</v>
      </c>
      <c r="V76" t="e">
        <f ca="1"/>
        <v>#NAME?</v>
      </c>
      <c r="W76" t="e">
        <f ca="1"/>
        <v>#NAME?</v>
      </c>
      <c r="X76" t="e">
        <f ca="1"/>
        <v>#NAME?</v>
      </c>
      <c r="Y76" t="e">
        <f ca="1"/>
        <v>#NAME?</v>
      </c>
      <c r="Z76" s="138" t="e">
        <f ca="1"/>
        <v>#NAME?</v>
      </c>
      <c r="AA76" s="139" t="e">
        <f ca="1"/>
        <v>#NAME?</v>
      </c>
      <c r="AB76" s="140" t="e">
        <f t="shared" ca="1" si="15"/>
        <v>#NAME?</v>
      </c>
      <c r="AC76" t="e">
        <f t="shared" ca="1" si="16"/>
        <v>#NAME?</v>
      </c>
      <c r="AD76" t="e">
        <f t="shared" ca="1" si="17"/>
        <v>#NAME?</v>
      </c>
      <c r="AE76" s="138" t="e">
        <f t="shared" ca="1" si="18"/>
        <v>#NAME?</v>
      </c>
      <c r="AF76" s="140" t="e">
        <f t="shared" ca="1" si="19"/>
        <v>#NAME?</v>
      </c>
      <c r="AG76" s="138">
        <f t="shared" ca="1" si="20"/>
        <v>0</v>
      </c>
      <c r="AH76" s="140" t="e">
        <f t="shared" ca="1" si="21"/>
        <v>#NAME?</v>
      </c>
      <c r="AI76">
        <f t="shared" ca="1" si="22"/>
        <v>0</v>
      </c>
      <c r="BG76" t="e">
        <f ca="1"/>
        <v>#NAME?</v>
      </c>
      <c r="BH76" t="e">
        <f ca="1"/>
        <v>#NAME?</v>
      </c>
      <c r="BI76" t="e">
        <f ca="1"/>
        <v>#NAME?</v>
      </c>
      <c r="BJ76" t="e">
        <f t="shared" ca="1" si="26"/>
        <v>#NAME?</v>
      </c>
      <c r="BK76" t="e">
        <f t="shared" ca="1" si="27"/>
        <v>#NAME?</v>
      </c>
      <c r="BL76" t="e">
        <f t="shared" ca="1" si="23"/>
        <v>#NAME?</v>
      </c>
      <c r="BM76" t="e">
        <f t="shared" ca="1" si="24"/>
        <v>#NAME?</v>
      </c>
      <c r="BN76" t="e">
        <f t="shared" ca="1" si="25"/>
        <v>#NAME?</v>
      </c>
    </row>
    <row r="77" spans="1:66" ht="15.5" x14ac:dyDescent="0.35">
      <c r="A77" s="31">
        <v>75</v>
      </c>
      <c r="B77" s="14">
        <v>4</v>
      </c>
      <c r="C77" s="20">
        <v>0.185</v>
      </c>
      <c r="D77" s="14">
        <v>5</v>
      </c>
      <c r="E77">
        <v>1</v>
      </c>
      <c r="F77" s="32">
        <v>0</v>
      </c>
      <c r="G77" s="14">
        <v>29</v>
      </c>
      <c r="H77" s="14">
        <v>15</v>
      </c>
      <c r="I77" s="14">
        <v>0</v>
      </c>
      <c r="R77" t="e">
        <f ca="1"/>
        <v>#NAME?</v>
      </c>
      <c r="S77" t="e">
        <f ca="1"/>
        <v>#NAME?</v>
      </c>
      <c r="T77" t="e">
        <f ca="1"/>
        <v>#NAME?</v>
      </c>
      <c r="U77" t="e">
        <f ca="1"/>
        <v>#NAME?</v>
      </c>
      <c r="V77" t="e">
        <f ca="1"/>
        <v>#NAME?</v>
      </c>
      <c r="W77" t="e">
        <f ca="1"/>
        <v>#NAME?</v>
      </c>
      <c r="X77" t="e">
        <f ca="1"/>
        <v>#NAME?</v>
      </c>
      <c r="Y77" t="e">
        <f ca="1"/>
        <v>#NAME?</v>
      </c>
      <c r="Z77" s="138" t="e">
        <f ca="1"/>
        <v>#NAME?</v>
      </c>
      <c r="AA77" s="139" t="e">
        <f ca="1"/>
        <v>#NAME?</v>
      </c>
      <c r="AB77" s="140" t="e">
        <f t="shared" ca="1" si="15"/>
        <v>#NAME?</v>
      </c>
      <c r="AC77" t="e">
        <f t="shared" ca="1" si="16"/>
        <v>#NAME?</v>
      </c>
      <c r="AD77" t="e">
        <f t="shared" ca="1" si="17"/>
        <v>#NAME?</v>
      </c>
      <c r="AE77" s="138" t="e">
        <f t="shared" ca="1" si="18"/>
        <v>#NAME?</v>
      </c>
      <c r="AF77" s="140" t="e">
        <f t="shared" ca="1" si="19"/>
        <v>#NAME?</v>
      </c>
      <c r="AG77" s="138">
        <f t="shared" ca="1" si="20"/>
        <v>0</v>
      </c>
      <c r="AH77" s="140" t="e">
        <f t="shared" ca="1" si="21"/>
        <v>#NAME?</v>
      </c>
      <c r="AI77">
        <f t="shared" ca="1" si="22"/>
        <v>0</v>
      </c>
      <c r="BG77" t="e">
        <f ca="1"/>
        <v>#NAME?</v>
      </c>
      <c r="BH77" t="e">
        <f ca="1"/>
        <v>#NAME?</v>
      </c>
      <c r="BI77" t="e">
        <f ca="1"/>
        <v>#NAME?</v>
      </c>
      <c r="BJ77" t="e">
        <f t="shared" ca="1" si="26"/>
        <v>#NAME?</v>
      </c>
      <c r="BK77" t="e">
        <f t="shared" ca="1" si="27"/>
        <v>#NAME?</v>
      </c>
      <c r="BL77" t="e">
        <f t="shared" ca="1" si="23"/>
        <v>#NAME?</v>
      </c>
      <c r="BM77" t="e">
        <f t="shared" ca="1" si="24"/>
        <v>#NAME?</v>
      </c>
      <c r="BN77" t="e">
        <f t="shared" ca="1" si="25"/>
        <v>#NAME?</v>
      </c>
    </row>
    <row r="78" spans="1:66" ht="15.5" x14ac:dyDescent="0.35">
      <c r="A78" s="31">
        <v>51</v>
      </c>
      <c r="B78" s="14">
        <v>5</v>
      </c>
      <c r="C78" s="20">
        <v>0.63600000000000001</v>
      </c>
      <c r="D78" s="14">
        <v>3</v>
      </c>
      <c r="E78">
        <v>1</v>
      </c>
      <c r="F78" s="32">
        <v>0</v>
      </c>
      <c r="G78" s="14">
        <v>32</v>
      </c>
      <c r="H78" s="14">
        <v>10</v>
      </c>
      <c r="I78" s="14">
        <v>1</v>
      </c>
      <c r="R78" t="e">
        <f ca="1"/>
        <v>#NAME?</v>
      </c>
      <c r="S78" t="e">
        <f ca="1"/>
        <v>#NAME?</v>
      </c>
      <c r="T78" t="e">
        <f ca="1"/>
        <v>#NAME?</v>
      </c>
      <c r="U78" t="e">
        <f ca="1"/>
        <v>#NAME?</v>
      </c>
      <c r="V78" t="e">
        <f ca="1"/>
        <v>#NAME?</v>
      </c>
      <c r="W78" t="e">
        <f ca="1"/>
        <v>#NAME?</v>
      </c>
      <c r="X78" t="e">
        <f ca="1"/>
        <v>#NAME?</v>
      </c>
      <c r="Y78" t="e">
        <f ca="1"/>
        <v>#NAME?</v>
      </c>
      <c r="Z78" s="138" t="e">
        <f ca="1"/>
        <v>#NAME?</v>
      </c>
      <c r="AA78" s="139" t="e">
        <f ca="1"/>
        <v>#NAME?</v>
      </c>
      <c r="AB78" s="140" t="e">
        <f t="shared" ca="1" si="15"/>
        <v>#NAME?</v>
      </c>
      <c r="AC78" t="e">
        <f t="shared" ca="1" si="16"/>
        <v>#NAME?</v>
      </c>
      <c r="AD78" t="e">
        <f t="shared" ca="1" si="17"/>
        <v>#NAME?</v>
      </c>
      <c r="AE78" s="138" t="e">
        <f t="shared" ca="1" si="18"/>
        <v>#NAME?</v>
      </c>
      <c r="AF78" s="140" t="e">
        <f t="shared" ca="1" si="19"/>
        <v>#NAME?</v>
      </c>
      <c r="AG78" s="138">
        <f t="shared" ca="1" si="20"/>
        <v>0</v>
      </c>
      <c r="AH78" s="140" t="e">
        <f t="shared" ca="1" si="21"/>
        <v>#NAME?</v>
      </c>
      <c r="AI78">
        <f t="shared" ca="1" si="22"/>
        <v>0</v>
      </c>
      <c r="BG78" t="e">
        <f ca="1"/>
        <v>#NAME?</v>
      </c>
      <c r="BH78" t="e">
        <f ca="1"/>
        <v>#NAME?</v>
      </c>
      <c r="BI78" t="e">
        <f ca="1"/>
        <v>#NAME?</v>
      </c>
      <c r="BJ78" t="e">
        <f t="shared" ca="1" si="26"/>
        <v>#NAME?</v>
      </c>
      <c r="BK78" t="e">
        <f t="shared" ca="1" si="27"/>
        <v>#NAME?</v>
      </c>
      <c r="BL78" t="e">
        <f t="shared" ca="1" si="23"/>
        <v>#NAME?</v>
      </c>
      <c r="BM78" t="e">
        <f t="shared" ca="1" si="24"/>
        <v>#NAME?</v>
      </c>
      <c r="BN78" t="e">
        <f t="shared" ca="1" si="25"/>
        <v>#NAME?</v>
      </c>
    </row>
    <row r="79" spans="1:66" ht="15.5" x14ac:dyDescent="0.35">
      <c r="A79" s="31">
        <v>51</v>
      </c>
      <c r="B79" s="14">
        <v>7</v>
      </c>
      <c r="C79" s="20">
        <v>0.17199999999999999</v>
      </c>
      <c r="D79" s="14">
        <v>5</v>
      </c>
      <c r="E79">
        <v>0</v>
      </c>
      <c r="F79" s="32">
        <v>1</v>
      </c>
      <c r="G79" s="14">
        <v>33</v>
      </c>
      <c r="H79" s="14">
        <v>11</v>
      </c>
      <c r="I79" s="14">
        <v>1</v>
      </c>
      <c r="R79" t="e">
        <f ca="1"/>
        <v>#NAME?</v>
      </c>
      <c r="S79" t="e">
        <f ca="1"/>
        <v>#NAME?</v>
      </c>
      <c r="T79" t="e">
        <f ca="1"/>
        <v>#NAME?</v>
      </c>
      <c r="U79" t="e">
        <f ca="1"/>
        <v>#NAME?</v>
      </c>
      <c r="V79" t="e">
        <f ca="1"/>
        <v>#NAME?</v>
      </c>
      <c r="W79" t="e">
        <f ca="1"/>
        <v>#NAME?</v>
      </c>
      <c r="X79" t="e">
        <f ca="1"/>
        <v>#NAME?</v>
      </c>
      <c r="Y79" t="e">
        <f ca="1"/>
        <v>#NAME?</v>
      </c>
      <c r="Z79" s="138" t="e">
        <f ca="1"/>
        <v>#NAME?</v>
      </c>
      <c r="AA79" s="139" t="e">
        <f ca="1"/>
        <v>#NAME?</v>
      </c>
      <c r="AB79" s="140" t="e">
        <f t="shared" ca="1" si="15"/>
        <v>#NAME?</v>
      </c>
      <c r="AC79" t="e">
        <f t="shared" ca="1" si="16"/>
        <v>#NAME?</v>
      </c>
      <c r="AD79" t="e">
        <f t="shared" ca="1" si="17"/>
        <v>#NAME?</v>
      </c>
      <c r="AE79" s="138" t="e">
        <f t="shared" ca="1" si="18"/>
        <v>#NAME?</v>
      </c>
      <c r="AF79" s="140" t="e">
        <f t="shared" ca="1" si="19"/>
        <v>#NAME?</v>
      </c>
      <c r="AG79" s="138">
        <f t="shared" ca="1" si="20"/>
        <v>0</v>
      </c>
      <c r="AH79" s="140" t="e">
        <f t="shared" ca="1" si="21"/>
        <v>#NAME?</v>
      </c>
      <c r="AI79">
        <f t="shared" ca="1" si="22"/>
        <v>0</v>
      </c>
      <c r="BG79" t="e">
        <f ca="1"/>
        <v>#NAME?</v>
      </c>
      <c r="BH79" t="e">
        <f ca="1"/>
        <v>#NAME?</v>
      </c>
      <c r="BI79" t="e">
        <f ca="1"/>
        <v>#NAME?</v>
      </c>
      <c r="BJ79" t="e">
        <f t="shared" ca="1" si="26"/>
        <v>#NAME?</v>
      </c>
      <c r="BK79" t="e">
        <f t="shared" ca="1" si="27"/>
        <v>#NAME?</v>
      </c>
      <c r="BL79" t="e">
        <f t="shared" ca="1" si="23"/>
        <v>#NAME?</v>
      </c>
      <c r="BM79" t="e">
        <f t="shared" ca="1" si="24"/>
        <v>#NAME?</v>
      </c>
      <c r="BN79" t="e">
        <f t="shared" ca="1" si="25"/>
        <v>#NAME?</v>
      </c>
    </row>
    <row r="80" spans="1:66" ht="15.5" x14ac:dyDescent="0.35">
      <c r="A80" s="31">
        <v>74</v>
      </c>
      <c r="B80" s="14">
        <v>18</v>
      </c>
      <c r="C80" s="20">
        <v>4.3999999999999997E-2</v>
      </c>
      <c r="D80" s="14">
        <v>3</v>
      </c>
      <c r="E80">
        <v>0</v>
      </c>
      <c r="F80" s="32">
        <v>1</v>
      </c>
      <c r="G80" s="14">
        <v>39</v>
      </c>
      <c r="H80" s="14">
        <v>7</v>
      </c>
      <c r="I80" s="14">
        <v>1</v>
      </c>
      <c r="R80" t="e">
        <f ca="1"/>
        <v>#NAME?</v>
      </c>
      <c r="S80" t="e">
        <f ca="1"/>
        <v>#NAME?</v>
      </c>
      <c r="T80" t="e">
        <f ca="1"/>
        <v>#NAME?</v>
      </c>
      <c r="U80" t="e">
        <f ca="1"/>
        <v>#NAME?</v>
      </c>
      <c r="V80" t="e">
        <f ca="1"/>
        <v>#NAME?</v>
      </c>
      <c r="W80" t="e">
        <f ca="1"/>
        <v>#NAME?</v>
      </c>
      <c r="X80" t="e">
        <f ca="1"/>
        <v>#NAME?</v>
      </c>
      <c r="Y80" t="e">
        <f ca="1"/>
        <v>#NAME?</v>
      </c>
      <c r="Z80" s="138" t="e">
        <f ca="1"/>
        <v>#NAME?</v>
      </c>
      <c r="AA80" s="139" t="e">
        <f ca="1"/>
        <v>#NAME?</v>
      </c>
      <c r="AB80" s="140" t="e">
        <f t="shared" ca="1" si="15"/>
        <v>#NAME?</v>
      </c>
      <c r="AC80" t="e">
        <f t="shared" ca="1" si="16"/>
        <v>#NAME?</v>
      </c>
      <c r="AD80" t="e">
        <f t="shared" ca="1" si="17"/>
        <v>#NAME?</v>
      </c>
      <c r="AE80" s="138" t="e">
        <f t="shared" ca="1" si="18"/>
        <v>#NAME?</v>
      </c>
      <c r="AF80" s="140" t="e">
        <f t="shared" ca="1" si="19"/>
        <v>#NAME?</v>
      </c>
      <c r="AG80" s="138">
        <f t="shared" ca="1" si="20"/>
        <v>0</v>
      </c>
      <c r="AH80" s="140" t="e">
        <f t="shared" ca="1" si="21"/>
        <v>#NAME?</v>
      </c>
      <c r="AI80">
        <f t="shared" ca="1" si="22"/>
        <v>0</v>
      </c>
      <c r="BG80" t="e">
        <f ca="1"/>
        <v>#NAME?</v>
      </c>
      <c r="BH80" t="e">
        <f ca="1"/>
        <v>#NAME?</v>
      </c>
      <c r="BI80" t="e">
        <f ca="1"/>
        <v>#NAME?</v>
      </c>
      <c r="BJ80" t="e">
        <f t="shared" ca="1" si="26"/>
        <v>#NAME?</v>
      </c>
      <c r="BK80" t="e">
        <f t="shared" ca="1" si="27"/>
        <v>#NAME?</v>
      </c>
      <c r="BL80" t="e">
        <f t="shared" ca="1" si="23"/>
        <v>#NAME?</v>
      </c>
      <c r="BM80" t="e">
        <f t="shared" ca="1" si="24"/>
        <v>#NAME?</v>
      </c>
      <c r="BN80" t="e">
        <f t="shared" ca="1" si="25"/>
        <v>#NAME?</v>
      </c>
    </row>
    <row r="81" spans="1:66" ht="15.5" x14ac:dyDescent="0.35">
      <c r="A81" s="31">
        <v>50</v>
      </c>
      <c r="B81" s="14">
        <v>11</v>
      </c>
      <c r="C81" s="20">
        <v>1.5449999999999999</v>
      </c>
      <c r="D81" s="14">
        <v>3</v>
      </c>
      <c r="E81">
        <v>1</v>
      </c>
      <c r="F81" s="32">
        <v>0</v>
      </c>
      <c r="G81" s="14">
        <v>41</v>
      </c>
      <c r="H81" s="14">
        <v>10</v>
      </c>
      <c r="I81" s="14">
        <v>1</v>
      </c>
      <c r="R81" t="e">
        <f ca="1"/>
        <v>#NAME?</v>
      </c>
      <c r="S81" t="e">
        <f ca="1"/>
        <v>#NAME?</v>
      </c>
      <c r="T81" t="e">
        <f ca="1"/>
        <v>#NAME?</v>
      </c>
      <c r="U81" t="e">
        <f ca="1"/>
        <v>#NAME?</v>
      </c>
      <c r="V81" t="e">
        <f ca="1"/>
        <v>#NAME?</v>
      </c>
      <c r="W81" t="e">
        <f ca="1"/>
        <v>#NAME?</v>
      </c>
      <c r="X81" t="e">
        <f ca="1"/>
        <v>#NAME?</v>
      </c>
      <c r="Y81" t="e">
        <f ca="1"/>
        <v>#NAME?</v>
      </c>
      <c r="Z81" s="138" t="e">
        <f ca="1"/>
        <v>#NAME?</v>
      </c>
      <c r="AA81" s="139" t="e">
        <f ca="1"/>
        <v>#NAME?</v>
      </c>
      <c r="AB81" s="140" t="e">
        <f t="shared" ca="1" si="15"/>
        <v>#NAME?</v>
      </c>
      <c r="AC81" t="e">
        <f t="shared" ca="1" si="16"/>
        <v>#NAME?</v>
      </c>
      <c r="AD81" t="e">
        <f t="shared" ca="1" si="17"/>
        <v>#NAME?</v>
      </c>
      <c r="AE81" s="138" t="e">
        <f t="shared" ca="1" si="18"/>
        <v>#NAME?</v>
      </c>
      <c r="AF81" s="140" t="e">
        <f t="shared" ca="1" si="19"/>
        <v>#NAME?</v>
      </c>
      <c r="AG81" s="138">
        <f t="shared" ca="1" si="20"/>
        <v>0</v>
      </c>
      <c r="AH81" s="140" t="e">
        <f t="shared" ca="1" si="21"/>
        <v>#NAME?</v>
      </c>
      <c r="AI81">
        <f t="shared" ca="1" si="22"/>
        <v>0</v>
      </c>
      <c r="BG81" t="e">
        <f ca="1"/>
        <v>#NAME?</v>
      </c>
      <c r="BH81" t="e">
        <f ca="1"/>
        <v>#NAME?</v>
      </c>
      <c r="BI81" t="e">
        <f ca="1"/>
        <v>#NAME?</v>
      </c>
      <c r="BJ81" t="e">
        <f t="shared" ca="1" si="26"/>
        <v>#NAME?</v>
      </c>
      <c r="BK81" t="e">
        <f t="shared" ca="1" si="27"/>
        <v>#NAME?</v>
      </c>
      <c r="BL81" t="e">
        <f t="shared" ca="1" si="23"/>
        <v>#NAME?</v>
      </c>
      <c r="BM81" t="e">
        <f t="shared" ca="1" si="24"/>
        <v>#NAME?</v>
      </c>
      <c r="BN81" t="e">
        <f t="shared" ca="1" si="25"/>
        <v>#NAME?</v>
      </c>
    </row>
    <row r="82" spans="1:66" ht="15.5" x14ac:dyDescent="0.35">
      <c r="A82" s="31">
        <v>70</v>
      </c>
      <c r="B82" s="14">
        <v>5</v>
      </c>
      <c r="C82" s="20">
        <v>0.29099999999999998</v>
      </c>
      <c r="D82" s="14">
        <v>3</v>
      </c>
      <c r="E82">
        <v>1</v>
      </c>
      <c r="F82" s="32">
        <v>1</v>
      </c>
      <c r="G82" s="14">
        <v>31</v>
      </c>
      <c r="H82" s="14">
        <v>6</v>
      </c>
      <c r="I82" s="14">
        <v>1</v>
      </c>
      <c r="R82" t="e">
        <f ca="1"/>
        <v>#NAME?</v>
      </c>
      <c r="S82" t="e">
        <f ca="1"/>
        <v>#NAME?</v>
      </c>
      <c r="T82" t="e">
        <f ca="1"/>
        <v>#NAME?</v>
      </c>
      <c r="U82" t="e">
        <f ca="1"/>
        <v>#NAME?</v>
      </c>
      <c r="V82" t="e">
        <f ca="1"/>
        <v>#NAME?</v>
      </c>
      <c r="W82" t="e">
        <f ca="1"/>
        <v>#NAME?</v>
      </c>
      <c r="X82" t="e">
        <f ca="1"/>
        <v>#NAME?</v>
      </c>
      <c r="Y82" t="e">
        <f ca="1"/>
        <v>#NAME?</v>
      </c>
      <c r="Z82" s="138" t="e">
        <f ca="1"/>
        <v>#NAME?</v>
      </c>
      <c r="AA82" s="139" t="e">
        <f ca="1"/>
        <v>#NAME?</v>
      </c>
      <c r="AB82" s="140" t="e">
        <f t="shared" ca="1" si="15"/>
        <v>#NAME?</v>
      </c>
      <c r="AC82" t="e">
        <f t="shared" ca="1" si="16"/>
        <v>#NAME?</v>
      </c>
      <c r="AD82" t="e">
        <f t="shared" ca="1" si="17"/>
        <v>#NAME?</v>
      </c>
      <c r="AE82" s="138" t="e">
        <f t="shared" ca="1" si="18"/>
        <v>#NAME?</v>
      </c>
      <c r="AF82" s="140" t="e">
        <f t="shared" ca="1" si="19"/>
        <v>#NAME?</v>
      </c>
      <c r="AG82" s="138">
        <f t="shared" ca="1" si="20"/>
        <v>0</v>
      </c>
      <c r="AH82" s="140" t="e">
        <f t="shared" ca="1" si="21"/>
        <v>#NAME?</v>
      </c>
      <c r="AI82">
        <f t="shared" ca="1" si="22"/>
        <v>0</v>
      </c>
      <c r="BG82" t="e">
        <f ca="1"/>
        <v>#NAME?</v>
      </c>
      <c r="BH82" t="e">
        <f ca="1"/>
        <v>#NAME?</v>
      </c>
      <c r="BI82" t="e">
        <f ca="1"/>
        <v>#NAME?</v>
      </c>
      <c r="BJ82" t="e">
        <f t="shared" ca="1" si="26"/>
        <v>#NAME?</v>
      </c>
      <c r="BK82" t="e">
        <f t="shared" ca="1" si="27"/>
        <v>#NAME?</v>
      </c>
      <c r="BL82" t="e">
        <f t="shared" ca="1" si="23"/>
        <v>#NAME?</v>
      </c>
      <c r="BM82" t="e">
        <f t="shared" ca="1" si="24"/>
        <v>#NAME?</v>
      </c>
      <c r="BN82" t="e">
        <f t="shared" ca="1" si="25"/>
        <v>#NAME?</v>
      </c>
    </row>
    <row r="83" spans="1:66" ht="15.5" x14ac:dyDescent="0.35">
      <c r="A83" s="31">
        <v>66</v>
      </c>
      <c r="B83" s="14">
        <v>9</v>
      </c>
      <c r="C83" s="20">
        <v>9.1999999999999998E-2</v>
      </c>
      <c r="D83" s="14">
        <v>4</v>
      </c>
      <c r="E83">
        <v>0</v>
      </c>
      <c r="F83" s="32">
        <v>0</v>
      </c>
      <c r="G83" s="14">
        <v>43</v>
      </c>
      <c r="H83" s="14">
        <v>12</v>
      </c>
      <c r="I83" s="14">
        <v>0</v>
      </c>
      <c r="R83" t="e">
        <f ca="1"/>
        <v>#NAME?</v>
      </c>
      <c r="S83" t="e">
        <f ca="1"/>
        <v>#NAME?</v>
      </c>
      <c r="T83" t="e">
        <f ca="1"/>
        <v>#NAME?</v>
      </c>
      <c r="U83" t="e">
        <f ca="1"/>
        <v>#NAME?</v>
      </c>
      <c r="V83" t="e">
        <f ca="1"/>
        <v>#NAME?</v>
      </c>
      <c r="W83" t="e">
        <f ca="1"/>
        <v>#NAME?</v>
      </c>
      <c r="X83" t="e">
        <f ca="1"/>
        <v>#NAME?</v>
      </c>
      <c r="Y83" t="e">
        <f ca="1"/>
        <v>#NAME?</v>
      </c>
      <c r="Z83" s="138" t="e">
        <f ca="1"/>
        <v>#NAME?</v>
      </c>
      <c r="AA83" s="139" t="e">
        <f ca="1"/>
        <v>#NAME?</v>
      </c>
      <c r="AB83" s="140" t="e">
        <f t="shared" ca="1" si="15"/>
        <v>#NAME?</v>
      </c>
      <c r="AC83" t="e">
        <f t="shared" ca="1" si="16"/>
        <v>#NAME?</v>
      </c>
      <c r="AD83" t="e">
        <f t="shared" ca="1" si="17"/>
        <v>#NAME?</v>
      </c>
      <c r="AE83" s="138" t="e">
        <f t="shared" ca="1" si="18"/>
        <v>#NAME?</v>
      </c>
      <c r="AF83" s="140" t="e">
        <f t="shared" ca="1" si="19"/>
        <v>#NAME?</v>
      </c>
      <c r="AG83" s="138">
        <f t="shared" ca="1" si="20"/>
        <v>0</v>
      </c>
      <c r="AH83" s="140" t="e">
        <f t="shared" ca="1" si="21"/>
        <v>#NAME?</v>
      </c>
      <c r="AI83">
        <f t="shared" ca="1" si="22"/>
        <v>0</v>
      </c>
      <c r="BG83" t="e">
        <f ca="1"/>
        <v>#NAME?</v>
      </c>
      <c r="BH83" t="e">
        <f ca="1"/>
        <v>#NAME?</v>
      </c>
      <c r="BI83" t="e">
        <f ca="1"/>
        <v>#NAME?</v>
      </c>
      <c r="BJ83" t="e">
        <f t="shared" ca="1" si="26"/>
        <v>#NAME?</v>
      </c>
      <c r="BK83" t="e">
        <f t="shared" ca="1" si="27"/>
        <v>#NAME?</v>
      </c>
      <c r="BL83" t="e">
        <f t="shared" ca="1" si="23"/>
        <v>#NAME?</v>
      </c>
      <c r="BM83" t="e">
        <f t="shared" ca="1" si="24"/>
        <v>#NAME?</v>
      </c>
      <c r="BN83" t="e">
        <f t="shared" ca="1" si="25"/>
        <v>#NAME?</v>
      </c>
    </row>
    <row r="84" spans="1:66" ht="15.5" x14ac:dyDescent="0.35">
      <c r="A84" s="31">
        <v>43</v>
      </c>
      <c r="B84" s="14">
        <v>5</v>
      </c>
      <c r="C84" s="20">
        <v>0.48</v>
      </c>
      <c r="D84" s="14">
        <v>3</v>
      </c>
      <c r="E84">
        <v>0</v>
      </c>
      <c r="F84" s="32">
        <v>0</v>
      </c>
      <c r="G84" s="14">
        <v>30</v>
      </c>
      <c r="H84" s="14">
        <v>4</v>
      </c>
      <c r="I84" s="14">
        <v>0</v>
      </c>
      <c r="R84" t="e">
        <f ca="1"/>
        <v>#NAME?</v>
      </c>
      <c r="S84" t="e">
        <f ca="1"/>
        <v>#NAME?</v>
      </c>
      <c r="T84" t="e">
        <f ca="1"/>
        <v>#NAME?</v>
      </c>
      <c r="U84" t="e">
        <f ca="1"/>
        <v>#NAME?</v>
      </c>
      <c r="V84" t="e">
        <f ca="1"/>
        <v>#NAME?</v>
      </c>
      <c r="W84" t="e">
        <f ca="1"/>
        <v>#NAME?</v>
      </c>
      <c r="X84" t="e">
        <f ca="1"/>
        <v>#NAME?</v>
      </c>
      <c r="Y84" t="e">
        <f ca="1"/>
        <v>#NAME?</v>
      </c>
      <c r="Z84" s="138" t="e">
        <f ca="1"/>
        <v>#NAME?</v>
      </c>
      <c r="AA84" s="139" t="e">
        <f ca="1"/>
        <v>#NAME?</v>
      </c>
      <c r="AB84" s="140" t="e">
        <f t="shared" ca="1" si="15"/>
        <v>#NAME?</v>
      </c>
      <c r="AC84" t="e">
        <f t="shared" ca="1" si="16"/>
        <v>#NAME?</v>
      </c>
      <c r="AD84" t="e">
        <f t="shared" ca="1" si="17"/>
        <v>#NAME?</v>
      </c>
      <c r="AE84" s="138" t="e">
        <f t="shared" ca="1" si="18"/>
        <v>#NAME?</v>
      </c>
      <c r="AF84" s="140" t="e">
        <f t="shared" ca="1" si="19"/>
        <v>#NAME?</v>
      </c>
      <c r="AG84" s="138">
        <f t="shared" ca="1" si="20"/>
        <v>0</v>
      </c>
      <c r="AH84" s="140" t="e">
        <f t="shared" ca="1" si="21"/>
        <v>#NAME?</v>
      </c>
      <c r="AI84">
        <f t="shared" ca="1" si="22"/>
        <v>0</v>
      </c>
      <c r="BG84" t="e">
        <f ca="1"/>
        <v>#NAME?</v>
      </c>
      <c r="BH84" t="e">
        <f ca="1"/>
        <v>#NAME?</v>
      </c>
      <c r="BI84" t="e">
        <f ca="1"/>
        <v>#NAME?</v>
      </c>
      <c r="BJ84" t="e">
        <f t="shared" ca="1" si="26"/>
        <v>#NAME?</v>
      </c>
      <c r="BK84" t="e">
        <f t="shared" ca="1" si="27"/>
        <v>#NAME?</v>
      </c>
      <c r="BL84" t="e">
        <f t="shared" ca="1" si="23"/>
        <v>#NAME?</v>
      </c>
      <c r="BM84" t="e">
        <f t="shared" ca="1" si="24"/>
        <v>#NAME?</v>
      </c>
      <c r="BN84" t="e">
        <f t="shared" ca="1" si="25"/>
        <v>#NAME?</v>
      </c>
    </row>
    <row r="85" spans="1:66" ht="15.5" x14ac:dyDescent="0.35">
      <c r="A85" s="31">
        <v>49</v>
      </c>
      <c r="B85" s="14">
        <v>16</v>
      </c>
      <c r="C85" s="20">
        <v>0.98299999999999998</v>
      </c>
      <c r="D85" s="14">
        <v>4</v>
      </c>
      <c r="E85">
        <v>0</v>
      </c>
      <c r="F85" s="32">
        <v>0</v>
      </c>
      <c r="G85" s="14">
        <v>39</v>
      </c>
      <c r="H85" s="14">
        <v>7</v>
      </c>
      <c r="I85" s="14">
        <v>1</v>
      </c>
      <c r="R85" t="e">
        <f ca="1"/>
        <v>#NAME?</v>
      </c>
      <c r="S85" t="e">
        <f ca="1"/>
        <v>#NAME?</v>
      </c>
      <c r="T85" t="e">
        <f ca="1"/>
        <v>#NAME?</v>
      </c>
      <c r="U85" t="e">
        <f ca="1"/>
        <v>#NAME?</v>
      </c>
      <c r="V85" t="e">
        <f ca="1"/>
        <v>#NAME?</v>
      </c>
      <c r="W85" t="e">
        <f ca="1"/>
        <v>#NAME?</v>
      </c>
      <c r="X85" t="e">
        <f ca="1"/>
        <v>#NAME?</v>
      </c>
      <c r="Y85" t="e">
        <f ca="1"/>
        <v>#NAME?</v>
      </c>
      <c r="Z85" s="138" t="e">
        <f ca="1"/>
        <v>#NAME?</v>
      </c>
      <c r="AA85" s="139" t="e">
        <f ca="1"/>
        <v>#NAME?</v>
      </c>
      <c r="AB85" s="140" t="e">
        <f t="shared" ca="1" si="15"/>
        <v>#NAME?</v>
      </c>
      <c r="AC85" t="e">
        <f t="shared" ca="1" si="16"/>
        <v>#NAME?</v>
      </c>
      <c r="AD85" t="e">
        <f t="shared" ca="1" si="17"/>
        <v>#NAME?</v>
      </c>
      <c r="AE85" s="138" t="e">
        <f t="shared" ca="1" si="18"/>
        <v>#NAME?</v>
      </c>
      <c r="AF85" s="140" t="e">
        <f t="shared" ca="1" si="19"/>
        <v>#NAME?</v>
      </c>
      <c r="AG85" s="138">
        <f t="shared" ca="1" si="20"/>
        <v>0</v>
      </c>
      <c r="AH85" s="140" t="e">
        <f t="shared" ca="1" si="21"/>
        <v>#NAME?</v>
      </c>
      <c r="AI85">
        <f t="shared" ca="1" si="22"/>
        <v>0</v>
      </c>
      <c r="BG85" t="e">
        <f ca="1"/>
        <v>#NAME?</v>
      </c>
      <c r="BH85" t="e">
        <f ca="1"/>
        <v>#NAME?</v>
      </c>
      <c r="BI85" t="e">
        <f ca="1"/>
        <v>#NAME?</v>
      </c>
      <c r="BJ85" t="e">
        <f t="shared" ca="1" si="26"/>
        <v>#NAME?</v>
      </c>
      <c r="BK85" t="e">
        <f t="shared" ca="1" si="27"/>
        <v>#NAME?</v>
      </c>
      <c r="BL85" t="e">
        <f t="shared" ca="1" si="23"/>
        <v>#NAME?</v>
      </c>
      <c r="BM85" t="e">
        <f t="shared" ca="1" si="24"/>
        <v>#NAME?</v>
      </c>
      <c r="BN85" t="e">
        <f t="shared" ca="1" si="25"/>
        <v>#NAME?</v>
      </c>
    </row>
    <row r="86" spans="1:66" ht="15.5" x14ac:dyDescent="0.35">
      <c r="A86" s="31">
        <v>49</v>
      </c>
      <c r="B86" s="14">
        <v>3</v>
      </c>
      <c r="C86" s="20">
        <v>1.881</v>
      </c>
      <c r="D86" s="14">
        <v>1</v>
      </c>
      <c r="E86">
        <v>0</v>
      </c>
      <c r="F86" s="32">
        <v>1</v>
      </c>
      <c r="G86" s="14">
        <v>46</v>
      </c>
      <c r="H86" s="14">
        <v>9</v>
      </c>
      <c r="I86" s="14">
        <v>0</v>
      </c>
      <c r="R86" t="e">
        <f ca="1"/>
        <v>#NAME?</v>
      </c>
      <c r="S86" t="e">
        <f ca="1"/>
        <v>#NAME?</v>
      </c>
      <c r="T86" t="e">
        <f ca="1"/>
        <v>#NAME?</v>
      </c>
      <c r="U86" t="e">
        <f ca="1"/>
        <v>#NAME?</v>
      </c>
      <c r="V86" t="e">
        <f ca="1"/>
        <v>#NAME?</v>
      </c>
      <c r="W86" t="e">
        <f ca="1"/>
        <v>#NAME?</v>
      </c>
      <c r="X86" t="e">
        <f ca="1"/>
        <v>#NAME?</v>
      </c>
      <c r="Y86" t="e">
        <f ca="1"/>
        <v>#NAME?</v>
      </c>
      <c r="Z86" s="138" t="e">
        <f ca="1"/>
        <v>#NAME?</v>
      </c>
      <c r="AA86" s="139" t="e">
        <f ca="1"/>
        <v>#NAME?</v>
      </c>
      <c r="AB86" s="140" t="e">
        <f t="shared" ca="1" si="15"/>
        <v>#NAME?</v>
      </c>
      <c r="AC86" t="e">
        <f t="shared" ca="1" si="16"/>
        <v>#NAME?</v>
      </c>
      <c r="AD86" t="e">
        <f t="shared" ca="1" si="17"/>
        <v>#NAME?</v>
      </c>
      <c r="AE86" s="138" t="e">
        <f t="shared" ca="1" si="18"/>
        <v>#NAME?</v>
      </c>
      <c r="AF86" s="140" t="e">
        <f t="shared" ca="1" si="19"/>
        <v>#NAME?</v>
      </c>
      <c r="AG86" s="138">
        <f t="shared" ca="1" si="20"/>
        <v>0</v>
      </c>
      <c r="AH86" s="140" t="e">
        <f t="shared" ca="1" si="21"/>
        <v>#NAME?</v>
      </c>
      <c r="AI86">
        <f t="shared" ca="1" si="22"/>
        <v>0</v>
      </c>
      <c r="BG86" t="e">
        <f ca="1"/>
        <v>#NAME?</v>
      </c>
      <c r="BH86" t="e">
        <f ca="1"/>
        <v>#NAME?</v>
      </c>
      <c r="BI86" t="e">
        <f ca="1"/>
        <v>#NAME?</v>
      </c>
      <c r="BJ86" t="e">
        <f t="shared" ca="1" si="26"/>
        <v>#NAME?</v>
      </c>
      <c r="BK86" t="e">
        <f t="shared" ca="1" si="27"/>
        <v>#NAME?</v>
      </c>
      <c r="BL86" t="e">
        <f t="shared" ca="1" si="23"/>
        <v>#NAME?</v>
      </c>
      <c r="BM86" t="e">
        <f t="shared" ca="1" si="24"/>
        <v>#NAME?</v>
      </c>
      <c r="BN86" t="e">
        <f t="shared" ca="1" si="25"/>
        <v>#NAME?</v>
      </c>
    </row>
    <row r="87" spans="1:66" ht="15.5" x14ac:dyDescent="0.35">
      <c r="A87" s="31">
        <v>46</v>
      </c>
      <c r="B87" s="14">
        <v>3</v>
      </c>
      <c r="C87" s="20">
        <v>2.6259999999999999</v>
      </c>
      <c r="D87" s="14">
        <v>2</v>
      </c>
      <c r="E87">
        <v>0</v>
      </c>
      <c r="F87" s="32">
        <v>0</v>
      </c>
      <c r="G87" s="14">
        <v>50</v>
      </c>
      <c r="H87" s="14">
        <v>4</v>
      </c>
      <c r="I87" s="14">
        <v>0</v>
      </c>
      <c r="R87" t="e">
        <f ca="1"/>
        <v>#NAME?</v>
      </c>
      <c r="S87" t="e">
        <f ca="1"/>
        <v>#NAME?</v>
      </c>
      <c r="T87" t="e">
        <f ca="1"/>
        <v>#NAME?</v>
      </c>
      <c r="U87" t="e">
        <f ca="1"/>
        <v>#NAME?</v>
      </c>
      <c r="V87" t="e">
        <f ca="1"/>
        <v>#NAME?</v>
      </c>
      <c r="W87" t="e">
        <f ca="1"/>
        <v>#NAME?</v>
      </c>
      <c r="X87" t="e">
        <f ca="1"/>
        <v>#NAME?</v>
      </c>
      <c r="Y87" t="e">
        <f ca="1"/>
        <v>#NAME?</v>
      </c>
      <c r="Z87" s="138" t="e">
        <f ca="1"/>
        <v>#NAME?</v>
      </c>
      <c r="AA87" s="139" t="e">
        <f ca="1"/>
        <v>#NAME?</v>
      </c>
      <c r="AB87" s="140" t="e">
        <f t="shared" ca="1" si="15"/>
        <v>#NAME?</v>
      </c>
      <c r="AC87" t="e">
        <f t="shared" ca="1" si="16"/>
        <v>#NAME?</v>
      </c>
      <c r="AD87" t="e">
        <f t="shared" ca="1" si="17"/>
        <v>#NAME?</v>
      </c>
      <c r="AE87" s="138" t="e">
        <f t="shared" ca="1" si="18"/>
        <v>#NAME?</v>
      </c>
      <c r="AF87" s="140" t="e">
        <f t="shared" ca="1" si="19"/>
        <v>#NAME?</v>
      </c>
      <c r="AG87" s="138">
        <f t="shared" ca="1" si="20"/>
        <v>0</v>
      </c>
      <c r="AH87" s="140" t="e">
        <f t="shared" ca="1" si="21"/>
        <v>#NAME?</v>
      </c>
      <c r="AI87">
        <f t="shared" ca="1" si="22"/>
        <v>0</v>
      </c>
      <c r="BG87" t="e">
        <f ca="1"/>
        <v>#NAME?</v>
      </c>
      <c r="BH87" t="e">
        <f ca="1"/>
        <v>#NAME?</v>
      </c>
      <c r="BI87" t="e">
        <f ca="1"/>
        <v>#NAME?</v>
      </c>
      <c r="BJ87" t="e">
        <f t="shared" ca="1" si="26"/>
        <v>#NAME?</v>
      </c>
      <c r="BK87" t="e">
        <f t="shared" ca="1" si="27"/>
        <v>#NAME?</v>
      </c>
      <c r="BL87" t="e">
        <f t="shared" ca="1" si="23"/>
        <v>#NAME?</v>
      </c>
      <c r="BM87" t="e">
        <f t="shared" ca="1" si="24"/>
        <v>#NAME?</v>
      </c>
      <c r="BN87" t="e">
        <f t="shared" ca="1" si="25"/>
        <v>#NAME?</v>
      </c>
    </row>
    <row r="88" spans="1:66" ht="15.5" x14ac:dyDescent="0.35">
      <c r="A88" s="31">
        <v>53</v>
      </c>
      <c r="B88" s="14">
        <v>21</v>
      </c>
      <c r="C88" s="20">
        <v>0.56799999999999995</v>
      </c>
      <c r="D88" s="14">
        <v>3</v>
      </c>
      <c r="E88">
        <v>0</v>
      </c>
      <c r="F88" s="32">
        <v>0</v>
      </c>
      <c r="G88" s="14">
        <v>44</v>
      </c>
      <c r="H88" s="14">
        <v>8</v>
      </c>
      <c r="I88" s="14">
        <v>0</v>
      </c>
      <c r="R88" t="e">
        <f ca="1"/>
        <v>#NAME?</v>
      </c>
      <c r="S88" t="e">
        <f ca="1"/>
        <v>#NAME?</v>
      </c>
      <c r="T88" t="e">
        <f ca="1"/>
        <v>#NAME?</v>
      </c>
      <c r="U88" t="e">
        <f ca="1"/>
        <v>#NAME?</v>
      </c>
      <c r="V88" t="e">
        <f ca="1"/>
        <v>#NAME?</v>
      </c>
      <c r="W88" t="e">
        <f ca="1"/>
        <v>#NAME?</v>
      </c>
      <c r="X88" t="e">
        <f ca="1"/>
        <v>#NAME?</v>
      </c>
      <c r="Y88" t="e">
        <f ca="1"/>
        <v>#NAME?</v>
      </c>
      <c r="Z88" s="138" t="e">
        <f ca="1"/>
        <v>#NAME?</v>
      </c>
      <c r="AA88" s="139" t="e">
        <f ca="1"/>
        <v>#NAME?</v>
      </c>
      <c r="AB88" s="140" t="e">
        <f t="shared" ca="1" si="15"/>
        <v>#NAME?</v>
      </c>
      <c r="AC88" t="e">
        <f t="shared" ca="1" si="16"/>
        <v>#NAME?</v>
      </c>
      <c r="AD88" t="e">
        <f t="shared" ca="1" si="17"/>
        <v>#NAME?</v>
      </c>
      <c r="AE88" s="138" t="e">
        <f t="shared" ca="1" si="18"/>
        <v>#NAME?</v>
      </c>
      <c r="AF88" s="140" t="e">
        <f t="shared" ca="1" si="19"/>
        <v>#NAME?</v>
      </c>
      <c r="AG88" s="138">
        <f t="shared" ca="1" si="20"/>
        <v>0</v>
      </c>
      <c r="AH88" s="140" t="e">
        <f t="shared" ca="1" si="21"/>
        <v>#NAME?</v>
      </c>
      <c r="AI88">
        <f t="shared" ca="1" si="22"/>
        <v>0</v>
      </c>
      <c r="BG88" t="e">
        <f ca="1"/>
        <v>#NAME?</v>
      </c>
      <c r="BH88" t="e">
        <f ca="1"/>
        <v>#NAME?</v>
      </c>
      <c r="BI88" t="e">
        <f ca="1"/>
        <v>#NAME?</v>
      </c>
      <c r="BJ88" t="e">
        <f t="shared" ca="1" si="26"/>
        <v>#NAME?</v>
      </c>
      <c r="BK88" t="e">
        <f t="shared" ca="1" si="27"/>
        <v>#NAME?</v>
      </c>
      <c r="BL88" t="e">
        <f t="shared" ca="1" si="23"/>
        <v>#NAME?</v>
      </c>
      <c r="BM88" t="e">
        <f t="shared" ca="1" si="24"/>
        <v>#NAME?</v>
      </c>
      <c r="BN88" t="e">
        <f t="shared" ca="1" si="25"/>
        <v>#NAME?</v>
      </c>
    </row>
    <row r="89" spans="1:66" ht="15.5" x14ac:dyDescent="0.35">
      <c r="A89" s="31">
        <v>62</v>
      </c>
      <c r="B89" s="14">
        <v>8</v>
      </c>
      <c r="C89" s="20">
        <v>0.879</v>
      </c>
      <c r="D89" s="14">
        <v>3</v>
      </c>
      <c r="E89">
        <v>1</v>
      </c>
      <c r="F89" s="32">
        <v>1</v>
      </c>
      <c r="G89" s="14">
        <v>31</v>
      </c>
      <c r="H89" s="14">
        <v>10</v>
      </c>
      <c r="I89" s="14">
        <v>0</v>
      </c>
      <c r="R89" t="e">
        <f ca="1"/>
        <v>#NAME?</v>
      </c>
      <c r="S89" t="e">
        <f ca="1"/>
        <v>#NAME?</v>
      </c>
      <c r="T89" t="e">
        <f ca="1"/>
        <v>#NAME?</v>
      </c>
      <c r="U89" t="e">
        <f ca="1"/>
        <v>#NAME?</v>
      </c>
      <c r="V89" t="e">
        <f ca="1"/>
        <v>#NAME?</v>
      </c>
      <c r="W89" t="e">
        <f ca="1"/>
        <v>#NAME?</v>
      </c>
      <c r="X89" t="e">
        <f ca="1"/>
        <v>#NAME?</v>
      </c>
      <c r="Y89" t="e">
        <f ca="1"/>
        <v>#NAME?</v>
      </c>
      <c r="Z89" s="138" t="e">
        <f ca="1"/>
        <v>#NAME?</v>
      </c>
      <c r="AA89" s="139" t="e">
        <f ca="1"/>
        <v>#NAME?</v>
      </c>
      <c r="AB89" s="140" t="e">
        <f t="shared" ca="1" si="15"/>
        <v>#NAME?</v>
      </c>
      <c r="AC89" t="e">
        <f t="shared" ca="1" si="16"/>
        <v>#NAME?</v>
      </c>
      <c r="AD89" t="e">
        <f t="shared" ca="1" si="17"/>
        <v>#NAME?</v>
      </c>
      <c r="AE89" s="138" t="e">
        <f t="shared" ca="1" si="18"/>
        <v>#NAME?</v>
      </c>
      <c r="AF89" s="140" t="e">
        <f t="shared" ca="1" si="19"/>
        <v>#NAME?</v>
      </c>
      <c r="AG89" s="138">
        <f t="shared" ca="1" si="20"/>
        <v>0</v>
      </c>
      <c r="AH89" s="140" t="e">
        <f t="shared" ca="1" si="21"/>
        <v>#NAME?</v>
      </c>
      <c r="AI89">
        <f t="shared" ca="1" si="22"/>
        <v>0</v>
      </c>
      <c r="BG89" t="e">
        <f ca="1"/>
        <v>#NAME?</v>
      </c>
      <c r="BH89" t="e">
        <f ca="1"/>
        <v>#NAME?</v>
      </c>
      <c r="BI89" t="e">
        <f ca="1"/>
        <v>#NAME?</v>
      </c>
      <c r="BJ89" t="e">
        <f t="shared" ca="1" si="26"/>
        <v>#NAME?</v>
      </c>
      <c r="BK89" t="e">
        <f t="shared" ca="1" si="27"/>
        <v>#NAME?</v>
      </c>
      <c r="BL89" t="e">
        <f t="shared" ca="1" si="23"/>
        <v>#NAME?</v>
      </c>
      <c r="BM89" t="e">
        <f t="shared" ca="1" si="24"/>
        <v>#NAME?</v>
      </c>
      <c r="BN89" t="e">
        <f t="shared" ca="1" si="25"/>
        <v>#NAME?</v>
      </c>
    </row>
    <row r="90" spans="1:66" ht="15.5" x14ac:dyDescent="0.35">
      <c r="A90" s="31">
        <v>51</v>
      </c>
      <c r="B90" s="14">
        <v>4</v>
      </c>
      <c r="C90" s="20">
        <v>1.083</v>
      </c>
      <c r="D90" s="14">
        <v>2</v>
      </c>
      <c r="E90">
        <v>0</v>
      </c>
      <c r="F90" s="32">
        <v>0</v>
      </c>
      <c r="G90" s="14">
        <v>53</v>
      </c>
      <c r="H90" s="14">
        <v>7</v>
      </c>
      <c r="I90" s="14">
        <v>0</v>
      </c>
      <c r="R90" t="e">
        <f ca="1"/>
        <v>#NAME?</v>
      </c>
      <c r="S90" t="e">
        <f ca="1"/>
        <v>#NAME?</v>
      </c>
      <c r="T90" t="e">
        <f ca="1"/>
        <v>#NAME?</v>
      </c>
      <c r="U90" t="e">
        <f ca="1"/>
        <v>#NAME?</v>
      </c>
      <c r="V90" t="e">
        <f ca="1"/>
        <v>#NAME?</v>
      </c>
      <c r="W90" t="e">
        <f ca="1"/>
        <v>#NAME?</v>
      </c>
      <c r="X90" t="e">
        <f ca="1"/>
        <v>#NAME?</v>
      </c>
      <c r="Y90" t="e">
        <f ca="1"/>
        <v>#NAME?</v>
      </c>
      <c r="Z90" s="138" t="e">
        <f ca="1"/>
        <v>#NAME?</v>
      </c>
      <c r="AA90" s="139" t="e">
        <f ca="1"/>
        <v>#NAME?</v>
      </c>
      <c r="AB90" s="140" t="e">
        <f t="shared" ca="1" si="15"/>
        <v>#NAME?</v>
      </c>
      <c r="AC90" t="e">
        <f t="shared" ca="1" si="16"/>
        <v>#NAME?</v>
      </c>
      <c r="AD90" t="e">
        <f t="shared" ca="1" si="17"/>
        <v>#NAME?</v>
      </c>
      <c r="AE90" s="138" t="e">
        <f t="shared" ca="1" si="18"/>
        <v>#NAME?</v>
      </c>
      <c r="AF90" s="140" t="e">
        <f t="shared" ca="1" si="19"/>
        <v>#NAME?</v>
      </c>
      <c r="AG90" s="138">
        <f t="shared" ca="1" si="20"/>
        <v>0</v>
      </c>
      <c r="AH90" s="140" t="e">
        <f t="shared" ca="1" si="21"/>
        <v>#NAME?</v>
      </c>
      <c r="AI90">
        <f t="shared" ca="1" si="22"/>
        <v>0</v>
      </c>
      <c r="BG90" t="e">
        <f ca="1"/>
        <v>#NAME?</v>
      </c>
      <c r="BH90" t="e">
        <f ca="1"/>
        <v>#NAME?</v>
      </c>
      <c r="BI90" t="e">
        <f ca="1"/>
        <v>#NAME?</v>
      </c>
      <c r="BJ90" t="e">
        <f t="shared" ca="1" si="26"/>
        <v>#NAME?</v>
      </c>
      <c r="BK90" t="e">
        <f t="shared" ca="1" si="27"/>
        <v>#NAME?</v>
      </c>
      <c r="BL90" t="e">
        <f t="shared" ca="1" si="23"/>
        <v>#NAME?</v>
      </c>
      <c r="BM90" t="e">
        <f t="shared" ca="1" si="24"/>
        <v>#NAME?</v>
      </c>
      <c r="BN90" t="e">
        <f t="shared" ca="1" si="25"/>
        <v>#NAME?</v>
      </c>
    </row>
    <row r="91" spans="1:66" ht="15.5" x14ac:dyDescent="0.35">
      <c r="A91" s="31">
        <v>70</v>
      </c>
      <c r="B91" s="14">
        <v>6</v>
      </c>
      <c r="C91" s="20">
        <v>0.82799999999999996</v>
      </c>
      <c r="D91" s="14">
        <v>3</v>
      </c>
      <c r="E91">
        <v>1</v>
      </c>
      <c r="F91" s="32">
        <v>1</v>
      </c>
      <c r="G91" s="14">
        <v>37</v>
      </c>
      <c r="H91" s="14">
        <v>15</v>
      </c>
      <c r="I91" s="14">
        <v>1</v>
      </c>
      <c r="R91" t="e">
        <f ca="1"/>
        <v>#NAME?</v>
      </c>
      <c r="S91" t="e">
        <f ca="1"/>
        <v>#NAME?</v>
      </c>
      <c r="T91" t="e">
        <f ca="1"/>
        <v>#NAME?</v>
      </c>
      <c r="U91" t="e">
        <f ca="1"/>
        <v>#NAME?</v>
      </c>
      <c r="V91" t="e">
        <f ca="1"/>
        <v>#NAME?</v>
      </c>
      <c r="W91" t="e">
        <f ca="1"/>
        <v>#NAME?</v>
      </c>
      <c r="X91" t="e">
        <f ca="1"/>
        <v>#NAME?</v>
      </c>
      <c r="Y91" t="e">
        <f ca="1"/>
        <v>#NAME?</v>
      </c>
      <c r="Z91" s="138" t="e">
        <f ca="1"/>
        <v>#NAME?</v>
      </c>
      <c r="AA91" s="139" t="e">
        <f ca="1"/>
        <v>#NAME?</v>
      </c>
      <c r="AB91" s="140" t="e">
        <f t="shared" ca="1" si="15"/>
        <v>#NAME?</v>
      </c>
      <c r="AC91" t="e">
        <f t="shared" ca="1" si="16"/>
        <v>#NAME?</v>
      </c>
      <c r="AD91" t="e">
        <f t="shared" ca="1" si="17"/>
        <v>#NAME?</v>
      </c>
      <c r="AE91" s="138" t="e">
        <f t="shared" ca="1" si="18"/>
        <v>#NAME?</v>
      </c>
      <c r="AF91" s="140" t="e">
        <f t="shared" ca="1" si="19"/>
        <v>#NAME?</v>
      </c>
      <c r="AG91" s="138">
        <f t="shared" ca="1" si="20"/>
        <v>0</v>
      </c>
      <c r="AH91" s="140" t="e">
        <f t="shared" ca="1" si="21"/>
        <v>#NAME?</v>
      </c>
      <c r="AI91">
        <f t="shared" ca="1" si="22"/>
        <v>0</v>
      </c>
      <c r="BG91" t="e">
        <f ca="1"/>
        <v>#NAME?</v>
      </c>
      <c r="BH91" t="e">
        <f ca="1"/>
        <v>#NAME?</v>
      </c>
      <c r="BI91" t="e">
        <f ca="1"/>
        <v>#NAME?</v>
      </c>
      <c r="BJ91" t="e">
        <f t="shared" ca="1" si="26"/>
        <v>#NAME?</v>
      </c>
      <c r="BK91" t="e">
        <f t="shared" ca="1" si="27"/>
        <v>#NAME?</v>
      </c>
      <c r="BL91" t="e">
        <f t="shared" ca="1" si="23"/>
        <v>#NAME?</v>
      </c>
      <c r="BM91" t="e">
        <f t="shared" ca="1" si="24"/>
        <v>#NAME?</v>
      </c>
      <c r="BN91" t="e">
        <f t="shared" ca="1" si="25"/>
        <v>#NAME?</v>
      </c>
    </row>
    <row r="92" spans="1:66" ht="15.5" x14ac:dyDescent="0.35">
      <c r="A92" s="31">
        <v>56</v>
      </c>
      <c r="B92" s="14">
        <v>24</v>
      </c>
      <c r="C92" s="20">
        <v>1.56</v>
      </c>
      <c r="D92" s="14">
        <v>5</v>
      </c>
      <c r="E92">
        <v>0</v>
      </c>
      <c r="F92" s="32">
        <v>0</v>
      </c>
      <c r="G92" s="14">
        <v>46</v>
      </c>
      <c r="H92" s="14">
        <v>1</v>
      </c>
      <c r="I92" s="14">
        <v>1</v>
      </c>
      <c r="R92" t="e">
        <f ca="1"/>
        <v>#NAME?</v>
      </c>
      <c r="S92" t="e">
        <f ca="1"/>
        <v>#NAME?</v>
      </c>
      <c r="T92" t="e">
        <f ca="1"/>
        <v>#NAME?</v>
      </c>
      <c r="U92" t="e">
        <f ca="1"/>
        <v>#NAME?</v>
      </c>
      <c r="V92" t="e">
        <f ca="1"/>
        <v>#NAME?</v>
      </c>
      <c r="W92" t="e">
        <f ca="1"/>
        <v>#NAME?</v>
      </c>
      <c r="X92" t="e">
        <f ca="1"/>
        <v>#NAME?</v>
      </c>
      <c r="Y92" t="e">
        <f ca="1"/>
        <v>#NAME?</v>
      </c>
      <c r="Z92" s="138" t="e">
        <f ca="1"/>
        <v>#NAME?</v>
      </c>
      <c r="AA92" s="139" t="e">
        <f ca="1"/>
        <v>#NAME?</v>
      </c>
      <c r="AB92" s="140" t="e">
        <f t="shared" ca="1" si="15"/>
        <v>#NAME?</v>
      </c>
      <c r="AC92" t="e">
        <f t="shared" ca="1" si="16"/>
        <v>#NAME?</v>
      </c>
      <c r="AD92" t="e">
        <f t="shared" ca="1" si="17"/>
        <v>#NAME?</v>
      </c>
      <c r="AE92" s="138" t="e">
        <f t="shared" ca="1" si="18"/>
        <v>#NAME?</v>
      </c>
      <c r="AF92" s="140" t="e">
        <f t="shared" ca="1" si="19"/>
        <v>#NAME?</v>
      </c>
      <c r="AG92" s="138">
        <f t="shared" ca="1" si="20"/>
        <v>0</v>
      </c>
      <c r="AH92" s="140" t="e">
        <f t="shared" ca="1" si="21"/>
        <v>#NAME?</v>
      </c>
      <c r="AI92">
        <f t="shared" ca="1" si="22"/>
        <v>0</v>
      </c>
      <c r="BG92" t="e">
        <f ca="1"/>
        <v>#NAME?</v>
      </c>
      <c r="BH92" t="e">
        <f ca="1"/>
        <v>#NAME?</v>
      </c>
      <c r="BI92" t="e">
        <f ca="1"/>
        <v>#NAME?</v>
      </c>
      <c r="BJ92" t="e">
        <f t="shared" ca="1" si="26"/>
        <v>#NAME?</v>
      </c>
      <c r="BK92" t="e">
        <f t="shared" ca="1" si="27"/>
        <v>#NAME?</v>
      </c>
      <c r="BL92" t="e">
        <f t="shared" ca="1" si="23"/>
        <v>#NAME?</v>
      </c>
      <c r="BM92" t="e">
        <f t="shared" ca="1" si="24"/>
        <v>#NAME?</v>
      </c>
      <c r="BN92" t="e">
        <f t="shared" ca="1" si="25"/>
        <v>#NAME?</v>
      </c>
    </row>
    <row r="93" spans="1:66" ht="15.5" x14ac:dyDescent="0.35">
      <c r="A93" s="31">
        <v>42</v>
      </c>
      <c r="B93" s="14">
        <v>1</v>
      </c>
      <c r="C93" s="20">
        <v>1.4279999999999999</v>
      </c>
      <c r="D93" s="14">
        <v>4</v>
      </c>
      <c r="E93">
        <v>0</v>
      </c>
      <c r="F93" s="32">
        <v>0</v>
      </c>
      <c r="G93" s="14">
        <v>45</v>
      </c>
      <c r="H93" s="14">
        <v>5</v>
      </c>
      <c r="I93" s="14">
        <v>1</v>
      </c>
      <c r="R93" t="e">
        <f ca="1"/>
        <v>#NAME?</v>
      </c>
      <c r="S93" t="e">
        <f ca="1"/>
        <v>#NAME?</v>
      </c>
      <c r="T93" t="e">
        <f ca="1"/>
        <v>#NAME?</v>
      </c>
      <c r="U93" t="e">
        <f ca="1"/>
        <v>#NAME?</v>
      </c>
      <c r="V93" t="e">
        <f ca="1"/>
        <v>#NAME?</v>
      </c>
      <c r="W93" t="e">
        <f ca="1"/>
        <v>#NAME?</v>
      </c>
      <c r="X93" t="e">
        <f ca="1"/>
        <v>#NAME?</v>
      </c>
      <c r="Y93" t="e">
        <f ca="1"/>
        <v>#NAME?</v>
      </c>
      <c r="Z93" s="138" t="e">
        <f ca="1"/>
        <v>#NAME?</v>
      </c>
      <c r="AA93" s="139" t="e">
        <f ca="1"/>
        <v>#NAME?</v>
      </c>
      <c r="AB93" s="140" t="e">
        <f t="shared" ca="1" si="15"/>
        <v>#NAME?</v>
      </c>
      <c r="AC93" t="e">
        <f t="shared" ca="1" si="16"/>
        <v>#NAME?</v>
      </c>
      <c r="AD93" t="e">
        <f t="shared" ca="1" si="17"/>
        <v>#NAME?</v>
      </c>
      <c r="AE93" s="138" t="e">
        <f t="shared" ca="1" si="18"/>
        <v>#NAME?</v>
      </c>
      <c r="AF93" s="140" t="e">
        <f t="shared" ca="1" si="19"/>
        <v>#NAME?</v>
      </c>
      <c r="AG93" s="138">
        <f t="shared" ca="1" si="20"/>
        <v>0</v>
      </c>
      <c r="AH93" s="140" t="e">
        <f t="shared" ca="1" si="21"/>
        <v>#NAME?</v>
      </c>
      <c r="AI93">
        <f t="shared" ca="1" si="22"/>
        <v>0</v>
      </c>
      <c r="BG93" t="e">
        <f ca="1"/>
        <v>#NAME?</v>
      </c>
      <c r="BH93" t="e">
        <f ca="1"/>
        <v>#NAME?</v>
      </c>
      <c r="BI93" t="e">
        <f ca="1"/>
        <v>#NAME?</v>
      </c>
      <c r="BJ93" t="e">
        <f t="shared" ca="1" si="26"/>
        <v>#NAME?</v>
      </c>
      <c r="BK93" t="e">
        <f t="shared" ca="1" si="27"/>
        <v>#NAME?</v>
      </c>
      <c r="BL93" t="e">
        <f t="shared" ca="1" si="23"/>
        <v>#NAME?</v>
      </c>
      <c r="BM93" t="e">
        <f t="shared" ca="1" si="24"/>
        <v>#NAME?</v>
      </c>
      <c r="BN93" t="e">
        <f t="shared" ca="1" si="25"/>
        <v>#NAME?</v>
      </c>
    </row>
    <row r="94" spans="1:66" ht="15.5" x14ac:dyDescent="0.35">
      <c r="A94" s="31">
        <v>56</v>
      </c>
      <c r="B94" s="14">
        <v>3</v>
      </c>
      <c r="C94" s="20">
        <v>1.4039999999999999</v>
      </c>
      <c r="D94" s="14">
        <v>1</v>
      </c>
      <c r="E94">
        <v>0</v>
      </c>
      <c r="F94" s="32">
        <v>0</v>
      </c>
      <c r="G94" s="14">
        <v>34</v>
      </c>
      <c r="H94" s="14">
        <v>8</v>
      </c>
      <c r="I94" s="14">
        <v>1</v>
      </c>
      <c r="R94" t="e">
        <f ca="1"/>
        <v>#NAME?</v>
      </c>
      <c r="S94" t="e">
        <f ca="1"/>
        <v>#NAME?</v>
      </c>
      <c r="T94" t="e">
        <f ca="1"/>
        <v>#NAME?</v>
      </c>
      <c r="U94" t="e">
        <f ca="1"/>
        <v>#NAME?</v>
      </c>
      <c r="V94" t="e">
        <f ca="1"/>
        <v>#NAME?</v>
      </c>
      <c r="W94" t="e">
        <f ca="1"/>
        <v>#NAME?</v>
      </c>
      <c r="X94" t="e">
        <f ca="1"/>
        <v>#NAME?</v>
      </c>
      <c r="Y94" t="e">
        <f ca="1"/>
        <v>#NAME?</v>
      </c>
      <c r="Z94" s="138" t="e">
        <f ca="1"/>
        <v>#NAME?</v>
      </c>
      <c r="AA94" s="139" t="e">
        <f ca="1"/>
        <v>#NAME?</v>
      </c>
      <c r="AB94" s="140" t="e">
        <f t="shared" ca="1" si="15"/>
        <v>#NAME?</v>
      </c>
      <c r="AC94" t="e">
        <f t="shared" ca="1" si="16"/>
        <v>#NAME?</v>
      </c>
      <c r="AD94" t="e">
        <f t="shared" ca="1" si="17"/>
        <v>#NAME?</v>
      </c>
      <c r="AE94" s="138" t="e">
        <f t="shared" ca="1" si="18"/>
        <v>#NAME?</v>
      </c>
      <c r="AF94" s="140" t="e">
        <f t="shared" ca="1" si="19"/>
        <v>#NAME?</v>
      </c>
      <c r="AG94" s="138">
        <f t="shared" ca="1" si="20"/>
        <v>0</v>
      </c>
      <c r="AH94" s="140" t="e">
        <f t="shared" ca="1" si="21"/>
        <v>#NAME?</v>
      </c>
      <c r="AI94">
        <f t="shared" ca="1" si="22"/>
        <v>0</v>
      </c>
      <c r="BG94" t="e">
        <f ca="1"/>
        <v>#NAME?</v>
      </c>
      <c r="BH94" t="e">
        <f ca="1"/>
        <v>#NAME?</v>
      </c>
      <c r="BI94" t="e">
        <f ca="1"/>
        <v>#NAME?</v>
      </c>
      <c r="BJ94" t="e">
        <f t="shared" ca="1" si="26"/>
        <v>#NAME?</v>
      </c>
      <c r="BK94" t="e">
        <f t="shared" ca="1" si="27"/>
        <v>#NAME?</v>
      </c>
      <c r="BL94" t="e">
        <f t="shared" ca="1" si="23"/>
        <v>#NAME?</v>
      </c>
      <c r="BM94" t="e">
        <f t="shared" ca="1" si="24"/>
        <v>#NAME?</v>
      </c>
      <c r="BN94" t="e">
        <f t="shared" ca="1" si="25"/>
        <v>#NAME?</v>
      </c>
    </row>
    <row r="95" spans="1:66" ht="15.5" x14ac:dyDescent="0.35">
      <c r="A95" s="31">
        <v>60</v>
      </c>
      <c r="B95" s="14">
        <v>5</v>
      </c>
      <c r="C95" s="20">
        <v>1.0720000000000001</v>
      </c>
      <c r="D95" s="14">
        <v>2</v>
      </c>
      <c r="E95">
        <v>1</v>
      </c>
      <c r="F95" s="32">
        <v>1</v>
      </c>
      <c r="G95" s="14">
        <v>38</v>
      </c>
      <c r="H95" s="14">
        <v>13</v>
      </c>
      <c r="I95" s="14">
        <v>1</v>
      </c>
      <c r="R95" t="e">
        <f ca="1"/>
        <v>#NAME?</v>
      </c>
      <c r="S95" t="e">
        <f ca="1"/>
        <v>#NAME?</v>
      </c>
      <c r="T95" t="e">
        <f ca="1"/>
        <v>#NAME?</v>
      </c>
      <c r="U95" t="e">
        <f ca="1"/>
        <v>#NAME?</v>
      </c>
      <c r="V95" t="e">
        <f ca="1"/>
        <v>#NAME?</v>
      </c>
      <c r="W95" t="e">
        <f ca="1"/>
        <v>#NAME?</v>
      </c>
      <c r="X95" t="e">
        <f ca="1"/>
        <v>#NAME?</v>
      </c>
      <c r="Y95" t="e">
        <f ca="1"/>
        <v>#NAME?</v>
      </c>
      <c r="Z95" s="138" t="e">
        <f ca="1"/>
        <v>#NAME?</v>
      </c>
      <c r="AA95" s="139" t="e">
        <f ca="1"/>
        <v>#NAME?</v>
      </c>
      <c r="AB95" s="140" t="e">
        <f t="shared" ca="1" si="15"/>
        <v>#NAME?</v>
      </c>
      <c r="AC95" t="e">
        <f t="shared" ca="1" si="16"/>
        <v>#NAME?</v>
      </c>
      <c r="AD95" t="e">
        <f t="shared" ca="1" si="17"/>
        <v>#NAME?</v>
      </c>
      <c r="AE95" s="138" t="e">
        <f t="shared" ca="1" si="18"/>
        <v>#NAME?</v>
      </c>
      <c r="AF95" s="140" t="e">
        <f t="shared" ca="1" si="19"/>
        <v>#NAME?</v>
      </c>
      <c r="AG95" s="138">
        <f t="shared" ca="1" si="20"/>
        <v>0</v>
      </c>
      <c r="AH95" s="140" t="e">
        <f t="shared" ca="1" si="21"/>
        <v>#NAME?</v>
      </c>
      <c r="AI95">
        <f t="shared" ca="1" si="22"/>
        <v>0</v>
      </c>
      <c r="BG95" t="e">
        <f ca="1"/>
        <v>#NAME?</v>
      </c>
      <c r="BH95" t="e">
        <f ca="1"/>
        <v>#NAME?</v>
      </c>
      <c r="BI95" t="e">
        <f ca="1"/>
        <v>#NAME?</v>
      </c>
      <c r="BJ95" t="e">
        <f t="shared" ca="1" si="26"/>
        <v>#NAME?</v>
      </c>
      <c r="BK95" t="e">
        <f t="shared" ca="1" si="27"/>
        <v>#NAME?</v>
      </c>
      <c r="BL95" t="e">
        <f t="shared" ca="1" si="23"/>
        <v>#NAME?</v>
      </c>
      <c r="BM95" t="e">
        <f t="shared" ca="1" si="24"/>
        <v>#NAME?</v>
      </c>
      <c r="BN95" t="e">
        <f t="shared" ca="1" si="25"/>
        <v>#NAME?</v>
      </c>
    </row>
    <row r="96" spans="1:66" ht="15.5" x14ac:dyDescent="0.35">
      <c r="A96" s="31">
        <v>48</v>
      </c>
      <c r="B96" s="14">
        <v>12</v>
      </c>
      <c r="C96" s="20">
        <v>0.183</v>
      </c>
      <c r="D96" s="14">
        <v>4</v>
      </c>
      <c r="E96">
        <v>0</v>
      </c>
      <c r="F96" s="32">
        <v>0</v>
      </c>
      <c r="G96" s="14">
        <v>37</v>
      </c>
      <c r="H96" s="14">
        <v>11</v>
      </c>
      <c r="I96" s="14">
        <v>1</v>
      </c>
      <c r="R96" t="e">
        <f ca="1"/>
        <v>#NAME?</v>
      </c>
      <c r="S96" t="e">
        <f ca="1"/>
        <v>#NAME?</v>
      </c>
      <c r="T96" t="e">
        <f ca="1"/>
        <v>#NAME?</v>
      </c>
      <c r="U96" t="e">
        <f ca="1"/>
        <v>#NAME?</v>
      </c>
      <c r="V96" t="e">
        <f ca="1"/>
        <v>#NAME?</v>
      </c>
      <c r="W96" t="e">
        <f ca="1"/>
        <v>#NAME?</v>
      </c>
      <c r="X96" t="e">
        <f ca="1"/>
        <v>#NAME?</v>
      </c>
      <c r="Y96" t="e">
        <f ca="1"/>
        <v>#NAME?</v>
      </c>
      <c r="Z96" s="138" t="e">
        <f ca="1"/>
        <v>#NAME?</v>
      </c>
      <c r="AA96" s="139" t="e">
        <f ca="1"/>
        <v>#NAME?</v>
      </c>
      <c r="AB96" s="140" t="e">
        <f t="shared" ca="1" si="15"/>
        <v>#NAME?</v>
      </c>
      <c r="AC96" t="e">
        <f t="shared" ca="1" si="16"/>
        <v>#NAME?</v>
      </c>
      <c r="AD96" t="e">
        <f t="shared" ca="1" si="17"/>
        <v>#NAME?</v>
      </c>
      <c r="AE96" s="138" t="e">
        <f t="shared" ca="1" si="18"/>
        <v>#NAME?</v>
      </c>
      <c r="AF96" s="140" t="e">
        <f t="shared" ca="1" si="19"/>
        <v>#NAME?</v>
      </c>
      <c r="AG96" s="138">
        <f t="shared" ca="1" si="20"/>
        <v>0</v>
      </c>
      <c r="AH96" s="140" t="e">
        <f t="shared" ca="1" si="21"/>
        <v>#NAME?</v>
      </c>
      <c r="AI96">
        <f t="shared" ca="1" si="22"/>
        <v>0</v>
      </c>
      <c r="BG96" t="e">
        <f ca="1"/>
        <v>#NAME?</v>
      </c>
      <c r="BH96" t="e">
        <f ca="1"/>
        <v>#NAME?</v>
      </c>
      <c r="BI96" t="e">
        <f ca="1"/>
        <v>#NAME?</v>
      </c>
      <c r="BJ96" t="e">
        <f t="shared" ca="1" si="26"/>
        <v>#NAME?</v>
      </c>
      <c r="BK96" t="e">
        <f t="shared" ca="1" si="27"/>
        <v>#NAME?</v>
      </c>
      <c r="BL96" t="e">
        <f t="shared" ca="1" si="23"/>
        <v>#NAME?</v>
      </c>
      <c r="BM96" t="e">
        <f t="shared" ca="1" si="24"/>
        <v>#NAME?</v>
      </c>
      <c r="BN96" t="e">
        <f t="shared" ca="1" si="25"/>
        <v>#NAME?</v>
      </c>
    </row>
    <row r="97" spans="1:66" ht="15.5" x14ac:dyDescent="0.35">
      <c r="A97" s="31">
        <v>88</v>
      </c>
      <c r="B97" s="14">
        <v>12</v>
      </c>
      <c r="C97" s="20">
        <v>1.6</v>
      </c>
      <c r="D97" s="14">
        <v>0</v>
      </c>
      <c r="E97">
        <v>1</v>
      </c>
      <c r="F97" s="32">
        <v>1</v>
      </c>
      <c r="G97" s="14">
        <v>39</v>
      </c>
      <c r="H97" s="14">
        <v>18</v>
      </c>
      <c r="I97" s="14">
        <v>1</v>
      </c>
      <c r="R97" t="e">
        <f ca="1"/>
        <v>#NAME?</v>
      </c>
      <c r="S97" t="e">
        <f ca="1"/>
        <v>#NAME?</v>
      </c>
      <c r="T97" t="e">
        <f ca="1"/>
        <v>#NAME?</v>
      </c>
      <c r="U97" t="e">
        <f ca="1"/>
        <v>#NAME?</v>
      </c>
      <c r="V97" t="e">
        <f ca="1"/>
        <v>#NAME?</v>
      </c>
      <c r="W97" t="e">
        <f ca="1"/>
        <v>#NAME?</v>
      </c>
      <c r="X97" t="e">
        <f ca="1"/>
        <v>#NAME?</v>
      </c>
      <c r="Y97" t="e">
        <f ca="1"/>
        <v>#NAME?</v>
      </c>
      <c r="Z97" s="138" t="e">
        <f ca="1"/>
        <v>#NAME?</v>
      </c>
      <c r="AA97" s="139" t="e">
        <f ca="1"/>
        <v>#NAME?</v>
      </c>
      <c r="AB97" s="140" t="e">
        <f t="shared" ca="1" si="15"/>
        <v>#NAME?</v>
      </c>
      <c r="AC97" t="e">
        <f t="shared" ca="1" si="16"/>
        <v>#NAME?</v>
      </c>
      <c r="AD97" t="e">
        <f t="shared" ca="1" si="17"/>
        <v>#NAME?</v>
      </c>
      <c r="AE97" s="138" t="e">
        <f t="shared" ca="1" si="18"/>
        <v>#NAME?</v>
      </c>
      <c r="AF97" s="140" t="e">
        <f t="shared" ca="1" si="19"/>
        <v>#NAME?</v>
      </c>
      <c r="AG97" s="138">
        <f t="shared" ca="1" si="20"/>
        <v>0</v>
      </c>
      <c r="AH97" s="140" t="e">
        <f t="shared" ca="1" si="21"/>
        <v>#NAME?</v>
      </c>
      <c r="AI97">
        <f t="shared" ca="1" si="22"/>
        <v>0</v>
      </c>
      <c r="BG97" t="e">
        <f ca="1"/>
        <v>#NAME?</v>
      </c>
      <c r="BH97" t="e">
        <f ca="1"/>
        <v>#NAME?</v>
      </c>
      <c r="BI97" t="e">
        <f ca="1"/>
        <v>#NAME?</v>
      </c>
      <c r="BJ97" t="e">
        <f t="shared" ca="1" si="26"/>
        <v>#NAME?</v>
      </c>
      <c r="BK97" t="e">
        <f t="shared" ca="1" si="27"/>
        <v>#NAME?</v>
      </c>
      <c r="BL97" t="e">
        <f t="shared" ca="1" si="23"/>
        <v>#NAME?</v>
      </c>
      <c r="BM97" t="e">
        <f t="shared" ca="1" si="24"/>
        <v>#NAME?</v>
      </c>
      <c r="BN97" t="e">
        <f t="shared" ca="1" si="25"/>
        <v>#NAME?</v>
      </c>
    </row>
    <row r="98" spans="1:66" ht="15.5" x14ac:dyDescent="0.35">
      <c r="A98" s="31">
        <v>75</v>
      </c>
      <c r="B98" s="14">
        <v>5</v>
      </c>
      <c r="C98" s="20">
        <v>0.61199999999999999</v>
      </c>
      <c r="D98" s="14">
        <v>5</v>
      </c>
      <c r="E98">
        <v>1</v>
      </c>
      <c r="F98" s="32">
        <v>1</v>
      </c>
      <c r="G98" s="14">
        <v>42</v>
      </c>
      <c r="H98" s="14">
        <v>15</v>
      </c>
      <c r="I98" s="14">
        <v>0</v>
      </c>
      <c r="R98" t="e">
        <f ca="1"/>
        <v>#NAME?</v>
      </c>
      <c r="S98" t="e">
        <f ca="1"/>
        <v>#NAME?</v>
      </c>
      <c r="T98" t="e">
        <f ca="1"/>
        <v>#NAME?</v>
      </c>
      <c r="U98" t="e">
        <f ca="1"/>
        <v>#NAME?</v>
      </c>
      <c r="V98" t="e">
        <f ca="1"/>
        <v>#NAME?</v>
      </c>
      <c r="W98" t="e">
        <f ca="1"/>
        <v>#NAME?</v>
      </c>
      <c r="X98" t="e">
        <f ca="1"/>
        <v>#NAME?</v>
      </c>
      <c r="Y98" t="e">
        <f ca="1"/>
        <v>#NAME?</v>
      </c>
      <c r="Z98" s="138" t="e">
        <f ca="1"/>
        <v>#NAME?</v>
      </c>
      <c r="AA98" s="139" t="e">
        <f ca="1"/>
        <v>#NAME?</v>
      </c>
      <c r="AB98" s="140" t="e">
        <f t="shared" ca="1" si="15"/>
        <v>#NAME?</v>
      </c>
      <c r="AC98" t="e">
        <f t="shared" ca="1" si="16"/>
        <v>#NAME?</v>
      </c>
      <c r="AD98" t="e">
        <f t="shared" ca="1" si="17"/>
        <v>#NAME?</v>
      </c>
      <c r="AE98" s="138" t="e">
        <f t="shared" ca="1" si="18"/>
        <v>#NAME?</v>
      </c>
      <c r="AF98" s="140" t="e">
        <f t="shared" ca="1" si="19"/>
        <v>#NAME?</v>
      </c>
      <c r="AG98" s="138">
        <f t="shared" ca="1" si="20"/>
        <v>0</v>
      </c>
      <c r="AH98" s="140" t="e">
        <f t="shared" ca="1" si="21"/>
        <v>#NAME?</v>
      </c>
      <c r="AI98">
        <f t="shared" ca="1" si="22"/>
        <v>0</v>
      </c>
      <c r="BG98" t="e">
        <f ca="1"/>
        <v>#NAME?</v>
      </c>
      <c r="BH98" t="e">
        <f ca="1"/>
        <v>#NAME?</v>
      </c>
      <c r="BI98" t="e">
        <f ca="1"/>
        <v>#NAME?</v>
      </c>
      <c r="BJ98" t="e">
        <f t="shared" ca="1" si="26"/>
        <v>#NAME?</v>
      </c>
      <c r="BK98" t="e">
        <f t="shared" ca="1" si="27"/>
        <v>#NAME?</v>
      </c>
      <c r="BL98" t="e">
        <f t="shared" ca="1" si="23"/>
        <v>#NAME?</v>
      </c>
      <c r="BM98" t="e">
        <f t="shared" ca="1" si="24"/>
        <v>#NAME?</v>
      </c>
      <c r="BN98" t="e">
        <f t="shared" ca="1" si="25"/>
        <v>#NAME?</v>
      </c>
    </row>
    <row r="99" spans="1:66" ht="15.5" x14ac:dyDescent="0.35">
      <c r="A99" s="31">
        <v>56</v>
      </c>
      <c r="B99" s="14">
        <v>3</v>
      </c>
      <c r="C99" s="20">
        <v>0.496</v>
      </c>
      <c r="D99" s="14">
        <v>3</v>
      </c>
      <c r="E99">
        <v>0</v>
      </c>
      <c r="F99" s="32">
        <v>0</v>
      </c>
      <c r="G99" s="14">
        <v>54</v>
      </c>
      <c r="H99" s="14">
        <v>8</v>
      </c>
      <c r="I99" s="14">
        <v>0</v>
      </c>
      <c r="R99" t="e">
        <f ca="1"/>
        <v>#NAME?</v>
      </c>
      <c r="S99" t="e">
        <f ca="1"/>
        <v>#NAME?</v>
      </c>
      <c r="T99" t="e">
        <f ca="1"/>
        <v>#NAME?</v>
      </c>
      <c r="U99" t="e">
        <f ca="1"/>
        <v>#NAME?</v>
      </c>
      <c r="V99" t="e">
        <f ca="1"/>
        <v>#NAME?</v>
      </c>
      <c r="W99" t="e">
        <f ca="1"/>
        <v>#NAME?</v>
      </c>
      <c r="X99" t="e">
        <f ca="1"/>
        <v>#NAME?</v>
      </c>
      <c r="Y99" t="e">
        <f ca="1"/>
        <v>#NAME?</v>
      </c>
      <c r="Z99" s="138" t="e">
        <f ca="1"/>
        <v>#NAME?</v>
      </c>
      <c r="AA99" s="139" t="e">
        <f ca="1"/>
        <v>#NAME?</v>
      </c>
      <c r="AB99" s="140" t="e">
        <f t="shared" ca="1" si="15"/>
        <v>#NAME?</v>
      </c>
      <c r="AC99" t="e">
        <f t="shared" ca="1" si="16"/>
        <v>#NAME?</v>
      </c>
      <c r="AD99" t="e">
        <f t="shared" ca="1" si="17"/>
        <v>#NAME?</v>
      </c>
      <c r="AE99" s="138" t="e">
        <f t="shared" ca="1" si="18"/>
        <v>#NAME?</v>
      </c>
      <c r="AF99" s="140" t="e">
        <f t="shared" ca="1" si="19"/>
        <v>#NAME?</v>
      </c>
      <c r="AG99" s="138">
        <f t="shared" ca="1" si="20"/>
        <v>0</v>
      </c>
      <c r="AH99" s="140" t="e">
        <f t="shared" ca="1" si="21"/>
        <v>#NAME?</v>
      </c>
      <c r="AI99">
        <f t="shared" ca="1" si="22"/>
        <v>0</v>
      </c>
      <c r="BG99" t="e">
        <f ca="1"/>
        <v>#NAME?</v>
      </c>
      <c r="BH99" t="e">
        <f ca="1"/>
        <v>#NAME?</v>
      </c>
      <c r="BI99" t="e">
        <f ca="1"/>
        <v>#NAME?</v>
      </c>
      <c r="BJ99" t="e">
        <f t="shared" ca="1" si="26"/>
        <v>#NAME?</v>
      </c>
      <c r="BK99" t="e">
        <f t="shared" ca="1" si="27"/>
        <v>#NAME?</v>
      </c>
      <c r="BL99" t="e">
        <f t="shared" ca="1" si="23"/>
        <v>#NAME?</v>
      </c>
      <c r="BM99" t="e">
        <f t="shared" ca="1" si="24"/>
        <v>#NAME?</v>
      </c>
      <c r="BN99" t="e">
        <f t="shared" ca="1" si="25"/>
        <v>#NAME?</v>
      </c>
    </row>
    <row r="100" spans="1:66" ht="15.5" x14ac:dyDescent="0.35">
      <c r="A100" s="31">
        <v>60</v>
      </c>
      <c r="B100" s="14">
        <v>17</v>
      </c>
      <c r="C100" s="20">
        <v>1.8</v>
      </c>
      <c r="D100" s="14">
        <v>2</v>
      </c>
      <c r="E100">
        <v>0</v>
      </c>
      <c r="F100" s="32">
        <v>1</v>
      </c>
      <c r="G100" s="14">
        <v>39</v>
      </c>
      <c r="H100" s="14">
        <v>9</v>
      </c>
      <c r="I100" s="14">
        <v>1</v>
      </c>
      <c r="R100" t="e">
        <f ca="1"/>
        <v>#NAME?</v>
      </c>
      <c r="S100" t="e">
        <f ca="1"/>
        <v>#NAME?</v>
      </c>
      <c r="T100" t="e">
        <f ca="1"/>
        <v>#NAME?</v>
      </c>
      <c r="U100" t="e">
        <f ca="1"/>
        <v>#NAME?</v>
      </c>
      <c r="V100" t="e">
        <f ca="1"/>
        <v>#NAME?</v>
      </c>
      <c r="W100" t="e">
        <f ca="1"/>
        <v>#NAME?</v>
      </c>
      <c r="X100" t="e">
        <f ca="1"/>
        <v>#NAME?</v>
      </c>
      <c r="Y100" t="e">
        <f ca="1"/>
        <v>#NAME?</v>
      </c>
      <c r="Z100" s="138" t="e">
        <f ca="1"/>
        <v>#NAME?</v>
      </c>
      <c r="AA100" s="139" t="e">
        <f ca="1"/>
        <v>#NAME?</v>
      </c>
      <c r="AB100" s="140" t="e">
        <f t="shared" ca="1" si="15"/>
        <v>#NAME?</v>
      </c>
      <c r="AC100" t="e">
        <f t="shared" ca="1" si="16"/>
        <v>#NAME?</v>
      </c>
      <c r="AD100" t="e">
        <f t="shared" ca="1" si="17"/>
        <v>#NAME?</v>
      </c>
      <c r="AE100" s="138" t="e">
        <f t="shared" ca="1" si="18"/>
        <v>#NAME?</v>
      </c>
      <c r="AF100" s="140" t="e">
        <f t="shared" ca="1" si="19"/>
        <v>#NAME?</v>
      </c>
      <c r="AG100" s="138">
        <f t="shared" ca="1" si="20"/>
        <v>0</v>
      </c>
      <c r="AH100" s="140" t="e">
        <f t="shared" ca="1" si="21"/>
        <v>#NAME?</v>
      </c>
      <c r="AI100">
        <f t="shared" ca="1" si="22"/>
        <v>0</v>
      </c>
      <c r="BG100" t="e">
        <f ca="1"/>
        <v>#NAME?</v>
      </c>
      <c r="BH100" t="e">
        <f ca="1"/>
        <v>#NAME?</v>
      </c>
      <c r="BI100" t="e">
        <f ca="1"/>
        <v>#NAME?</v>
      </c>
      <c r="BJ100" t="e">
        <f t="shared" ca="1" si="26"/>
        <v>#NAME?</v>
      </c>
      <c r="BK100" t="e">
        <f t="shared" ca="1" si="27"/>
        <v>#NAME?</v>
      </c>
      <c r="BL100" t="e">
        <f t="shared" ca="1" si="23"/>
        <v>#NAME?</v>
      </c>
      <c r="BM100" t="e">
        <f t="shared" ca="1" si="24"/>
        <v>#NAME?</v>
      </c>
      <c r="BN100" t="e">
        <f t="shared" ca="1" si="25"/>
        <v>#NAME?</v>
      </c>
    </row>
    <row r="101" spans="1:66" ht="15.5" x14ac:dyDescent="0.35">
      <c r="A101" s="31">
        <v>58</v>
      </c>
      <c r="B101" s="14">
        <v>6</v>
      </c>
      <c r="C101" s="20">
        <v>0.40300000000000002</v>
      </c>
      <c r="D101" s="14">
        <v>2</v>
      </c>
      <c r="E101">
        <v>1</v>
      </c>
      <c r="F101" s="32">
        <v>1</v>
      </c>
      <c r="G101" s="14">
        <v>35</v>
      </c>
      <c r="H101" s="14">
        <v>16</v>
      </c>
      <c r="I101" s="14">
        <v>0</v>
      </c>
      <c r="R101" t="e">
        <f ca="1"/>
        <v>#NAME?</v>
      </c>
      <c r="S101" t="e">
        <f ca="1"/>
        <v>#NAME?</v>
      </c>
      <c r="T101" t="e">
        <f ca="1"/>
        <v>#NAME?</v>
      </c>
      <c r="U101" t="e">
        <f ca="1"/>
        <v>#NAME?</v>
      </c>
      <c r="V101" t="e">
        <f ca="1"/>
        <v>#NAME?</v>
      </c>
      <c r="W101" t="e">
        <f ca="1"/>
        <v>#NAME?</v>
      </c>
      <c r="X101" t="e">
        <f ca="1"/>
        <v>#NAME?</v>
      </c>
      <c r="Y101" t="e">
        <f ca="1"/>
        <v>#NAME?</v>
      </c>
      <c r="Z101" s="138" t="e">
        <f ca="1"/>
        <v>#NAME?</v>
      </c>
      <c r="AA101" s="139" t="e">
        <f ca="1"/>
        <v>#NAME?</v>
      </c>
      <c r="AB101" s="140" t="e">
        <f t="shared" ca="1" si="15"/>
        <v>#NAME?</v>
      </c>
      <c r="AC101" t="e">
        <f t="shared" ca="1" si="16"/>
        <v>#NAME?</v>
      </c>
      <c r="AD101" t="e">
        <f t="shared" ca="1" si="17"/>
        <v>#NAME?</v>
      </c>
      <c r="AE101" s="138" t="e">
        <f t="shared" ca="1" si="18"/>
        <v>#NAME?</v>
      </c>
      <c r="AF101" s="140" t="e">
        <f t="shared" ca="1" si="19"/>
        <v>#NAME?</v>
      </c>
      <c r="AG101" s="138">
        <f t="shared" ca="1" si="20"/>
        <v>0</v>
      </c>
      <c r="AH101" s="140" t="e">
        <f t="shared" ca="1" si="21"/>
        <v>#NAME?</v>
      </c>
      <c r="AI101">
        <f t="shared" ca="1" si="22"/>
        <v>0</v>
      </c>
      <c r="BG101" t="e">
        <f ca="1"/>
        <v>#NAME?</v>
      </c>
      <c r="BH101" t="e">
        <f ca="1"/>
        <v>#NAME?</v>
      </c>
      <c r="BI101" t="e">
        <f ca="1"/>
        <v>#NAME?</v>
      </c>
      <c r="BJ101" t="e">
        <f t="shared" ca="1" si="26"/>
        <v>#NAME?</v>
      </c>
      <c r="BK101" t="e">
        <f t="shared" ca="1" si="27"/>
        <v>#NAME?</v>
      </c>
      <c r="BL101" t="e">
        <f t="shared" ca="1" si="23"/>
        <v>#NAME?</v>
      </c>
      <c r="BM101" t="e">
        <f t="shared" ca="1" si="24"/>
        <v>#NAME?</v>
      </c>
      <c r="BN101" t="e">
        <f t="shared" ca="1" si="25"/>
        <v>#NAME?</v>
      </c>
    </row>
    <row r="102" spans="1:66" ht="15.5" x14ac:dyDescent="0.35">
      <c r="A102" s="31">
        <v>67</v>
      </c>
      <c r="B102" s="14">
        <v>10</v>
      </c>
      <c r="C102" s="20">
        <v>0.85599999999999998</v>
      </c>
      <c r="D102" s="14">
        <v>3</v>
      </c>
      <c r="E102">
        <v>0</v>
      </c>
      <c r="F102" s="32">
        <v>0</v>
      </c>
      <c r="G102" s="14">
        <v>33</v>
      </c>
      <c r="H102" s="14">
        <v>1</v>
      </c>
      <c r="I102" s="14">
        <v>1</v>
      </c>
      <c r="R102" t="e">
        <f ca="1"/>
        <v>#NAME?</v>
      </c>
      <c r="S102" t="e">
        <f ca="1"/>
        <v>#NAME?</v>
      </c>
      <c r="T102" t="e">
        <f ca="1"/>
        <v>#NAME?</v>
      </c>
      <c r="U102" t="e">
        <f ca="1"/>
        <v>#NAME?</v>
      </c>
      <c r="V102" t="e">
        <f ca="1"/>
        <v>#NAME?</v>
      </c>
      <c r="W102" t="e">
        <f ca="1"/>
        <v>#NAME?</v>
      </c>
      <c r="X102" t="e">
        <f ca="1"/>
        <v>#NAME?</v>
      </c>
      <c r="Y102" t="e">
        <f ca="1"/>
        <v>#NAME?</v>
      </c>
      <c r="Z102" s="138" t="e">
        <f ca="1"/>
        <v>#NAME?</v>
      </c>
      <c r="AA102" s="139" t="e">
        <f ca="1"/>
        <v>#NAME?</v>
      </c>
      <c r="AB102" s="140" t="e">
        <f t="shared" ca="1" si="15"/>
        <v>#NAME?</v>
      </c>
      <c r="AC102" t="e">
        <f t="shared" ca="1" si="16"/>
        <v>#NAME?</v>
      </c>
      <c r="AD102" t="e">
        <f t="shared" ca="1" si="17"/>
        <v>#NAME?</v>
      </c>
      <c r="AE102" s="138" t="e">
        <f t="shared" ca="1" si="18"/>
        <v>#NAME?</v>
      </c>
      <c r="AF102" s="140" t="e">
        <f t="shared" ca="1" si="19"/>
        <v>#NAME?</v>
      </c>
      <c r="AG102" s="138">
        <f t="shared" ca="1" si="20"/>
        <v>0</v>
      </c>
      <c r="AH102" s="140" t="e">
        <f t="shared" ca="1" si="21"/>
        <v>#NAME?</v>
      </c>
      <c r="AI102">
        <f t="shared" ca="1" si="22"/>
        <v>0</v>
      </c>
      <c r="BG102" t="e">
        <f ca="1"/>
        <v>#NAME?</v>
      </c>
      <c r="BH102" t="e">
        <f ca="1"/>
        <v>#NAME?</v>
      </c>
      <c r="BI102" t="e">
        <f ca="1"/>
        <v>#NAME?</v>
      </c>
      <c r="BJ102" t="e">
        <f t="shared" ca="1" si="26"/>
        <v>#NAME?</v>
      </c>
      <c r="BK102" t="e">
        <f t="shared" ca="1" si="27"/>
        <v>#NAME?</v>
      </c>
      <c r="BL102" t="e">
        <f t="shared" ca="1" si="23"/>
        <v>#NAME?</v>
      </c>
      <c r="BM102" t="e">
        <f t="shared" ca="1" si="24"/>
        <v>#NAME?</v>
      </c>
      <c r="BN102" t="e">
        <f t="shared" ca="1" si="25"/>
        <v>#NAME?</v>
      </c>
    </row>
    <row r="103" spans="1:66" ht="15.5" x14ac:dyDescent="0.35">
      <c r="A103" s="31">
        <v>73</v>
      </c>
      <c r="B103" s="14">
        <v>15</v>
      </c>
      <c r="C103" s="20">
        <v>1.8360000000000001</v>
      </c>
      <c r="D103" s="14">
        <v>0</v>
      </c>
      <c r="E103">
        <v>1</v>
      </c>
      <c r="F103" s="32">
        <v>1</v>
      </c>
      <c r="G103" s="14">
        <v>36</v>
      </c>
      <c r="H103" s="14">
        <v>7</v>
      </c>
      <c r="I103" s="14">
        <v>0</v>
      </c>
      <c r="R103" t="e">
        <f ca="1"/>
        <v>#NAME?</v>
      </c>
      <c r="S103" t="e">
        <f ca="1"/>
        <v>#NAME?</v>
      </c>
      <c r="T103" t="e">
        <f ca="1"/>
        <v>#NAME?</v>
      </c>
      <c r="U103" t="e">
        <f ca="1"/>
        <v>#NAME?</v>
      </c>
      <c r="V103" t="e">
        <f ca="1"/>
        <v>#NAME?</v>
      </c>
      <c r="W103" t="e">
        <f ca="1"/>
        <v>#NAME?</v>
      </c>
      <c r="X103" t="e">
        <f ca="1"/>
        <v>#NAME?</v>
      </c>
      <c r="Y103" t="e">
        <f ca="1"/>
        <v>#NAME?</v>
      </c>
      <c r="Z103" s="138" t="e">
        <f ca="1"/>
        <v>#NAME?</v>
      </c>
      <c r="AA103" s="139" t="e">
        <f ca="1"/>
        <v>#NAME?</v>
      </c>
      <c r="AB103" s="140" t="e">
        <f t="shared" ca="1" si="15"/>
        <v>#NAME?</v>
      </c>
      <c r="AC103" t="e">
        <f t="shared" ca="1" si="16"/>
        <v>#NAME?</v>
      </c>
      <c r="AD103" t="e">
        <f t="shared" ca="1" si="17"/>
        <v>#NAME?</v>
      </c>
      <c r="AE103" s="138" t="e">
        <f t="shared" ca="1" si="18"/>
        <v>#NAME?</v>
      </c>
      <c r="AF103" s="140" t="e">
        <f t="shared" ca="1" si="19"/>
        <v>#NAME?</v>
      </c>
      <c r="AG103" s="138">
        <f t="shared" ca="1" si="20"/>
        <v>0</v>
      </c>
      <c r="AH103" s="140" t="e">
        <f t="shared" ca="1" si="21"/>
        <v>#NAME?</v>
      </c>
      <c r="AI103">
        <f t="shared" ca="1" si="22"/>
        <v>0</v>
      </c>
      <c r="BG103" t="e">
        <f ca="1"/>
        <v>#NAME?</v>
      </c>
      <c r="BH103" t="e">
        <f ca="1"/>
        <v>#NAME?</v>
      </c>
      <c r="BI103" t="e">
        <f ca="1"/>
        <v>#NAME?</v>
      </c>
      <c r="BJ103" t="e">
        <f t="shared" ca="1" si="26"/>
        <v>#NAME?</v>
      </c>
      <c r="BK103" t="e">
        <f t="shared" ca="1" si="27"/>
        <v>#NAME?</v>
      </c>
      <c r="BL103" t="e">
        <f t="shared" ca="1" si="23"/>
        <v>#NAME?</v>
      </c>
      <c r="BM103" t="e">
        <f t="shared" ca="1" si="24"/>
        <v>#NAME?</v>
      </c>
      <c r="BN103" t="e">
        <f t="shared" ca="1" si="25"/>
        <v>#NAME?</v>
      </c>
    </row>
    <row r="104" spans="1:66" ht="15.5" x14ac:dyDescent="0.35">
      <c r="A104" s="31">
        <v>70</v>
      </c>
      <c r="B104" s="14">
        <v>20</v>
      </c>
      <c r="C104" s="20">
        <v>0.40799999999999997</v>
      </c>
      <c r="D104" s="14">
        <v>2</v>
      </c>
      <c r="E104">
        <v>0</v>
      </c>
      <c r="F104" s="32">
        <v>0</v>
      </c>
      <c r="G104" s="14">
        <v>42</v>
      </c>
      <c r="H104" s="14">
        <v>7</v>
      </c>
      <c r="I104" s="14">
        <v>0</v>
      </c>
      <c r="R104" t="e">
        <f ca="1"/>
        <v>#NAME?</v>
      </c>
      <c r="S104" t="e">
        <f ca="1"/>
        <v>#NAME?</v>
      </c>
      <c r="T104" t="e">
        <f ca="1"/>
        <v>#NAME?</v>
      </c>
      <c r="U104" t="e">
        <f ca="1"/>
        <v>#NAME?</v>
      </c>
      <c r="V104" t="e">
        <f ca="1"/>
        <v>#NAME?</v>
      </c>
      <c r="W104" t="e">
        <f ca="1"/>
        <v>#NAME?</v>
      </c>
      <c r="X104" t="e">
        <f ca="1"/>
        <v>#NAME?</v>
      </c>
      <c r="Y104" t="e">
        <f ca="1"/>
        <v>#NAME?</v>
      </c>
      <c r="Z104" s="138" t="e">
        <f ca="1"/>
        <v>#NAME?</v>
      </c>
      <c r="AA104" s="139" t="e">
        <f ca="1"/>
        <v>#NAME?</v>
      </c>
      <c r="AB104" s="140" t="e">
        <f t="shared" ca="1" si="15"/>
        <v>#NAME?</v>
      </c>
      <c r="AC104" t="e">
        <f t="shared" ca="1" si="16"/>
        <v>#NAME?</v>
      </c>
      <c r="AD104" t="e">
        <f t="shared" ca="1" si="17"/>
        <v>#NAME?</v>
      </c>
      <c r="AE104" s="138" t="e">
        <f t="shared" ca="1" si="18"/>
        <v>#NAME?</v>
      </c>
      <c r="AF104" s="140" t="e">
        <f t="shared" ca="1" si="19"/>
        <v>#NAME?</v>
      </c>
      <c r="AG104" s="138">
        <f t="shared" ca="1" si="20"/>
        <v>0</v>
      </c>
      <c r="AH104" s="140" t="e">
        <f t="shared" ca="1" si="21"/>
        <v>#NAME?</v>
      </c>
      <c r="AI104">
        <f t="shared" ca="1" si="22"/>
        <v>0</v>
      </c>
      <c r="BG104" t="e">
        <f ca="1"/>
        <v>#NAME?</v>
      </c>
      <c r="BH104" t="e">
        <f ca="1"/>
        <v>#NAME?</v>
      </c>
      <c r="BI104" t="e">
        <f ca="1"/>
        <v>#NAME?</v>
      </c>
      <c r="BJ104" t="e">
        <f t="shared" ca="1" si="26"/>
        <v>#NAME?</v>
      </c>
      <c r="BK104" t="e">
        <f t="shared" ca="1" si="27"/>
        <v>#NAME?</v>
      </c>
      <c r="BL104" t="e">
        <f t="shared" ca="1" si="23"/>
        <v>#NAME?</v>
      </c>
      <c r="BM104" t="e">
        <f t="shared" ca="1" si="24"/>
        <v>#NAME?</v>
      </c>
      <c r="BN104" t="e">
        <f t="shared" ca="1" si="25"/>
        <v>#NAME?</v>
      </c>
    </row>
    <row r="105" spans="1:66" ht="15.5" x14ac:dyDescent="0.35">
      <c r="A105" s="31">
        <v>49</v>
      </c>
      <c r="B105" s="14">
        <v>4</v>
      </c>
      <c r="C105" s="20">
        <v>0.124</v>
      </c>
      <c r="D105" s="14">
        <v>3</v>
      </c>
      <c r="E105">
        <v>1</v>
      </c>
      <c r="F105" s="32">
        <v>0</v>
      </c>
      <c r="G105" s="14">
        <v>29</v>
      </c>
      <c r="H105" s="14">
        <v>10</v>
      </c>
      <c r="I105" s="14">
        <v>0</v>
      </c>
      <c r="R105" t="e">
        <f ca="1"/>
        <v>#NAME?</v>
      </c>
      <c r="S105" t="e">
        <f ca="1"/>
        <v>#NAME?</v>
      </c>
      <c r="T105" t="e">
        <f ca="1"/>
        <v>#NAME?</v>
      </c>
      <c r="U105" t="e">
        <f ca="1"/>
        <v>#NAME?</v>
      </c>
      <c r="V105" t="e">
        <f ca="1"/>
        <v>#NAME?</v>
      </c>
      <c r="W105" t="e">
        <f ca="1"/>
        <v>#NAME?</v>
      </c>
      <c r="X105" t="e">
        <f ca="1"/>
        <v>#NAME?</v>
      </c>
      <c r="Y105" t="e">
        <f ca="1"/>
        <v>#NAME?</v>
      </c>
      <c r="Z105" s="138" t="e">
        <f ca="1"/>
        <v>#NAME?</v>
      </c>
      <c r="AA105" s="139" t="e">
        <f ca="1"/>
        <v>#NAME?</v>
      </c>
      <c r="AB105" s="140" t="e">
        <f t="shared" ca="1" si="15"/>
        <v>#NAME?</v>
      </c>
      <c r="AC105" t="e">
        <f t="shared" ca="1" si="16"/>
        <v>#NAME?</v>
      </c>
      <c r="AD105" t="e">
        <f t="shared" ca="1" si="17"/>
        <v>#NAME?</v>
      </c>
      <c r="AE105" s="138" t="e">
        <f t="shared" ca="1" si="18"/>
        <v>#NAME?</v>
      </c>
      <c r="AF105" s="140" t="e">
        <f t="shared" ca="1" si="19"/>
        <v>#NAME?</v>
      </c>
      <c r="AG105" s="138">
        <f t="shared" ca="1" si="20"/>
        <v>0</v>
      </c>
      <c r="AH105" s="140" t="e">
        <f t="shared" ca="1" si="21"/>
        <v>#NAME?</v>
      </c>
      <c r="AI105">
        <f t="shared" ca="1" si="22"/>
        <v>0</v>
      </c>
      <c r="BG105" t="e">
        <f ca="1"/>
        <v>#NAME?</v>
      </c>
      <c r="BH105" t="e">
        <f ca="1"/>
        <v>#NAME?</v>
      </c>
      <c r="BI105" t="e">
        <f ca="1"/>
        <v>#NAME?</v>
      </c>
      <c r="BJ105" t="e">
        <f t="shared" ca="1" si="26"/>
        <v>#NAME?</v>
      </c>
      <c r="BK105" t="e">
        <f t="shared" ca="1" si="27"/>
        <v>#NAME?</v>
      </c>
      <c r="BL105" t="e">
        <f t="shared" ca="1" si="23"/>
        <v>#NAME?</v>
      </c>
      <c r="BM105" t="e">
        <f t="shared" ca="1" si="24"/>
        <v>#NAME?</v>
      </c>
      <c r="BN105" t="e">
        <f t="shared" ca="1" si="25"/>
        <v>#NAME?</v>
      </c>
    </row>
    <row r="106" spans="1:66" ht="15.5" x14ac:dyDescent="0.35">
      <c r="A106" s="31">
        <v>55</v>
      </c>
      <c r="B106" s="14">
        <v>11</v>
      </c>
      <c r="C106" s="20">
        <v>8.5000000000000006E-2</v>
      </c>
      <c r="D106" s="14">
        <v>7</v>
      </c>
      <c r="E106">
        <v>0</v>
      </c>
      <c r="F106" s="32">
        <v>0</v>
      </c>
      <c r="G106" s="14">
        <v>38</v>
      </c>
      <c r="H106" s="14">
        <v>4</v>
      </c>
      <c r="I106" s="14">
        <v>1</v>
      </c>
      <c r="R106" t="e">
        <f ca="1"/>
        <v>#NAME?</v>
      </c>
      <c r="S106" t="e">
        <f ca="1"/>
        <v>#NAME?</v>
      </c>
      <c r="T106" t="e">
        <f ca="1"/>
        <v>#NAME?</v>
      </c>
      <c r="U106" t="e">
        <f ca="1"/>
        <v>#NAME?</v>
      </c>
      <c r="V106" t="e">
        <f ca="1"/>
        <v>#NAME?</v>
      </c>
      <c r="W106" t="e">
        <f ca="1"/>
        <v>#NAME?</v>
      </c>
      <c r="X106" t="e">
        <f ca="1"/>
        <v>#NAME?</v>
      </c>
      <c r="Y106" t="e">
        <f ca="1"/>
        <v>#NAME?</v>
      </c>
      <c r="Z106" s="138" t="e">
        <f ca="1"/>
        <v>#NAME?</v>
      </c>
      <c r="AA106" s="139" t="e">
        <f ca="1"/>
        <v>#NAME?</v>
      </c>
      <c r="AB106" s="140" t="e">
        <f t="shared" ca="1" si="15"/>
        <v>#NAME?</v>
      </c>
      <c r="AC106" t="e">
        <f t="shared" ca="1" si="16"/>
        <v>#NAME?</v>
      </c>
      <c r="AD106" t="e">
        <f t="shared" ca="1" si="17"/>
        <v>#NAME?</v>
      </c>
      <c r="AE106" s="138" t="e">
        <f t="shared" ca="1" si="18"/>
        <v>#NAME?</v>
      </c>
      <c r="AF106" s="140" t="e">
        <f t="shared" ca="1" si="19"/>
        <v>#NAME?</v>
      </c>
      <c r="AG106" s="138">
        <f t="shared" ca="1" si="20"/>
        <v>0</v>
      </c>
      <c r="AH106" s="140" t="e">
        <f t="shared" ca="1" si="21"/>
        <v>#NAME?</v>
      </c>
      <c r="AI106">
        <f t="shared" ca="1" si="22"/>
        <v>0</v>
      </c>
      <c r="BG106" t="e">
        <f ca="1"/>
        <v>#NAME?</v>
      </c>
      <c r="BH106" t="e">
        <f ca="1"/>
        <v>#NAME?</v>
      </c>
      <c r="BI106" t="e">
        <f ca="1"/>
        <v>#NAME?</v>
      </c>
      <c r="BJ106" t="e">
        <f t="shared" ca="1" si="26"/>
        <v>#NAME?</v>
      </c>
      <c r="BK106" t="e">
        <f t="shared" ca="1" si="27"/>
        <v>#NAME?</v>
      </c>
      <c r="BL106" t="e">
        <f t="shared" ca="1" si="23"/>
        <v>#NAME?</v>
      </c>
      <c r="BM106" t="e">
        <f t="shared" ca="1" si="24"/>
        <v>#NAME?</v>
      </c>
      <c r="BN106" t="e">
        <f t="shared" ca="1" si="25"/>
        <v>#NAME?</v>
      </c>
    </row>
    <row r="107" spans="1:66" ht="15.5" x14ac:dyDescent="0.35">
      <c r="A107" s="31">
        <v>49</v>
      </c>
      <c r="B107" s="14">
        <v>13</v>
      </c>
      <c r="C107" s="20">
        <v>0.85199999999999998</v>
      </c>
      <c r="D107" s="14">
        <v>3</v>
      </c>
      <c r="E107">
        <v>0</v>
      </c>
      <c r="F107" s="32">
        <v>0</v>
      </c>
      <c r="G107" s="14">
        <v>37</v>
      </c>
      <c r="H107" s="14">
        <v>9</v>
      </c>
      <c r="I107" s="14">
        <v>1</v>
      </c>
      <c r="R107" t="e">
        <f ca="1"/>
        <v>#NAME?</v>
      </c>
      <c r="S107" t="e">
        <f ca="1"/>
        <v>#NAME?</v>
      </c>
      <c r="T107" t="e">
        <f ca="1"/>
        <v>#NAME?</v>
      </c>
      <c r="U107" t="e">
        <f ca="1"/>
        <v>#NAME?</v>
      </c>
      <c r="V107" t="e">
        <f ca="1"/>
        <v>#NAME?</v>
      </c>
      <c r="W107" t="e">
        <f ca="1"/>
        <v>#NAME?</v>
      </c>
      <c r="X107" t="e">
        <f ca="1"/>
        <v>#NAME?</v>
      </c>
      <c r="Y107" t="e">
        <f ca="1"/>
        <v>#NAME?</v>
      </c>
      <c r="Z107" s="138" t="e">
        <f ca="1"/>
        <v>#NAME?</v>
      </c>
      <c r="AA107" s="139" t="e">
        <f ca="1"/>
        <v>#NAME?</v>
      </c>
      <c r="AB107" s="140" t="e">
        <f t="shared" ca="1" si="15"/>
        <v>#NAME?</v>
      </c>
      <c r="AC107" t="e">
        <f t="shared" ca="1" si="16"/>
        <v>#NAME?</v>
      </c>
      <c r="AD107" t="e">
        <f t="shared" ca="1" si="17"/>
        <v>#NAME?</v>
      </c>
      <c r="AE107" s="138" t="e">
        <f t="shared" ca="1" si="18"/>
        <v>#NAME?</v>
      </c>
      <c r="AF107" s="140" t="e">
        <f t="shared" ca="1" si="19"/>
        <v>#NAME?</v>
      </c>
      <c r="AG107" s="138">
        <f t="shared" ca="1" si="20"/>
        <v>0</v>
      </c>
      <c r="AH107" s="140" t="e">
        <f t="shared" ca="1" si="21"/>
        <v>#NAME?</v>
      </c>
      <c r="AI107">
        <f t="shared" ca="1" si="22"/>
        <v>0</v>
      </c>
      <c r="BG107" t="e">
        <f ca="1"/>
        <v>#NAME?</v>
      </c>
      <c r="BH107" t="e">
        <f ca="1"/>
        <v>#NAME?</v>
      </c>
      <c r="BI107" t="e">
        <f ca="1"/>
        <v>#NAME?</v>
      </c>
      <c r="BJ107" t="e">
        <f t="shared" ca="1" si="26"/>
        <v>#NAME?</v>
      </c>
      <c r="BK107" t="e">
        <f t="shared" ca="1" si="27"/>
        <v>#NAME?</v>
      </c>
      <c r="BL107" t="e">
        <f t="shared" ca="1" si="23"/>
        <v>#NAME?</v>
      </c>
      <c r="BM107" t="e">
        <f t="shared" ca="1" si="24"/>
        <v>#NAME?</v>
      </c>
      <c r="BN107" t="e">
        <f t="shared" ca="1" si="25"/>
        <v>#NAME?</v>
      </c>
    </row>
    <row r="108" spans="1:66" ht="15.5" x14ac:dyDescent="0.35">
      <c r="A108" s="31">
        <v>74</v>
      </c>
      <c r="B108" s="14">
        <v>6</v>
      </c>
      <c r="C108" s="20">
        <v>1.927</v>
      </c>
      <c r="D108" s="14">
        <v>2</v>
      </c>
      <c r="E108">
        <v>0</v>
      </c>
      <c r="F108" s="32">
        <v>1</v>
      </c>
      <c r="G108" s="14">
        <v>29</v>
      </c>
      <c r="H108" s="14">
        <v>7</v>
      </c>
      <c r="I108" s="14">
        <v>1</v>
      </c>
      <c r="R108" t="e">
        <f ca="1"/>
        <v>#NAME?</v>
      </c>
      <c r="S108" t="e">
        <f ca="1"/>
        <v>#NAME?</v>
      </c>
      <c r="T108" t="e">
        <f ca="1"/>
        <v>#NAME?</v>
      </c>
      <c r="U108" t="e">
        <f ca="1"/>
        <v>#NAME?</v>
      </c>
      <c r="V108" t="e">
        <f ca="1"/>
        <v>#NAME?</v>
      </c>
      <c r="W108" t="e">
        <f ca="1"/>
        <v>#NAME?</v>
      </c>
      <c r="X108" t="e">
        <f ca="1"/>
        <v>#NAME?</v>
      </c>
      <c r="Y108" t="e">
        <f ca="1"/>
        <v>#NAME?</v>
      </c>
      <c r="Z108" s="138" t="e">
        <f ca="1"/>
        <v>#NAME?</v>
      </c>
      <c r="AA108" s="139" t="e">
        <f ca="1"/>
        <v>#NAME?</v>
      </c>
      <c r="AB108" s="140" t="e">
        <f t="shared" ca="1" si="15"/>
        <v>#NAME?</v>
      </c>
      <c r="AC108" t="e">
        <f t="shared" ca="1" si="16"/>
        <v>#NAME?</v>
      </c>
      <c r="AD108" t="e">
        <f t="shared" ca="1" si="17"/>
        <v>#NAME?</v>
      </c>
      <c r="AE108" s="138" t="e">
        <f t="shared" ca="1" si="18"/>
        <v>#NAME?</v>
      </c>
      <c r="AF108" s="140" t="e">
        <f t="shared" ca="1" si="19"/>
        <v>#NAME?</v>
      </c>
      <c r="AG108" s="138">
        <f t="shared" ca="1" si="20"/>
        <v>0</v>
      </c>
      <c r="AH108" s="140" t="e">
        <f t="shared" ca="1" si="21"/>
        <v>#NAME?</v>
      </c>
      <c r="AI108">
        <f t="shared" ca="1" si="22"/>
        <v>0</v>
      </c>
      <c r="BG108" t="e">
        <f ca="1"/>
        <v>#NAME?</v>
      </c>
      <c r="BH108" t="e">
        <f ca="1"/>
        <v>#NAME?</v>
      </c>
      <c r="BI108" t="e">
        <f ca="1"/>
        <v>#NAME?</v>
      </c>
      <c r="BJ108" t="e">
        <f t="shared" ca="1" si="26"/>
        <v>#NAME?</v>
      </c>
      <c r="BK108" t="e">
        <f t="shared" ca="1" si="27"/>
        <v>#NAME?</v>
      </c>
      <c r="BL108" t="e">
        <f t="shared" ca="1" si="23"/>
        <v>#NAME?</v>
      </c>
      <c r="BM108" t="e">
        <f t="shared" ca="1" si="24"/>
        <v>#NAME?</v>
      </c>
      <c r="BN108" t="e">
        <f t="shared" ca="1" si="25"/>
        <v>#NAME?</v>
      </c>
    </row>
    <row r="109" spans="1:66" ht="15.5" x14ac:dyDescent="0.35">
      <c r="A109" s="31">
        <v>53</v>
      </c>
      <c r="B109" s="14">
        <v>4</v>
      </c>
      <c r="C109" s="20">
        <v>1.018</v>
      </c>
      <c r="D109" s="14">
        <v>1</v>
      </c>
      <c r="E109">
        <v>0</v>
      </c>
      <c r="F109" s="32">
        <v>1</v>
      </c>
      <c r="G109" s="14">
        <v>36</v>
      </c>
      <c r="H109" s="14">
        <v>10</v>
      </c>
      <c r="I109" s="14">
        <v>0</v>
      </c>
      <c r="R109" t="e">
        <f ca="1"/>
        <v>#NAME?</v>
      </c>
      <c r="S109" t="e">
        <f ca="1"/>
        <v>#NAME?</v>
      </c>
      <c r="T109" t="e">
        <f ca="1"/>
        <v>#NAME?</v>
      </c>
      <c r="U109" t="e">
        <f ca="1"/>
        <v>#NAME?</v>
      </c>
      <c r="V109" t="e">
        <f ca="1"/>
        <v>#NAME?</v>
      </c>
      <c r="W109" t="e">
        <f ca="1"/>
        <v>#NAME?</v>
      </c>
      <c r="X109" t="e">
        <f ca="1"/>
        <v>#NAME?</v>
      </c>
      <c r="Y109" t="e">
        <f ca="1"/>
        <v>#NAME?</v>
      </c>
      <c r="Z109" s="138" t="e">
        <f ca="1"/>
        <v>#NAME?</v>
      </c>
      <c r="AA109" s="139" t="e">
        <f ca="1"/>
        <v>#NAME?</v>
      </c>
      <c r="AB109" s="140" t="e">
        <f t="shared" ca="1" si="15"/>
        <v>#NAME?</v>
      </c>
      <c r="AC109" t="e">
        <f t="shared" ca="1" si="16"/>
        <v>#NAME?</v>
      </c>
      <c r="AD109" t="e">
        <f t="shared" ca="1" si="17"/>
        <v>#NAME?</v>
      </c>
      <c r="AE109" s="138" t="e">
        <f t="shared" ca="1" si="18"/>
        <v>#NAME?</v>
      </c>
      <c r="AF109" s="140" t="e">
        <f t="shared" ca="1" si="19"/>
        <v>#NAME?</v>
      </c>
      <c r="AG109" s="138">
        <f t="shared" ca="1" si="20"/>
        <v>0</v>
      </c>
      <c r="AH109" s="140" t="e">
        <f t="shared" ca="1" si="21"/>
        <v>#NAME?</v>
      </c>
      <c r="AI109">
        <f t="shared" ca="1" si="22"/>
        <v>0</v>
      </c>
      <c r="BG109" t="e">
        <f ca="1"/>
        <v>#NAME?</v>
      </c>
      <c r="BH109" t="e">
        <f ca="1"/>
        <v>#NAME?</v>
      </c>
      <c r="BI109" t="e">
        <f ca="1"/>
        <v>#NAME?</v>
      </c>
      <c r="BJ109" t="e">
        <f t="shared" ca="1" si="26"/>
        <v>#NAME?</v>
      </c>
      <c r="BK109" t="e">
        <f t="shared" ca="1" si="27"/>
        <v>#NAME?</v>
      </c>
      <c r="BL109" t="e">
        <f t="shared" ca="1" si="23"/>
        <v>#NAME?</v>
      </c>
      <c r="BM109" t="e">
        <f t="shared" ca="1" si="24"/>
        <v>#NAME?</v>
      </c>
      <c r="BN109" t="e">
        <f t="shared" ca="1" si="25"/>
        <v>#NAME?</v>
      </c>
    </row>
    <row r="110" spans="1:66" ht="15.5" x14ac:dyDescent="0.35">
      <c r="A110" s="31">
        <v>58</v>
      </c>
      <c r="B110" s="14">
        <v>13</v>
      </c>
      <c r="C110" s="20">
        <v>0.86399999999999999</v>
      </c>
      <c r="D110" s="14">
        <v>4</v>
      </c>
      <c r="E110">
        <v>0</v>
      </c>
      <c r="F110" s="32">
        <v>0</v>
      </c>
      <c r="G110" s="14">
        <v>61</v>
      </c>
      <c r="H110" s="14">
        <v>8</v>
      </c>
      <c r="I110" s="14">
        <v>1</v>
      </c>
      <c r="R110" t="e">
        <f ca="1"/>
        <v>#NAME?</v>
      </c>
      <c r="S110" t="e">
        <f ca="1"/>
        <v>#NAME?</v>
      </c>
      <c r="T110" t="e">
        <f ca="1"/>
        <v>#NAME?</v>
      </c>
      <c r="U110" t="e">
        <f ca="1"/>
        <v>#NAME?</v>
      </c>
      <c r="V110" t="e">
        <f ca="1"/>
        <v>#NAME?</v>
      </c>
      <c r="W110" t="e">
        <f ca="1"/>
        <v>#NAME?</v>
      </c>
      <c r="X110" t="e">
        <f ca="1"/>
        <v>#NAME?</v>
      </c>
      <c r="Y110" t="e">
        <f ca="1"/>
        <v>#NAME?</v>
      </c>
      <c r="Z110" s="138" t="e">
        <f ca="1"/>
        <v>#NAME?</v>
      </c>
      <c r="AA110" s="139" t="e">
        <f ca="1"/>
        <v>#NAME?</v>
      </c>
      <c r="AB110" s="140" t="e">
        <f t="shared" ca="1" si="15"/>
        <v>#NAME?</v>
      </c>
      <c r="AC110" t="e">
        <f t="shared" ca="1" si="16"/>
        <v>#NAME?</v>
      </c>
      <c r="AD110" t="e">
        <f t="shared" ca="1" si="17"/>
        <v>#NAME?</v>
      </c>
      <c r="AE110" s="138" t="e">
        <f t="shared" ca="1" si="18"/>
        <v>#NAME?</v>
      </c>
      <c r="AF110" s="140" t="e">
        <f t="shared" ca="1" si="19"/>
        <v>#NAME?</v>
      </c>
      <c r="AG110" s="138">
        <f t="shared" ca="1" si="20"/>
        <v>0</v>
      </c>
      <c r="AH110" s="140" t="e">
        <f t="shared" ca="1" si="21"/>
        <v>#NAME?</v>
      </c>
      <c r="AI110">
        <f t="shared" ca="1" si="22"/>
        <v>0</v>
      </c>
      <c r="BG110" t="e">
        <f ca="1"/>
        <v>#NAME?</v>
      </c>
      <c r="BH110" t="e">
        <f ca="1"/>
        <v>#NAME?</v>
      </c>
      <c r="BI110" t="e">
        <f ca="1"/>
        <v>#NAME?</v>
      </c>
      <c r="BJ110" t="e">
        <f t="shared" ca="1" si="26"/>
        <v>#NAME?</v>
      </c>
      <c r="BK110" t="e">
        <f t="shared" ca="1" si="27"/>
        <v>#NAME?</v>
      </c>
      <c r="BL110" t="e">
        <f t="shared" ca="1" si="23"/>
        <v>#NAME?</v>
      </c>
      <c r="BM110" t="e">
        <f t="shared" ca="1" si="24"/>
        <v>#NAME?</v>
      </c>
      <c r="BN110" t="e">
        <f t="shared" ca="1" si="25"/>
        <v>#NAME?</v>
      </c>
    </row>
    <row r="111" spans="1:66" ht="15.5" x14ac:dyDescent="0.35">
      <c r="A111" s="31">
        <v>54</v>
      </c>
      <c r="B111" s="14">
        <v>2</v>
      </c>
      <c r="C111" s="20">
        <v>0.626</v>
      </c>
      <c r="D111" s="14">
        <v>2</v>
      </c>
      <c r="E111">
        <v>0</v>
      </c>
      <c r="F111" s="32">
        <v>0</v>
      </c>
      <c r="G111" s="14">
        <v>38</v>
      </c>
      <c r="H111" s="14">
        <v>8</v>
      </c>
      <c r="I111" s="14">
        <v>1</v>
      </c>
      <c r="R111" t="e">
        <f ca="1"/>
        <v>#NAME?</v>
      </c>
      <c r="S111" t="e">
        <f ca="1"/>
        <v>#NAME?</v>
      </c>
      <c r="T111" t="e">
        <f ca="1"/>
        <v>#NAME?</v>
      </c>
      <c r="U111" t="e">
        <f ca="1"/>
        <v>#NAME?</v>
      </c>
      <c r="V111" t="e">
        <f ca="1"/>
        <v>#NAME?</v>
      </c>
      <c r="W111" t="e">
        <f ca="1"/>
        <v>#NAME?</v>
      </c>
      <c r="X111" t="e">
        <f ca="1"/>
        <v>#NAME?</v>
      </c>
      <c r="Y111" t="e">
        <f ca="1"/>
        <v>#NAME?</v>
      </c>
      <c r="Z111" s="138" t="e">
        <f ca="1"/>
        <v>#NAME?</v>
      </c>
      <c r="AA111" s="139" t="e">
        <f ca="1"/>
        <v>#NAME?</v>
      </c>
      <c r="AB111" s="140" t="e">
        <f t="shared" ca="1" si="15"/>
        <v>#NAME?</v>
      </c>
      <c r="AC111" t="e">
        <f t="shared" ca="1" si="16"/>
        <v>#NAME?</v>
      </c>
      <c r="AD111" t="e">
        <f t="shared" ca="1" si="17"/>
        <v>#NAME?</v>
      </c>
      <c r="AE111" s="138" t="e">
        <f t="shared" ca="1" si="18"/>
        <v>#NAME?</v>
      </c>
      <c r="AF111" s="140" t="e">
        <f t="shared" ca="1" si="19"/>
        <v>#NAME?</v>
      </c>
      <c r="AG111" s="138">
        <f t="shared" ca="1" si="20"/>
        <v>0</v>
      </c>
      <c r="AH111" s="140" t="e">
        <f t="shared" ca="1" si="21"/>
        <v>#NAME?</v>
      </c>
      <c r="AI111">
        <f t="shared" ca="1" si="22"/>
        <v>0</v>
      </c>
      <c r="BG111" t="e">
        <f ca="1"/>
        <v>#NAME?</v>
      </c>
      <c r="BH111" t="e">
        <f ca="1"/>
        <v>#NAME?</v>
      </c>
      <c r="BI111" t="e">
        <f ca="1"/>
        <v>#NAME?</v>
      </c>
      <c r="BJ111" t="e">
        <f t="shared" ca="1" si="26"/>
        <v>#NAME?</v>
      </c>
      <c r="BK111" t="e">
        <f t="shared" ca="1" si="27"/>
        <v>#NAME?</v>
      </c>
      <c r="BL111" t="e">
        <f t="shared" ca="1" si="23"/>
        <v>#NAME?</v>
      </c>
      <c r="BM111" t="e">
        <f t="shared" ca="1" si="24"/>
        <v>#NAME?</v>
      </c>
      <c r="BN111" t="e">
        <f t="shared" ca="1" si="25"/>
        <v>#NAME?</v>
      </c>
    </row>
    <row r="112" spans="1:66" ht="15.5" x14ac:dyDescent="0.35">
      <c r="A112" s="31">
        <v>55</v>
      </c>
      <c r="B112" s="14">
        <v>4</v>
      </c>
      <c r="C112" s="20">
        <v>1.3839999999999999</v>
      </c>
      <c r="D112" s="14">
        <v>2</v>
      </c>
      <c r="E112">
        <v>1</v>
      </c>
      <c r="F112" s="32">
        <v>0</v>
      </c>
      <c r="G112" s="14">
        <v>27</v>
      </c>
      <c r="H112" s="14">
        <v>10</v>
      </c>
      <c r="I112" s="14">
        <v>1</v>
      </c>
      <c r="R112" t="e">
        <f ca="1"/>
        <v>#NAME?</v>
      </c>
      <c r="S112" t="e">
        <f ca="1"/>
        <v>#NAME?</v>
      </c>
      <c r="T112" t="e">
        <f ca="1"/>
        <v>#NAME?</v>
      </c>
      <c r="U112" t="e">
        <f ca="1"/>
        <v>#NAME?</v>
      </c>
      <c r="V112" t="e">
        <f ca="1"/>
        <v>#NAME?</v>
      </c>
      <c r="W112" t="e">
        <f ca="1"/>
        <v>#NAME?</v>
      </c>
      <c r="X112" t="e">
        <f ca="1"/>
        <v>#NAME?</v>
      </c>
      <c r="Y112" t="e">
        <f ca="1"/>
        <v>#NAME?</v>
      </c>
      <c r="Z112" s="138" t="e">
        <f ca="1"/>
        <v>#NAME?</v>
      </c>
      <c r="AA112" s="139" t="e">
        <f ca="1"/>
        <v>#NAME?</v>
      </c>
      <c r="AB112" s="140" t="e">
        <f t="shared" ca="1" si="15"/>
        <v>#NAME?</v>
      </c>
      <c r="AC112" t="e">
        <f t="shared" ca="1" si="16"/>
        <v>#NAME?</v>
      </c>
      <c r="AD112" t="e">
        <f t="shared" ca="1" si="17"/>
        <v>#NAME?</v>
      </c>
      <c r="AE112" s="138" t="e">
        <f t="shared" ca="1" si="18"/>
        <v>#NAME?</v>
      </c>
      <c r="AF112" s="140" t="e">
        <f t="shared" ca="1" si="19"/>
        <v>#NAME?</v>
      </c>
      <c r="AG112" s="138">
        <f t="shared" ca="1" si="20"/>
        <v>0</v>
      </c>
      <c r="AH112" s="140" t="e">
        <f t="shared" ca="1" si="21"/>
        <v>#NAME?</v>
      </c>
      <c r="AI112">
        <f t="shared" ca="1" si="22"/>
        <v>0</v>
      </c>
      <c r="BG112" t="e">
        <f ca="1"/>
        <v>#NAME?</v>
      </c>
      <c r="BH112" t="e">
        <f ca="1"/>
        <v>#NAME?</v>
      </c>
      <c r="BI112" t="e">
        <f ca="1"/>
        <v>#NAME?</v>
      </c>
      <c r="BJ112" t="e">
        <f t="shared" ca="1" si="26"/>
        <v>#NAME?</v>
      </c>
      <c r="BK112" t="e">
        <f t="shared" ca="1" si="27"/>
        <v>#NAME?</v>
      </c>
      <c r="BL112" t="e">
        <f t="shared" ca="1" si="23"/>
        <v>#NAME?</v>
      </c>
      <c r="BM112" t="e">
        <f t="shared" ca="1" si="24"/>
        <v>#NAME?</v>
      </c>
      <c r="BN112" t="e">
        <f t="shared" ca="1" si="25"/>
        <v>#NAME?</v>
      </c>
    </row>
    <row r="113" spans="1:66" ht="15.5" x14ac:dyDescent="0.35">
      <c r="A113" s="31">
        <v>65</v>
      </c>
      <c r="B113" s="14">
        <v>3</v>
      </c>
      <c r="C113" s="20">
        <v>0.59</v>
      </c>
      <c r="D113" s="14">
        <v>3</v>
      </c>
      <c r="E113">
        <v>0</v>
      </c>
      <c r="F113" s="32">
        <v>1</v>
      </c>
      <c r="G113" s="14">
        <v>32</v>
      </c>
      <c r="H113" s="14">
        <v>10</v>
      </c>
      <c r="I113" s="14">
        <v>1</v>
      </c>
      <c r="R113" t="e">
        <f ca="1"/>
        <v>#NAME?</v>
      </c>
      <c r="S113" t="e">
        <f ca="1"/>
        <v>#NAME?</v>
      </c>
      <c r="T113" t="e">
        <f ca="1"/>
        <v>#NAME?</v>
      </c>
      <c r="U113" t="e">
        <f ca="1"/>
        <v>#NAME?</v>
      </c>
      <c r="V113" t="e">
        <f ca="1"/>
        <v>#NAME?</v>
      </c>
      <c r="W113" t="e">
        <f ca="1"/>
        <v>#NAME?</v>
      </c>
      <c r="X113" t="e">
        <f ca="1"/>
        <v>#NAME?</v>
      </c>
      <c r="Y113" t="e">
        <f ca="1"/>
        <v>#NAME?</v>
      </c>
      <c r="Z113" s="138" t="e">
        <f ca="1"/>
        <v>#NAME?</v>
      </c>
      <c r="AA113" s="139" t="e">
        <f ca="1"/>
        <v>#NAME?</v>
      </c>
      <c r="AB113" s="140" t="e">
        <f t="shared" ca="1" si="15"/>
        <v>#NAME?</v>
      </c>
      <c r="AC113" t="e">
        <f t="shared" ca="1" si="16"/>
        <v>#NAME?</v>
      </c>
      <c r="AD113" t="e">
        <f t="shared" ca="1" si="17"/>
        <v>#NAME?</v>
      </c>
      <c r="AE113" s="138" t="e">
        <f t="shared" ca="1" si="18"/>
        <v>#NAME?</v>
      </c>
      <c r="AF113" s="140" t="e">
        <f t="shared" ca="1" si="19"/>
        <v>#NAME?</v>
      </c>
      <c r="AG113" s="138">
        <f t="shared" ca="1" si="20"/>
        <v>0</v>
      </c>
      <c r="AH113" s="140" t="e">
        <f t="shared" ca="1" si="21"/>
        <v>#NAME?</v>
      </c>
      <c r="AI113">
        <f t="shared" ca="1" si="22"/>
        <v>0</v>
      </c>
      <c r="BG113" t="e">
        <f ca="1"/>
        <v>#NAME?</v>
      </c>
      <c r="BH113" t="e">
        <f ca="1"/>
        <v>#NAME?</v>
      </c>
      <c r="BI113" t="e">
        <f ca="1"/>
        <v>#NAME?</v>
      </c>
      <c r="BJ113" t="e">
        <f t="shared" ca="1" si="26"/>
        <v>#NAME?</v>
      </c>
      <c r="BK113" t="e">
        <f t="shared" ca="1" si="27"/>
        <v>#NAME?</v>
      </c>
      <c r="BL113" t="e">
        <f t="shared" ca="1" si="23"/>
        <v>#NAME?</v>
      </c>
      <c r="BM113" t="e">
        <f t="shared" ca="1" si="24"/>
        <v>#NAME?</v>
      </c>
      <c r="BN113" t="e">
        <f t="shared" ca="1" si="25"/>
        <v>#NAME?</v>
      </c>
    </row>
    <row r="114" spans="1:66" ht="15.5" x14ac:dyDescent="0.35">
      <c r="A114" s="31">
        <v>39</v>
      </c>
      <c r="B114" s="14">
        <v>7</v>
      </c>
      <c r="C114" s="20">
        <v>7.1999999999999995E-2</v>
      </c>
      <c r="D114" s="14">
        <v>7</v>
      </c>
      <c r="E114">
        <v>1</v>
      </c>
      <c r="F114" s="32">
        <v>1</v>
      </c>
      <c r="G114" s="14">
        <v>44</v>
      </c>
      <c r="H114" s="14">
        <v>16</v>
      </c>
      <c r="I114" s="14">
        <v>1</v>
      </c>
      <c r="R114" t="e">
        <f ca="1"/>
        <v>#NAME?</v>
      </c>
      <c r="S114" t="e">
        <f ca="1"/>
        <v>#NAME?</v>
      </c>
      <c r="T114" t="e">
        <f ca="1"/>
        <v>#NAME?</v>
      </c>
      <c r="U114" t="e">
        <f ca="1"/>
        <v>#NAME?</v>
      </c>
      <c r="V114" t="e">
        <f ca="1"/>
        <v>#NAME?</v>
      </c>
      <c r="W114" t="e">
        <f ca="1"/>
        <v>#NAME?</v>
      </c>
      <c r="X114" t="e">
        <f ca="1"/>
        <v>#NAME?</v>
      </c>
      <c r="Y114" t="e">
        <f ca="1"/>
        <v>#NAME?</v>
      </c>
      <c r="Z114" s="138" t="e">
        <f ca="1"/>
        <v>#NAME?</v>
      </c>
      <c r="AA114" s="139" t="e">
        <f ca="1"/>
        <v>#NAME?</v>
      </c>
      <c r="AB114" s="140" t="e">
        <f t="shared" ca="1" si="15"/>
        <v>#NAME?</v>
      </c>
      <c r="AC114" t="e">
        <f t="shared" ca="1" si="16"/>
        <v>#NAME?</v>
      </c>
      <c r="AD114" t="e">
        <f t="shared" ca="1" si="17"/>
        <v>#NAME?</v>
      </c>
      <c r="AE114" s="138" t="e">
        <f t="shared" ca="1" si="18"/>
        <v>#NAME?</v>
      </c>
      <c r="AF114" s="140" t="e">
        <f t="shared" ca="1" si="19"/>
        <v>#NAME?</v>
      </c>
      <c r="AG114" s="138">
        <f t="shared" ca="1" si="20"/>
        <v>0</v>
      </c>
      <c r="AH114" s="140" t="e">
        <f t="shared" ca="1" si="21"/>
        <v>#NAME?</v>
      </c>
      <c r="AI114">
        <f t="shared" ca="1" si="22"/>
        <v>0</v>
      </c>
      <c r="BG114" t="e">
        <f ca="1"/>
        <v>#NAME?</v>
      </c>
      <c r="BH114" t="e">
        <f ca="1"/>
        <v>#NAME?</v>
      </c>
      <c r="BI114" t="e">
        <f ca="1"/>
        <v>#NAME?</v>
      </c>
      <c r="BJ114" t="e">
        <f t="shared" ca="1" si="26"/>
        <v>#NAME?</v>
      </c>
      <c r="BK114" t="e">
        <f t="shared" ca="1" si="27"/>
        <v>#NAME?</v>
      </c>
      <c r="BL114" t="e">
        <f t="shared" ca="1" si="23"/>
        <v>#NAME?</v>
      </c>
      <c r="BM114" t="e">
        <f t="shared" ca="1" si="24"/>
        <v>#NAME?</v>
      </c>
      <c r="BN114" t="e">
        <f t="shared" ca="1" si="25"/>
        <v>#NAME?</v>
      </c>
    </row>
    <row r="115" spans="1:66" ht="15.5" x14ac:dyDescent="0.35">
      <c r="A115" s="31">
        <v>42</v>
      </c>
      <c r="B115" s="14">
        <v>4</v>
      </c>
      <c r="C115" s="20">
        <v>1.2829999999999999</v>
      </c>
      <c r="D115" s="14">
        <v>4</v>
      </c>
      <c r="E115">
        <v>0</v>
      </c>
      <c r="F115" s="32">
        <v>0</v>
      </c>
      <c r="G115" s="14">
        <v>37</v>
      </c>
      <c r="H115" s="14">
        <v>6</v>
      </c>
      <c r="I115" s="14">
        <v>1</v>
      </c>
      <c r="R115" t="e">
        <f ca="1"/>
        <v>#NAME?</v>
      </c>
      <c r="S115" t="e">
        <f ca="1"/>
        <v>#NAME?</v>
      </c>
      <c r="T115" t="e">
        <f ca="1"/>
        <v>#NAME?</v>
      </c>
      <c r="U115" t="e">
        <f ca="1"/>
        <v>#NAME?</v>
      </c>
      <c r="V115" t="e">
        <f ca="1"/>
        <v>#NAME?</v>
      </c>
      <c r="W115" t="e">
        <f ca="1"/>
        <v>#NAME?</v>
      </c>
      <c r="X115" t="e">
        <f ca="1"/>
        <v>#NAME?</v>
      </c>
      <c r="Y115" t="e">
        <f ca="1"/>
        <v>#NAME?</v>
      </c>
      <c r="Z115" s="138" t="e">
        <f ca="1"/>
        <v>#NAME?</v>
      </c>
      <c r="AA115" s="139" t="e">
        <f ca="1"/>
        <v>#NAME?</v>
      </c>
      <c r="AB115" s="140" t="e">
        <f t="shared" ca="1" si="15"/>
        <v>#NAME?</v>
      </c>
      <c r="AC115" t="e">
        <f t="shared" ca="1" si="16"/>
        <v>#NAME?</v>
      </c>
      <c r="AD115" t="e">
        <f t="shared" ca="1" si="17"/>
        <v>#NAME?</v>
      </c>
      <c r="AE115" s="138" t="e">
        <f t="shared" ca="1" si="18"/>
        <v>#NAME?</v>
      </c>
      <c r="AF115" s="140" t="e">
        <f t="shared" ca="1" si="19"/>
        <v>#NAME?</v>
      </c>
      <c r="AG115" s="138">
        <f t="shared" ca="1" si="20"/>
        <v>0</v>
      </c>
      <c r="AH115" s="140" t="e">
        <f t="shared" ca="1" si="21"/>
        <v>#NAME?</v>
      </c>
      <c r="AI115">
        <f t="shared" ca="1" si="22"/>
        <v>0</v>
      </c>
      <c r="BG115" t="e">
        <f ca="1"/>
        <v>#NAME?</v>
      </c>
      <c r="BH115" t="e">
        <f ca="1"/>
        <v>#NAME?</v>
      </c>
      <c r="BI115" t="e">
        <f ca="1"/>
        <v>#NAME?</v>
      </c>
      <c r="BJ115" t="e">
        <f t="shared" ca="1" si="26"/>
        <v>#NAME?</v>
      </c>
      <c r="BK115" t="e">
        <f t="shared" ca="1" si="27"/>
        <v>#NAME?</v>
      </c>
      <c r="BL115" t="e">
        <f t="shared" ca="1" si="23"/>
        <v>#NAME?</v>
      </c>
      <c r="BM115" t="e">
        <f t="shared" ca="1" si="24"/>
        <v>#NAME?</v>
      </c>
      <c r="BN115" t="e">
        <f t="shared" ca="1" si="25"/>
        <v>#NAME?</v>
      </c>
    </row>
    <row r="116" spans="1:66" ht="15.5" x14ac:dyDescent="0.35">
      <c r="A116" s="31">
        <v>89</v>
      </c>
      <c r="B116" s="14">
        <v>6</v>
      </c>
      <c r="C116" s="20">
        <v>7.4999999999999997E-2</v>
      </c>
      <c r="D116" s="14">
        <v>0</v>
      </c>
      <c r="E116">
        <v>1</v>
      </c>
      <c r="F116" s="32">
        <v>1</v>
      </c>
      <c r="G116" s="14">
        <v>37</v>
      </c>
      <c r="H116" s="14">
        <v>13</v>
      </c>
      <c r="I116" s="14">
        <v>1</v>
      </c>
      <c r="R116" t="e">
        <f ca="1"/>
        <v>#NAME?</v>
      </c>
      <c r="S116" t="e">
        <f ca="1"/>
        <v>#NAME?</v>
      </c>
      <c r="T116" t="e">
        <f ca="1"/>
        <v>#NAME?</v>
      </c>
      <c r="U116" t="e">
        <f ca="1"/>
        <v>#NAME?</v>
      </c>
      <c r="V116" t="e">
        <f ca="1"/>
        <v>#NAME?</v>
      </c>
      <c r="W116" t="e">
        <f ca="1"/>
        <v>#NAME?</v>
      </c>
      <c r="X116" t="e">
        <f ca="1"/>
        <v>#NAME?</v>
      </c>
      <c r="Y116" t="e">
        <f ca="1"/>
        <v>#NAME?</v>
      </c>
      <c r="Z116" s="138" t="e">
        <f ca="1"/>
        <v>#NAME?</v>
      </c>
      <c r="AA116" s="139" t="e">
        <f ca="1"/>
        <v>#NAME?</v>
      </c>
      <c r="AB116" s="140" t="e">
        <f t="shared" ca="1" si="15"/>
        <v>#NAME?</v>
      </c>
      <c r="AC116" t="e">
        <f t="shared" ca="1" si="16"/>
        <v>#NAME?</v>
      </c>
      <c r="AD116" t="e">
        <f t="shared" ca="1" si="17"/>
        <v>#NAME?</v>
      </c>
      <c r="AE116" s="138" t="e">
        <f t="shared" ca="1" si="18"/>
        <v>#NAME?</v>
      </c>
      <c r="AF116" s="140" t="e">
        <f t="shared" ca="1" si="19"/>
        <v>#NAME?</v>
      </c>
      <c r="AG116" s="138">
        <f t="shared" ca="1" si="20"/>
        <v>0</v>
      </c>
      <c r="AH116" s="140" t="e">
        <f t="shared" ca="1" si="21"/>
        <v>#NAME?</v>
      </c>
      <c r="AI116">
        <f t="shared" ca="1" si="22"/>
        <v>0</v>
      </c>
      <c r="BG116" t="e">
        <f ca="1"/>
        <v>#NAME?</v>
      </c>
      <c r="BH116" t="e">
        <f ca="1"/>
        <v>#NAME?</v>
      </c>
      <c r="BI116" t="e">
        <f ca="1"/>
        <v>#NAME?</v>
      </c>
      <c r="BJ116" t="e">
        <f t="shared" ca="1" si="26"/>
        <v>#NAME?</v>
      </c>
      <c r="BK116" t="e">
        <f t="shared" ca="1" si="27"/>
        <v>#NAME?</v>
      </c>
      <c r="BL116" t="e">
        <f t="shared" ca="1" si="23"/>
        <v>#NAME?</v>
      </c>
      <c r="BM116" t="e">
        <f t="shared" ca="1" si="24"/>
        <v>#NAME?</v>
      </c>
      <c r="BN116" t="e">
        <f t="shared" ca="1" si="25"/>
        <v>#NAME?</v>
      </c>
    </row>
    <row r="117" spans="1:66" ht="15.5" x14ac:dyDescent="0.35">
      <c r="A117" s="31">
        <v>65</v>
      </c>
      <c r="B117" s="14">
        <v>6</v>
      </c>
      <c r="C117" s="20">
        <v>0.89900000000000002</v>
      </c>
      <c r="D117" s="14">
        <v>1</v>
      </c>
      <c r="E117">
        <v>0</v>
      </c>
      <c r="F117" s="32">
        <v>1</v>
      </c>
      <c r="G117" s="14">
        <v>60</v>
      </c>
      <c r="H117" s="14">
        <v>9</v>
      </c>
      <c r="I117" s="14">
        <v>0</v>
      </c>
      <c r="R117" t="e">
        <f ca="1"/>
        <v>#NAME?</v>
      </c>
      <c r="S117" t="e">
        <f ca="1"/>
        <v>#NAME?</v>
      </c>
      <c r="T117" t="e">
        <f ca="1"/>
        <v>#NAME?</v>
      </c>
      <c r="U117" t="e">
        <f ca="1"/>
        <v>#NAME?</v>
      </c>
      <c r="V117" t="e">
        <f ca="1"/>
        <v>#NAME?</v>
      </c>
      <c r="W117" t="e">
        <f ca="1"/>
        <v>#NAME?</v>
      </c>
      <c r="X117" t="e">
        <f ca="1"/>
        <v>#NAME?</v>
      </c>
      <c r="Y117" t="e">
        <f ca="1"/>
        <v>#NAME?</v>
      </c>
      <c r="Z117" s="138" t="e">
        <f ca="1"/>
        <v>#NAME?</v>
      </c>
      <c r="AA117" s="139" t="e">
        <f ca="1"/>
        <v>#NAME?</v>
      </c>
      <c r="AB117" s="140" t="e">
        <f t="shared" ca="1" si="15"/>
        <v>#NAME?</v>
      </c>
      <c r="AC117" t="e">
        <f t="shared" ca="1" si="16"/>
        <v>#NAME?</v>
      </c>
      <c r="AD117" t="e">
        <f t="shared" ca="1" si="17"/>
        <v>#NAME?</v>
      </c>
      <c r="AE117" s="138" t="e">
        <f t="shared" ca="1" si="18"/>
        <v>#NAME?</v>
      </c>
      <c r="AF117" s="140" t="e">
        <f t="shared" ca="1" si="19"/>
        <v>#NAME?</v>
      </c>
      <c r="AG117" s="138">
        <f t="shared" ca="1" si="20"/>
        <v>0</v>
      </c>
      <c r="AH117" s="140" t="e">
        <f t="shared" ca="1" si="21"/>
        <v>#NAME?</v>
      </c>
      <c r="AI117">
        <f t="shared" ca="1" si="22"/>
        <v>0</v>
      </c>
      <c r="BG117" t="e">
        <f ca="1"/>
        <v>#NAME?</v>
      </c>
      <c r="BH117" t="e">
        <f ca="1"/>
        <v>#NAME?</v>
      </c>
      <c r="BI117" t="e">
        <f ca="1"/>
        <v>#NAME?</v>
      </c>
      <c r="BJ117" t="e">
        <f t="shared" ca="1" si="26"/>
        <v>#NAME?</v>
      </c>
      <c r="BK117" t="e">
        <f t="shared" ca="1" si="27"/>
        <v>#NAME?</v>
      </c>
      <c r="BL117" t="e">
        <f t="shared" ca="1" si="23"/>
        <v>#NAME?</v>
      </c>
      <c r="BM117" t="e">
        <f t="shared" ca="1" si="24"/>
        <v>#NAME?</v>
      </c>
      <c r="BN117" t="e">
        <f t="shared" ca="1" si="25"/>
        <v>#NAME?</v>
      </c>
    </row>
    <row r="118" spans="1:66" ht="15.5" x14ac:dyDescent="0.35">
      <c r="A118" s="31">
        <v>49</v>
      </c>
      <c r="B118" s="14">
        <v>10</v>
      </c>
      <c r="C118" s="20">
        <v>1.248</v>
      </c>
      <c r="D118" s="14">
        <v>2</v>
      </c>
      <c r="E118">
        <v>0</v>
      </c>
      <c r="F118" s="32">
        <v>0</v>
      </c>
      <c r="G118" s="14">
        <v>53</v>
      </c>
      <c r="H118" s="14">
        <v>12</v>
      </c>
      <c r="I118" s="14">
        <v>0</v>
      </c>
      <c r="R118" t="e">
        <f ca="1"/>
        <v>#NAME?</v>
      </c>
      <c r="S118" t="e">
        <f ca="1"/>
        <v>#NAME?</v>
      </c>
      <c r="T118" t="e">
        <f ca="1"/>
        <v>#NAME?</v>
      </c>
      <c r="U118" t="e">
        <f ca="1"/>
        <v>#NAME?</v>
      </c>
      <c r="V118" t="e">
        <f ca="1"/>
        <v>#NAME?</v>
      </c>
      <c r="W118" t="e">
        <f ca="1"/>
        <v>#NAME?</v>
      </c>
      <c r="X118" t="e">
        <f ca="1"/>
        <v>#NAME?</v>
      </c>
      <c r="Y118" t="e">
        <f ca="1"/>
        <v>#NAME?</v>
      </c>
      <c r="Z118" s="138" t="e">
        <f ca="1"/>
        <v>#NAME?</v>
      </c>
      <c r="AA118" s="139" t="e">
        <f ca="1"/>
        <v>#NAME?</v>
      </c>
      <c r="AB118" s="140" t="e">
        <f t="shared" ca="1" si="15"/>
        <v>#NAME?</v>
      </c>
      <c r="AC118" t="e">
        <f t="shared" ca="1" si="16"/>
        <v>#NAME?</v>
      </c>
      <c r="AD118" t="e">
        <f t="shared" ca="1" si="17"/>
        <v>#NAME?</v>
      </c>
      <c r="AE118" s="138" t="e">
        <f t="shared" ca="1" si="18"/>
        <v>#NAME?</v>
      </c>
      <c r="AF118" s="140" t="e">
        <f t="shared" ca="1" si="19"/>
        <v>#NAME?</v>
      </c>
      <c r="AG118" s="138">
        <f t="shared" ca="1" si="20"/>
        <v>0</v>
      </c>
      <c r="AH118" s="140" t="e">
        <f t="shared" ca="1" si="21"/>
        <v>#NAME?</v>
      </c>
      <c r="AI118">
        <f t="shared" ca="1" si="22"/>
        <v>0</v>
      </c>
      <c r="BG118" t="e">
        <f ca="1"/>
        <v>#NAME?</v>
      </c>
      <c r="BH118" t="e">
        <f ca="1"/>
        <v>#NAME?</v>
      </c>
      <c r="BI118" t="e">
        <f ca="1"/>
        <v>#NAME?</v>
      </c>
      <c r="BJ118" t="e">
        <f t="shared" ca="1" si="26"/>
        <v>#NAME?</v>
      </c>
      <c r="BK118" t="e">
        <f t="shared" ca="1" si="27"/>
        <v>#NAME?</v>
      </c>
      <c r="BL118" t="e">
        <f t="shared" ca="1" si="23"/>
        <v>#NAME?</v>
      </c>
      <c r="BM118" t="e">
        <f t="shared" ca="1" si="24"/>
        <v>#NAME?</v>
      </c>
      <c r="BN118" t="e">
        <f t="shared" ca="1" si="25"/>
        <v>#NAME?</v>
      </c>
    </row>
    <row r="119" spans="1:66" ht="15.5" x14ac:dyDescent="0.35">
      <c r="A119" s="31">
        <v>51</v>
      </c>
      <c r="B119" s="14">
        <v>18</v>
      </c>
      <c r="C119" s="20">
        <v>0.23100000000000001</v>
      </c>
      <c r="D119" s="14">
        <v>5</v>
      </c>
      <c r="E119">
        <v>1</v>
      </c>
      <c r="F119" s="32">
        <v>0</v>
      </c>
      <c r="G119" s="14">
        <v>41</v>
      </c>
      <c r="H119" s="14">
        <v>7</v>
      </c>
      <c r="I119" s="14">
        <v>1</v>
      </c>
      <c r="R119" t="e">
        <f ca="1"/>
        <v>#NAME?</v>
      </c>
      <c r="S119" t="e">
        <f ca="1"/>
        <v>#NAME?</v>
      </c>
      <c r="T119" t="e">
        <f ca="1"/>
        <v>#NAME?</v>
      </c>
      <c r="U119" t="e">
        <f ca="1"/>
        <v>#NAME?</v>
      </c>
      <c r="V119" t="e">
        <f ca="1"/>
        <v>#NAME?</v>
      </c>
      <c r="W119" t="e">
        <f ca="1"/>
        <v>#NAME?</v>
      </c>
      <c r="X119" t="e">
        <f ca="1"/>
        <v>#NAME?</v>
      </c>
      <c r="Y119" t="e">
        <f ca="1"/>
        <v>#NAME?</v>
      </c>
      <c r="Z119" s="138" t="e">
        <f ca="1"/>
        <v>#NAME?</v>
      </c>
      <c r="AA119" s="139" t="e">
        <f ca="1"/>
        <v>#NAME?</v>
      </c>
      <c r="AB119" s="140" t="e">
        <f t="shared" ca="1" si="15"/>
        <v>#NAME?</v>
      </c>
      <c r="AC119" t="e">
        <f t="shared" ca="1" si="16"/>
        <v>#NAME?</v>
      </c>
      <c r="AD119" t="e">
        <f t="shared" ca="1" si="17"/>
        <v>#NAME?</v>
      </c>
      <c r="AE119" s="138" t="e">
        <f t="shared" ca="1" si="18"/>
        <v>#NAME?</v>
      </c>
      <c r="AF119" s="140" t="e">
        <f t="shared" ca="1" si="19"/>
        <v>#NAME?</v>
      </c>
      <c r="AG119" s="138">
        <f t="shared" ca="1" si="20"/>
        <v>0</v>
      </c>
      <c r="AH119" s="140" t="e">
        <f t="shared" ca="1" si="21"/>
        <v>#NAME?</v>
      </c>
      <c r="AI119">
        <f t="shared" ca="1" si="22"/>
        <v>0</v>
      </c>
      <c r="BG119" t="e">
        <f ca="1"/>
        <v>#NAME?</v>
      </c>
      <c r="BH119" t="e">
        <f ca="1"/>
        <v>#NAME?</v>
      </c>
      <c r="BI119" t="e">
        <f ca="1"/>
        <v>#NAME?</v>
      </c>
      <c r="BJ119" t="e">
        <f t="shared" ca="1" si="26"/>
        <v>#NAME?</v>
      </c>
      <c r="BK119" t="e">
        <f t="shared" ca="1" si="27"/>
        <v>#NAME?</v>
      </c>
      <c r="BL119" t="e">
        <f t="shared" ca="1" si="23"/>
        <v>#NAME?</v>
      </c>
      <c r="BM119" t="e">
        <f t="shared" ca="1" si="24"/>
        <v>#NAME?</v>
      </c>
      <c r="BN119" t="e">
        <f t="shared" ca="1" si="25"/>
        <v>#NAME?</v>
      </c>
    </row>
    <row r="120" spans="1:66" ht="15.5" x14ac:dyDescent="0.35">
      <c r="A120" s="31">
        <v>53</v>
      </c>
      <c r="B120" s="14">
        <v>7</v>
      </c>
      <c r="C120" s="20">
        <v>1.512</v>
      </c>
      <c r="D120" s="14">
        <v>2</v>
      </c>
      <c r="E120">
        <v>0</v>
      </c>
      <c r="F120" s="32">
        <v>0</v>
      </c>
      <c r="G120" s="14">
        <v>39</v>
      </c>
      <c r="H120" s="14">
        <v>13</v>
      </c>
      <c r="I120" s="14">
        <v>1</v>
      </c>
      <c r="R120" t="e">
        <f ca="1"/>
        <v>#NAME?</v>
      </c>
      <c r="S120" t="e">
        <f ca="1"/>
        <v>#NAME?</v>
      </c>
      <c r="T120" t="e">
        <f ca="1"/>
        <v>#NAME?</v>
      </c>
      <c r="U120" t="e">
        <f ca="1"/>
        <v>#NAME?</v>
      </c>
      <c r="V120" t="e">
        <f ca="1"/>
        <v>#NAME?</v>
      </c>
      <c r="W120" t="e">
        <f ca="1"/>
        <v>#NAME?</v>
      </c>
      <c r="X120" t="e">
        <f ca="1"/>
        <v>#NAME?</v>
      </c>
      <c r="Y120" t="e">
        <f ca="1"/>
        <v>#NAME?</v>
      </c>
      <c r="Z120" s="138" t="e">
        <f ca="1"/>
        <v>#NAME?</v>
      </c>
      <c r="AA120" s="139" t="e">
        <f ca="1"/>
        <v>#NAME?</v>
      </c>
      <c r="AB120" s="140" t="e">
        <f t="shared" ca="1" si="15"/>
        <v>#NAME?</v>
      </c>
      <c r="AC120" t="e">
        <f t="shared" ca="1" si="16"/>
        <v>#NAME?</v>
      </c>
      <c r="AD120" t="e">
        <f t="shared" ca="1" si="17"/>
        <v>#NAME?</v>
      </c>
      <c r="AE120" s="138" t="e">
        <f t="shared" ca="1" si="18"/>
        <v>#NAME?</v>
      </c>
      <c r="AF120" s="140" t="e">
        <f t="shared" ca="1" si="19"/>
        <v>#NAME?</v>
      </c>
      <c r="AG120" s="138">
        <f t="shared" ca="1" si="20"/>
        <v>0</v>
      </c>
      <c r="AH120" s="140" t="e">
        <f t="shared" ca="1" si="21"/>
        <v>#NAME?</v>
      </c>
      <c r="AI120">
        <f t="shared" ca="1" si="22"/>
        <v>0</v>
      </c>
      <c r="BG120" t="e">
        <f ca="1"/>
        <v>#NAME?</v>
      </c>
      <c r="BH120" t="e">
        <f ca="1"/>
        <v>#NAME?</v>
      </c>
      <c r="BI120" t="e">
        <f ca="1"/>
        <v>#NAME?</v>
      </c>
      <c r="BJ120" t="e">
        <f t="shared" ca="1" si="26"/>
        <v>#NAME?</v>
      </c>
      <c r="BK120" t="e">
        <f t="shared" ca="1" si="27"/>
        <v>#NAME?</v>
      </c>
      <c r="BL120" t="e">
        <f t="shared" ca="1" si="23"/>
        <v>#NAME?</v>
      </c>
      <c r="BM120" t="e">
        <f t="shared" ca="1" si="24"/>
        <v>#NAME?</v>
      </c>
      <c r="BN120" t="e">
        <f t="shared" ca="1" si="25"/>
        <v>#NAME?</v>
      </c>
    </row>
    <row r="121" spans="1:66" ht="15.5" x14ac:dyDescent="0.35">
      <c r="A121" s="31">
        <v>96</v>
      </c>
      <c r="B121" s="14">
        <v>1</v>
      </c>
      <c r="C121" s="20">
        <v>0.83099999999999996</v>
      </c>
      <c r="D121" s="14">
        <v>3</v>
      </c>
      <c r="E121">
        <v>0</v>
      </c>
      <c r="F121" s="32">
        <v>0</v>
      </c>
      <c r="G121" s="14">
        <v>44</v>
      </c>
      <c r="H121" s="14">
        <v>10</v>
      </c>
      <c r="I121" s="14">
        <v>1</v>
      </c>
      <c r="R121" t="e">
        <f ca="1"/>
        <v>#NAME?</v>
      </c>
      <c r="S121" t="e">
        <f ca="1"/>
        <v>#NAME?</v>
      </c>
      <c r="T121" t="e">
        <f ca="1"/>
        <v>#NAME?</v>
      </c>
      <c r="U121" t="e">
        <f ca="1"/>
        <v>#NAME?</v>
      </c>
      <c r="V121" t="e">
        <f ca="1"/>
        <v>#NAME?</v>
      </c>
      <c r="W121" t="e">
        <f ca="1"/>
        <v>#NAME?</v>
      </c>
      <c r="X121" t="e">
        <f ca="1"/>
        <v>#NAME?</v>
      </c>
      <c r="Y121" t="e">
        <f ca="1"/>
        <v>#NAME?</v>
      </c>
      <c r="Z121" s="138" t="e">
        <f ca="1"/>
        <v>#NAME?</v>
      </c>
      <c r="AA121" s="139" t="e">
        <f ca="1"/>
        <v>#NAME?</v>
      </c>
      <c r="AB121" s="140" t="e">
        <f t="shared" ca="1" si="15"/>
        <v>#NAME?</v>
      </c>
      <c r="AC121" t="e">
        <f t="shared" ca="1" si="16"/>
        <v>#NAME?</v>
      </c>
      <c r="AD121" t="e">
        <f t="shared" ca="1" si="17"/>
        <v>#NAME?</v>
      </c>
      <c r="AE121" s="138" t="e">
        <f t="shared" ca="1" si="18"/>
        <v>#NAME?</v>
      </c>
      <c r="AF121" s="140" t="e">
        <f t="shared" ca="1" si="19"/>
        <v>#NAME?</v>
      </c>
      <c r="AG121" s="138">
        <f t="shared" ca="1" si="20"/>
        <v>0</v>
      </c>
      <c r="AH121" s="140" t="e">
        <f t="shared" ca="1" si="21"/>
        <v>#NAME?</v>
      </c>
      <c r="AI121">
        <f t="shared" ca="1" si="22"/>
        <v>0</v>
      </c>
      <c r="BG121" t="e">
        <f ca="1"/>
        <v>#NAME?</v>
      </c>
      <c r="BH121" t="e">
        <f ca="1"/>
        <v>#NAME?</v>
      </c>
      <c r="BI121" t="e">
        <f ca="1"/>
        <v>#NAME?</v>
      </c>
      <c r="BJ121" t="e">
        <f t="shared" ca="1" si="26"/>
        <v>#NAME?</v>
      </c>
      <c r="BK121" t="e">
        <f t="shared" ca="1" si="27"/>
        <v>#NAME?</v>
      </c>
      <c r="BL121" t="e">
        <f t="shared" ca="1" si="23"/>
        <v>#NAME?</v>
      </c>
      <c r="BM121" t="e">
        <f t="shared" ca="1" si="24"/>
        <v>#NAME?</v>
      </c>
      <c r="BN121" t="e">
        <f t="shared" ca="1" si="25"/>
        <v>#NAME?</v>
      </c>
    </row>
    <row r="122" spans="1:66" ht="15.5" x14ac:dyDescent="0.35">
      <c r="A122" s="31">
        <v>56</v>
      </c>
      <c r="B122" s="14">
        <v>4</v>
      </c>
      <c r="C122" s="20">
        <v>0.123</v>
      </c>
      <c r="D122" s="14">
        <v>3</v>
      </c>
      <c r="E122">
        <v>0</v>
      </c>
      <c r="F122" s="32">
        <v>0</v>
      </c>
      <c r="G122" s="14">
        <v>45</v>
      </c>
      <c r="H122" s="14">
        <v>6</v>
      </c>
      <c r="I122" s="14">
        <v>0</v>
      </c>
      <c r="R122" t="e">
        <f ca="1"/>
        <v>#NAME?</v>
      </c>
      <c r="S122" t="e">
        <f ca="1"/>
        <v>#NAME?</v>
      </c>
      <c r="T122" t="e">
        <f ca="1"/>
        <v>#NAME?</v>
      </c>
      <c r="U122" t="e">
        <f ca="1"/>
        <v>#NAME?</v>
      </c>
      <c r="V122" t="e">
        <f ca="1"/>
        <v>#NAME?</v>
      </c>
      <c r="W122" t="e">
        <f ca="1"/>
        <v>#NAME?</v>
      </c>
      <c r="X122" t="e">
        <f ca="1"/>
        <v>#NAME?</v>
      </c>
      <c r="Y122" t="e">
        <f ca="1"/>
        <v>#NAME?</v>
      </c>
      <c r="Z122" s="138" t="e">
        <f ca="1"/>
        <v>#NAME?</v>
      </c>
      <c r="AA122" s="139" t="e">
        <f ca="1"/>
        <v>#NAME?</v>
      </c>
      <c r="AB122" s="140" t="e">
        <f t="shared" ca="1" si="15"/>
        <v>#NAME?</v>
      </c>
      <c r="AC122" t="e">
        <f t="shared" ca="1" si="16"/>
        <v>#NAME?</v>
      </c>
      <c r="AD122" t="e">
        <f t="shared" ca="1" si="17"/>
        <v>#NAME?</v>
      </c>
      <c r="AE122" s="138" t="e">
        <f t="shared" ca="1" si="18"/>
        <v>#NAME?</v>
      </c>
      <c r="AF122" s="140" t="e">
        <f t="shared" ca="1" si="19"/>
        <v>#NAME?</v>
      </c>
      <c r="AG122" s="138">
        <f t="shared" ca="1" si="20"/>
        <v>0</v>
      </c>
      <c r="AH122" s="140" t="e">
        <f t="shared" ca="1" si="21"/>
        <v>#NAME?</v>
      </c>
      <c r="AI122">
        <f t="shared" ca="1" si="22"/>
        <v>0</v>
      </c>
      <c r="BG122" t="e">
        <f ca="1"/>
        <v>#NAME?</v>
      </c>
      <c r="BH122" t="e">
        <f ca="1"/>
        <v>#NAME?</v>
      </c>
      <c r="BI122" t="e">
        <f ca="1"/>
        <v>#NAME?</v>
      </c>
      <c r="BJ122" t="e">
        <f t="shared" ca="1" si="26"/>
        <v>#NAME?</v>
      </c>
      <c r="BK122" t="e">
        <f t="shared" ca="1" si="27"/>
        <v>#NAME?</v>
      </c>
      <c r="BL122" t="e">
        <f t="shared" ca="1" si="23"/>
        <v>#NAME?</v>
      </c>
      <c r="BM122" t="e">
        <f t="shared" ca="1" si="24"/>
        <v>#NAME?</v>
      </c>
      <c r="BN122" t="e">
        <f t="shared" ca="1" si="25"/>
        <v>#NAME?</v>
      </c>
    </row>
    <row r="123" spans="1:66" ht="15.5" x14ac:dyDescent="0.35">
      <c r="A123" s="31">
        <v>79</v>
      </c>
      <c r="B123" s="14">
        <v>7</v>
      </c>
      <c r="C123" s="20">
        <v>0.13100000000000001</v>
      </c>
      <c r="D123" s="14">
        <v>4</v>
      </c>
      <c r="E123">
        <v>1</v>
      </c>
      <c r="F123" s="32">
        <v>1</v>
      </c>
      <c r="G123" s="14">
        <v>38</v>
      </c>
      <c r="H123" s="14">
        <v>15</v>
      </c>
      <c r="I123" s="14">
        <v>0</v>
      </c>
      <c r="R123" t="e">
        <f ca="1"/>
        <v>#NAME?</v>
      </c>
      <c r="S123" t="e">
        <f ca="1"/>
        <v>#NAME?</v>
      </c>
      <c r="T123" t="e">
        <f ca="1"/>
        <v>#NAME?</v>
      </c>
      <c r="U123" t="e">
        <f ca="1"/>
        <v>#NAME?</v>
      </c>
      <c r="V123" t="e">
        <f ca="1"/>
        <v>#NAME?</v>
      </c>
      <c r="W123" t="e">
        <f ca="1"/>
        <v>#NAME?</v>
      </c>
      <c r="X123" t="e">
        <f ca="1"/>
        <v>#NAME?</v>
      </c>
      <c r="Y123" t="e">
        <f ca="1"/>
        <v>#NAME?</v>
      </c>
      <c r="Z123" s="138" t="e">
        <f ca="1"/>
        <v>#NAME?</v>
      </c>
      <c r="AA123" s="139" t="e">
        <f ca="1"/>
        <v>#NAME?</v>
      </c>
      <c r="AB123" s="140" t="e">
        <f t="shared" ca="1" si="15"/>
        <v>#NAME?</v>
      </c>
      <c r="AC123" t="e">
        <f t="shared" ca="1" si="16"/>
        <v>#NAME?</v>
      </c>
      <c r="AD123" t="e">
        <f t="shared" ca="1" si="17"/>
        <v>#NAME?</v>
      </c>
      <c r="AE123" s="138" t="e">
        <f t="shared" ca="1" si="18"/>
        <v>#NAME?</v>
      </c>
      <c r="AF123" s="140" t="e">
        <f t="shared" ca="1" si="19"/>
        <v>#NAME?</v>
      </c>
      <c r="AG123" s="138">
        <f t="shared" ca="1" si="20"/>
        <v>0</v>
      </c>
      <c r="AH123" s="140" t="e">
        <f t="shared" ca="1" si="21"/>
        <v>#NAME?</v>
      </c>
      <c r="AI123">
        <f t="shared" ca="1" si="22"/>
        <v>0</v>
      </c>
      <c r="BG123" t="e">
        <f ca="1"/>
        <v>#NAME?</v>
      </c>
      <c r="BH123" t="e">
        <f ca="1"/>
        <v>#NAME?</v>
      </c>
      <c r="BI123" t="e">
        <f ca="1"/>
        <v>#NAME?</v>
      </c>
      <c r="BJ123" t="e">
        <f t="shared" ca="1" si="26"/>
        <v>#NAME?</v>
      </c>
      <c r="BK123" t="e">
        <f t="shared" ca="1" si="27"/>
        <v>#NAME?</v>
      </c>
      <c r="BL123" t="e">
        <f t="shared" ca="1" si="23"/>
        <v>#NAME?</v>
      </c>
      <c r="BM123" t="e">
        <f t="shared" ca="1" si="24"/>
        <v>#NAME?</v>
      </c>
      <c r="BN123" t="e">
        <f t="shared" ca="1" si="25"/>
        <v>#NAME?</v>
      </c>
    </row>
    <row r="124" spans="1:66" ht="15.5" x14ac:dyDescent="0.35">
      <c r="A124" s="31">
        <v>64</v>
      </c>
      <c r="B124" s="14">
        <v>5</v>
      </c>
      <c r="C124" s="20">
        <v>1.5389999999999999</v>
      </c>
      <c r="D124" s="14">
        <v>4</v>
      </c>
      <c r="E124">
        <v>1</v>
      </c>
      <c r="F124" s="32">
        <v>1</v>
      </c>
      <c r="G124" s="14">
        <v>36</v>
      </c>
      <c r="H124" s="14">
        <v>8</v>
      </c>
      <c r="I124" s="14">
        <v>1</v>
      </c>
      <c r="R124" t="e">
        <f ca="1"/>
        <v>#NAME?</v>
      </c>
      <c r="S124" t="e">
        <f ca="1"/>
        <v>#NAME?</v>
      </c>
      <c r="T124" t="e">
        <f ca="1"/>
        <v>#NAME?</v>
      </c>
      <c r="U124" t="e">
        <f ca="1"/>
        <v>#NAME?</v>
      </c>
      <c r="V124" t="e">
        <f ca="1"/>
        <v>#NAME?</v>
      </c>
      <c r="W124" t="e">
        <f ca="1"/>
        <v>#NAME?</v>
      </c>
      <c r="X124" t="e">
        <f ca="1"/>
        <v>#NAME?</v>
      </c>
      <c r="Y124" t="e">
        <f ca="1"/>
        <v>#NAME?</v>
      </c>
      <c r="Z124" s="138" t="e">
        <f ca="1"/>
        <v>#NAME?</v>
      </c>
      <c r="AA124" s="139" t="e">
        <f ca="1"/>
        <v>#NAME?</v>
      </c>
      <c r="AB124" s="140" t="e">
        <f t="shared" ca="1" si="15"/>
        <v>#NAME?</v>
      </c>
      <c r="AC124" t="e">
        <f t="shared" ca="1" si="16"/>
        <v>#NAME?</v>
      </c>
      <c r="AD124" t="e">
        <f t="shared" ca="1" si="17"/>
        <v>#NAME?</v>
      </c>
      <c r="AE124" s="138" t="e">
        <f t="shared" ca="1" si="18"/>
        <v>#NAME?</v>
      </c>
      <c r="AF124" s="140" t="e">
        <f t="shared" ca="1" si="19"/>
        <v>#NAME?</v>
      </c>
      <c r="AG124" s="138">
        <f t="shared" ca="1" si="20"/>
        <v>0</v>
      </c>
      <c r="AH124" s="140" t="e">
        <f t="shared" ca="1" si="21"/>
        <v>#NAME?</v>
      </c>
      <c r="AI124">
        <f t="shared" ca="1" si="22"/>
        <v>0</v>
      </c>
      <c r="BG124" t="e">
        <f ca="1"/>
        <v>#NAME?</v>
      </c>
      <c r="BH124" t="e">
        <f ca="1"/>
        <v>#NAME?</v>
      </c>
      <c r="BI124" t="e">
        <f ca="1"/>
        <v>#NAME?</v>
      </c>
      <c r="BJ124" t="e">
        <f t="shared" ca="1" si="26"/>
        <v>#NAME?</v>
      </c>
      <c r="BK124" t="e">
        <f t="shared" ca="1" si="27"/>
        <v>#NAME?</v>
      </c>
      <c r="BL124" t="e">
        <f t="shared" ca="1" si="23"/>
        <v>#NAME?</v>
      </c>
      <c r="BM124" t="e">
        <f t="shared" ca="1" si="24"/>
        <v>#NAME?</v>
      </c>
      <c r="BN124" t="e">
        <f t="shared" ca="1" si="25"/>
        <v>#NAME?</v>
      </c>
    </row>
    <row r="125" spans="1:66" ht="15.5" x14ac:dyDescent="0.35">
      <c r="A125" s="31">
        <v>67</v>
      </c>
      <c r="B125" s="14">
        <v>9</v>
      </c>
      <c r="C125" s="20">
        <v>0.63700000000000001</v>
      </c>
      <c r="D125" s="14">
        <v>4</v>
      </c>
      <c r="E125">
        <v>1</v>
      </c>
      <c r="F125" s="32">
        <v>1</v>
      </c>
      <c r="G125" s="14">
        <v>30</v>
      </c>
      <c r="H125" s="14">
        <v>12</v>
      </c>
      <c r="I125" s="14">
        <v>0</v>
      </c>
      <c r="R125" t="e">
        <f ca="1"/>
        <v>#NAME?</v>
      </c>
      <c r="S125" t="e">
        <f ca="1"/>
        <v>#NAME?</v>
      </c>
      <c r="T125" t="e">
        <f ca="1"/>
        <v>#NAME?</v>
      </c>
      <c r="U125" t="e">
        <f ca="1"/>
        <v>#NAME?</v>
      </c>
      <c r="V125" t="e">
        <f ca="1"/>
        <v>#NAME?</v>
      </c>
      <c r="W125" t="e">
        <f ca="1"/>
        <v>#NAME?</v>
      </c>
      <c r="X125" t="e">
        <f ca="1"/>
        <v>#NAME?</v>
      </c>
      <c r="Y125" t="e">
        <f ca="1"/>
        <v>#NAME?</v>
      </c>
      <c r="Z125" s="138" t="e">
        <f ca="1"/>
        <v>#NAME?</v>
      </c>
      <c r="AA125" s="139" t="e">
        <f ca="1"/>
        <v>#NAME?</v>
      </c>
      <c r="AB125" s="140" t="e">
        <f t="shared" ca="1" si="15"/>
        <v>#NAME?</v>
      </c>
      <c r="AC125" t="e">
        <f t="shared" ca="1" si="16"/>
        <v>#NAME?</v>
      </c>
      <c r="AD125" t="e">
        <f t="shared" ca="1" si="17"/>
        <v>#NAME?</v>
      </c>
      <c r="AE125" s="138" t="e">
        <f t="shared" ca="1" si="18"/>
        <v>#NAME?</v>
      </c>
      <c r="AF125" s="140" t="e">
        <f t="shared" ca="1" si="19"/>
        <v>#NAME?</v>
      </c>
      <c r="AG125" s="138">
        <f t="shared" ca="1" si="20"/>
        <v>0</v>
      </c>
      <c r="AH125" s="140" t="e">
        <f t="shared" ca="1" si="21"/>
        <v>#NAME?</v>
      </c>
      <c r="AI125">
        <f t="shared" ca="1" si="22"/>
        <v>0</v>
      </c>
      <c r="BG125" t="e">
        <f ca="1"/>
        <v>#NAME?</v>
      </c>
      <c r="BH125" t="e">
        <f ca="1"/>
        <v>#NAME?</v>
      </c>
      <c r="BI125" t="e">
        <f ca="1"/>
        <v>#NAME?</v>
      </c>
      <c r="BJ125" t="e">
        <f t="shared" ca="1" si="26"/>
        <v>#NAME?</v>
      </c>
      <c r="BK125" t="e">
        <f t="shared" ca="1" si="27"/>
        <v>#NAME?</v>
      </c>
      <c r="BL125" t="e">
        <f t="shared" ca="1" si="23"/>
        <v>#NAME?</v>
      </c>
      <c r="BM125" t="e">
        <f t="shared" ca="1" si="24"/>
        <v>#NAME?</v>
      </c>
      <c r="BN125" t="e">
        <f t="shared" ca="1" si="25"/>
        <v>#NAME?</v>
      </c>
    </row>
    <row r="126" spans="1:66" ht="15.5" x14ac:dyDescent="0.35">
      <c r="A126" s="31">
        <v>65</v>
      </c>
      <c r="B126" s="14">
        <v>9</v>
      </c>
      <c r="C126" s="20">
        <v>0.27500000000000002</v>
      </c>
      <c r="D126" s="14">
        <v>1</v>
      </c>
      <c r="E126">
        <v>1</v>
      </c>
      <c r="F126" s="32">
        <v>1</v>
      </c>
      <c r="G126" s="14">
        <v>34</v>
      </c>
      <c r="H126" s="14">
        <v>11</v>
      </c>
      <c r="I126" s="14">
        <v>0</v>
      </c>
      <c r="R126" t="e">
        <f ca="1"/>
        <v>#NAME?</v>
      </c>
      <c r="S126" t="e">
        <f ca="1"/>
        <v>#NAME?</v>
      </c>
      <c r="T126" t="e">
        <f ca="1"/>
        <v>#NAME?</v>
      </c>
      <c r="U126" t="e">
        <f ca="1"/>
        <v>#NAME?</v>
      </c>
      <c r="V126" t="e">
        <f ca="1"/>
        <v>#NAME?</v>
      </c>
      <c r="W126" t="e">
        <f ca="1"/>
        <v>#NAME?</v>
      </c>
      <c r="X126" t="e">
        <f ca="1"/>
        <v>#NAME?</v>
      </c>
      <c r="Y126" t="e">
        <f ca="1"/>
        <v>#NAME?</v>
      </c>
      <c r="Z126" s="138" t="e">
        <f ca="1"/>
        <v>#NAME?</v>
      </c>
      <c r="AA126" s="139" t="e">
        <f ca="1"/>
        <v>#NAME?</v>
      </c>
      <c r="AB126" s="140" t="e">
        <f t="shared" ca="1" si="15"/>
        <v>#NAME?</v>
      </c>
      <c r="AC126" t="e">
        <f t="shared" ca="1" si="16"/>
        <v>#NAME?</v>
      </c>
      <c r="AD126" t="e">
        <f t="shared" ca="1" si="17"/>
        <v>#NAME?</v>
      </c>
      <c r="AE126" s="138" t="e">
        <f t="shared" ca="1" si="18"/>
        <v>#NAME?</v>
      </c>
      <c r="AF126" s="140" t="e">
        <f t="shared" ca="1" si="19"/>
        <v>#NAME?</v>
      </c>
      <c r="AG126" s="138">
        <f t="shared" ca="1" si="20"/>
        <v>0</v>
      </c>
      <c r="AH126" s="140" t="e">
        <f t="shared" ca="1" si="21"/>
        <v>#NAME?</v>
      </c>
      <c r="AI126">
        <f t="shared" ca="1" si="22"/>
        <v>0</v>
      </c>
      <c r="BG126" t="e">
        <f ca="1"/>
        <v>#NAME?</v>
      </c>
      <c r="BH126" t="e">
        <f ca="1"/>
        <v>#NAME?</v>
      </c>
      <c r="BI126" t="e">
        <f ca="1"/>
        <v>#NAME?</v>
      </c>
      <c r="BJ126" t="e">
        <f t="shared" ca="1" si="26"/>
        <v>#NAME?</v>
      </c>
      <c r="BK126" t="e">
        <f t="shared" ca="1" si="27"/>
        <v>#NAME?</v>
      </c>
      <c r="BL126" t="e">
        <f t="shared" ca="1" si="23"/>
        <v>#NAME?</v>
      </c>
      <c r="BM126" t="e">
        <f t="shared" ca="1" si="24"/>
        <v>#NAME?</v>
      </c>
      <c r="BN126" t="e">
        <f t="shared" ca="1" si="25"/>
        <v>#NAME?</v>
      </c>
    </row>
    <row r="127" spans="1:66" ht="15.5" x14ac:dyDescent="0.35">
      <c r="A127" s="31">
        <v>89</v>
      </c>
      <c r="B127" s="14">
        <v>6</v>
      </c>
      <c r="C127" s="20">
        <v>0.71099999999999997</v>
      </c>
      <c r="D127" s="14">
        <v>4</v>
      </c>
      <c r="E127">
        <v>1</v>
      </c>
      <c r="F127" s="32">
        <v>1</v>
      </c>
      <c r="G127" s="14">
        <v>47</v>
      </c>
      <c r="H127" s="14">
        <v>13</v>
      </c>
      <c r="I127" s="14">
        <v>0</v>
      </c>
      <c r="R127" t="e">
        <f ca="1"/>
        <v>#NAME?</v>
      </c>
      <c r="S127" t="e">
        <f ca="1"/>
        <v>#NAME?</v>
      </c>
      <c r="T127" t="e">
        <f ca="1"/>
        <v>#NAME?</v>
      </c>
      <c r="U127" t="e">
        <f ca="1"/>
        <v>#NAME?</v>
      </c>
      <c r="V127" t="e">
        <f ca="1"/>
        <v>#NAME?</v>
      </c>
      <c r="W127" t="e">
        <f ca="1"/>
        <v>#NAME?</v>
      </c>
      <c r="X127" t="e">
        <f ca="1"/>
        <v>#NAME?</v>
      </c>
      <c r="Y127" t="e">
        <f ca="1"/>
        <v>#NAME?</v>
      </c>
      <c r="Z127" s="138" t="e">
        <f ca="1"/>
        <v>#NAME?</v>
      </c>
      <c r="AA127" s="139" t="e">
        <f ca="1"/>
        <v>#NAME?</v>
      </c>
      <c r="AB127" s="140" t="e">
        <f t="shared" ca="1" si="15"/>
        <v>#NAME?</v>
      </c>
      <c r="AC127" t="e">
        <f t="shared" ca="1" si="16"/>
        <v>#NAME?</v>
      </c>
      <c r="AD127" t="e">
        <f t="shared" ca="1" si="17"/>
        <v>#NAME?</v>
      </c>
      <c r="AE127" s="138" t="e">
        <f t="shared" ca="1" si="18"/>
        <v>#NAME?</v>
      </c>
      <c r="AF127" s="140" t="e">
        <f t="shared" ca="1" si="19"/>
        <v>#NAME?</v>
      </c>
      <c r="AG127" s="138">
        <f t="shared" ca="1" si="20"/>
        <v>0</v>
      </c>
      <c r="AH127" s="140" t="e">
        <f t="shared" ca="1" si="21"/>
        <v>#NAME?</v>
      </c>
      <c r="AI127">
        <f t="shared" ca="1" si="22"/>
        <v>0</v>
      </c>
      <c r="BG127" t="e">
        <f ca="1"/>
        <v>#NAME?</v>
      </c>
      <c r="BH127" t="e">
        <f ca="1"/>
        <v>#NAME?</v>
      </c>
      <c r="BI127" t="e">
        <f ca="1"/>
        <v>#NAME?</v>
      </c>
      <c r="BJ127" t="e">
        <f t="shared" ca="1" si="26"/>
        <v>#NAME?</v>
      </c>
      <c r="BK127" t="e">
        <f t="shared" ca="1" si="27"/>
        <v>#NAME?</v>
      </c>
      <c r="BL127" t="e">
        <f t="shared" ca="1" si="23"/>
        <v>#NAME?</v>
      </c>
      <c r="BM127" t="e">
        <f t="shared" ca="1" si="24"/>
        <v>#NAME?</v>
      </c>
      <c r="BN127" t="e">
        <f t="shared" ca="1" si="25"/>
        <v>#NAME?</v>
      </c>
    </row>
    <row r="128" spans="1:66" ht="15.5" x14ac:dyDescent="0.35">
      <c r="A128" s="31">
        <v>53</v>
      </c>
      <c r="B128" s="14">
        <v>10</v>
      </c>
      <c r="C128" s="20">
        <v>1.2</v>
      </c>
      <c r="D128" s="14">
        <v>2</v>
      </c>
      <c r="E128">
        <v>1</v>
      </c>
      <c r="F128" s="32">
        <v>1</v>
      </c>
      <c r="G128" s="14">
        <v>33</v>
      </c>
      <c r="H128" s="14">
        <v>8</v>
      </c>
      <c r="I128" s="14">
        <v>1</v>
      </c>
      <c r="R128" t="e">
        <f ca="1"/>
        <v>#NAME?</v>
      </c>
      <c r="S128" t="e">
        <f ca="1"/>
        <v>#NAME?</v>
      </c>
      <c r="T128" t="e">
        <f ca="1"/>
        <v>#NAME?</v>
      </c>
      <c r="U128" t="e">
        <f ca="1"/>
        <v>#NAME?</v>
      </c>
      <c r="V128" t="e">
        <f ca="1"/>
        <v>#NAME?</v>
      </c>
      <c r="W128" t="e">
        <f ca="1"/>
        <v>#NAME?</v>
      </c>
      <c r="X128" t="e">
        <f ca="1"/>
        <v>#NAME?</v>
      </c>
      <c r="Y128" t="e">
        <f ca="1"/>
        <v>#NAME?</v>
      </c>
      <c r="Z128" s="138" t="e">
        <f ca="1"/>
        <v>#NAME?</v>
      </c>
      <c r="AA128" s="139" t="e">
        <f ca="1"/>
        <v>#NAME?</v>
      </c>
      <c r="AB128" s="140" t="e">
        <f t="shared" ca="1" si="15"/>
        <v>#NAME?</v>
      </c>
      <c r="AC128" t="e">
        <f t="shared" ca="1" si="16"/>
        <v>#NAME?</v>
      </c>
      <c r="AD128" t="e">
        <f t="shared" ca="1" si="17"/>
        <v>#NAME?</v>
      </c>
      <c r="AE128" s="138" t="e">
        <f t="shared" ca="1" si="18"/>
        <v>#NAME?</v>
      </c>
      <c r="AF128" s="140" t="e">
        <f t="shared" ca="1" si="19"/>
        <v>#NAME?</v>
      </c>
      <c r="AG128" s="138">
        <f t="shared" ca="1" si="20"/>
        <v>0</v>
      </c>
      <c r="AH128" s="140" t="e">
        <f t="shared" ca="1" si="21"/>
        <v>#NAME?</v>
      </c>
      <c r="AI128">
        <f t="shared" ca="1" si="22"/>
        <v>0</v>
      </c>
      <c r="BG128" t="e">
        <f ca="1"/>
        <v>#NAME?</v>
      </c>
      <c r="BH128" t="e">
        <f ca="1"/>
        <v>#NAME?</v>
      </c>
      <c r="BI128" t="e">
        <f ca="1"/>
        <v>#NAME?</v>
      </c>
      <c r="BJ128" t="e">
        <f t="shared" ca="1" si="26"/>
        <v>#NAME?</v>
      </c>
      <c r="BK128" t="e">
        <f t="shared" ca="1" si="27"/>
        <v>#NAME?</v>
      </c>
      <c r="BL128" t="e">
        <f t="shared" ca="1" si="23"/>
        <v>#NAME?</v>
      </c>
      <c r="BM128" t="e">
        <f t="shared" ca="1" si="24"/>
        <v>#NAME?</v>
      </c>
      <c r="BN128" t="e">
        <f t="shared" ca="1" si="25"/>
        <v>#NAME?</v>
      </c>
    </row>
    <row r="129" spans="1:66" ht="15.5" x14ac:dyDescent="0.35">
      <c r="A129" s="31">
        <v>44</v>
      </c>
      <c r="B129" s="14">
        <v>14</v>
      </c>
      <c r="C129" s="20">
        <v>1.2270000000000001</v>
      </c>
      <c r="D129" s="14">
        <v>5</v>
      </c>
      <c r="E129">
        <v>0</v>
      </c>
      <c r="F129" s="32">
        <v>0</v>
      </c>
      <c r="G129" s="14">
        <v>37</v>
      </c>
      <c r="H129" s="14">
        <v>10</v>
      </c>
      <c r="I129" s="14">
        <v>1</v>
      </c>
      <c r="R129" t="e">
        <f ca="1"/>
        <v>#NAME?</v>
      </c>
      <c r="S129" t="e">
        <f ca="1"/>
        <v>#NAME?</v>
      </c>
      <c r="T129" t="e">
        <f ca="1"/>
        <v>#NAME?</v>
      </c>
      <c r="U129" t="e">
        <f ca="1"/>
        <v>#NAME?</v>
      </c>
      <c r="V129" t="e">
        <f ca="1"/>
        <v>#NAME?</v>
      </c>
      <c r="W129" t="e">
        <f ca="1"/>
        <v>#NAME?</v>
      </c>
      <c r="X129" t="e">
        <f ca="1"/>
        <v>#NAME?</v>
      </c>
      <c r="Y129" t="e">
        <f ca="1"/>
        <v>#NAME?</v>
      </c>
      <c r="Z129" s="138" t="e">
        <f ca="1"/>
        <v>#NAME?</v>
      </c>
      <c r="AA129" s="139" t="e">
        <f ca="1"/>
        <v>#NAME?</v>
      </c>
      <c r="AB129" s="140" t="e">
        <f t="shared" ca="1" si="15"/>
        <v>#NAME?</v>
      </c>
      <c r="AC129" t="e">
        <f t="shared" ca="1" si="16"/>
        <v>#NAME?</v>
      </c>
      <c r="AD129" t="e">
        <f t="shared" ca="1" si="17"/>
        <v>#NAME?</v>
      </c>
      <c r="AE129" s="138" t="e">
        <f t="shared" ca="1" si="18"/>
        <v>#NAME?</v>
      </c>
      <c r="AF129" s="140" t="e">
        <f t="shared" ca="1" si="19"/>
        <v>#NAME?</v>
      </c>
      <c r="AG129" s="138">
        <f t="shared" ca="1" si="20"/>
        <v>0</v>
      </c>
      <c r="AH129" s="140" t="e">
        <f t="shared" ca="1" si="21"/>
        <v>#NAME?</v>
      </c>
      <c r="AI129">
        <f t="shared" ca="1" si="22"/>
        <v>0</v>
      </c>
      <c r="BG129" t="e">
        <f ca="1"/>
        <v>#NAME?</v>
      </c>
      <c r="BH129" t="e">
        <f ca="1"/>
        <v>#NAME?</v>
      </c>
      <c r="BI129" t="e">
        <f ca="1"/>
        <v>#NAME?</v>
      </c>
      <c r="BJ129" t="e">
        <f t="shared" ca="1" si="26"/>
        <v>#NAME?</v>
      </c>
      <c r="BK129" t="e">
        <f t="shared" ca="1" si="27"/>
        <v>#NAME?</v>
      </c>
      <c r="BL129" t="e">
        <f t="shared" ca="1" si="23"/>
        <v>#NAME?</v>
      </c>
      <c r="BM129" t="e">
        <f t="shared" ca="1" si="24"/>
        <v>#NAME?</v>
      </c>
      <c r="BN129" t="e">
        <f t="shared" ca="1" si="25"/>
        <v>#NAME?</v>
      </c>
    </row>
    <row r="130" spans="1:66" ht="15.5" x14ac:dyDescent="0.35">
      <c r="A130" s="31">
        <v>46</v>
      </c>
      <c r="B130" s="14">
        <v>7</v>
      </c>
      <c r="C130" s="20">
        <v>1.9630000000000001</v>
      </c>
      <c r="D130" s="14">
        <v>4</v>
      </c>
      <c r="E130">
        <v>0</v>
      </c>
      <c r="F130" s="32">
        <v>0</v>
      </c>
      <c r="G130" s="14">
        <v>28</v>
      </c>
      <c r="H130" s="14">
        <v>10</v>
      </c>
      <c r="I130" s="14">
        <v>1</v>
      </c>
      <c r="R130" t="e">
        <f ca="1"/>
        <v>#NAME?</v>
      </c>
      <c r="S130" t="e">
        <f ca="1"/>
        <v>#NAME?</v>
      </c>
      <c r="T130" t="e">
        <f ca="1"/>
        <v>#NAME?</v>
      </c>
      <c r="U130" t="e">
        <f ca="1"/>
        <v>#NAME?</v>
      </c>
      <c r="V130" t="e">
        <f ca="1"/>
        <v>#NAME?</v>
      </c>
      <c r="W130" t="e">
        <f ca="1"/>
        <v>#NAME?</v>
      </c>
      <c r="X130" t="e">
        <f ca="1"/>
        <v>#NAME?</v>
      </c>
      <c r="Y130" t="e">
        <f ca="1"/>
        <v>#NAME?</v>
      </c>
      <c r="Z130" s="138" t="e">
        <f ca="1"/>
        <v>#NAME?</v>
      </c>
      <c r="AA130" s="139" t="e">
        <f ca="1"/>
        <v>#NAME?</v>
      </c>
      <c r="AB130" s="140" t="e">
        <f t="shared" ca="1" si="15"/>
        <v>#NAME?</v>
      </c>
      <c r="AC130" t="e">
        <f t="shared" ca="1" si="16"/>
        <v>#NAME?</v>
      </c>
      <c r="AD130" t="e">
        <f t="shared" ca="1" si="17"/>
        <v>#NAME?</v>
      </c>
      <c r="AE130" s="138" t="e">
        <f t="shared" ca="1" si="18"/>
        <v>#NAME?</v>
      </c>
      <c r="AF130" s="140" t="e">
        <f t="shared" ca="1" si="19"/>
        <v>#NAME?</v>
      </c>
      <c r="AG130" s="138">
        <f t="shared" ca="1" si="20"/>
        <v>0</v>
      </c>
      <c r="AH130" s="140" t="e">
        <f t="shared" ca="1" si="21"/>
        <v>#NAME?</v>
      </c>
      <c r="AI130">
        <f t="shared" ca="1" si="22"/>
        <v>0</v>
      </c>
      <c r="BG130" t="e">
        <f ca="1"/>
        <v>#NAME?</v>
      </c>
      <c r="BH130" t="e">
        <f ca="1"/>
        <v>#NAME?</v>
      </c>
      <c r="BI130" t="e">
        <f ca="1"/>
        <v>#NAME?</v>
      </c>
      <c r="BJ130" t="e">
        <f t="shared" ca="1" si="26"/>
        <v>#NAME?</v>
      </c>
      <c r="BK130" t="e">
        <f t="shared" ca="1" si="27"/>
        <v>#NAME?</v>
      </c>
      <c r="BL130" t="e">
        <f t="shared" ca="1" si="23"/>
        <v>#NAME?</v>
      </c>
      <c r="BM130" t="e">
        <f t="shared" ca="1" si="24"/>
        <v>#NAME?</v>
      </c>
      <c r="BN130" t="e">
        <f t="shared" ca="1" si="25"/>
        <v>#NAME?</v>
      </c>
    </row>
    <row r="131" spans="1:66" ht="15.5" x14ac:dyDescent="0.35">
      <c r="A131" s="31">
        <v>58</v>
      </c>
      <c r="B131" s="14">
        <v>17</v>
      </c>
      <c r="C131" s="20">
        <v>0.496</v>
      </c>
      <c r="D131" s="14">
        <v>2</v>
      </c>
      <c r="E131">
        <v>0</v>
      </c>
      <c r="F131" s="32">
        <v>0</v>
      </c>
      <c r="G131" s="14">
        <v>42</v>
      </c>
      <c r="H131" s="14">
        <v>5</v>
      </c>
      <c r="I131" s="14">
        <v>0</v>
      </c>
      <c r="R131" t="e">
        <f ca="1"/>
        <v>#NAME?</v>
      </c>
      <c r="S131" t="e">
        <f ca="1"/>
        <v>#NAME?</v>
      </c>
      <c r="T131" t="e">
        <f ca="1"/>
        <v>#NAME?</v>
      </c>
      <c r="U131" t="e">
        <f ca="1"/>
        <v>#NAME?</v>
      </c>
      <c r="V131" t="e">
        <f ca="1"/>
        <v>#NAME?</v>
      </c>
      <c r="W131" t="e">
        <f ca="1"/>
        <v>#NAME?</v>
      </c>
      <c r="X131" t="e">
        <f ca="1"/>
        <v>#NAME?</v>
      </c>
      <c r="Y131" t="e">
        <f ca="1"/>
        <v>#NAME?</v>
      </c>
      <c r="Z131" s="138" t="e">
        <f ca="1"/>
        <v>#NAME?</v>
      </c>
      <c r="AA131" s="139" t="e">
        <f ca="1"/>
        <v>#NAME?</v>
      </c>
      <c r="AB131" s="140" t="e">
        <f t="shared" ca="1" si="15"/>
        <v>#NAME?</v>
      </c>
      <c r="AC131" t="e">
        <f t="shared" ca="1" si="16"/>
        <v>#NAME?</v>
      </c>
      <c r="AD131" t="e">
        <f t="shared" ca="1" si="17"/>
        <v>#NAME?</v>
      </c>
      <c r="AE131" s="138" t="e">
        <f t="shared" ca="1" si="18"/>
        <v>#NAME?</v>
      </c>
      <c r="AF131" s="140" t="e">
        <f t="shared" ca="1" si="19"/>
        <v>#NAME?</v>
      </c>
      <c r="AG131" s="138">
        <f t="shared" ca="1" si="20"/>
        <v>0</v>
      </c>
      <c r="AH131" s="140" t="e">
        <f t="shared" ca="1" si="21"/>
        <v>#NAME?</v>
      </c>
      <c r="AI131">
        <f t="shared" ca="1" si="22"/>
        <v>0</v>
      </c>
      <c r="BG131" t="e">
        <f ca="1"/>
        <v>#NAME?</v>
      </c>
      <c r="BH131" t="e">
        <f ca="1"/>
        <v>#NAME?</v>
      </c>
      <c r="BI131" t="e">
        <f ca="1"/>
        <v>#NAME?</v>
      </c>
      <c r="BJ131" t="e">
        <f t="shared" ca="1" si="26"/>
        <v>#NAME?</v>
      </c>
      <c r="BK131" t="e">
        <f t="shared" ca="1" si="27"/>
        <v>#NAME?</v>
      </c>
      <c r="BL131" t="e">
        <f t="shared" ca="1" si="23"/>
        <v>#NAME?</v>
      </c>
      <c r="BM131" t="e">
        <f t="shared" ca="1" si="24"/>
        <v>#NAME?</v>
      </c>
      <c r="BN131" t="e">
        <f t="shared" ca="1" si="25"/>
        <v>#NAME?</v>
      </c>
    </row>
    <row r="132" spans="1:66" ht="15.5" x14ac:dyDescent="0.35">
      <c r="A132" s="31">
        <v>62</v>
      </c>
      <c r="B132" s="14">
        <v>23</v>
      </c>
      <c r="C132" s="20">
        <v>0.42399999999999999</v>
      </c>
      <c r="D132" s="14">
        <v>2</v>
      </c>
      <c r="E132">
        <v>1</v>
      </c>
      <c r="F132" s="32">
        <v>0</v>
      </c>
      <c r="G132" s="14">
        <v>49</v>
      </c>
      <c r="H132" s="14">
        <v>12</v>
      </c>
      <c r="I132" s="14">
        <v>0</v>
      </c>
      <c r="R132" t="e">
        <f ca="1"/>
        <v>#NAME?</v>
      </c>
      <c r="S132" t="e">
        <f ca="1"/>
        <v>#NAME?</v>
      </c>
      <c r="T132" t="e">
        <f ca="1"/>
        <v>#NAME?</v>
      </c>
      <c r="U132" t="e">
        <f ca="1"/>
        <v>#NAME?</v>
      </c>
      <c r="V132" t="e">
        <f ca="1"/>
        <v>#NAME?</v>
      </c>
      <c r="W132" t="e">
        <f ca="1"/>
        <v>#NAME?</v>
      </c>
      <c r="X132" t="e">
        <f ca="1"/>
        <v>#NAME?</v>
      </c>
      <c r="Y132" t="e">
        <f ca="1"/>
        <v>#NAME?</v>
      </c>
      <c r="Z132" s="138" t="e">
        <f ca="1"/>
        <v>#NAME?</v>
      </c>
      <c r="AA132" s="139" t="e">
        <f ca="1"/>
        <v>#NAME?</v>
      </c>
      <c r="AB132" s="140" t="e">
        <f t="shared" ca="1" si="15"/>
        <v>#NAME?</v>
      </c>
      <c r="AC132" t="e">
        <f t="shared" ca="1" si="16"/>
        <v>#NAME?</v>
      </c>
      <c r="AD132" t="e">
        <f t="shared" ca="1" si="17"/>
        <v>#NAME?</v>
      </c>
      <c r="AE132" s="138" t="e">
        <f t="shared" ca="1" si="18"/>
        <v>#NAME?</v>
      </c>
      <c r="AF132" s="140" t="e">
        <f t="shared" ca="1" si="19"/>
        <v>#NAME?</v>
      </c>
      <c r="AG132" s="138">
        <f t="shared" ca="1" si="20"/>
        <v>0</v>
      </c>
      <c r="AH132" s="140" t="e">
        <f t="shared" ca="1" si="21"/>
        <v>#NAME?</v>
      </c>
      <c r="AI132">
        <f t="shared" ca="1" si="22"/>
        <v>0</v>
      </c>
      <c r="BG132" t="e">
        <f ca="1"/>
        <v>#NAME?</v>
      </c>
      <c r="BH132" t="e">
        <f ca="1"/>
        <v>#NAME?</v>
      </c>
      <c r="BI132" t="e">
        <f ca="1"/>
        <v>#NAME?</v>
      </c>
      <c r="BJ132" t="e">
        <f t="shared" ca="1" si="26"/>
        <v>#NAME?</v>
      </c>
      <c r="BK132" t="e">
        <f t="shared" ca="1" si="27"/>
        <v>#NAME?</v>
      </c>
      <c r="BL132" t="e">
        <f t="shared" ca="1" si="23"/>
        <v>#NAME?</v>
      </c>
      <c r="BM132" t="e">
        <f t="shared" ca="1" si="24"/>
        <v>#NAME?</v>
      </c>
      <c r="BN132" t="e">
        <f t="shared" ca="1" si="25"/>
        <v>#NAME?</v>
      </c>
    </row>
    <row r="133" spans="1:66" ht="15.5" x14ac:dyDescent="0.35">
      <c r="A133" s="31">
        <v>62</v>
      </c>
      <c r="B133" s="14">
        <v>11</v>
      </c>
      <c r="C133" s="20">
        <v>1.1519999999999999</v>
      </c>
      <c r="D133" s="14">
        <v>2</v>
      </c>
      <c r="E133">
        <v>0</v>
      </c>
      <c r="F133" s="32">
        <v>1</v>
      </c>
      <c r="G133" s="14">
        <v>42</v>
      </c>
      <c r="H133" s="14">
        <v>8</v>
      </c>
      <c r="I133" s="14">
        <v>1</v>
      </c>
      <c r="R133" t="e">
        <f ca="1"/>
        <v>#NAME?</v>
      </c>
      <c r="S133" t="e">
        <f ca="1"/>
        <v>#NAME?</v>
      </c>
      <c r="T133" t="e">
        <f ca="1"/>
        <v>#NAME?</v>
      </c>
      <c r="U133" t="e">
        <f ca="1"/>
        <v>#NAME?</v>
      </c>
      <c r="V133" t="e">
        <f ca="1"/>
        <v>#NAME?</v>
      </c>
      <c r="W133" t="e">
        <f ca="1"/>
        <v>#NAME?</v>
      </c>
      <c r="X133" t="e">
        <f ca="1"/>
        <v>#NAME?</v>
      </c>
      <c r="Y133" t="e">
        <f ca="1"/>
        <v>#NAME?</v>
      </c>
      <c r="Z133" s="138" t="e">
        <f ca="1"/>
        <v>#NAME?</v>
      </c>
      <c r="AA133" s="139" t="e">
        <f ca="1"/>
        <v>#NAME?</v>
      </c>
      <c r="AB133" s="140" t="e">
        <f t="shared" ca="1" si="15"/>
        <v>#NAME?</v>
      </c>
      <c r="AC133" t="e">
        <f t="shared" ca="1" si="16"/>
        <v>#NAME?</v>
      </c>
      <c r="AD133" t="e">
        <f t="shared" ca="1" si="17"/>
        <v>#NAME?</v>
      </c>
      <c r="AE133" s="138" t="e">
        <f t="shared" ca="1" si="18"/>
        <v>#NAME?</v>
      </c>
      <c r="AF133" s="140" t="e">
        <f t="shared" ca="1" si="19"/>
        <v>#NAME?</v>
      </c>
      <c r="AG133" s="138">
        <f t="shared" ca="1" si="20"/>
        <v>0</v>
      </c>
      <c r="AH133" s="140" t="e">
        <f t="shared" ca="1" si="21"/>
        <v>#NAME?</v>
      </c>
      <c r="AI133">
        <f t="shared" ca="1" si="22"/>
        <v>0</v>
      </c>
      <c r="BG133" t="e">
        <f ca="1"/>
        <v>#NAME?</v>
      </c>
      <c r="BH133" t="e">
        <f ca="1"/>
        <v>#NAME?</v>
      </c>
      <c r="BI133" t="e">
        <f ca="1"/>
        <v>#NAME?</v>
      </c>
      <c r="BJ133" t="e">
        <f t="shared" ca="1" si="26"/>
        <v>#NAME?</v>
      </c>
      <c r="BK133" t="e">
        <f t="shared" ca="1" si="27"/>
        <v>#NAME?</v>
      </c>
      <c r="BL133" t="e">
        <f t="shared" ca="1" si="23"/>
        <v>#NAME?</v>
      </c>
      <c r="BM133" t="e">
        <f t="shared" ca="1" si="24"/>
        <v>#NAME?</v>
      </c>
      <c r="BN133" t="e">
        <f t="shared" ca="1" si="25"/>
        <v>#NAME?</v>
      </c>
    </row>
    <row r="134" spans="1:66" ht="15.5" x14ac:dyDescent="0.35">
      <c r="A134" s="31">
        <v>46</v>
      </c>
      <c r="B134" s="14">
        <v>17</v>
      </c>
      <c r="C134" s="20">
        <v>1.4810000000000001</v>
      </c>
      <c r="D134" s="14">
        <v>3</v>
      </c>
      <c r="E134">
        <v>0</v>
      </c>
      <c r="F134" s="32">
        <v>0</v>
      </c>
      <c r="G134" s="14">
        <v>40</v>
      </c>
      <c r="H134" s="14">
        <v>1</v>
      </c>
      <c r="I134" s="14">
        <v>0</v>
      </c>
      <c r="R134" t="e">
        <f ca="1"/>
        <v>#NAME?</v>
      </c>
      <c r="S134" t="e">
        <f ca="1"/>
        <v>#NAME?</v>
      </c>
      <c r="T134" t="e">
        <f ca="1"/>
        <v>#NAME?</v>
      </c>
      <c r="U134" t="e">
        <f ca="1"/>
        <v>#NAME?</v>
      </c>
      <c r="V134" t="e">
        <f ca="1"/>
        <v>#NAME?</v>
      </c>
      <c r="W134" t="e">
        <f ca="1"/>
        <v>#NAME?</v>
      </c>
      <c r="X134" t="e">
        <f ca="1"/>
        <v>#NAME?</v>
      </c>
      <c r="Y134" t="e">
        <f ca="1"/>
        <v>#NAME?</v>
      </c>
      <c r="Z134" s="138" t="e">
        <f ca="1"/>
        <v>#NAME?</v>
      </c>
      <c r="AA134" s="139" t="e">
        <f ca="1"/>
        <v>#NAME?</v>
      </c>
      <c r="AB134" s="140" t="e">
        <f t="shared" ca="1" si="15"/>
        <v>#NAME?</v>
      </c>
      <c r="AC134" t="e">
        <f t="shared" ca="1" si="16"/>
        <v>#NAME?</v>
      </c>
      <c r="AD134" t="e">
        <f t="shared" ca="1" si="17"/>
        <v>#NAME?</v>
      </c>
      <c r="AE134" s="138" t="e">
        <f t="shared" ca="1" si="18"/>
        <v>#NAME?</v>
      </c>
      <c r="AF134" s="140" t="e">
        <f t="shared" ca="1" si="19"/>
        <v>#NAME?</v>
      </c>
      <c r="AG134" s="138">
        <f t="shared" ca="1" si="20"/>
        <v>0</v>
      </c>
      <c r="AH134" s="140" t="e">
        <f t="shared" ca="1" si="21"/>
        <v>#NAME?</v>
      </c>
      <c r="AI134">
        <f t="shared" ca="1" si="22"/>
        <v>0</v>
      </c>
      <c r="BG134" t="e">
        <f ca="1"/>
        <v>#NAME?</v>
      </c>
      <c r="BH134" t="e">
        <f ca="1"/>
        <v>#NAME?</v>
      </c>
      <c r="BI134" t="e">
        <f ca="1"/>
        <v>#NAME?</v>
      </c>
      <c r="BJ134" t="e">
        <f t="shared" ca="1" si="26"/>
        <v>#NAME?</v>
      </c>
      <c r="BK134" t="e">
        <f t="shared" ca="1" si="27"/>
        <v>#NAME?</v>
      </c>
      <c r="BL134" t="e">
        <f t="shared" ca="1" si="23"/>
        <v>#NAME?</v>
      </c>
      <c r="BM134" t="e">
        <f t="shared" ca="1" si="24"/>
        <v>#NAME?</v>
      </c>
      <c r="BN134" t="e">
        <f t="shared" ca="1" si="25"/>
        <v>#NAME?</v>
      </c>
    </row>
    <row r="135" spans="1:66" ht="15.5" x14ac:dyDescent="0.35">
      <c r="A135" s="31">
        <v>66</v>
      </c>
      <c r="B135" s="14">
        <v>7</v>
      </c>
      <c r="C135" s="20">
        <v>2.2850000000000001</v>
      </c>
      <c r="D135" s="14">
        <v>3</v>
      </c>
      <c r="E135">
        <v>0</v>
      </c>
      <c r="F135" s="32">
        <v>1</v>
      </c>
      <c r="G135" s="14">
        <v>32</v>
      </c>
      <c r="H135" s="14">
        <v>9</v>
      </c>
      <c r="I135" s="14">
        <v>1</v>
      </c>
      <c r="R135" t="e">
        <f ca="1"/>
        <v>#NAME?</v>
      </c>
      <c r="S135" t="e">
        <f ca="1"/>
        <v>#NAME?</v>
      </c>
      <c r="T135" t="e">
        <f ca="1"/>
        <v>#NAME?</v>
      </c>
      <c r="U135" t="e">
        <f ca="1"/>
        <v>#NAME?</v>
      </c>
      <c r="V135" t="e">
        <f ca="1"/>
        <v>#NAME?</v>
      </c>
      <c r="W135" t="e">
        <f ca="1"/>
        <v>#NAME?</v>
      </c>
      <c r="X135" t="e">
        <f ca="1"/>
        <v>#NAME?</v>
      </c>
      <c r="Y135" t="e">
        <f ca="1"/>
        <v>#NAME?</v>
      </c>
      <c r="Z135" s="138" t="e">
        <f ca="1"/>
        <v>#NAME?</v>
      </c>
      <c r="AA135" s="139" t="e">
        <f ca="1"/>
        <v>#NAME?</v>
      </c>
      <c r="AB135" s="140" t="e">
        <f t="shared" ca="1" si="15"/>
        <v>#NAME?</v>
      </c>
      <c r="AC135" t="e">
        <f t="shared" ca="1" si="16"/>
        <v>#NAME?</v>
      </c>
      <c r="AD135" t="e">
        <f t="shared" ca="1" si="17"/>
        <v>#NAME?</v>
      </c>
      <c r="AE135" s="138" t="e">
        <f t="shared" ca="1" si="18"/>
        <v>#NAME?</v>
      </c>
      <c r="AF135" s="140" t="e">
        <f t="shared" ca="1" si="19"/>
        <v>#NAME?</v>
      </c>
      <c r="AG135" s="138">
        <f t="shared" ca="1" si="20"/>
        <v>0</v>
      </c>
      <c r="AH135" s="140" t="e">
        <f t="shared" ca="1" si="21"/>
        <v>#NAME?</v>
      </c>
      <c r="AI135">
        <f t="shared" ca="1" si="22"/>
        <v>0</v>
      </c>
      <c r="BG135" t="e">
        <f ca="1"/>
        <v>#NAME?</v>
      </c>
      <c r="BH135" t="e">
        <f ca="1"/>
        <v>#NAME?</v>
      </c>
      <c r="BI135" t="e">
        <f ca="1"/>
        <v>#NAME?</v>
      </c>
      <c r="BJ135" t="e">
        <f t="shared" ca="1" si="26"/>
        <v>#NAME?</v>
      </c>
      <c r="BK135" t="e">
        <f t="shared" ca="1" si="27"/>
        <v>#NAME?</v>
      </c>
      <c r="BL135" t="e">
        <f t="shared" ca="1" si="23"/>
        <v>#NAME?</v>
      </c>
      <c r="BM135" t="e">
        <f t="shared" ca="1" si="24"/>
        <v>#NAME?</v>
      </c>
      <c r="BN135" t="e">
        <f t="shared" ca="1" si="25"/>
        <v>#NAME?</v>
      </c>
    </row>
    <row r="136" spans="1:66" ht="15.5" x14ac:dyDescent="0.35">
      <c r="A136" s="31">
        <v>56</v>
      </c>
      <c r="B136" s="14">
        <v>11</v>
      </c>
      <c r="C136" s="20">
        <v>0.29199999999999998</v>
      </c>
      <c r="D136" s="14">
        <v>3</v>
      </c>
      <c r="E136">
        <v>0</v>
      </c>
      <c r="F136" s="32">
        <v>0</v>
      </c>
      <c r="G136" s="14">
        <v>34</v>
      </c>
      <c r="H136" s="14">
        <v>9</v>
      </c>
      <c r="I136" s="14">
        <v>1</v>
      </c>
      <c r="R136" t="e">
        <f ca="1"/>
        <v>#NAME?</v>
      </c>
      <c r="S136" t="e">
        <f ca="1"/>
        <v>#NAME?</v>
      </c>
      <c r="T136" t="e">
        <f ca="1"/>
        <v>#NAME?</v>
      </c>
      <c r="U136" t="e">
        <f ca="1"/>
        <v>#NAME?</v>
      </c>
      <c r="V136" t="e">
        <f ca="1"/>
        <v>#NAME?</v>
      </c>
      <c r="W136" t="e">
        <f ca="1"/>
        <v>#NAME?</v>
      </c>
      <c r="X136" t="e">
        <f ca="1"/>
        <v>#NAME?</v>
      </c>
      <c r="Y136" t="e">
        <f ca="1"/>
        <v>#NAME?</v>
      </c>
      <c r="Z136" s="138" t="e">
        <f ca="1"/>
        <v>#NAME?</v>
      </c>
      <c r="AA136" s="139" t="e">
        <f ca="1"/>
        <v>#NAME?</v>
      </c>
      <c r="AB136" s="140" t="e">
        <f t="shared" ca="1" si="15"/>
        <v>#NAME?</v>
      </c>
      <c r="AC136" t="e">
        <f t="shared" ca="1" si="16"/>
        <v>#NAME?</v>
      </c>
      <c r="AD136" t="e">
        <f t="shared" ca="1" si="17"/>
        <v>#NAME?</v>
      </c>
      <c r="AE136" s="138" t="e">
        <f t="shared" ca="1" si="18"/>
        <v>#NAME?</v>
      </c>
      <c r="AF136" s="140" t="e">
        <f t="shared" ca="1" si="19"/>
        <v>#NAME?</v>
      </c>
      <c r="AG136" s="138">
        <f t="shared" ca="1" si="20"/>
        <v>0</v>
      </c>
      <c r="AH136" s="140" t="e">
        <f t="shared" ca="1" si="21"/>
        <v>#NAME?</v>
      </c>
      <c r="AI136">
        <f t="shared" ca="1" si="22"/>
        <v>0</v>
      </c>
      <c r="BG136" t="e">
        <f ca="1"/>
        <v>#NAME?</v>
      </c>
      <c r="BH136" t="e">
        <f ca="1"/>
        <v>#NAME?</v>
      </c>
      <c r="BI136" t="e">
        <f ca="1"/>
        <v>#NAME?</v>
      </c>
      <c r="BJ136" t="e">
        <f t="shared" ca="1" si="26"/>
        <v>#NAME?</v>
      </c>
      <c r="BK136" t="e">
        <f t="shared" ca="1" si="27"/>
        <v>#NAME?</v>
      </c>
      <c r="BL136" t="e">
        <f t="shared" ca="1" si="23"/>
        <v>#NAME?</v>
      </c>
      <c r="BM136" t="e">
        <f t="shared" ca="1" si="24"/>
        <v>#NAME?</v>
      </c>
      <c r="BN136" t="e">
        <f t="shared" ca="1" si="25"/>
        <v>#NAME?</v>
      </c>
    </row>
    <row r="137" spans="1:66" ht="15.5" x14ac:dyDescent="0.35">
      <c r="A137" s="31">
        <v>82</v>
      </c>
      <c r="B137" s="14">
        <v>15</v>
      </c>
      <c r="C137" s="20">
        <v>0.88800000000000001</v>
      </c>
      <c r="D137" s="14">
        <v>5</v>
      </c>
      <c r="E137">
        <v>1</v>
      </c>
      <c r="F137" s="32">
        <v>1</v>
      </c>
      <c r="G137" s="14">
        <v>40</v>
      </c>
      <c r="H137" s="14">
        <v>7</v>
      </c>
      <c r="I137" s="14">
        <v>1</v>
      </c>
      <c r="R137" t="e">
        <f ca="1"/>
        <v>#NAME?</v>
      </c>
      <c r="S137" t="e">
        <f ca="1"/>
        <v>#NAME?</v>
      </c>
      <c r="T137" t="e">
        <f ca="1"/>
        <v>#NAME?</v>
      </c>
      <c r="U137" t="e">
        <f ca="1"/>
        <v>#NAME?</v>
      </c>
      <c r="V137" t="e">
        <f ca="1"/>
        <v>#NAME?</v>
      </c>
      <c r="W137" t="e">
        <f ca="1"/>
        <v>#NAME?</v>
      </c>
      <c r="X137" t="e">
        <f ca="1"/>
        <v>#NAME?</v>
      </c>
      <c r="Y137" t="e">
        <f ca="1"/>
        <v>#NAME?</v>
      </c>
      <c r="Z137" s="138" t="e">
        <f ca="1"/>
        <v>#NAME?</v>
      </c>
      <c r="AA137" s="139" t="e">
        <f ca="1"/>
        <v>#NAME?</v>
      </c>
      <c r="AB137" s="140" t="e">
        <f t="shared" ref="AB137:AB157" ca="1" si="28">Z137+AA137</f>
        <v>#NAME?</v>
      </c>
      <c r="AC137" t="e">
        <f t="shared" ref="AC137:AC157" ca="1" si="29">IF(AB137=0,"",Z137/AB137)</f>
        <v>#NAME?</v>
      </c>
      <c r="AD137" t="e">
        <f t="shared" ref="AD137:AD157" ca="1" si="30">1/(1+EXP(-$AK$9-MMULT(R137:Y137,$AK$10:$AK$17)))</f>
        <v>#NAME?</v>
      </c>
      <c r="AE137" s="138" t="e">
        <f t="shared" ref="AE137:AE157" ca="1" si="31">AB137*AD137</f>
        <v>#NAME?</v>
      </c>
      <c r="AF137" s="140" t="e">
        <f t="shared" ref="AF137:AF157" ca="1" si="32">AB137-AE137</f>
        <v>#NAME?</v>
      </c>
      <c r="AG137" s="138">
        <f t="shared" ref="AG137:AG157" ca="1" si="33">IFERROR(AB137*(AC137*LN(AD137)+(1-AC137)*LN(1-AD137)),0)</f>
        <v>0</v>
      </c>
      <c r="AH137" s="140" t="e">
        <f t="shared" ref="AH137:AH157" ca="1" si="34">100*IF(AD137&gt;=$BC$14,Z137/AB137,AA137/AB137)</f>
        <v>#NAME?</v>
      </c>
      <c r="AI137">
        <f t="shared" ref="AI137:AI157" ca="1" si="35">IFERROR((Z137-AE137)^2/AE137+(AA137-AF137)^2/AF137,0)</f>
        <v>0</v>
      </c>
      <c r="BG137" t="e">
        <f ca="1"/>
        <v>#NAME?</v>
      </c>
      <c r="BH137" t="e">
        <f ca="1"/>
        <v>#NAME?</v>
      </c>
      <c r="BI137" t="e">
        <f ca="1"/>
        <v>#NAME?</v>
      </c>
      <c r="BJ137" t="e">
        <f t="shared" ca="1" si="26"/>
        <v>#NAME?</v>
      </c>
      <c r="BK137" t="e">
        <f t="shared" ca="1" si="27"/>
        <v>#NAME?</v>
      </c>
      <c r="BL137" t="e">
        <f t="shared" ref="BL137:BL158" ca="1" si="36">1-BJ137/BJ$158</f>
        <v>#NAME?</v>
      </c>
      <c r="BM137" t="e">
        <f t="shared" ref="BM137:BM158" ca="1" si="37">1-BK137/BK$158</f>
        <v>#NAME?</v>
      </c>
      <c r="BN137" t="e">
        <f t="shared" ref="BN137:BN158" ca="1" si="38">(BL137-BL138)*BM137</f>
        <v>#NAME?</v>
      </c>
    </row>
    <row r="138" spans="1:66" ht="15.5" x14ac:dyDescent="0.35">
      <c r="A138" s="31">
        <v>44</v>
      </c>
      <c r="B138" s="14">
        <v>12</v>
      </c>
      <c r="C138" s="20">
        <v>2.3239999999999998</v>
      </c>
      <c r="D138" s="14">
        <v>2</v>
      </c>
      <c r="E138">
        <v>1</v>
      </c>
      <c r="F138" s="32">
        <v>0</v>
      </c>
      <c r="G138" s="14">
        <v>49</v>
      </c>
      <c r="H138" s="14">
        <v>19</v>
      </c>
      <c r="I138" s="14">
        <v>1</v>
      </c>
      <c r="R138" t="e">
        <f ca="1"/>
        <v>#NAME?</v>
      </c>
      <c r="S138" t="e">
        <f ca="1"/>
        <v>#NAME?</v>
      </c>
      <c r="T138" t="e">
        <f ca="1"/>
        <v>#NAME?</v>
      </c>
      <c r="U138" t="e">
        <f ca="1"/>
        <v>#NAME?</v>
      </c>
      <c r="V138" t="e">
        <f ca="1"/>
        <v>#NAME?</v>
      </c>
      <c r="W138" t="e">
        <f ca="1"/>
        <v>#NAME?</v>
      </c>
      <c r="X138" t="e">
        <f ca="1"/>
        <v>#NAME?</v>
      </c>
      <c r="Y138" t="e">
        <f ca="1"/>
        <v>#NAME?</v>
      </c>
      <c r="Z138" s="138" t="e">
        <f ca="1"/>
        <v>#NAME?</v>
      </c>
      <c r="AA138" s="139" t="e">
        <f ca="1"/>
        <v>#NAME?</v>
      </c>
      <c r="AB138" s="140" t="e">
        <f t="shared" ca="1" si="28"/>
        <v>#NAME?</v>
      </c>
      <c r="AC138" t="e">
        <f t="shared" ca="1" si="29"/>
        <v>#NAME?</v>
      </c>
      <c r="AD138" t="e">
        <f t="shared" ca="1" si="30"/>
        <v>#NAME?</v>
      </c>
      <c r="AE138" s="138" t="e">
        <f t="shared" ca="1" si="31"/>
        <v>#NAME?</v>
      </c>
      <c r="AF138" s="140" t="e">
        <f t="shared" ca="1" si="32"/>
        <v>#NAME?</v>
      </c>
      <c r="AG138" s="138">
        <f t="shared" ca="1" si="33"/>
        <v>0</v>
      </c>
      <c r="AH138" s="140" t="e">
        <f t="shared" ca="1" si="34"/>
        <v>#NAME?</v>
      </c>
      <c r="AI138">
        <f t="shared" ca="1" si="35"/>
        <v>0</v>
      </c>
      <c r="BG138" t="e">
        <f ca="1"/>
        <v>#NAME?</v>
      </c>
      <c r="BH138" t="e">
        <f ca="1"/>
        <v>#NAME?</v>
      </c>
      <c r="BI138" t="e">
        <f ca="1"/>
        <v>#NAME?</v>
      </c>
      <c r="BJ138" t="e">
        <f t="shared" ref="BJ138:BJ158" ca="1" si="39">BJ137+BH138</f>
        <v>#NAME?</v>
      </c>
      <c r="BK138" t="e">
        <f t="shared" ref="BK138:BK158" ca="1" si="40">BK137+BI138</f>
        <v>#NAME?</v>
      </c>
      <c r="BL138" t="e">
        <f t="shared" ca="1" si="36"/>
        <v>#NAME?</v>
      </c>
      <c r="BM138" t="e">
        <f t="shared" ca="1" si="37"/>
        <v>#NAME?</v>
      </c>
      <c r="BN138" t="e">
        <f t="shared" ca="1" si="38"/>
        <v>#NAME?</v>
      </c>
    </row>
    <row r="139" spans="1:66" ht="15.5" x14ac:dyDescent="0.35">
      <c r="A139" s="31">
        <v>44</v>
      </c>
      <c r="B139" s="14">
        <v>10</v>
      </c>
      <c r="C139" s="20">
        <v>0.19600000000000001</v>
      </c>
      <c r="D139" s="14">
        <v>3</v>
      </c>
      <c r="E139">
        <v>0</v>
      </c>
      <c r="F139" s="32">
        <v>0</v>
      </c>
      <c r="G139" s="14">
        <v>33</v>
      </c>
      <c r="H139" s="14">
        <v>12</v>
      </c>
      <c r="I139" s="14">
        <v>1</v>
      </c>
      <c r="R139" t="e">
        <f ca="1"/>
        <v>#NAME?</v>
      </c>
      <c r="S139" t="e">
        <f ca="1"/>
        <v>#NAME?</v>
      </c>
      <c r="T139" t="e">
        <f ca="1"/>
        <v>#NAME?</v>
      </c>
      <c r="U139" t="e">
        <f ca="1"/>
        <v>#NAME?</v>
      </c>
      <c r="V139" t="e">
        <f ca="1"/>
        <v>#NAME?</v>
      </c>
      <c r="W139" t="e">
        <f ca="1"/>
        <v>#NAME?</v>
      </c>
      <c r="X139" t="e">
        <f ca="1"/>
        <v>#NAME?</v>
      </c>
      <c r="Y139" t="e">
        <f ca="1"/>
        <v>#NAME?</v>
      </c>
      <c r="Z139" s="138" t="e">
        <f ca="1"/>
        <v>#NAME?</v>
      </c>
      <c r="AA139" s="139" t="e">
        <f ca="1"/>
        <v>#NAME?</v>
      </c>
      <c r="AB139" s="140" t="e">
        <f t="shared" ca="1" si="28"/>
        <v>#NAME?</v>
      </c>
      <c r="AC139" t="e">
        <f t="shared" ca="1" si="29"/>
        <v>#NAME?</v>
      </c>
      <c r="AD139" t="e">
        <f t="shared" ca="1" si="30"/>
        <v>#NAME?</v>
      </c>
      <c r="AE139" s="138" t="e">
        <f t="shared" ca="1" si="31"/>
        <v>#NAME?</v>
      </c>
      <c r="AF139" s="140" t="e">
        <f t="shared" ca="1" si="32"/>
        <v>#NAME?</v>
      </c>
      <c r="AG139" s="138">
        <f t="shared" ca="1" si="33"/>
        <v>0</v>
      </c>
      <c r="AH139" s="140" t="e">
        <f t="shared" ca="1" si="34"/>
        <v>#NAME?</v>
      </c>
      <c r="AI139">
        <f t="shared" ca="1" si="35"/>
        <v>0</v>
      </c>
      <c r="BG139" t="e">
        <f ca="1"/>
        <v>#NAME?</v>
      </c>
      <c r="BH139" t="e">
        <f ca="1"/>
        <v>#NAME?</v>
      </c>
      <c r="BI139" t="e">
        <f ca="1"/>
        <v>#NAME?</v>
      </c>
      <c r="BJ139" t="e">
        <f t="shared" ca="1" si="39"/>
        <v>#NAME?</v>
      </c>
      <c r="BK139" t="e">
        <f t="shared" ca="1" si="40"/>
        <v>#NAME?</v>
      </c>
      <c r="BL139" t="e">
        <f t="shared" ca="1" si="36"/>
        <v>#NAME?</v>
      </c>
      <c r="BM139" t="e">
        <f t="shared" ca="1" si="37"/>
        <v>#NAME?</v>
      </c>
      <c r="BN139" t="e">
        <f t="shared" ca="1" si="38"/>
        <v>#NAME?</v>
      </c>
    </row>
    <row r="140" spans="1:66" ht="15.5" x14ac:dyDescent="0.35">
      <c r="A140" s="31">
        <v>51</v>
      </c>
      <c r="B140" s="14">
        <v>15</v>
      </c>
      <c r="C140" s="20">
        <v>0.18</v>
      </c>
      <c r="D140" s="14">
        <v>4</v>
      </c>
      <c r="E140">
        <v>1</v>
      </c>
      <c r="F140" s="32">
        <v>1</v>
      </c>
      <c r="G140" s="14">
        <v>40</v>
      </c>
      <c r="H140" s="14">
        <v>8</v>
      </c>
      <c r="I140" s="14">
        <v>1</v>
      </c>
      <c r="R140" t="e">
        <f ca="1"/>
        <v>#NAME?</v>
      </c>
      <c r="S140" t="e">
        <f ca="1"/>
        <v>#NAME?</v>
      </c>
      <c r="T140" t="e">
        <f ca="1"/>
        <v>#NAME?</v>
      </c>
      <c r="U140" t="e">
        <f ca="1"/>
        <v>#NAME?</v>
      </c>
      <c r="V140" t="e">
        <f ca="1"/>
        <v>#NAME?</v>
      </c>
      <c r="W140" t="e">
        <f ca="1"/>
        <v>#NAME?</v>
      </c>
      <c r="X140" t="e">
        <f ca="1"/>
        <v>#NAME?</v>
      </c>
      <c r="Y140" t="e">
        <f ca="1"/>
        <v>#NAME?</v>
      </c>
      <c r="Z140" s="138" t="e">
        <f ca="1"/>
        <v>#NAME?</v>
      </c>
      <c r="AA140" s="139" t="e">
        <f ca="1"/>
        <v>#NAME?</v>
      </c>
      <c r="AB140" s="140" t="e">
        <f t="shared" ca="1" si="28"/>
        <v>#NAME?</v>
      </c>
      <c r="AC140" t="e">
        <f t="shared" ca="1" si="29"/>
        <v>#NAME?</v>
      </c>
      <c r="AD140" t="e">
        <f t="shared" ca="1" si="30"/>
        <v>#NAME?</v>
      </c>
      <c r="AE140" s="138" t="e">
        <f t="shared" ca="1" si="31"/>
        <v>#NAME?</v>
      </c>
      <c r="AF140" s="140" t="e">
        <f t="shared" ca="1" si="32"/>
        <v>#NAME?</v>
      </c>
      <c r="AG140" s="138">
        <f t="shared" ca="1" si="33"/>
        <v>0</v>
      </c>
      <c r="AH140" s="140" t="e">
        <f t="shared" ca="1" si="34"/>
        <v>#NAME?</v>
      </c>
      <c r="AI140">
        <f t="shared" ca="1" si="35"/>
        <v>0</v>
      </c>
      <c r="BG140" t="e">
        <f ca="1"/>
        <v>#NAME?</v>
      </c>
      <c r="BH140" t="e">
        <f ca="1"/>
        <v>#NAME?</v>
      </c>
      <c r="BI140" t="e">
        <f ca="1"/>
        <v>#NAME?</v>
      </c>
      <c r="BJ140" t="e">
        <f t="shared" ca="1" si="39"/>
        <v>#NAME?</v>
      </c>
      <c r="BK140" t="e">
        <f t="shared" ca="1" si="40"/>
        <v>#NAME?</v>
      </c>
      <c r="BL140" t="e">
        <f t="shared" ca="1" si="36"/>
        <v>#NAME?</v>
      </c>
      <c r="BM140" t="e">
        <f t="shared" ca="1" si="37"/>
        <v>#NAME?</v>
      </c>
      <c r="BN140" t="e">
        <f t="shared" ca="1" si="38"/>
        <v>#NAME?</v>
      </c>
    </row>
    <row r="141" spans="1:66" ht="15.5" x14ac:dyDescent="0.35">
      <c r="A141" s="31">
        <v>70</v>
      </c>
      <c r="B141" s="14">
        <v>13</v>
      </c>
      <c r="C141" s="20">
        <v>1.4159999999999999</v>
      </c>
      <c r="D141" s="14">
        <v>2</v>
      </c>
      <c r="E141">
        <v>0</v>
      </c>
      <c r="F141" s="32">
        <v>1</v>
      </c>
      <c r="G141" s="14">
        <v>45</v>
      </c>
      <c r="H141" s="14">
        <v>6</v>
      </c>
      <c r="I141" s="14">
        <v>1</v>
      </c>
      <c r="R141" t="e">
        <f ca="1"/>
        <v>#NAME?</v>
      </c>
      <c r="S141" t="e">
        <f ca="1"/>
        <v>#NAME?</v>
      </c>
      <c r="T141" t="e">
        <f ca="1"/>
        <v>#NAME?</v>
      </c>
      <c r="U141" t="e">
        <f ca="1"/>
        <v>#NAME?</v>
      </c>
      <c r="V141" t="e">
        <f ca="1"/>
        <v>#NAME?</v>
      </c>
      <c r="W141" t="e">
        <f ca="1"/>
        <v>#NAME?</v>
      </c>
      <c r="X141" t="e">
        <f ca="1"/>
        <v>#NAME?</v>
      </c>
      <c r="Y141" t="e">
        <f ca="1"/>
        <v>#NAME?</v>
      </c>
      <c r="Z141" s="138" t="e">
        <f ca="1"/>
        <v>#NAME?</v>
      </c>
      <c r="AA141" s="139" t="e">
        <f ca="1"/>
        <v>#NAME?</v>
      </c>
      <c r="AB141" s="140" t="e">
        <f t="shared" ca="1" si="28"/>
        <v>#NAME?</v>
      </c>
      <c r="AC141" t="e">
        <f t="shared" ca="1" si="29"/>
        <v>#NAME?</v>
      </c>
      <c r="AD141" t="e">
        <f t="shared" ca="1" si="30"/>
        <v>#NAME?</v>
      </c>
      <c r="AE141" s="138" t="e">
        <f t="shared" ca="1" si="31"/>
        <v>#NAME?</v>
      </c>
      <c r="AF141" s="140" t="e">
        <f t="shared" ca="1" si="32"/>
        <v>#NAME?</v>
      </c>
      <c r="AG141" s="138">
        <f t="shared" ca="1" si="33"/>
        <v>0</v>
      </c>
      <c r="AH141" s="140" t="e">
        <f t="shared" ca="1" si="34"/>
        <v>#NAME?</v>
      </c>
      <c r="AI141">
        <f t="shared" ca="1" si="35"/>
        <v>0</v>
      </c>
      <c r="BG141" t="e">
        <f ca="1"/>
        <v>#NAME?</v>
      </c>
      <c r="BH141" t="e">
        <f ca="1"/>
        <v>#NAME?</v>
      </c>
      <c r="BI141" t="e">
        <f ca="1"/>
        <v>#NAME?</v>
      </c>
      <c r="BJ141" t="e">
        <f t="shared" ca="1" si="39"/>
        <v>#NAME?</v>
      </c>
      <c r="BK141" t="e">
        <f t="shared" ca="1" si="40"/>
        <v>#NAME?</v>
      </c>
      <c r="BL141" t="e">
        <f t="shared" ca="1" si="36"/>
        <v>#NAME?</v>
      </c>
      <c r="BM141" t="e">
        <f t="shared" ca="1" si="37"/>
        <v>#NAME?</v>
      </c>
      <c r="BN141" t="e">
        <f t="shared" ca="1" si="38"/>
        <v>#NAME?</v>
      </c>
    </row>
    <row r="142" spans="1:66" ht="15.5" x14ac:dyDescent="0.35">
      <c r="A142" s="31">
        <v>44</v>
      </c>
      <c r="B142" s="14">
        <v>2</v>
      </c>
      <c r="C142" s="20">
        <v>0.115</v>
      </c>
      <c r="D142" s="14">
        <v>3</v>
      </c>
      <c r="E142">
        <v>0</v>
      </c>
      <c r="F142" s="32">
        <v>0</v>
      </c>
      <c r="G142" s="14">
        <v>46</v>
      </c>
      <c r="H142" s="14">
        <v>6</v>
      </c>
      <c r="I142" s="14">
        <v>0</v>
      </c>
      <c r="R142" t="e">
        <f ca="1"/>
        <v>#NAME?</v>
      </c>
      <c r="S142" t="e">
        <f ca="1"/>
        <v>#NAME?</v>
      </c>
      <c r="T142" t="e">
        <f ca="1"/>
        <v>#NAME?</v>
      </c>
      <c r="U142" t="e">
        <f ca="1"/>
        <v>#NAME?</v>
      </c>
      <c r="V142" t="e">
        <f ca="1"/>
        <v>#NAME?</v>
      </c>
      <c r="W142" t="e">
        <f ca="1"/>
        <v>#NAME?</v>
      </c>
      <c r="X142" t="e">
        <f ca="1"/>
        <v>#NAME?</v>
      </c>
      <c r="Y142" t="e">
        <f ca="1"/>
        <v>#NAME?</v>
      </c>
      <c r="Z142" s="138" t="e">
        <f ca="1"/>
        <v>#NAME?</v>
      </c>
      <c r="AA142" s="139" t="e">
        <f ca="1"/>
        <v>#NAME?</v>
      </c>
      <c r="AB142" s="140" t="e">
        <f t="shared" ca="1" si="28"/>
        <v>#NAME?</v>
      </c>
      <c r="AC142" t="e">
        <f t="shared" ca="1" si="29"/>
        <v>#NAME?</v>
      </c>
      <c r="AD142" t="e">
        <f t="shared" ca="1" si="30"/>
        <v>#NAME?</v>
      </c>
      <c r="AE142" s="138" t="e">
        <f t="shared" ca="1" si="31"/>
        <v>#NAME?</v>
      </c>
      <c r="AF142" s="140" t="e">
        <f t="shared" ca="1" si="32"/>
        <v>#NAME?</v>
      </c>
      <c r="AG142" s="138">
        <f t="shared" ca="1" si="33"/>
        <v>0</v>
      </c>
      <c r="AH142" s="140" t="e">
        <f t="shared" ca="1" si="34"/>
        <v>#NAME?</v>
      </c>
      <c r="AI142">
        <f t="shared" ca="1" si="35"/>
        <v>0</v>
      </c>
      <c r="BG142" t="e">
        <f ca="1"/>
        <v>#NAME?</v>
      </c>
      <c r="BH142" t="e">
        <f ca="1"/>
        <v>#NAME?</v>
      </c>
      <c r="BI142" t="e">
        <f ca="1"/>
        <v>#NAME?</v>
      </c>
      <c r="BJ142" t="e">
        <f t="shared" ca="1" si="39"/>
        <v>#NAME?</v>
      </c>
      <c r="BK142" t="e">
        <f t="shared" ca="1" si="40"/>
        <v>#NAME?</v>
      </c>
      <c r="BL142" t="e">
        <f t="shared" ca="1" si="36"/>
        <v>#NAME?</v>
      </c>
      <c r="BM142" t="e">
        <f t="shared" ca="1" si="37"/>
        <v>#NAME?</v>
      </c>
      <c r="BN142" t="e">
        <f t="shared" ca="1" si="38"/>
        <v>#NAME?</v>
      </c>
    </row>
    <row r="143" spans="1:66" ht="15.5" x14ac:dyDescent="0.35">
      <c r="A143" s="31">
        <v>75</v>
      </c>
      <c r="B143" s="14">
        <v>7</v>
      </c>
      <c r="C143" s="20">
        <v>0.995</v>
      </c>
      <c r="D143" s="14">
        <v>2</v>
      </c>
      <c r="E143">
        <v>1</v>
      </c>
      <c r="F143" s="32">
        <v>1</v>
      </c>
      <c r="G143" s="14">
        <v>30</v>
      </c>
      <c r="H143" s="14">
        <v>10</v>
      </c>
      <c r="I143" s="14">
        <v>1</v>
      </c>
      <c r="R143" t="e">
        <f ca="1"/>
        <v>#NAME?</v>
      </c>
      <c r="S143" t="e">
        <f ca="1"/>
        <v>#NAME?</v>
      </c>
      <c r="T143" t="e">
        <f ca="1"/>
        <v>#NAME?</v>
      </c>
      <c r="U143" t="e">
        <f ca="1"/>
        <v>#NAME?</v>
      </c>
      <c r="V143" t="e">
        <f ca="1"/>
        <v>#NAME?</v>
      </c>
      <c r="W143" t="e">
        <f ca="1"/>
        <v>#NAME?</v>
      </c>
      <c r="X143" t="e">
        <f ca="1"/>
        <v>#NAME?</v>
      </c>
      <c r="Y143" t="e">
        <f ca="1"/>
        <v>#NAME?</v>
      </c>
      <c r="Z143" s="138" t="e">
        <f ca="1"/>
        <v>#NAME?</v>
      </c>
      <c r="AA143" s="139" t="e">
        <f ca="1"/>
        <v>#NAME?</v>
      </c>
      <c r="AB143" s="140" t="e">
        <f t="shared" ca="1" si="28"/>
        <v>#NAME?</v>
      </c>
      <c r="AC143" t="e">
        <f t="shared" ca="1" si="29"/>
        <v>#NAME?</v>
      </c>
      <c r="AD143" t="e">
        <f t="shared" ca="1" si="30"/>
        <v>#NAME?</v>
      </c>
      <c r="AE143" s="138" t="e">
        <f t="shared" ca="1" si="31"/>
        <v>#NAME?</v>
      </c>
      <c r="AF143" s="140" t="e">
        <f t="shared" ca="1" si="32"/>
        <v>#NAME?</v>
      </c>
      <c r="AG143" s="138">
        <f t="shared" ca="1" si="33"/>
        <v>0</v>
      </c>
      <c r="AH143" s="140" t="e">
        <f t="shared" ca="1" si="34"/>
        <v>#NAME?</v>
      </c>
      <c r="AI143">
        <f t="shared" ca="1" si="35"/>
        <v>0</v>
      </c>
      <c r="BG143" t="e">
        <f ca="1"/>
        <v>#NAME?</v>
      </c>
      <c r="BH143" t="e">
        <f ca="1"/>
        <v>#NAME?</v>
      </c>
      <c r="BI143" t="e">
        <f ca="1"/>
        <v>#NAME?</v>
      </c>
      <c r="BJ143" t="e">
        <f t="shared" ca="1" si="39"/>
        <v>#NAME?</v>
      </c>
      <c r="BK143" t="e">
        <f t="shared" ca="1" si="40"/>
        <v>#NAME?</v>
      </c>
      <c r="BL143" t="e">
        <f t="shared" ca="1" si="36"/>
        <v>#NAME?</v>
      </c>
      <c r="BM143" t="e">
        <f t="shared" ca="1" si="37"/>
        <v>#NAME?</v>
      </c>
      <c r="BN143" t="e">
        <f t="shared" ca="1" si="38"/>
        <v>#NAME?</v>
      </c>
    </row>
    <row r="144" spans="1:66" ht="15.5" x14ac:dyDescent="0.35">
      <c r="A144" s="31">
        <v>68</v>
      </c>
      <c r="B144" s="14">
        <v>4</v>
      </c>
      <c r="C144" s="20">
        <v>2.3519999999999999</v>
      </c>
      <c r="D144" s="14">
        <v>0</v>
      </c>
      <c r="E144">
        <v>1</v>
      </c>
      <c r="F144" s="32">
        <v>1</v>
      </c>
      <c r="G144" s="14">
        <v>30</v>
      </c>
      <c r="H144" s="14">
        <v>12</v>
      </c>
      <c r="I144" s="14">
        <v>1</v>
      </c>
      <c r="R144" t="e">
        <f ca="1"/>
        <v>#NAME?</v>
      </c>
      <c r="S144" t="e">
        <f ca="1"/>
        <v>#NAME?</v>
      </c>
      <c r="T144" t="e">
        <f ca="1"/>
        <v>#NAME?</v>
      </c>
      <c r="U144" t="e">
        <f ca="1"/>
        <v>#NAME?</v>
      </c>
      <c r="V144" t="e">
        <f ca="1"/>
        <v>#NAME?</v>
      </c>
      <c r="W144" t="e">
        <f ca="1"/>
        <v>#NAME?</v>
      </c>
      <c r="X144" t="e">
        <f ca="1"/>
        <v>#NAME?</v>
      </c>
      <c r="Y144" t="e">
        <f ca="1"/>
        <v>#NAME?</v>
      </c>
      <c r="Z144" s="138" t="e">
        <f ca="1"/>
        <v>#NAME?</v>
      </c>
      <c r="AA144" s="139" t="e">
        <f ca="1"/>
        <v>#NAME?</v>
      </c>
      <c r="AB144" s="140" t="e">
        <f t="shared" ca="1" si="28"/>
        <v>#NAME?</v>
      </c>
      <c r="AC144" t="e">
        <f t="shared" ca="1" si="29"/>
        <v>#NAME?</v>
      </c>
      <c r="AD144" t="e">
        <f t="shared" ca="1" si="30"/>
        <v>#NAME?</v>
      </c>
      <c r="AE144" s="138" t="e">
        <f t="shared" ca="1" si="31"/>
        <v>#NAME?</v>
      </c>
      <c r="AF144" s="140" t="e">
        <f t="shared" ca="1" si="32"/>
        <v>#NAME?</v>
      </c>
      <c r="AG144" s="138">
        <f t="shared" ca="1" si="33"/>
        <v>0</v>
      </c>
      <c r="AH144" s="140" t="e">
        <f t="shared" ca="1" si="34"/>
        <v>#NAME?</v>
      </c>
      <c r="AI144">
        <f t="shared" ca="1" si="35"/>
        <v>0</v>
      </c>
      <c r="BG144" t="e">
        <f ca="1"/>
        <v>#NAME?</v>
      </c>
      <c r="BH144" t="e">
        <f ca="1"/>
        <v>#NAME?</v>
      </c>
      <c r="BI144" t="e">
        <f ca="1"/>
        <v>#NAME?</v>
      </c>
      <c r="BJ144" t="e">
        <f t="shared" ca="1" si="39"/>
        <v>#NAME?</v>
      </c>
      <c r="BK144" t="e">
        <f t="shared" ca="1" si="40"/>
        <v>#NAME?</v>
      </c>
      <c r="BL144" t="e">
        <f t="shared" ca="1" si="36"/>
        <v>#NAME?</v>
      </c>
      <c r="BM144" t="e">
        <f t="shared" ca="1" si="37"/>
        <v>#NAME?</v>
      </c>
      <c r="BN144" t="e">
        <f t="shared" ca="1" si="38"/>
        <v>#NAME?</v>
      </c>
    </row>
    <row r="145" spans="1:66" ht="15.5" x14ac:dyDescent="0.35">
      <c r="A145" s="31">
        <v>84</v>
      </c>
      <c r="B145" s="14">
        <v>9</v>
      </c>
      <c r="C145" s="20">
        <v>1.2589999999999999</v>
      </c>
      <c r="D145" s="14">
        <v>1</v>
      </c>
      <c r="E145">
        <v>1</v>
      </c>
      <c r="F145" s="32">
        <v>1</v>
      </c>
      <c r="G145" s="14">
        <v>31</v>
      </c>
      <c r="H145" s="14">
        <v>8</v>
      </c>
      <c r="I145" s="14">
        <v>1</v>
      </c>
      <c r="R145" t="e">
        <f ca="1"/>
        <v>#NAME?</v>
      </c>
      <c r="S145" t="e">
        <f ca="1"/>
        <v>#NAME?</v>
      </c>
      <c r="T145" t="e">
        <f ca="1"/>
        <v>#NAME?</v>
      </c>
      <c r="U145" t="e">
        <f ca="1"/>
        <v>#NAME?</v>
      </c>
      <c r="V145" t="e">
        <f ca="1"/>
        <v>#NAME?</v>
      </c>
      <c r="W145" t="e">
        <f ca="1"/>
        <v>#NAME?</v>
      </c>
      <c r="X145" t="e">
        <f ca="1"/>
        <v>#NAME?</v>
      </c>
      <c r="Y145" t="e">
        <f ca="1"/>
        <v>#NAME?</v>
      </c>
      <c r="Z145" s="138" t="e">
        <f ca="1"/>
        <v>#NAME?</v>
      </c>
      <c r="AA145" s="139" t="e">
        <f ca="1"/>
        <v>#NAME?</v>
      </c>
      <c r="AB145" s="140" t="e">
        <f t="shared" ca="1" si="28"/>
        <v>#NAME?</v>
      </c>
      <c r="AC145" t="e">
        <f t="shared" ca="1" si="29"/>
        <v>#NAME?</v>
      </c>
      <c r="AD145" t="e">
        <f t="shared" ca="1" si="30"/>
        <v>#NAME?</v>
      </c>
      <c r="AE145" s="138" t="e">
        <f t="shared" ca="1" si="31"/>
        <v>#NAME?</v>
      </c>
      <c r="AF145" s="140" t="e">
        <f t="shared" ca="1" si="32"/>
        <v>#NAME?</v>
      </c>
      <c r="AG145" s="138">
        <f t="shared" ca="1" si="33"/>
        <v>0</v>
      </c>
      <c r="AH145" s="140" t="e">
        <f t="shared" ca="1" si="34"/>
        <v>#NAME?</v>
      </c>
      <c r="AI145">
        <f t="shared" ca="1" si="35"/>
        <v>0</v>
      </c>
      <c r="BG145" t="e">
        <f ca="1"/>
        <v>#NAME?</v>
      </c>
      <c r="BH145" t="e">
        <f ca="1"/>
        <v>#NAME?</v>
      </c>
      <c r="BI145" t="e">
        <f ca="1"/>
        <v>#NAME?</v>
      </c>
      <c r="BJ145" t="e">
        <f t="shared" ca="1" si="39"/>
        <v>#NAME?</v>
      </c>
      <c r="BK145" t="e">
        <f t="shared" ca="1" si="40"/>
        <v>#NAME?</v>
      </c>
      <c r="BL145" t="e">
        <f t="shared" ca="1" si="36"/>
        <v>#NAME?</v>
      </c>
      <c r="BM145" t="e">
        <f t="shared" ca="1" si="37"/>
        <v>#NAME?</v>
      </c>
      <c r="BN145" t="e">
        <f t="shared" ca="1" si="38"/>
        <v>#NAME?</v>
      </c>
    </row>
    <row r="146" spans="1:66" ht="15.5" x14ac:dyDescent="0.35">
      <c r="A146" s="31">
        <v>51</v>
      </c>
      <c r="B146" s="14">
        <v>3</v>
      </c>
      <c r="C146" s="20">
        <v>1.464</v>
      </c>
      <c r="D146" s="14">
        <v>4</v>
      </c>
      <c r="E146">
        <v>0</v>
      </c>
      <c r="F146" s="32">
        <v>0</v>
      </c>
      <c r="G146" s="14">
        <v>46</v>
      </c>
      <c r="H146" s="14">
        <v>6</v>
      </c>
      <c r="I146" s="14">
        <v>1</v>
      </c>
      <c r="R146" t="e">
        <f ca="1"/>
        <v>#NAME?</v>
      </c>
      <c r="S146" t="e">
        <f ca="1"/>
        <v>#NAME?</v>
      </c>
      <c r="T146" t="e">
        <f ca="1"/>
        <v>#NAME?</v>
      </c>
      <c r="U146" t="e">
        <f ca="1"/>
        <v>#NAME?</v>
      </c>
      <c r="V146" t="e">
        <f ca="1"/>
        <v>#NAME?</v>
      </c>
      <c r="W146" t="e">
        <f ca="1"/>
        <v>#NAME?</v>
      </c>
      <c r="X146" t="e">
        <f ca="1"/>
        <v>#NAME?</v>
      </c>
      <c r="Y146" t="e">
        <f ca="1"/>
        <v>#NAME?</v>
      </c>
      <c r="Z146" s="138" t="e">
        <f ca="1"/>
        <v>#NAME?</v>
      </c>
      <c r="AA146" s="139" t="e">
        <f ca="1"/>
        <v>#NAME?</v>
      </c>
      <c r="AB146" s="140" t="e">
        <f t="shared" ca="1" si="28"/>
        <v>#NAME?</v>
      </c>
      <c r="AC146" t="e">
        <f t="shared" ca="1" si="29"/>
        <v>#NAME?</v>
      </c>
      <c r="AD146" t="e">
        <f t="shared" ca="1" si="30"/>
        <v>#NAME?</v>
      </c>
      <c r="AE146" s="138" t="e">
        <f t="shared" ca="1" si="31"/>
        <v>#NAME?</v>
      </c>
      <c r="AF146" s="140" t="e">
        <f t="shared" ca="1" si="32"/>
        <v>#NAME?</v>
      </c>
      <c r="AG146" s="138">
        <f t="shared" ca="1" si="33"/>
        <v>0</v>
      </c>
      <c r="AH146" s="140" t="e">
        <f t="shared" ca="1" si="34"/>
        <v>#NAME?</v>
      </c>
      <c r="AI146">
        <f t="shared" ca="1" si="35"/>
        <v>0</v>
      </c>
      <c r="BG146" t="e">
        <f ca="1"/>
        <v>#NAME?</v>
      </c>
      <c r="BH146" t="e">
        <f ca="1"/>
        <v>#NAME?</v>
      </c>
      <c r="BI146" t="e">
        <f ca="1"/>
        <v>#NAME?</v>
      </c>
      <c r="BJ146" t="e">
        <f t="shared" ca="1" si="39"/>
        <v>#NAME?</v>
      </c>
      <c r="BK146" t="e">
        <f t="shared" ca="1" si="40"/>
        <v>#NAME?</v>
      </c>
      <c r="BL146" t="e">
        <f t="shared" ca="1" si="36"/>
        <v>#NAME?</v>
      </c>
      <c r="BM146" t="e">
        <f t="shared" ca="1" si="37"/>
        <v>#NAME?</v>
      </c>
      <c r="BN146" t="e">
        <f t="shared" ca="1" si="38"/>
        <v>#NAME?</v>
      </c>
    </row>
    <row r="147" spans="1:66" ht="15.5" x14ac:dyDescent="0.35">
      <c r="A147" s="31">
        <v>88</v>
      </c>
      <c r="B147" s="14">
        <v>5</v>
      </c>
      <c r="C147" s="20">
        <v>0.504</v>
      </c>
      <c r="D147" s="14">
        <v>3</v>
      </c>
      <c r="E147">
        <v>1</v>
      </c>
      <c r="F147" s="32">
        <v>1</v>
      </c>
      <c r="G147" s="14">
        <v>42</v>
      </c>
      <c r="H147" s="14">
        <v>9</v>
      </c>
      <c r="I147" s="14">
        <v>0</v>
      </c>
      <c r="R147" t="e">
        <f ca="1"/>
        <v>#NAME?</v>
      </c>
      <c r="S147" t="e">
        <f ca="1"/>
        <v>#NAME?</v>
      </c>
      <c r="T147" t="e">
        <f ca="1"/>
        <v>#NAME?</v>
      </c>
      <c r="U147" t="e">
        <f ca="1"/>
        <v>#NAME?</v>
      </c>
      <c r="V147" t="e">
        <f ca="1"/>
        <v>#NAME?</v>
      </c>
      <c r="W147" t="e">
        <f ca="1"/>
        <v>#NAME?</v>
      </c>
      <c r="X147" t="e">
        <f ca="1"/>
        <v>#NAME?</v>
      </c>
      <c r="Y147" t="e">
        <f ca="1"/>
        <v>#NAME?</v>
      </c>
      <c r="Z147" s="138" t="e">
        <f ca="1"/>
        <v>#NAME?</v>
      </c>
      <c r="AA147" s="139" t="e">
        <f ca="1"/>
        <v>#NAME?</v>
      </c>
      <c r="AB147" s="140" t="e">
        <f t="shared" ca="1" si="28"/>
        <v>#NAME?</v>
      </c>
      <c r="AC147" t="e">
        <f t="shared" ca="1" si="29"/>
        <v>#NAME?</v>
      </c>
      <c r="AD147" t="e">
        <f t="shared" ca="1" si="30"/>
        <v>#NAME?</v>
      </c>
      <c r="AE147" s="138" t="e">
        <f t="shared" ca="1" si="31"/>
        <v>#NAME?</v>
      </c>
      <c r="AF147" s="140" t="e">
        <f t="shared" ca="1" si="32"/>
        <v>#NAME?</v>
      </c>
      <c r="AG147" s="138">
        <f t="shared" ca="1" si="33"/>
        <v>0</v>
      </c>
      <c r="AH147" s="140" t="e">
        <f t="shared" ca="1" si="34"/>
        <v>#NAME?</v>
      </c>
      <c r="AI147">
        <f t="shared" ca="1" si="35"/>
        <v>0</v>
      </c>
      <c r="BG147" t="e">
        <f ca="1"/>
        <v>#NAME?</v>
      </c>
      <c r="BH147" t="e">
        <f ca="1"/>
        <v>#NAME?</v>
      </c>
      <c r="BI147" t="e">
        <f ca="1"/>
        <v>#NAME?</v>
      </c>
      <c r="BJ147" t="e">
        <f t="shared" ca="1" si="39"/>
        <v>#NAME?</v>
      </c>
      <c r="BK147" t="e">
        <f t="shared" ca="1" si="40"/>
        <v>#NAME?</v>
      </c>
      <c r="BL147" t="e">
        <f t="shared" ca="1" si="36"/>
        <v>#NAME?</v>
      </c>
      <c r="BM147" t="e">
        <f t="shared" ca="1" si="37"/>
        <v>#NAME?</v>
      </c>
      <c r="BN147" t="e">
        <f t="shared" ca="1" si="38"/>
        <v>#NAME?</v>
      </c>
    </row>
    <row r="148" spans="1:66" ht="15.5" x14ac:dyDescent="0.35">
      <c r="A148" s="31">
        <v>58</v>
      </c>
      <c r="B148" s="14">
        <v>19</v>
      </c>
      <c r="C148" s="20">
        <v>0.44700000000000001</v>
      </c>
      <c r="D148" s="14">
        <v>4</v>
      </c>
      <c r="E148">
        <v>0</v>
      </c>
      <c r="F148" s="32">
        <v>0</v>
      </c>
      <c r="G148" s="14">
        <v>43</v>
      </c>
      <c r="H148" s="14">
        <v>10</v>
      </c>
      <c r="I148" s="14">
        <v>1</v>
      </c>
      <c r="R148" t="e">
        <f ca="1"/>
        <v>#NAME?</v>
      </c>
      <c r="S148" t="e">
        <f ca="1"/>
        <v>#NAME?</v>
      </c>
      <c r="T148" t="e">
        <f ca="1"/>
        <v>#NAME?</v>
      </c>
      <c r="U148" t="e">
        <f ca="1"/>
        <v>#NAME?</v>
      </c>
      <c r="V148" t="e">
        <f ca="1"/>
        <v>#NAME?</v>
      </c>
      <c r="W148" t="e">
        <f ca="1"/>
        <v>#NAME?</v>
      </c>
      <c r="X148" t="e">
        <f ca="1"/>
        <v>#NAME?</v>
      </c>
      <c r="Y148" t="e">
        <f ca="1"/>
        <v>#NAME?</v>
      </c>
      <c r="Z148" s="138" t="e">
        <f ca="1"/>
        <v>#NAME?</v>
      </c>
      <c r="AA148" s="139" t="e">
        <f ca="1"/>
        <v>#NAME?</v>
      </c>
      <c r="AB148" s="140" t="e">
        <f t="shared" ca="1" si="28"/>
        <v>#NAME?</v>
      </c>
      <c r="AC148" t="e">
        <f t="shared" ca="1" si="29"/>
        <v>#NAME?</v>
      </c>
      <c r="AD148" t="e">
        <f t="shared" ca="1" si="30"/>
        <v>#NAME?</v>
      </c>
      <c r="AE148" s="138" t="e">
        <f t="shared" ca="1" si="31"/>
        <v>#NAME?</v>
      </c>
      <c r="AF148" s="140" t="e">
        <f t="shared" ca="1" si="32"/>
        <v>#NAME?</v>
      </c>
      <c r="AG148" s="138">
        <f t="shared" ca="1" si="33"/>
        <v>0</v>
      </c>
      <c r="AH148" s="140" t="e">
        <f t="shared" ca="1" si="34"/>
        <v>#NAME?</v>
      </c>
      <c r="AI148">
        <f t="shared" ca="1" si="35"/>
        <v>0</v>
      </c>
      <c r="BG148" t="e">
        <f ca="1"/>
        <v>#NAME?</v>
      </c>
      <c r="BH148" t="e">
        <f ca="1"/>
        <v>#NAME?</v>
      </c>
      <c r="BI148" t="e">
        <f ca="1"/>
        <v>#NAME?</v>
      </c>
      <c r="BJ148" t="e">
        <f t="shared" ca="1" si="39"/>
        <v>#NAME?</v>
      </c>
      <c r="BK148" t="e">
        <f t="shared" ca="1" si="40"/>
        <v>#NAME?</v>
      </c>
      <c r="BL148" t="e">
        <f t="shared" ca="1" si="36"/>
        <v>#NAME?</v>
      </c>
      <c r="BM148" t="e">
        <f t="shared" ca="1" si="37"/>
        <v>#NAME?</v>
      </c>
      <c r="BN148" t="e">
        <f t="shared" ca="1" si="38"/>
        <v>#NAME?</v>
      </c>
    </row>
    <row r="149" spans="1:66" ht="15.5" x14ac:dyDescent="0.35">
      <c r="A149" s="31">
        <v>66</v>
      </c>
      <c r="B149" s="14">
        <v>17</v>
      </c>
      <c r="C149" s="20">
        <v>2.62</v>
      </c>
      <c r="D149" s="14">
        <v>2</v>
      </c>
      <c r="E149">
        <v>0</v>
      </c>
      <c r="F149" s="32">
        <v>1</v>
      </c>
      <c r="G149" s="14">
        <v>39</v>
      </c>
      <c r="H149" s="14">
        <v>8</v>
      </c>
      <c r="I149" s="14">
        <v>0</v>
      </c>
      <c r="R149" t="e">
        <f ca="1"/>
        <v>#NAME?</v>
      </c>
      <c r="S149" t="e">
        <f ca="1"/>
        <v>#NAME?</v>
      </c>
      <c r="T149" t="e">
        <f ca="1"/>
        <v>#NAME?</v>
      </c>
      <c r="U149" t="e">
        <f ca="1"/>
        <v>#NAME?</v>
      </c>
      <c r="V149" t="e">
        <f ca="1"/>
        <v>#NAME?</v>
      </c>
      <c r="W149" t="e">
        <f ca="1"/>
        <v>#NAME?</v>
      </c>
      <c r="X149" t="e">
        <f ca="1"/>
        <v>#NAME?</v>
      </c>
      <c r="Y149" t="e">
        <f ca="1"/>
        <v>#NAME?</v>
      </c>
      <c r="Z149" s="138" t="e">
        <f ca="1"/>
        <v>#NAME?</v>
      </c>
      <c r="AA149" s="139" t="e">
        <f ca="1"/>
        <v>#NAME?</v>
      </c>
      <c r="AB149" s="140" t="e">
        <f t="shared" ca="1" si="28"/>
        <v>#NAME?</v>
      </c>
      <c r="AC149" t="e">
        <f t="shared" ca="1" si="29"/>
        <v>#NAME?</v>
      </c>
      <c r="AD149" t="e">
        <f t="shared" ca="1" si="30"/>
        <v>#NAME?</v>
      </c>
      <c r="AE149" s="138" t="e">
        <f t="shared" ca="1" si="31"/>
        <v>#NAME?</v>
      </c>
      <c r="AF149" s="140" t="e">
        <f t="shared" ca="1" si="32"/>
        <v>#NAME?</v>
      </c>
      <c r="AG149" s="138">
        <f t="shared" ca="1" si="33"/>
        <v>0</v>
      </c>
      <c r="AH149" s="140" t="e">
        <f t="shared" ca="1" si="34"/>
        <v>#NAME?</v>
      </c>
      <c r="AI149">
        <f t="shared" ca="1" si="35"/>
        <v>0</v>
      </c>
      <c r="BG149" t="e">
        <f ca="1"/>
        <v>#NAME?</v>
      </c>
      <c r="BH149" t="e">
        <f ca="1"/>
        <v>#NAME?</v>
      </c>
      <c r="BI149" t="e">
        <f ca="1"/>
        <v>#NAME?</v>
      </c>
      <c r="BJ149" t="e">
        <f t="shared" ca="1" si="39"/>
        <v>#NAME?</v>
      </c>
      <c r="BK149" t="e">
        <f t="shared" ca="1" si="40"/>
        <v>#NAME?</v>
      </c>
      <c r="BL149" t="e">
        <f t="shared" ca="1" si="36"/>
        <v>#NAME?</v>
      </c>
      <c r="BM149" t="e">
        <f t="shared" ca="1" si="37"/>
        <v>#NAME?</v>
      </c>
      <c r="BN149" t="e">
        <f t="shared" ca="1" si="38"/>
        <v>#NAME?</v>
      </c>
    </row>
    <row r="150" spans="1:66" ht="15.5" x14ac:dyDescent="0.35">
      <c r="A150" s="31">
        <v>55</v>
      </c>
      <c r="B150" s="14">
        <v>8</v>
      </c>
      <c r="C150" s="20">
        <v>1.1679999999999999</v>
      </c>
      <c r="D150" s="14">
        <v>3</v>
      </c>
      <c r="E150">
        <v>0</v>
      </c>
      <c r="F150" s="32">
        <v>0</v>
      </c>
      <c r="G150" s="14">
        <v>52</v>
      </c>
      <c r="H150" s="14">
        <v>10</v>
      </c>
      <c r="I150" s="14">
        <v>1</v>
      </c>
      <c r="R150" t="e">
        <f ca="1"/>
        <v>#NAME?</v>
      </c>
      <c r="S150" t="e">
        <f ca="1"/>
        <v>#NAME?</v>
      </c>
      <c r="T150" t="e">
        <f ca="1"/>
        <v>#NAME?</v>
      </c>
      <c r="U150" t="e">
        <f ca="1"/>
        <v>#NAME?</v>
      </c>
      <c r="V150" t="e">
        <f ca="1"/>
        <v>#NAME?</v>
      </c>
      <c r="W150" t="e">
        <f ca="1"/>
        <v>#NAME?</v>
      </c>
      <c r="X150" t="e">
        <f ca="1"/>
        <v>#NAME?</v>
      </c>
      <c r="Y150" t="e">
        <f ca="1"/>
        <v>#NAME?</v>
      </c>
      <c r="Z150" s="138" t="e">
        <f ca="1"/>
        <v>#NAME?</v>
      </c>
      <c r="AA150" s="139" t="e">
        <f ca="1"/>
        <v>#NAME?</v>
      </c>
      <c r="AB150" s="140" t="e">
        <f t="shared" ca="1" si="28"/>
        <v>#NAME?</v>
      </c>
      <c r="AC150" t="e">
        <f t="shared" ca="1" si="29"/>
        <v>#NAME?</v>
      </c>
      <c r="AD150" t="e">
        <f t="shared" ca="1" si="30"/>
        <v>#NAME?</v>
      </c>
      <c r="AE150" s="138" t="e">
        <f t="shared" ca="1" si="31"/>
        <v>#NAME?</v>
      </c>
      <c r="AF150" s="140" t="e">
        <f t="shared" ca="1" si="32"/>
        <v>#NAME?</v>
      </c>
      <c r="AG150" s="138">
        <f t="shared" ca="1" si="33"/>
        <v>0</v>
      </c>
      <c r="AH150" s="140" t="e">
        <f t="shared" ca="1" si="34"/>
        <v>#NAME?</v>
      </c>
      <c r="AI150">
        <f t="shared" ca="1" si="35"/>
        <v>0</v>
      </c>
      <c r="BG150" t="e">
        <f ca="1"/>
        <v>#NAME?</v>
      </c>
      <c r="BH150" t="e">
        <f ca="1"/>
        <v>#NAME?</v>
      </c>
      <c r="BI150" t="e">
        <f ca="1"/>
        <v>#NAME?</v>
      </c>
      <c r="BJ150" t="e">
        <f t="shared" ca="1" si="39"/>
        <v>#NAME?</v>
      </c>
      <c r="BK150" t="e">
        <f t="shared" ca="1" si="40"/>
        <v>#NAME?</v>
      </c>
      <c r="BL150" t="e">
        <f t="shared" ca="1" si="36"/>
        <v>#NAME?</v>
      </c>
      <c r="BM150" t="e">
        <f t="shared" ca="1" si="37"/>
        <v>#NAME?</v>
      </c>
      <c r="BN150" t="e">
        <f t="shared" ca="1" si="38"/>
        <v>#NAME?</v>
      </c>
    </row>
    <row r="151" spans="1:66" ht="15.5" x14ac:dyDescent="0.35">
      <c r="A151" s="31">
        <v>60</v>
      </c>
      <c r="B151" s="14">
        <v>9</v>
      </c>
      <c r="C151" s="20">
        <v>3.2000000000000001E-2</v>
      </c>
      <c r="D151" s="14">
        <v>5</v>
      </c>
      <c r="E151">
        <v>0</v>
      </c>
      <c r="F151" s="32">
        <v>1</v>
      </c>
      <c r="G151" s="14">
        <v>35</v>
      </c>
      <c r="H151" s="14">
        <v>8</v>
      </c>
      <c r="I151" s="14">
        <v>1</v>
      </c>
      <c r="R151" t="e">
        <f ca="1"/>
        <v>#NAME?</v>
      </c>
      <c r="S151" t="e">
        <f ca="1"/>
        <v>#NAME?</v>
      </c>
      <c r="T151" t="e">
        <f ca="1"/>
        <v>#NAME?</v>
      </c>
      <c r="U151" t="e">
        <f ca="1"/>
        <v>#NAME?</v>
      </c>
      <c r="V151" t="e">
        <f ca="1"/>
        <v>#NAME?</v>
      </c>
      <c r="W151" t="e">
        <f ca="1"/>
        <v>#NAME?</v>
      </c>
      <c r="X151" t="e">
        <f ca="1"/>
        <v>#NAME?</v>
      </c>
      <c r="Y151" t="e">
        <f ca="1"/>
        <v>#NAME?</v>
      </c>
      <c r="Z151" s="138" t="e">
        <f ca="1"/>
        <v>#NAME?</v>
      </c>
      <c r="AA151" s="139" t="e">
        <f ca="1"/>
        <v>#NAME?</v>
      </c>
      <c r="AB151" s="140" t="e">
        <f t="shared" ca="1" si="28"/>
        <v>#NAME?</v>
      </c>
      <c r="AC151" t="e">
        <f t="shared" ca="1" si="29"/>
        <v>#NAME?</v>
      </c>
      <c r="AD151" t="e">
        <f t="shared" ca="1" si="30"/>
        <v>#NAME?</v>
      </c>
      <c r="AE151" s="138" t="e">
        <f t="shared" ca="1" si="31"/>
        <v>#NAME?</v>
      </c>
      <c r="AF151" s="140" t="e">
        <f t="shared" ca="1" si="32"/>
        <v>#NAME?</v>
      </c>
      <c r="AG151" s="138">
        <f t="shared" ca="1" si="33"/>
        <v>0</v>
      </c>
      <c r="AH151" s="140" t="e">
        <f t="shared" ca="1" si="34"/>
        <v>#NAME?</v>
      </c>
      <c r="AI151">
        <f t="shared" ca="1" si="35"/>
        <v>0</v>
      </c>
      <c r="BG151" t="e">
        <f ca="1"/>
        <v>#NAME?</v>
      </c>
      <c r="BH151" t="e">
        <f ca="1"/>
        <v>#NAME?</v>
      </c>
      <c r="BI151" t="e">
        <f ca="1"/>
        <v>#NAME?</v>
      </c>
      <c r="BJ151" t="e">
        <f t="shared" ca="1" si="39"/>
        <v>#NAME?</v>
      </c>
      <c r="BK151" t="e">
        <f t="shared" ca="1" si="40"/>
        <v>#NAME?</v>
      </c>
      <c r="BL151" t="e">
        <f t="shared" ca="1" si="36"/>
        <v>#NAME?</v>
      </c>
      <c r="BM151" t="e">
        <f t="shared" ca="1" si="37"/>
        <v>#NAME?</v>
      </c>
      <c r="BN151" t="e">
        <f t="shared" ca="1" si="38"/>
        <v>#NAME?</v>
      </c>
    </row>
    <row r="152" spans="1:66" x14ac:dyDescent="0.35">
      <c r="R152" t="e">
        <f ca="1"/>
        <v>#NAME?</v>
      </c>
      <c r="S152" t="e">
        <f ca="1"/>
        <v>#NAME?</v>
      </c>
      <c r="T152" t="e">
        <f ca="1"/>
        <v>#NAME?</v>
      </c>
      <c r="U152" t="e">
        <f ca="1"/>
        <v>#NAME?</v>
      </c>
      <c r="V152" t="e">
        <f ca="1"/>
        <v>#NAME?</v>
      </c>
      <c r="W152" t="e">
        <f ca="1"/>
        <v>#NAME?</v>
      </c>
      <c r="X152" t="e">
        <f ca="1"/>
        <v>#NAME?</v>
      </c>
      <c r="Y152" t="e">
        <f ca="1"/>
        <v>#NAME?</v>
      </c>
      <c r="Z152" s="138" t="e">
        <f ca="1"/>
        <v>#NAME?</v>
      </c>
      <c r="AA152" s="139" t="e">
        <f ca="1"/>
        <v>#NAME?</v>
      </c>
      <c r="AB152" s="140" t="e">
        <f t="shared" ca="1" si="28"/>
        <v>#NAME?</v>
      </c>
      <c r="AC152" t="e">
        <f t="shared" ca="1" si="29"/>
        <v>#NAME?</v>
      </c>
      <c r="AD152" t="e">
        <f t="shared" ca="1" si="30"/>
        <v>#NAME?</v>
      </c>
      <c r="AE152" s="138" t="e">
        <f t="shared" ca="1" si="31"/>
        <v>#NAME?</v>
      </c>
      <c r="AF152" s="140" t="e">
        <f t="shared" ca="1" si="32"/>
        <v>#NAME?</v>
      </c>
      <c r="AG152" s="138">
        <f t="shared" ca="1" si="33"/>
        <v>0</v>
      </c>
      <c r="AH152" s="140" t="e">
        <f t="shared" ca="1" si="34"/>
        <v>#NAME?</v>
      </c>
      <c r="AI152">
        <f t="shared" ca="1" si="35"/>
        <v>0</v>
      </c>
      <c r="BG152" t="e">
        <f ca="1"/>
        <v>#NAME?</v>
      </c>
      <c r="BH152" t="e">
        <f ca="1"/>
        <v>#NAME?</v>
      </c>
      <c r="BI152" t="e">
        <f ca="1"/>
        <v>#NAME?</v>
      </c>
      <c r="BJ152" t="e">
        <f t="shared" ca="1" si="39"/>
        <v>#NAME?</v>
      </c>
      <c r="BK152" t="e">
        <f t="shared" ca="1" si="40"/>
        <v>#NAME?</v>
      </c>
      <c r="BL152" t="e">
        <f t="shared" ca="1" si="36"/>
        <v>#NAME?</v>
      </c>
      <c r="BM152" t="e">
        <f t="shared" ca="1" si="37"/>
        <v>#NAME?</v>
      </c>
      <c r="BN152" t="e">
        <f t="shared" ca="1" si="38"/>
        <v>#NAME?</v>
      </c>
    </row>
    <row r="153" spans="1:66" x14ac:dyDescent="0.35">
      <c r="R153" t="e">
        <f ca="1"/>
        <v>#NAME?</v>
      </c>
      <c r="S153" t="e">
        <f ca="1"/>
        <v>#NAME?</v>
      </c>
      <c r="T153" t="e">
        <f ca="1"/>
        <v>#NAME?</v>
      </c>
      <c r="U153" t="e">
        <f ca="1"/>
        <v>#NAME?</v>
      </c>
      <c r="V153" t="e">
        <f ca="1"/>
        <v>#NAME?</v>
      </c>
      <c r="W153" t="e">
        <f ca="1"/>
        <v>#NAME?</v>
      </c>
      <c r="X153" t="e">
        <f ca="1"/>
        <v>#NAME?</v>
      </c>
      <c r="Y153" t="e">
        <f ca="1"/>
        <v>#NAME?</v>
      </c>
      <c r="Z153" s="138" t="e">
        <f ca="1"/>
        <v>#NAME?</v>
      </c>
      <c r="AA153" s="139" t="e">
        <f ca="1"/>
        <v>#NAME?</v>
      </c>
      <c r="AB153" s="140" t="e">
        <f t="shared" ca="1" si="28"/>
        <v>#NAME?</v>
      </c>
      <c r="AC153" t="e">
        <f t="shared" ca="1" si="29"/>
        <v>#NAME?</v>
      </c>
      <c r="AD153" t="e">
        <f t="shared" ca="1" si="30"/>
        <v>#NAME?</v>
      </c>
      <c r="AE153" s="138" t="e">
        <f t="shared" ca="1" si="31"/>
        <v>#NAME?</v>
      </c>
      <c r="AF153" s="140" t="e">
        <f t="shared" ca="1" si="32"/>
        <v>#NAME?</v>
      </c>
      <c r="AG153" s="138">
        <f t="shared" ca="1" si="33"/>
        <v>0</v>
      </c>
      <c r="AH153" s="140" t="e">
        <f t="shared" ca="1" si="34"/>
        <v>#NAME?</v>
      </c>
      <c r="AI153">
        <f t="shared" ca="1" si="35"/>
        <v>0</v>
      </c>
      <c r="BG153" t="e">
        <f ca="1"/>
        <v>#NAME?</v>
      </c>
      <c r="BH153" t="e">
        <f ca="1"/>
        <v>#NAME?</v>
      </c>
      <c r="BI153" t="e">
        <f ca="1"/>
        <v>#NAME?</v>
      </c>
      <c r="BJ153" t="e">
        <f t="shared" ca="1" si="39"/>
        <v>#NAME?</v>
      </c>
      <c r="BK153" t="e">
        <f t="shared" ca="1" si="40"/>
        <v>#NAME?</v>
      </c>
      <c r="BL153" t="e">
        <f t="shared" ca="1" si="36"/>
        <v>#NAME?</v>
      </c>
      <c r="BM153" t="e">
        <f t="shared" ca="1" si="37"/>
        <v>#NAME?</v>
      </c>
      <c r="BN153" t="e">
        <f t="shared" ca="1" si="38"/>
        <v>#NAME?</v>
      </c>
    </row>
    <row r="154" spans="1:66" x14ac:dyDescent="0.35">
      <c r="R154" t="e">
        <f ca="1"/>
        <v>#NAME?</v>
      </c>
      <c r="S154" t="e">
        <f ca="1"/>
        <v>#NAME?</v>
      </c>
      <c r="T154" t="e">
        <f ca="1"/>
        <v>#NAME?</v>
      </c>
      <c r="U154" t="e">
        <f ca="1"/>
        <v>#NAME?</v>
      </c>
      <c r="V154" t="e">
        <f ca="1"/>
        <v>#NAME?</v>
      </c>
      <c r="W154" t="e">
        <f ca="1"/>
        <v>#NAME?</v>
      </c>
      <c r="X154" t="e">
        <f ca="1"/>
        <v>#NAME?</v>
      </c>
      <c r="Y154" t="e">
        <f ca="1"/>
        <v>#NAME?</v>
      </c>
      <c r="Z154" s="138" t="e">
        <f ca="1"/>
        <v>#NAME?</v>
      </c>
      <c r="AA154" s="139" t="e">
        <f ca="1"/>
        <v>#NAME?</v>
      </c>
      <c r="AB154" s="140" t="e">
        <f t="shared" ca="1" si="28"/>
        <v>#NAME?</v>
      </c>
      <c r="AC154" t="e">
        <f t="shared" ca="1" si="29"/>
        <v>#NAME?</v>
      </c>
      <c r="AD154" t="e">
        <f t="shared" ca="1" si="30"/>
        <v>#NAME?</v>
      </c>
      <c r="AE154" s="138" t="e">
        <f t="shared" ca="1" si="31"/>
        <v>#NAME?</v>
      </c>
      <c r="AF154" s="140" t="e">
        <f t="shared" ca="1" si="32"/>
        <v>#NAME?</v>
      </c>
      <c r="AG154" s="138">
        <f t="shared" ca="1" si="33"/>
        <v>0</v>
      </c>
      <c r="AH154" s="140" t="e">
        <f t="shared" ca="1" si="34"/>
        <v>#NAME?</v>
      </c>
      <c r="AI154">
        <f t="shared" ca="1" si="35"/>
        <v>0</v>
      </c>
      <c r="BG154" t="e">
        <f ca="1"/>
        <v>#NAME?</v>
      </c>
      <c r="BH154" t="e">
        <f ca="1"/>
        <v>#NAME?</v>
      </c>
      <c r="BI154" t="e">
        <f ca="1"/>
        <v>#NAME?</v>
      </c>
      <c r="BJ154" t="e">
        <f t="shared" ca="1" si="39"/>
        <v>#NAME?</v>
      </c>
      <c r="BK154" t="e">
        <f t="shared" ca="1" si="40"/>
        <v>#NAME?</v>
      </c>
      <c r="BL154" t="e">
        <f t="shared" ca="1" si="36"/>
        <v>#NAME?</v>
      </c>
      <c r="BM154" t="e">
        <f t="shared" ca="1" si="37"/>
        <v>#NAME?</v>
      </c>
      <c r="BN154" t="e">
        <f t="shared" ca="1" si="38"/>
        <v>#NAME?</v>
      </c>
    </row>
    <row r="155" spans="1:66" x14ac:dyDescent="0.35">
      <c r="R155" t="e">
        <f ca="1"/>
        <v>#NAME?</v>
      </c>
      <c r="S155" t="e">
        <f ca="1"/>
        <v>#NAME?</v>
      </c>
      <c r="T155" t="e">
        <f ca="1"/>
        <v>#NAME?</v>
      </c>
      <c r="U155" t="e">
        <f ca="1"/>
        <v>#NAME?</v>
      </c>
      <c r="V155" t="e">
        <f ca="1"/>
        <v>#NAME?</v>
      </c>
      <c r="W155" t="e">
        <f ca="1"/>
        <v>#NAME?</v>
      </c>
      <c r="X155" t="e">
        <f ca="1"/>
        <v>#NAME?</v>
      </c>
      <c r="Y155" t="e">
        <f ca="1"/>
        <v>#NAME?</v>
      </c>
      <c r="Z155" s="138" t="e">
        <f ca="1"/>
        <v>#NAME?</v>
      </c>
      <c r="AA155" s="139" t="e">
        <f ca="1"/>
        <v>#NAME?</v>
      </c>
      <c r="AB155" s="140" t="e">
        <f t="shared" ca="1" si="28"/>
        <v>#NAME?</v>
      </c>
      <c r="AC155" t="e">
        <f t="shared" ca="1" si="29"/>
        <v>#NAME?</v>
      </c>
      <c r="AD155" t="e">
        <f t="shared" ca="1" si="30"/>
        <v>#NAME?</v>
      </c>
      <c r="AE155" s="138" t="e">
        <f t="shared" ca="1" si="31"/>
        <v>#NAME?</v>
      </c>
      <c r="AF155" s="140" t="e">
        <f t="shared" ca="1" si="32"/>
        <v>#NAME?</v>
      </c>
      <c r="AG155" s="138">
        <f t="shared" ca="1" si="33"/>
        <v>0</v>
      </c>
      <c r="AH155" s="140" t="e">
        <f t="shared" ca="1" si="34"/>
        <v>#NAME?</v>
      </c>
      <c r="AI155">
        <f t="shared" ca="1" si="35"/>
        <v>0</v>
      </c>
      <c r="BG155" t="e">
        <f ca="1"/>
        <v>#NAME?</v>
      </c>
      <c r="BH155" t="e">
        <f ca="1"/>
        <v>#NAME?</v>
      </c>
      <c r="BI155" t="e">
        <f ca="1"/>
        <v>#NAME?</v>
      </c>
      <c r="BJ155" t="e">
        <f t="shared" ca="1" si="39"/>
        <v>#NAME?</v>
      </c>
      <c r="BK155" t="e">
        <f t="shared" ca="1" si="40"/>
        <v>#NAME?</v>
      </c>
      <c r="BL155" t="e">
        <f t="shared" ca="1" si="36"/>
        <v>#NAME?</v>
      </c>
      <c r="BM155" t="e">
        <f t="shared" ca="1" si="37"/>
        <v>#NAME?</v>
      </c>
      <c r="BN155" t="e">
        <f t="shared" ca="1" si="38"/>
        <v>#NAME?</v>
      </c>
    </row>
    <row r="156" spans="1:66" x14ac:dyDescent="0.35">
      <c r="R156" t="e">
        <f ca="1"/>
        <v>#NAME?</v>
      </c>
      <c r="S156" t="e">
        <f ca="1"/>
        <v>#NAME?</v>
      </c>
      <c r="T156" t="e">
        <f ca="1"/>
        <v>#NAME?</v>
      </c>
      <c r="U156" t="e">
        <f ca="1"/>
        <v>#NAME?</v>
      </c>
      <c r="V156" t="e">
        <f ca="1"/>
        <v>#NAME?</v>
      </c>
      <c r="W156" t="e">
        <f ca="1"/>
        <v>#NAME?</v>
      </c>
      <c r="X156" t="e">
        <f ca="1"/>
        <v>#NAME?</v>
      </c>
      <c r="Y156" t="e">
        <f ca="1"/>
        <v>#NAME?</v>
      </c>
      <c r="Z156" s="138" t="e">
        <f ca="1"/>
        <v>#NAME?</v>
      </c>
      <c r="AA156" s="139" t="e">
        <f ca="1"/>
        <v>#NAME?</v>
      </c>
      <c r="AB156" s="140" t="e">
        <f t="shared" ca="1" si="28"/>
        <v>#NAME?</v>
      </c>
      <c r="AC156" t="e">
        <f t="shared" ca="1" si="29"/>
        <v>#NAME?</v>
      </c>
      <c r="AD156" t="e">
        <f t="shared" ca="1" si="30"/>
        <v>#NAME?</v>
      </c>
      <c r="AE156" s="138" t="e">
        <f t="shared" ca="1" si="31"/>
        <v>#NAME?</v>
      </c>
      <c r="AF156" s="140" t="e">
        <f t="shared" ca="1" si="32"/>
        <v>#NAME?</v>
      </c>
      <c r="AG156" s="138">
        <f t="shared" ca="1" si="33"/>
        <v>0</v>
      </c>
      <c r="AH156" s="140" t="e">
        <f t="shared" ca="1" si="34"/>
        <v>#NAME?</v>
      </c>
      <c r="AI156">
        <f t="shared" ca="1" si="35"/>
        <v>0</v>
      </c>
      <c r="BG156" t="e">
        <f ca="1"/>
        <v>#NAME?</v>
      </c>
      <c r="BH156" t="e">
        <f ca="1"/>
        <v>#NAME?</v>
      </c>
      <c r="BI156" t="e">
        <f ca="1"/>
        <v>#NAME?</v>
      </c>
      <c r="BJ156" t="e">
        <f t="shared" ca="1" si="39"/>
        <v>#NAME?</v>
      </c>
      <c r="BK156" t="e">
        <f t="shared" ca="1" si="40"/>
        <v>#NAME?</v>
      </c>
      <c r="BL156" t="e">
        <f t="shared" ca="1" si="36"/>
        <v>#NAME?</v>
      </c>
      <c r="BM156" t="e">
        <f t="shared" ca="1" si="37"/>
        <v>#NAME?</v>
      </c>
      <c r="BN156" t="e">
        <f t="shared" ca="1" si="38"/>
        <v>#NAME?</v>
      </c>
    </row>
    <row r="157" spans="1:66" x14ac:dyDescent="0.35">
      <c r="R157" t="e">
        <f ca="1"/>
        <v>#NAME?</v>
      </c>
      <c r="S157" t="e">
        <f ca="1"/>
        <v>#NAME?</v>
      </c>
      <c r="T157" t="e">
        <f ca="1"/>
        <v>#NAME?</v>
      </c>
      <c r="U157" t="e">
        <f ca="1"/>
        <v>#NAME?</v>
      </c>
      <c r="V157" t="e">
        <f ca="1"/>
        <v>#NAME?</v>
      </c>
      <c r="W157" t="e">
        <f ca="1"/>
        <v>#NAME?</v>
      </c>
      <c r="X157" t="e">
        <f ca="1"/>
        <v>#NAME?</v>
      </c>
      <c r="Y157" t="e">
        <f ca="1"/>
        <v>#NAME?</v>
      </c>
      <c r="Z157" s="141" t="e">
        <f ca="1"/>
        <v>#NAME?</v>
      </c>
      <c r="AA157" s="142" t="e">
        <f ca="1"/>
        <v>#NAME?</v>
      </c>
      <c r="AB157" s="140" t="e">
        <f t="shared" ca="1" si="28"/>
        <v>#NAME?</v>
      </c>
      <c r="AC157" t="e">
        <f t="shared" ca="1" si="29"/>
        <v>#NAME?</v>
      </c>
      <c r="AD157" t="e">
        <f t="shared" ca="1" si="30"/>
        <v>#NAME?</v>
      </c>
      <c r="AE157" s="138" t="e">
        <f t="shared" ca="1" si="31"/>
        <v>#NAME?</v>
      </c>
      <c r="AF157" s="140" t="e">
        <f t="shared" ca="1" si="32"/>
        <v>#NAME?</v>
      </c>
      <c r="AG157" s="138">
        <f t="shared" ca="1" si="33"/>
        <v>0</v>
      </c>
      <c r="AH157" s="140" t="e">
        <f t="shared" ca="1" si="34"/>
        <v>#NAME?</v>
      </c>
      <c r="AI157">
        <f t="shared" ca="1" si="35"/>
        <v>0</v>
      </c>
      <c r="BG157" t="e">
        <f ca="1"/>
        <v>#NAME?</v>
      </c>
      <c r="BH157" t="e">
        <f ca="1"/>
        <v>#NAME?</v>
      </c>
      <c r="BI157" t="e">
        <f ca="1"/>
        <v>#NAME?</v>
      </c>
      <c r="BJ157" t="e">
        <f t="shared" ca="1" si="39"/>
        <v>#NAME?</v>
      </c>
      <c r="BK157" t="e">
        <f t="shared" ca="1" si="40"/>
        <v>#NAME?</v>
      </c>
      <c r="BL157" t="e">
        <f t="shared" ca="1" si="36"/>
        <v>#NAME?</v>
      </c>
      <c r="BM157" t="e">
        <f t="shared" ca="1" si="37"/>
        <v>#NAME?</v>
      </c>
      <c r="BN157" t="e">
        <f t="shared" ca="1" si="38"/>
        <v>#NAME?</v>
      </c>
    </row>
    <row r="158" spans="1:66" x14ac:dyDescent="0.35">
      <c r="R158" s="134"/>
      <c r="S158" s="134"/>
      <c r="T158" s="134"/>
      <c r="U158" s="134"/>
      <c r="V158" s="134"/>
      <c r="W158" s="134"/>
      <c r="X158" s="134"/>
      <c r="Y158" s="134"/>
      <c r="Z158" s="134" t="e">
        <f ca="1">SUM(Z8:Z157)</f>
        <v>#NAME?</v>
      </c>
      <c r="AA158" s="134" t="e">
        <f t="shared" ref="AA158:AB158" ca="1" si="41">SUM(AA8:AA157)</f>
        <v>#NAME?</v>
      </c>
      <c r="AB158" s="146" t="e">
        <f t="shared" ca="1" si="41"/>
        <v>#NAME?</v>
      </c>
      <c r="AC158" s="146"/>
      <c r="AD158" s="146"/>
      <c r="AE158" s="146" t="e">
        <f ca="1">SUM(AE8:AE157)</f>
        <v>#NAME?</v>
      </c>
      <c r="AF158" s="146" t="e">
        <f t="shared" ref="AF158:AG158" ca="1" si="42">SUM(AF8:AF157)</f>
        <v>#NAME?</v>
      </c>
      <c r="AG158" s="146">
        <f t="shared" ca="1" si="42"/>
        <v>0</v>
      </c>
      <c r="AH158" s="146" t="e">
        <f ca="1">SUMPRODUCT(AH8:AH157,AB8:AB157)/AB158</f>
        <v>#NAME?</v>
      </c>
      <c r="AI158" s="146">
        <f ca="1">SUM(AI8:AI157)</f>
        <v>0</v>
      </c>
      <c r="BG158" s="152" t="e">
        <f ca="1"/>
        <v>#NAME?</v>
      </c>
      <c r="BH158" s="152" t="e">
        <f ca="1"/>
        <v>#NAME?</v>
      </c>
      <c r="BI158" s="152" t="e">
        <f ca="1"/>
        <v>#NAME?</v>
      </c>
      <c r="BJ158" s="152" t="e">
        <f t="shared" ca="1" si="39"/>
        <v>#NAME?</v>
      </c>
      <c r="BK158" s="152" t="e">
        <f t="shared" ca="1" si="40"/>
        <v>#NAME?</v>
      </c>
      <c r="BL158" s="152" t="e">
        <f t="shared" ca="1" si="36"/>
        <v>#NAME?</v>
      </c>
      <c r="BM158" s="152" t="e">
        <f t="shared" ca="1" si="37"/>
        <v>#NAME?</v>
      </c>
      <c r="BN158" s="152" t="e">
        <f t="shared" ca="1" si="38"/>
        <v>#NAME?</v>
      </c>
    </row>
    <row r="159" spans="1:66" ht="15" thickBot="1" x14ac:dyDescent="0.4">
      <c r="BN159" t="e">
        <f ca="1">SUM(BN8:BN158)</f>
        <v>#NAME?</v>
      </c>
    </row>
    <row r="160" spans="1:66" ht="15" thickTop="1" x14ac:dyDescent="0.35">
      <c r="R160" s="151"/>
      <c r="S160" s="151" t="s">
        <v>186</v>
      </c>
      <c r="T160" s="151" t="s">
        <v>187</v>
      </c>
      <c r="U160" s="151" t="s">
        <v>188</v>
      </c>
      <c r="V160" s="151" t="s">
        <v>178</v>
      </c>
      <c r="W160" s="151" t="s">
        <v>189</v>
      </c>
      <c r="X160" s="151" t="s">
        <v>190</v>
      </c>
      <c r="Y160" s="151" t="s">
        <v>191</v>
      </c>
    </row>
    <row r="161" spans="18:25" x14ac:dyDescent="0.35">
      <c r="R161" t="s">
        <v>157</v>
      </c>
      <c r="S161" t="e">
        <f t="array" aca="1" ref="S161:S169" ca="1">AK9:AK17</f>
        <v>#NAME?</v>
      </c>
      <c r="T161" t="e">
        <f t="array" aca="1" ref="T161:T169" ca="1">SQRT([2]!DIAG(AP8:AX16))</f>
        <v>#NAME?</v>
      </c>
      <c r="U161" t="e">
        <f ca="1">(S161/T161)^2</f>
        <v>#NAME?</v>
      </c>
      <c r="V161" t="e">
        <f ca="1">_xlfn.CHISQ.DIST.RT(U161,1)</f>
        <v>#NAME?</v>
      </c>
      <c r="W161" t="e">
        <f ca="1">EXP(S161)</f>
        <v>#NAME?</v>
      </c>
    </row>
    <row r="162" spans="18:25" x14ac:dyDescent="0.35">
      <c r="R162" t="str">
        <f t="array" ref="R162:R169">TRANSPOSE(R7:Y7)</f>
        <v>No. Staff</v>
      </c>
      <c r="S162" t="e">
        <f ca="1"/>
        <v>#NAME?</v>
      </c>
      <c r="T162" t="e">
        <f ca="1"/>
        <v>#NAME?</v>
      </c>
      <c r="U162" t="e">
        <f t="shared" ref="U162:U169" ca="1" si="43">(S162/T162)^2</f>
        <v>#NAME?</v>
      </c>
      <c r="V162" t="e">
        <f t="shared" ref="V162:V169" ca="1" si="44">_xlfn.CHISQ.DIST.RT(U162,1)</f>
        <v>#NAME?</v>
      </c>
      <c r="W162" t="e">
        <f t="shared" ref="W162:W169" ca="1" si="45">EXP(S162)</f>
        <v>#NAME?</v>
      </c>
      <c r="X162" t="e">
        <f ca="1">EXP(S162-T162*_xlfn.NORM.S.INV(1-$AN$13/2))</f>
        <v>#NAME?</v>
      </c>
      <c r="Y162" t="e">
        <f ca="1">EXP(S162+T162*_xlfn.NORM.S.INV(1-$AN$13/2))</f>
        <v>#NAME?</v>
      </c>
    </row>
    <row r="163" spans="18:25" x14ac:dyDescent="0.35">
      <c r="R163" t="str">
        <v>Age (Yrs)</v>
      </c>
      <c r="S163" t="e">
        <f ca="1"/>
        <v>#NAME?</v>
      </c>
      <c r="T163" t="e">
        <f ca="1"/>
        <v>#NAME?</v>
      </c>
      <c r="U163" t="e">
        <f t="shared" ca="1" si="43"/>
        <v>#NAME?</v>
      </c>
      <c r="V163" t="e">
        <f t="shared" ca="1" si="44"/>
        <v>#NAME?</v>
      </c>
      <c r="W163" t="e">
        <f t="shared" ca="1" si="45"/>
        <v>#NAME?</v>
      </c>
      <c r="X163" t="e">
        <f t="shared" ref="X163:X169" ca="1" si="46">EXP(S163-T163*_xlfn.NORM.S.INV(1-$AN$13/2))</f>
        <v>#NAME?</v>
      </c>
      <c r="Y163" t="e">
        <f t="shared" ref="Y163:Y169" ca="1" si="47">EXP(S163+T163*_xlfn.NORM.S.INV(1-$AN$13/2))</f>
        <v>#NAME?</v>
      </c>
    </row>
    <row r="164" spans="18:25" x14ac:dyDescent="0.35">
      <c r="R164" t="str">
        <v>GrossProfit $m</v>
      </c>
      <c r="S164" t="e">
        <f ca="1"/>
        <v>#NAME?</v>
      </c>
      <c r="T164" t="e">
        <f ca="1"/>
        <v>#NAME?</v>
      </c>
      <c r="U164" t="e">
        <f t="shared" ca="1" si="43"/>
        <v>#NAME?</v>
      </c>
      <c r="V164" t="e">
        <f t="shared" ca="1" si="44"/>
        <v>#NAME?</v>
      </c>
      <c r="W164" t="e">
        <f t="shared" ca="1" si="45"/>
        <v>#NAME?</v>
      </c>
      <c r="X164" t="e">
        <f t="shared" ca="1" si="46"/>
        <v>#NAME?</v>
      </c>
      <c r="Y164" t="e">
        <f t="shared" ca="1" si="47"/>
        <v>#NAME?</v>
      </c>
    </row>
    <row r="165" spans="18:25" x14ac:dyDescent="0.35">
      <c r="R165" t="str">
        <v>Competitors</v>
      </c>
      <c r="S165" t="e">
        <f ca="1"/>
        <v>#NAME?</v>
      </c>
      <c r="T165" t="e">
        <f ca="1"/>
        <v>#NAME?</v>
      </c>
      <c r="U165" t="e">
        <f t="shared" ca="1" si="43"/>
        <v>#NAME?</v>
      </c>
      <c r="V165" t="e">
        <f t="shared" ca="1" si="44"/>
        <v>#NAME?</v>
      </c>
      <c r="W165" t="e">
        <f t="shared" ca="1" si="45"/>
        <v>#NAME?</v>
      </c>
      <c r="X165" t="e">
        <f t="shared" ca="1" si="46"/>
        <v>#NAME?</v>
      </c>
      <c r="Y165" t="e">
        <f t="shared" ca="1" si="47"/>
        <v>#NAME?</v>
      </c>
    </row>
    <row r="166" spans="18:25" x14ac:dyDescent="0.35">
      <c r="R166" t="str">
        <v>OnlineChannel</v>
      </c>
      <c r="S166" t="e">
        <f ca="1"/>
        <v>#NAME?</v>
      </c>
      <c r="T166" t="e">
        <f ca="1"/>
        <v>#NAME?</v>
      </c>
      <c r="U166" t="e">
        <f t="shared" ca="1" si="43"/>
        <v>#NAME?</v>
      </c>
      <c r="V166" t="e">
        <f t="shared" ca="1" si="44"/>
        <v>#NAME?</v>
      </c>
      <c r="W166" t="e">
        <f t="shared" ca="1" si="45"/>
        <v>#NAME?</v>
      </c>
      <c r="X166" t="e">
        <f t="shared" ca="1" si="46"/>
        <v>#NAME?</v>
      </c>
      <c r="Y166" t="e">
        <f t="shared" ca="1" si="47"/>
        <v>#NAME?</v>
      </c>
    </row>
    <row r="167" spans="18:25" x14ac:dyDescent="0.35">
      <c r="R167" t="str">
        <v>Mng-Gender</v>
      </c>
      <c r="S167" t="e">
        <f ca="1"/>
        <v>#NAME?</v>
      </c>
      <c r="T167" t="e">
        <f ca="1"/>
        <v>#NAME?</v>
      </c>
      <c r="U167" t="e">
        <f t="shared" ca="1" si="43"/>
        <v>#NAME?</v>
      </c>
      <c r="V167" t="e">
        <f t="shared" ca="1" si="44"/>
        <v>#NAME?</v>
      </c>
      <c r="W167" t="e">
        <f t="shared" ca="1" si="45"/>
        <v>#NAME?</v>
      </c>
      <c r="X167" t="e">
        <f t="shared" ca="1" si="46"/>
        <v>#NAME?</v>
      </c>
      <c r="Y167" t="e">
        <f t="shared" ca="1" si="47"/>
        <v>#NAME?</v>
      </c>
    </row>
    <row r="168" spans="18:25" x14ac:dyDescent="0.35">
      <c r="R168" t="str">
        <v>Mng-Age</v>
      </c>
      <c r="S168" t="e">
        <f ca="1"/>
        <v>#NAME?</v>
      </c>
      <c r="T168" t="e">
        <f ca="1"/>
        <v>#NAME?</v>
      </c>
      <c r="U168" t="e">
        <f t="shared" ca="1" si="43"/>
        <v>#NAME?</v>
      </c>
      <c r="V168" t="e">
        <f t="shared" ca="1" si="44"/>
        <v>#NAME?</v>
      </c>
      <c r="W168" t="e">
        <f t="shared" ca="1" si="45"/>
        <v>#NAME?</v>
      </c>
      <c r="X168" t="e">
        <f t="shared" ca="1" si="46"/>
        <v>#NAME?</v>
      </c>
      <c r="Y168" t="e">
        <f t="shared" ca="1" si="47"/>
        <v>#NAME?</v>
      </c>
    </row>
    <row r="169" spans="18:25" x14ac:dyDescent="0.35">
      <c r="R169" s="152" t="str">
        <v>Mng-Exp</v>
      </c>
      <c r="S169" s="152" t="e">
        <f ca="1"/>
        <v>#NAME?</v>
      </c>
      <c r="T169" s="152" t="e">
        <f ca="1"/>
        <v>#NAME?</v>
      </c>
      <c r="U169" s="152" t="e">
        <f t="shared" ca="1" si="43"/>
        <v>#NAME?</v>
      </c>
      <c r="V169" s="152" t="e">
        <f t="shared" ca="1" si="44"/>
        <v>#NAME?</v>
      </c>
      <c r="W169" s="152" t="e">
        <f t="shared" ca="1" si="45"/>
        <v>#NAME?</v>
      </c>
      <c r="X169" s="152" t="e">
        <f t="shared" ca="1" si="46"/>
        <v>#NAME?</v>
      </c>
      <c r="Y169" s="152" t="e">
        <f t="shared" ca="1" si="47"/>
        <v>#NAME?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CB5B4-0F89-4412-91E6-9BE625C8E003}">
  <dimension ref="A1:BK171"/>
  <sheetViews>
    <sheetView workbookViewId="0">
      <selection sqref="A1:H151"/>
    </sheetView>
  </sheetViews>
  <sheetFormatPr defaultRowHeight="14.5" x14ac:dyDescent="0.35"/>
  <sheetData>
    <row r="1" spans="1:63" ht="15.5" x14ac:dyDescent="0.35">
      <c r="A1" s="27" t="s">
        <v>47</v>
      </c>
      <c r="B1" s="26" t="s">
        <v>49</v>
      </c>
      <c r="C1" s="26" t="s">
        <v>51</v>
      </c>
      <c r="D1" s="30" t="s">
        <v>60</v>
      </c>
      <c r="E1" s="28" t="s">
        <v>54</v>
      </c>
      <c r="F1" s="26" t="s">
        <v>55</v>
      </c>
      <c r="G1" s="26" t="s">
        <v>56</v>
      </c>
      <c r="H1" s="28" t="s">
        <v>53</v>
      </c>
    </row>
    <row r="2" spans="1:63" ht="15.5" x14ac:dyDescent="0.35">
      <c r="A2" s="31">
        <v>60</v>
      </c>
      <c r="B2" s="20">
        <v>0.71199999999999997</v>
      </c>
      <c r="C2" s="14">
        <v>3</v>
      </c>
      <c r="D2">
        <v>1</v>
      </c>
      <c r="E2" s="32">
        <v>0</v>
      </c>
      <c r="F2" s="14">
        <v>33</v>
      </c>
      <c r="G2" s="14">
        <v>12</v>
      </c>
      <c r="H2" s="14">
        <v>1</v>
      </c>
    </row>
    <row r="3" spans="1:63" ht="15.5" x14ac:dyDescent="0.35">
      <c r="A3" s="31">
        <v>69</v>
      </c>
      <c r="B3" s="20">
        <v>9.0999999999999998E-2</v>
      </c>
      <c r="C3" s="14">
        <v>3</v>
      </c>
      <c r="D3">
        <v>1</v>
      </c>
      <c r="E3" s="32">
        <v>0</v>
      </c>
      <c r="F3" s="14">
        <v>33</v>
      </c>
      <c r="G3" s="14">
        <v>16</v>
      </c>
      <c r="H3" s="14">
        <v>1</v>
      </c>
    </row>
    <row r="4" spans="1:63" ht="15.5" x14ac:dyDescent="0.35">
      <c r="A4" s="31">
        <v>79</v>
      </c>
      <c r="B4" s="20">
        <v>1.72</v>
      </c>
      <c r="C4" s="14">
        <v>1</v>
      </c>
      <c r="D4">
        <v>1</v>
      </c>
      <c r="E4" s="32">
        <v>1</v>
      </c>
      <c r="F4" s="14">
        <v>40</v>
      </c>
      <c r="G4" s="14">
        <v>13</v>
      </c>
      <c r="H4" s="14">
        <v>1</v>
      </c>
    </row>
    <row r="5" spans="1:63" ht="15.5" x14ac:dyDescent="0.35">
      <c r="A5" s="31">
        <v>66</v>
      </c>
      <c r="B5" s="20">
        <v>1.3720000000000001</v>
      </c>
      <c r="C5" s="14">
        <v>1</v>
      </c>
      <c r="D5">
        <v>0</v>
      </c>
      <c r="E5" s="32">
        <v>1</v>
      </c>
      <c r="F5" s="14">
        <v>29</v>
      </c>
      <c r="G5" s="14">
        <v>10</v>
      </c>
      <c r="H5" s="14">
        <v>1</v>
      </c>
    </row>
    <row r="6" spans="1:63" ht="15.5" x14ac:dyDescent="0.35">
      <c r="A6" s="31">
        <v>51</v>
      </c>
      <c r="B6" s="20">
        <v>0.93500000000000005</v>
      </c>
      <c r="C6" s="14">
        <v>4</v>
      </c>
      <c r="D6">
        <v>0</v>
      </c>
      <c r="E6" s="32">
        <v>0</v>
      </c>
      <c r="F6" s="14">
        <v>36</v>
      </c>
      <c r="G6" s="14">
        <v>4</v>
      </c>
      <c r="H6" s="14">
        <v>1</v>
      </c>
    </row>
    <row r="7" spans="1:63" ht="15.5" x14ac:dyDescent="0.35">
      <c r="A7" s="31">
        <v>62</v>
      </c>
      <c r="B7" s="20">
        <v>2.0190000000000001</v>
      </c>
      <c r="C7" s="14">
        <v>0</v>
      </c>
      <c r="D7">
        <v>1</v>
      </c>
      <c r="E7" s="32">
        <v>1</v>
      </c>
      <c r="F7" s="14">
        <v>32</v>
      </c>
      <c r="G7" s="14">
        <v>15</v>
      </c>
      <c r="H7" s="14">
        <v>1</v>
      </c>
    </row>
    <row r="8" spans="1:63" ht="15.5" x14ac:dyDescent="0.35">
      <c r="A8" s="31">
        <v>61</v>
      </c>
      <c r="B8" s="20">
        <v>0.66200000000000003</v>
      </c>
      <c r="C8" s="14">
        <v>2</v>
      </c>
      <c r="D8">
        <v>0</v>
      </c>
      <c r="E8" s="32">
        <v>1</v>
      </c>
      <c r="F8" s="14">
        <v>52</v>
      </c>
      <c r="G8" s="14">
        <v>15</v>
      </c>
      <c r="H8" s="14">
        <v>1</v>
      </c>
      <c r="Q8" t="s">
        <v>164</v>
      </c>
      <c r="AY8" t="s">
        <v>193</v>
      </c>
      <c r="BD8" t="s">
        <v>198</v>
      </c>
    </row>
    <row r="9" spans="1:63" ht="16" thickBot="1" x14ac:dyDescent="0.4">
      <c r="A9" s="31">
        <v>59</v>
      </c>
      <c r="B9" s="20">
        <v>0.7</v>
      </c>
      <c r="C9" s="14">
        <v>2</v>
      </c>
      <c r="D9">
        <v>0</v>
      </c>
      <c r="E9" s="32">
        <v>0</v>
      </c>
      <c r="F9" s="14">
        <v>41</v>
      </c>
      <c r="G9" s="14">
        <v>4</v>
      </c>
      <c r="H9" s="14">
        <v>1</v>
      </c>
    </row>
    <row r="10" spans="1:63" ht="16" thickTop="1" x14ac:dyDescent="0.35">
      <c r="A10" s="31">
        <v>65</v>
      </c>
      <c r="B10" s="20">
        <v>0.93700000000000006</v>
      </c>
      <c r="C10" s="14">
        <v>4</v>
      </c>
      <c r="D10">
        <v>1</v>
      </c>
      <c r="E10" s="32">
        <v>1</v>
      </c>
      <c r="F10" s="14">
        <v>31</v>
      </c>
      <c r="G10" s="14">
        <v>12</v>
      </c>
      <c r="H10" s="14">
        <v>0</v>
      </c>
      <c r="Q10" s="145" t="str">
        <f>A1</f>
        <v>No. Staff</v>
      </c>
      <c r="R10" s="145" t="str">
        <f t="shared" ref="R10:W10" si="0">B1</f>
        <v>GrossProfit $m</v>
      </c>
      <c r="S10" s="145" t="str">
        <f t="shared" si="0"/>
        <v>Competitors</v>
      </c>
      <c r="T10" s="145" t="str">
        <f t="shared" si="0"/>
        <v>OnlineChannel</v>
      </c>
      <c r="U10" s="145" t="str">
        <f t="shared" si="0"/>
        <v>Mng-Gender</v>
      </c>
      <c r="V10" s="145" t="str">
        <f t="shared" si="0"/>
        <v>Mng-Age</v>
      </c>
      <c r="W10" s="145" t="str">
        <f t="shared" si="0"/>
        <v>Mng-Exp</v>
      </c>
      <c r="X10" s="145" t="s">
        <v>165</v>
      </c>
      <c r="Y10" s="145" t="s">
        <v>166</v>
      </c>
      <c r="Z10" s="145" t="s">
        <v>148</v>
      </c>
      <c r="AA10" s="145" t="s">
        <v>167</v>
      </c>
      <c r="AB10" s="145" t="s">
        <v>168</v>
      </c>
      <c r="AC10" s="145" t="s">
        <v>169</v>
      </c>
      <c r="AD10" s="145" t="s">
        <v>170</v>
      </c>
      <c r="AE10" s="145" t="s">
        <v>171</v>
      </c>
      <c r="AF10" s="145" t="s">
        <v>172</v>
      </c>
      <c r="AG10" s="145" t="s">
        <v>173</v>
      </c>
      <c r="AI10" t="s">
        <v>174</v>
      </c>
      <c r="AK10" t="s">
        <v>175</v>
      </c>
      <c r="AL10" s="147" t="e">
        <f ca="1">X161*LN(X161/Z161)+Y161*LN(Y161/Z161)</f>
        <v>#NAME?</v>
      </c>
      <c r="AN10" t="s">
        <v>185</v>
      </c>
      <c r="AW10" t="s">
        <v>192</v>
      </c>
      <c r="AZ10" s="153" t="s">
        <v>194</v>
      </c>
      <c r="BA10" s="153" t="s">
        <v>195</v>
      </c>
      <c r="BD10" s="151" t="s">
        <v>168</v>
      </c>
      <c r="BE10" s="151" t="s">
        <v>166</v>
      </c>
      <c r="BF10" s="151" t="s">
        <v>165</v>
      </c>
      <c r="BG10" s="151" t="s">
        <v>199</v>
      </c>
      <c r="BH10" s="151" t="s">
        <v>200</v>
      </c>
      <c r="BI10" s="151" t="s">
        <v>201</v>
      </c>
      <c r="BJ10" s="151" t="s">
        <v>202</v>
      </c>
      <c r="BK10" s="151" t="s">
        <v>203</v>
      </c>
    </row>
    <row r="11" spans="1:63" ht="15.5" x14ac:dyDescent="0.35">
      <c r="A11" s="31">
        <v>55</v>
      </c>
      <c r="B11" s="20">
        <v>6.5000000000000002E-2</v>
      </c>
      <c r="C11" s="14">
        <v>3</v>
      </c>
      <c r="D11">
        <v>1</v>
      </c>
      <c r="E11" s="32">
        <v>0</v>
      </c>
      <c r="F11" s="14">
        <v>42</v>
      </c>
      <c r="G11" s="14">
        <v>13</v>
      </c>
      <c r="H11" s="14">
        <v>0</v>
      </c>
      <c r="Q11" t="e">
        <f t="array" aca="1" ref="Q11:Y160" ca="1">[2]!LogitSummary(A2:H151)</f>
        <v>#NAME?</v>
      </c>
      <c r="R11" t="e">
        <f ca="1"/>
        <v>#NAME?</v>
      </c>
      <c r="S11" t="e">
        <f ca="1"/>
        <v>#NAME?</v>
      </c>
      <c r="T11" t="e">
        <f ca="1"/>
        <v>#NAME?</v>
      </c>
      <c r="U11" t="e">
        <f ca="1"/>
        <v>#NAME?</v>
      </c>
      <c r="V11" t="e">
        <f ca="1"/>
        <v>#NAME?</v>
      </c>
      <c r="W11" t="e">
        <f ca="1"/>
        <v>#NAME?</v>
      </c>
      <c r="X11" s="138" t="e">
        <f ca="1"/>
        <v>#NAME?</v>
      </c>
      <c r="Y11" s="139" t="e">
        <f ca="1"/>
        <v>#NAME?</v>
      </c>
      <c r="Z11" s="140" t="e">
        <f ca="1">X11+Y11</f>
        <v>#NAME?</v>
      </c>
      <c r="AA11" t="e">
        <f ca="1">IF(Z11=0,"",X11/Z11)</f>
        <v>#NAME?</v>
      </c>
      <c r="AB11" t="e">
        <f ca="1">1/(1+EXP(-$AI$12-MMULT(Q11:W11,$AI$13:$AI$19)))</f>
        <v>#NAME?</v>
      </c>
      <c r="AC11" s="135" t="e">
        <f ca="1">Z11*AB11</f>
        <v>#NAME?</v>
      </c>
      <c r="AD11" s="137" t="e">
        <f ca="1">Z11-AC11</f>
        <v>#NAME?</v>
      </c>
      <c r="AE11" s="135">
        <f ca="1">IFERROR(Z11*(AA11*LN(AB11)+(1-AA11)*LN(1-AB11)),0)</f>
        <v>0</v>
      </c>
      <c r="AF11" s="137" t="e">
        <f ca="1">100*IF(AB11&gt;=$AZ$17,X11/Z11,Y11/Z11)</f>
        <v>#NAME?</v>
      </c>
      <c r="AG11">
        <f ca="1">IFERROR((X11-AC11)^2/AC11+(Y11-AD11)^2/AD11,0)</f>
        <v>0</v>
      </c>
      <c r="AK11" t="s">
        <v>176</v>
      </c>
      <c r="AL11" s="149">
        <f ca="1">AE161</f>
        <v>0</v>
      </c>
      <c r="AN11" s="135" t="e">
        <f t="array" aca="1" ref="AN11:AU18" ca="1">MINVERSE(MMULT(TRANSPOSE([2]!DESIGN(Q11:W160)),AB11:AB160*(1-AB11:AB160)*Z11:Z160*[2]!DESIGN(Q11:W160)))</f>
        <v>#NAME?</v>
      </c>
      <c r="AO11" s="136" t="e">
        <f ca="1"/>
        <v>#NAME?</v>
      </c>
      <c r="AP11" s="136" t="e">
        <f ca="1"/>
        <v>#NAME?</v>
      </c>
      <c r="AQ11" s="136" t="e">
        <f ca="1"/>
        <v>#NAME?</v>
      </c>
      <c r="AR11" s="136" t="e">
        <f ca="1"/>
        <v>#NAME?</v>
      </c>
      <c r="AS11" s="136" t="e">
        <f ca="1"/>
        <v>#NAME?</v>
      </c>
      <c r="AT11" s="136" t="e">
        <f ca="1"/>
        <v>#NAME?</v>
      </c>
      <c r="AU11" s="137" t="e">
        <f ca="1"/>
        <v>#NAME?</v>
      </c>
      <c r="AW11" s="147" t="e">
        <f t="array" aca="1" ref="AW11:AW18" ca="1">MMULT(AN11:AU18,MMULT(TRANSPOSE([2]!DESIGN(Q11:W160)),Z11:Z160*(AA11:AA160-AB11:AB160)))</f>
        <v>#NAME?</v>
      </c>
      <c r="AY11" t="s">
        <v>169</v>
      </c>
      <c r="AZ11" s="135">
        <f ca="1">SUMIF(AB11:AB160,"&gt;="&amp;AZ17,X11:X160)</f>
        <v>0</v>
      </c>
      <c r="BA11" s="137">
        <f ca="1">SUMIF(AB11:AB160,"&gt;="&amp;AZ17,Y11:Y160)</f>
        <v>0</v>
      </c>
      <c r="BB11">
        <f ca="1">AZ11+BA11</f>
        <v>0</v>
      </c>
      <c r="BG11">
        <v>0</v>
      </c>
      <c r="BH11">
        <v>0</v>
      </c>
      <c r="BI11" t="e">
        <f ca="1">1-BG11/BG$161</f>
        <v>#NAME?</v>
      </c>
      <c r="BJ11" t="e">
        <f ca="1">1-BH11/BH$161</f>
        <v>#NAME?</v>
      </c>
      <c r="BK11" t="e">
        <f ca="1">(BI11-BI12)*BJ11</f>
        <v>#NAME?</v>
      </c>
    </row>
    <row r="12" spans="1:63" ht="15.5" x14ac:dyDescent="0.35">
      <c r="A12" s="31">
        <v>65</v>
      </c>
      <c r="B12" s="20">
        <v>2.1440000000000001</v>
      </c>
      <c r="C12" s="14">
        <v>2</v>
      </c>
      <c r="D12">
        <v>1</v>
      </c>
      <c r="E12" s="32">
        <v>0</v>
      </c>
      <c r="F12" s="14">
        <v>32</v>
      </c>
      <c r="G12" s="14">
        <v>8</v>
      </c>
      <c r="H12" s="14">
        <v>1</v>
      </c>
      <c r="Q12" t="e">
        <f ca="1"/>
        <v>#NAME?</v>
      </c>
      <c r="R12" t="e">
        <f ca="1"/>
        <v>#NAME?</v>
      </c>
      <c r="S12" t="e">
        <f ca="1"/>
        <v>#NAME?</v>
      </c>
      <c r="T12" t="e">
        <f ca="1"/>
        <v>#NAME?</v>
      </c>
      <c r="U12" t="e">
        <f ca="1"/>
        <v>#NAME?</v>
      </c>
      <c r="V12" t="e">
        <f ca="1"/>
        <v>#NAME?</v>
      </c>
      <c r="W12" t="e">
        <f ca="1"/>
        <v>#NAME?</v>
      </c>
      <c r="X12" s="138" t="e">
        <f ca="1"/>
        <v>#NAME?</v>
      </c>
      <c r="Y12" s="139" t="e">
        <f ca="1"/>
        <v>#NAME?</v>
      </c>
      <c r="Z12" s="140" t="e">
        <f t="shared" ref="Z12:Z75" ca="1" si="1">X12+Y12</f>
        <v>#NAME?</v>
      </c>
      <c r="AA12" t="e">
        <f t="shared" ref="AA12:AA75" ca="1" si="2">IF(Z12=0,"",X12/Z12)</f>
        <v>#NAME?</v>
      </c>
      <c r="AB12" t="e">
        <f t="shared" ref="AB12:AB75" ca="1" si="3">1/(1+EXP(-$AI$12-MMULT(Q12:W12,$AI$13:$AI$19)))</f>
        <v>#NAME?</v>
      </c>
      <c r="AC12" s="138" t="e">
        <f t="shared" ref="AC12:AC75" ca="1" si="4">Z12*AB12</f>
        <v>#NAME?</v>
      </c>
      <c r="AD12" s="140" t="e">
        <f t="shared" ref="AD12:AD75" ca="1" si="5">Z12-AC12</f>
        <v>#NAME?</v>
      </c>
      <c r="AE12" s="138">
        <f t="shared" ref="AE12:AE75" ca="1" si="6">IFERROR(Z12*(AA12*LN(AB12)+(1-AA12)*LN(1-AB12)),0)</f>
        <v>0</v>
      </c>
      <c r="AF12" s="140" t="e">
        <f t="shared" ref="AF12:AF75" ca="1" si="7">100*IF(AB12&gt;=$AZ$17,X12/Z12,Y12/Z12)</f>
        <v>#NAME?</v>
      </c>
      <c r="AG12">
        <f t="shared" ref="AG12:AG75" ca="1" si="8">IFERROR((X12-AC12)^2/AC12+(Y12-AD12)^2/AD12,0)</f>
        <v>0</v>
      </c>
      <c r="AI12" s="147" t="e">
        <f t="array" aca="1" ref="AI12:AI19" ca="1">[2]!LogitCoeff(Q11:Y160,,,,,20)</f>
        <v>#NAME?</v>
      </c>
      <c r="AN12" s="138" t="e">
        <f ca="1"/>
        <v>#NAME?</v>
      </c>
      <c r="AO12" s="139" t="e">
        <f ca="1"/>
        <v>#NAME?</v>
      </c>
      <c r="AP12" s="139" t="e">
        <f ca="1"/>
        <v>#NAME?</v>
      </c>
      <c r="AQ12" s="139" t="e">
        <f ca="1"/>
        <v>#NAME?</v>
      </c>
      <c r="AR12" s="139" t="e">
        <f ca="1"/>
        <v>#NAME?</v>
      </c>
      <c r="AS12" s="139" t="e">
        <f ca="1"/>
        <v>#NAME?</v>
      </c>
      <c r="AT12" s="139" t="e">
        <f ca="1"/>
        <v>#NAME?</v>
      </c>
      <c r="AU12" s="140" t="e">
        <f ca="1"/>
        <v>#NAME?</v>
      </c>
      <c r="AW12" s="148" t="e">
        <f ca="1"/>
        <v>#NAME?</v>
      </c>
      <c r="AY12" t="s">
        <v>170</v>
      </c>
      <c r="AZ12" s="141" t="e">
        <f ca="1">AZ13-AZ11</f>
        <v>#NAME?</v>
      </c>
      <c r="BA12" s="143" t="e">
        <f ca="1">BA13-BA11</f>
        <v>#NAME?</v>
      </c>
      <c r="BB12" t="e">
        <f t="shared" ref="BB12:BB13" ca="1" si="9">AZ12+BA12</f>
        <v>#NAME?</v>
      </c>
      <c r="BD12" t="e">
        <f t="array" aca="1" ref="BD12:BF161" ca="1">[2]!SelectCols(X11:AB160,"5,2,1",1)</f>
        <v>#NAME?</v>
      </c>
      <c r="BE12" t="e">
        <f ca="1"/>
        <v>#NAME?</v>
      </c>
      <c r="BF12" t="e">
        <f ca="1"/>
        <v>#NAME?</v>
      </c>
      <c r="BG12" t="e">
        <f ca="1">BG11+BE12</f>
        <v>#NAME?</v>
      </c>
      <c r="BH12" t="e">
        <f ca="1">BH11+BF12</f>
        <v>#NAME?</v>
      </c>
      <c r="BI12" t="e">
        <f t="shared" ref="BI12:BI75" ca="1" si="10">1-BG12/BG$161</f>
        <v>#NAME?</v>
      </c>
      <c r="BJ12" t="e">
        <f t="shared" ref="BJ12:BJ75" ca="1" si="11">1-BH12/BH$161</f>
        <v>#NAME?</v>
      </c>
      <c r="BK12" t="e">
        <f t="shared" ref="BK12:BK75" ca="1" si="12">(BI12-BI13)*BJ12</f>
        <v>#NAME?</v>
      </c>
    </row>
    <row r="13" spans="1:63" ht="15.5" x14ac:dyDescent="0.35">
      <c r="A13" s="31">
        <v>74</v>
      </c>
      <c r="B13" s="20">
        <v>0.248</v>
      </c>
      <c r="C13" s="14">
        <v>1</v>
      </c>
      <c r="D13">
        <v>1</v>
      </c>
      <c r="E13" s="32">
        <v>1</v>
      </c>
      <c r="F13" s="14">
        <v>39</v>
      </c>
      <c r="G13" s="14">
        <v>21</v>
      </c>
      <c r="H13" s="14">
        <v>1</v>
      </c>
      <c r="Q13" t="e">
        <f ca="1"/>
        <v>#NAME?</v>
      </c>
      <c r="R13" t="e">
        <f ca="1"/>
        <v>#NAME?</v>
      </c>
      <c r="S13" t="e">
        <f ca="1"/>
        <v>#NAME?</v>
      </c>
      <c r="T13" t="e">
        <f ca="1"/>
        <v>#NAME?</v>
      </c>
      <c r="U13" t="e">
        <f ca="1"/>
        <v>#NAME?</v>
      </c>
      <c r="V13" t="e">
        <f ca="1"/>
        <v>#NAME?</v>
      </c>
      <c r="W13" t="e">
        <f ca="1"/>
        <v>#NAME?</v>
      </c>
      <c r="X13" s="138" t="e">
        <f ca="1"/>
        <v>#NAME?</v>
      </c>
      <c r="Y13" s="139" t="e">
        <f ca="1"/>
        <v>#NAME?</v>
      </c>
      <c r="Z13" s="140" t="e">
        <f t="shared" ca="1" si="1"/>
        <v>#NAME?</v>
      </c>
      <c r="AA13" t="e">
        <f t="shared" ca="1" si="2"/>
        <v>#NAME?</v>
      </c>
      <c r="AB13" t="e">
        <f t="shared" ca="1" si="3"/>
        <v>#NAME?</v>
      </c>
      <c r="AC13" s="138" t="e">
        <f t="shared" ca="1" si="4"/>
        <v>#NAME?</v>
      </c>
      <c r="AD13" s="140" t="e">
        <f t="shared" ca="1" si="5"/>
        <v>#NAME?</v>
      </c>
      <c r="AE13" s="138">
        <f t="shared" ca="1" si="6"/>
        <v>0</v>
      </c>
      <c r="AF13" s="140" t="e">
        <f t="shared" ca="1" si="7"/>
        <v>#NAME?</v>
      </c>
      <c r="AG13">
        <f t="shared" ca="1" si="8"/>
        <v>0</v>
      </c>
      <c r="AI13" s="148" t="e">
        <f ca="1"/>
        <v>#NAME?</v>
      </c>
      <c r="AK13" t="s">
        <v>177</v>
      </c>
      <c r="AL13" s="147" t="e">
        <f ca="1">2*(AL11-AL10)</f>
        <v>#NAME?</v>
      </c>
      <c r="AN13" s="138" t="e">
        <f ca="1"/>
        <v>#NAME?</v>
      </c>
      <c r="AO13" s="139" t="e">
        <f ca="1"/>
        <v>#NAME?</v>
      </c>
      <c r="AP13" s="139" t="e">
        <f ca="1"/>
        <v>#NAME?</v>
      </c>
      <c r="AQ13" s="139" t="e">
        <f ca="1"/>
        <v>#NAME?</v>
      </c>
      <c r="AR13" s="139" t="e">
        <f ca="1"/>
        <v>#NAME?</v>
      </c>
      <c r="AS13" s="139" t="e">
        <f ca="1"/>
        <v>#NAME?</v>
      </c>
      <c r="AT13" s="139" t="e">
        <f ca="1"/>
        <v>#NAME?</v>
      </c>
      <c r="AU13" s="140" t="e">
        <f ca="1"/>
        <v>#NAME?</v>
      </c>
      <c r="AW13" s="148" t="e">
        <f ca="1"/>
        <v>#NAME?</v>
      </c>
      <c r="AZ13" t="e">
        <f ca="1">X161</f>
        <v>#NAME?</v>
      </c>
      <c r="BA13" t="e">
        <f ca="1">Y161</f>
        <v>#NAME?</v>
      </c>
      <c r="BB13" t="e">
        <f t="shared" ca="1" si="9"/>
        <v>#NAME?</v>
      </c>
      <c r="BD13" t="e">
        <f ca="1"/>
        <v>#NAME?</v>
      </c>
      <c r="BE13" t="e">
        <f ca="1"/>
        <v>#NAME?</v>
      </c>
      <c r="BF13" t="e">
        <f ca="1"/>
        <v>#NAME?</v>
      </c>
      <c r="BG13" t="e">
        <f t="shared" ref="BG13:BG76" ca="1" si="13">BG12+BE13</f>
        <v>#NAME?</v>
      </c>
      <c r="BH13" t="e">
        <f t="shared" ref="BH13:BH76" ca="1" si="14">BH12+BF13</f>
        <v>#NAME?</v>
      </c>
      <c r="BI13" t="e">
        <f t="shared" ca="1" si="10"/>
        <v>#NAME?</v>
      </c>
      <c r="BJ13" t="e">
        <f t="shared" ca="1" si="11"/>
        <v>#NAME?</v>
      </c>
      <c r="BK13" t="e">
        <f t="shared" ca="1" si="12"/>
        <v>#NAME?</v>
      </c>
    </row>
    <row r="14" spans="1:63" ht="15.5" x14ac:dyDescent="0.35">
      <c r="A14" s="31">
        <v>43</v>
      </c>
      <c r="B14" s="20">
        <v>1.607</v>
      </c>
      <c r="C14" s="14">
        <v>1</v>
      </c>
      <c r="D14">
        <v>0</v>
      </c>
      <c r="E14" s="32">
        <v>0</v>
      </c>
      <c r="F14" s="14">
        <v>45</v>
      </c>
      <c r="G14" s="14">
        <v>8</v>
      </c>
      <c r="H14" s="14">
        <v>0</v>
      </c>
      <c r="Q14" t="e">
        <f ca="1"/>
        <v>#NAME?</v>
      </c>
      <c r="R14" t="e">
        <f ca="1"/>
        <v>#NAME?</v>
      </c>
      <c r="S14" t="e">
        <f ca="1"/>
        <v>#NAME?</v>
      </c>
      <c r="T14" t="e">
        <f ca="1"/>
        <v>#NAME?</v>
      </c>
      <c r="U14" t="e">
        <f ca="1"/>
        <v>#NAME?</v>
      </c>
      <c r="V14" t="e">
        <f ca="1"/>
        <v>#NAME?</v>
      </c>
      <c r="W14" t="e">
        <f ca="1"/>
        <v>#NAME?</v>
      </c>
      <c r="X14" s="138" t="e">
        <f ca="1"/>
        <v>#NAME?</v>
      </c>
      <c r="Y14" s="139" t="e">
        <f ca="1"/>
        <v>#NAME?</v>
      </c>
      <c r="Z14" s="140" t="e">
        <f t="shared" ca="1" si="1"/>
        <v>#NAME?</v>
      </c>
      <c r="AA14" t="e">
        <f t="shared" ca="1" si="2"/>
        <v>#NAME?</v>
      </c>
      <c r="AB14" t="e">
        <f t="shared" ca="1" si="3"/>
        <v>#NAME?</v>
      </c>
      <c r="AC14" s="138" t="e">
        <f t="shared" ca="1" si="4"/>
        <v>#NAME?</v>
      </c>
      <c r="AD14" s="140" t="e">
        <f t="shared" ca="1" si="5"/>
        <v>#NAME?</v>
      </c>
      <c r="AE14" s="138">
        <f t="shared" ca="1" si="6"/>
        <v>0</v>
      </c>
      <c r="AF14" s="140" t="e">
        <f t="shared" ca="1" si="7"/>
        <v>#NAME?</v>
      </c>
      <c r="AG14">
        <f t="shared" ca="1" si="8"/>
        <v>0</v>
      </c>
      <c r="AI14" s="148" t="e">
        <f ca="1"/>
        <v>#NAME?</v>
      </c>
      <c r="AK14" t="s">
        <v>138</v>
      </c>
      <c r="AL14" s="148">
        <f ca="1">COUNT(Q11:W11)</f>
        <v>0</v>
      </c>
      <c r="AN14" s="138" t="e">
        <f ca="1"/>
        <v>#NAME?</v>
      </c>
      <c r="AO14" s="139" t="e">
        <f ca="1"/>
        <v>#NAME?</v>
      </c>
      <c r="AP14" s="139" t="e">
        <f ca="1"/>
        <v>#NAME?</v>
      </c>
      <c r="AQ14" s="139" t="e">
        <f ca="1"/>
        <v>#NAME?</v>
      </c>
      <c r="AR14" s="139" t="e">
        <f ca="1"/>
        <v>#NAME?</v>
      </c>
      <c r="AS14" s="139" t="e">
        <f ca="1"/>
        <v>#NAME?</v>
      </c>
      <c r="AT14" s="139" t="e">
        <f ca="1"/>
        <v>#NAME?</v>
      </c>
      <c r="AU14" s="140" t="e">
        <f ca="1"/>
        <v>#NAME?</v>
      </c>
      <c r="AW14" s="148" t="e">
        <f ca="1"/>
        <v>#NAME?</v>
      </c>
      <c r="BD14" t="e">
        <f ca="1"/>
        <v>#NAME?</v>
      </c>
      <c r="BE14" t="e">
        <f ca="1"/>
        <v>#NAME?</v>
      </c>
      <c r="BF14" t="e">
        <f ca="1"/>
        <v>#NAME?</v>
      </c>
      <c r="BG14" t="e">
        <f t="shared" ca="1" si="13"/>
        <v>#NAME?</v>
      </c>
      <c r="BH14" t="e">
        <f t="shared" ca="1" si="14"/>
        <v>#NAME?</v>
      </c>
      <c r="BI14" t="e">
        <f t="shared" ca="1" si="10"/>
        <v>#NAME?</v>
      </c>
      <c r="BJ14" t="e">
        <f t="shared" ca="1" si="11"/>
        <v>#NAME?</v>
      </c>
      <c r="BK14" t="e">
        <f t="shared" ca="1" si="12"/>
        <v>#NAME?</v>
      </c>
    </row>
    <row r="15" spans="1:63" ht="15.5" x14ac:dyDescent="0.35">
      <c r="A15" s="31">
        <v>78</v>
      </c>
      <c r="B15" s="20">
        <v>1.6240000000000001</v>
      </c>
      <c r="C15" s="14">
        <v>5</v>
      </c>
      <c r="D15">
        <v>0</v>
      </c>
      <c r="E15" s="32">
        <v>0</v>
      </c>
      <c r="F15" s="14">
        <v>39</v>
      </c>
      <c r="G15" s="14">
        <v>11</v>
      </c>
      <c r="H15" s="14">
        <v>1</v>
      </c>
      <c r="Q15" t="e">
        <f ca="1"/>
        <v>#NAME?</v>
      </c>
      <c r="R15" t="e">
        <f ca="1"/>
        <v>#NAME?</v>
      </c>
      <c r="S15" t="e">
        <f ca="1"/>
        <v>#NAME?</v>
      </c>
      <c r="T15" t="e">
        <f ca="1"/>
        <v>#NAME?</v>
      </c>
      <c r="U15" t="e">
        <f ca="1"/>
        <v>#NAME?</v>
      </c>
      <c r="V15" t="e">
        <f ca="1"/>
        <v>#NAME?</v>
      </c>
      <c r="W15" t="e">
        <f ca="1"/>
        <v>#NAME?</v>
      </c>
      <c r="X15" s="138" t="e">
        <f ca="1"/>
        <v>#NAME?</v>
      </c>
      <c r="Y15" s="139" t="e">
        <f ca="1"/>
        <v>#NAME?</v>
      </c>
      <c r="Z15" s="140" t="e">
        <f t="shared" ca="1" si="1"/>
        <v>#NAME?</v>
      </c>
      <c r="AA15" t="e">
        <f t="shared" ca="1" si="2"/>
        <v>#NAME?</v>
      </c>
      <c r="AB15" t="e">
        <f t="shared" ca="1" si="3"/>
        <v>#NAME?</v>
      </c>
      <c r="AC15" s="138" t="e">
        <f t="shared" ca="1" si="4"/>
        <v>#NAME?</v>
      </c>
      <c r="AD15" s="140" t="e">
        <f t="shared" ca="1" si="5"/>
        <v>#NAME?</v>
      </c>
      <c r="AE15" s="138">
        <f t="shared" ca="1" si="6"/>
        <v>0</v>
      </c>
      <c r="AF15" s="140" t="e">
        <f t="shared" ca="1" si="7"/>
        <v>#NAME?</v>
      </c>
      <c r="AG15">
        <f t="shared" ca="1" si="8"/>
        <v>0</v>
      </c>
      <c r="AI15" s="148" t="e">
        <f ca="1"/>
        <v>#NAME?</v>
      </c>
      <c r="AK15" t="s">
        <v>178</v>
      </c>
      <c r="AL15" s="148" t="e">
        <f ca="1">_xlfn.CHISQ.DIST.RT(AL13,AL14)</f>
        <v>#NAME?</v>
      </c>
      <c r="AN15" s="138" t="e">
        <f ca="1"/>
        <v>#NAME?</v>
      </c>
      <c r="AO15" s="139" t="e">
        <f ca="1"/>
        <v>#NAME?</v>
      </c>
      <c r="AP15" s="139" t="e">
        <f ca="1"/>
        <v>#NAME?</v>
      </c>
      <c r="AQ15" s="139" t="e">
        <f ca="1"/>
        <v>#NAME?</v>
      </c>
      <c r="AR15" s="139" t="e">
        <f ca="1"/>
        <v>#NAME?</v>
      </c>
      <c r="AS15" s="139" t="e">
        <f ca="1"/>
        <v>#NAME?</v>
      </c>
      <c r="AT15" s="139" t="e">
        <f ca="1"/>
        <v>#NAME?</v>
      </c>
      <c r="AU15" s="140" t="e">
        <f ca="1"/>
        <v>#NAME?</v>
      </c>
      <c r="AW15" s="148" t="e">
        <f ca="1"/>
        <v>#NAME?</v>
      </c>
      <c r="AY15" t="s">
        <v>196</v>
      </c>
      <c r="AZ15" s="154" t="e">
        <f ca="1">AZ11/AZ13</f>
        <v>#NAME?</v>
      </c>
      <c r="BA15" s="155" t="e">
        <f ca="1">BA12/BA13</f>
        <v>#NAME?</v>
      </c>
      <c r="BB15" t="e">
        <f ca="1">(AZ11+BA12)/BB13</f>
        <v>#NAME?</v>
      </c>
      <c r="BD15" t="e">
        <f ca="1"/>
        <v>#NAME?</v>
      </c>
      <c r="BE15" t="e">
        <f ca="1"/>
        <v>#NAME?</v>
      </c>
      <c r="BF15" t="e">
        <f ca="1"/>
        <v>#NAME?</v>
      </c>
      <c r="BG15" t="e">
        <f t="shared" ca="1" si="13"/>
        <v>#NAME?</v>
      </c>
      <c r="BH15" t="e">
        <f t="shared" ca="1" si="14"/>
        <v>#NAME?</v>
      </c>
      <c r="BI15" t="e">
        <f t="shared" ca="1" si="10"/>
        <v>#NAME?</v>
      </c>
      <c r="BJ15" t="e">
        <f t="shared" ca="1" si="11"/>
        <v>#NAME?</v>
      </c>
      <c r="BK15" t="e">
        <f t="shared" ca="1" si="12"/>
        <v>#NAME?</v>
      </c>
    </row>
    <row r="16" spans="1:63" ht="15.5" x14ac:dyDescent="0.35">
      <c r="A16" s="31">
        <v>67</v>
      </c>
      <c r="B16" s="20">
        <v>0.05</v>
      </c>
      <c r="C16" s="14">
        <v>4</v>
      </c>
      <c r="D16">
        <v>1</v>
      </c>
      <c r="E16" s="32">
        <v>1</v>
      </c>
      <c r="F16" s="14">
        <v>31</v>
      </c>
      <c r="G16" s="14">
        <v>13</v>
      </c>
      <c r="H16" s="14">
        <v>0</v>
      </c>
      <c r="Q16" t="e">
        <f ca="1"/>
        <v>#NAME?</v>
      </c>
      <c r="R16" t="e">
        <f ca="1"/>
        <v>#NAME?</v>
      </c>
      <c r="S16" t="e">
        <f ca="1"/>
        <v>#NAME?</v>
      </c>
      <c r="T16" t="e">
        <f ca="1"/>
        <v>#NAME?</v>
      </c>
      <c r="U16" t="e">
        <f ca="1"/>
        <v>#NAME?</v>
      </c>
      <c r="V16" t="e">
        <f ca="1"/>
        <v>#NAME?</v>
      </c>
      <c r="W16" t="e">
        <f ca="1"/>
        <v>#NAME?</v>
      </c>
      <c r="X16" s="138" t="e">
        <f ca="1"/>
        <v>#NAME?</v>
      </c>
      <c r="Y16" s="139" t="e">
        <f ca="1"/>
        <v>#NAME?</v>
      </c>
      <c r="Z16" s="140" t="e">
        <f t="shared" ca="1" si="1"/>
        <v>#NAME?</v>
      </c>
      <c r="AA16" t="e">
        <f t="shared" ca="1" si="2"/>
        <v>#NAME?</v>
      </c>
      <c r="AB16" t="e">
        <f t="shared" ca="1" si="3"/>
        <v>#NAME?</v>
      </c>
      <c r="AC16" s="138" t="e">
        <f t="shared" ca="1" si="4"/>
        <v>#NAME?</v>
      </c>
      <c r="AD16" s="140" t="e">
        <f t="shared" ca="1" si="5"/>
        <v>#NAME?</v>
      </c>
      <c r="AE16" s="138">
        <f t="shared" ca="1" si="6"/>
        <v>0</v>
      </c>
      <c r="AF16" s="140" t="e">
        <f t="shared" ca="1" si="7"/>
        <v>#NAME?</v>
      </c>
      <c r="AG16">
        <f t="shared" ca="1" si="8"/>
        <v>0</v>
      </c>
      <c r="AI16" s="148" t="e">
        <f ca="1"/>
        <v>#NAME?</v>
      </c>
      <c r="AK16" t="s">
        <v>179</v>
      </c>
      <c r="AL16" s="148">
        <v>0.05</v>
      </c>
      <c r="AN16" s="138" t="e">
        <f ca="1"/>
        <v>#NAME?</v>
      </c>
      <c r="AO16" s="139" t="e">
        <f ca="1"/>
        <v>#NAME?</v>
      </c>
      <c r="AP16" s="139" t="e">
        <f ca="1"/>
        <v>#NAME?</v>
      </c>
      <c r="AQ16" s="139" t="e">
        <f ca="1"/>
        <v>#NAME?</v>
      </c>
      <c r="AR16" s="139" t="e">
        <f ca="1"/>
        <v>#NAME?</v>
      </c>
      <c r="AS16" s="139" t="e">
        <f ca="1"/>
        <v>#NAME?</v>
      </c>
      <c r="AT16" s="139" t="e">
        <f ca="1"/>
        <v>#NAME?</v>
      </c>
      <c r="AU16" s="140" t="e">
        <f ca="1"/>
        <v>#NAME?</v>
      </c>
      <c r="AW16" s="148" t="e">
        <f ca="1"/>
        <v>#NAME?</v>
      </c>
      <c r="BD16" t="e">
        <f ca="1"/>
        <v>#NAME?</v>
      </c>
      <c r="BE16" t="e">
        <f ca="1"/>
        <v>#NAME?</v>
      </c>
      <c r="BF16" t="e">
        <f ca="1"/>
        <v>#NAME?</v>
      </c>
      <c r="BG16" t="e">
        <f t="shared" ca="1" si="13"/>
        <v>#NAME?</v>
      </c>
      <c r="BH16" t="e">
        <f t="shared" ca="1" si="14"/>
        <v>#NAME?</v>
      </c>
      <c r="BI16" t="e">
        <f t="shared" ca="1" si="10"/>
        <v>#NAME?</v>
      </c>
      <c r="BJ16" t="e">
        <f t="shared" ca="1" si="11"/>
        <v>#NAME?</v>
      </c>
      <c r="BK16" t="e">
        <f t="shared" ca="1" si="12"/>
        <v>#NAME?</v>
      </c>
    </row>
    <row r="17" spans="1:63" ht="15.5" x14ac:dyDescent="0.35">
      <c r="A17" s="31">
        <v>62</v>
      </c>
      <c r="B17" s="20">
        <v>0.58799999999999997</v>
      </c>
      <c r="C17" s="14">
        <v>4</v>
      </c>
      <c r="D17">
        <v>1</v>
      </c>
      <c r="E17" s="32">
        <v>1</v>
      </c>
      <c r="F17" s="14">
        <v>41</v>
      </c>
      <c r="G17" s="14">
        <v>10</v>
      </c>
      <c r="H17" s="14">
        <v>1</v>
      </c>
      <c r="Q17" t="e">
        <f ca="1"/>
        <v>#NAME?</v>
      </c>
      <c r="R17" t="e">
        <f ca="1"/>
        <v>#NAME?</v>
      </c>
      <c r="S17" t="e">
        <f ca="1"/>
        <v>#NAME?</v>
      </c>
      <c r="T17" t="e">
        <f ca="1"/>
        <v>#NAME?</v>
      </c>
      <c r="U17" t="e">
        <f ca="1"/>
        <v>#NAME?</v>
      </c>
      <c r="V17" t="e">
        <f ca="1"/>
        <v>#NAME?</v>
      </c>
      <c r="W17" t="e">
        <f ca="1"/>
        <v>#NAME?</v>
      </c>
      <c r="X17" s="138" t="e">
        <f ca="1"/>
        <v>#NAME?</v>
      </c>
      <c r="Y17" s="139" t="e">
        <f ca="1"/>
        <v>#NAME?</v>
      </c>
      <c r="Z17" s="140" t="e">
        <f t="shared" ca="1" si="1"/>
        <v>#NAME?</v>
      </c>
      <c r="AA17" t="e">
        <f t="shared" ca="1" si="2"/>
        <v>#NAME?</v>
      </c>
      <c r="AB17" t="e">
        <f t="shared" ca="1" si="3"/>
        <v>#NAME?</v>
      </c>
      <c r="AC17" s="138" t="e">
        <f t="shared" ca="1" si="4"/>
        <v>#NAME?</v>
      </c>
      <c r="AD17" s="140" t="e">
        <f t="shared" ca="1" si="5"/>
        <v>#NAME?</v>
      </c>
      <c r="AE17" s="138">
        <f t="shared" ca="1" si="6"/>
        <v>0</v>
      </c>
      <c r="AF17" s="140" t="e">
        <f t="shared" ca="1" si="7"/>
        <v>#NAME?</v>
      </c>
      <c r="AG17">
        <f t="shared" ca="1" si="8"/>
        <v>0</v>
      </c>
      <c r="AI17" s="148" t="e">
        <f ca="1"/>
        <v>#NAME?</v>
      </c>
      <c r="AK17" t="s">
        <v>180</v>
      </c>
      <c r="AL17" s="150" t="e">
        <f ca="1">IF(AL15&lt;AL16,"yes","no")</f>
        <v>#NAME?</v>
      </c>
      <c r="AN17" s="138" t="e">
        <f ca="1"/>
        <v>#NAME?</v>
      </c>
      <c r="AO17" s="139" t="e">
        <f ca="1"/>
        <v>#NAME?</v>
      </c>
      <c r="AP17" s="139" t="e">
        <f ca="1"/>
        <v>#NAME?</v>
      </c>
      <c r="AQ17" s="139" t="e">
        <f ca="1"/>
        <v>#NAME?</v>
      </c>
      <c r="AR17" s="139" t="e">
        <f ca="1"/>
        <v>#NAME?</v>
      </c>
      <c r="AS17" s="139" t="e">
        <f ca="1"/>
        <v>#NAME?</v>
      </c>
      <c r="AT17" s="139" t="e">
        <f ca="1"/>
        <v>#NAME?</v>
      </c>
      <c r="AU17" s="140" t="e">
        <f ca="1"/>
        <v>#NAME?</v>
      </c>
      <c r="AW17" s="148" t="e">
        <f ca="1"/>
        <v>#NAME?</v>
      </c>
      <c r="AY17" t="s">
        <v>197</v>
      </c>
      <c r="AZ17" s="156">
        <v>0.5</v>
      </c>
      <c r="BD17" t="e">
        <f ca="1"/>
        <v>#NAME?</v>
      </c>
      <c r="BE17" t="e">
        <f ca="1"/>
        <v>#NAME?</v>
      </c>
      <c r="BF17" t="e">
        <f ca="1"/>
        <v>#NAME?</v>
      </c>
      <c r="BG17" t="e">
        <f t="shared" ca="1" si="13"/>
        <v>#NAME?</v>
      </c>
      <c r="BH17" t="e">
        <f t="shared" ca="1" si="14"/>
        <v>#NAME?</v>
      </c>
      <c r="BI17" t="e">
        <f t="shared" ca="1" si="10"/>
        <v>#NAME?</v>
      </c>
      <c r="BJ17" t="e">
        <f t="shared" ca="1" si="11"/>
        <v>#NAME?</v>
      </c>
      <c r="BK17" t="e">
        <f t="shared" ca="1" si="12"/>
        <v>#NAME?</v>
      </c>
    </row>
    <row r="18" spans="1:63" ht="15.5" x14ac:dyDescent="0.35">
      <c r="A18" s="31">
        <v>99</v>
      </c>
      <c r="B18" s="20">
        <v>1.76</v>
      </c>
      <c r="C18" s="14">
        <v>4</v>
      </c>
      <c r="D18">
        <v>1</v>
      </c>
      <c r="E18" s="32">
        <v>1</v>
      </c>
      <c r="F18" s="14">
        <v>38</v>
      </c>
      <c r="G18" s="14">
        <v>12</v>
      </c>
      <c r="H18" s="14">
        <v>0</v>
      </c>
      <c r="Q18" t="e">
        <f ca="1"/>
        <v>#NAME?</v>
      </c>
      <c r="R18" t="e">
        <f ca="1"/>
        <v>#NAME?</v>
      </c>
      <c r="S18" t="e">
        <f ca="1"/>
        <v>#NAME?</v>
      </c>
      <c r="T18" t="e">
        <f ca="1"/>
        <v>#NAME?</v>
      </c>
      <c r="U18" t="e">
        <f ca="1"/>
        <v>#NAME?</v>
      </c>
      <c r="V18" t="e">
        <f ca="1"/>
        <v>#NAME?</v>
      </c>
      <c r="W18" t="e">
        <f ca="1"/>
        <v>#NAME?</v>
      </c>
      <c r="X18" s="138" t="e">
        <f ca="1"/>
        <v>#NAME?</v>
      </c>
      <c r="Y18" s="139" t="e">
        <f ca="1"/>
        <v>#NAME?</v>
      </c>
      <c r="Z18" s="140" t="e">
        <f t="shared" ca="1" si="1"/>
        <v>#NAME?</v>
      </c>
      <c r="AA18" t="e">
        <f t="shared" ca="1" si="2"/>
        <v>#NAME?</v>
      </c>
      <c r="AB18" t="e">
        <f t="shared" ca="1" si="3"/>
        <v>#NAME?</v>
      </c>
      <c r="AC18" s="138" t="e">
        <f t="shared" ca="1" si="4"/>
        <v>#NAME?</v>
      </c>
      <c r="AD18" s="140" t="e">
        <f t="shared" ca="1" si="5"/>
        <v>#NAME?</v>
      </c>
      <c r="AE18" s="138">
        <f t="shared" ca="1" si="6"/>
        <v>0</v>
      </c>
      <c r="AF18" s="140" t="e">
        <f t="shared" ca="1" si="7"/>
        <v>#NAME?</v>
      </c>
      <c r="AG18">
        <f t="shared" ca="1" si="8"/>
        <v>0</v>
      </c>
      <c r="AI18" s="148" t="e">
        <f ca="1"/>
        <v>#NAME?</v>
      </c>
      <c r="AN18" s="141" t="e">
        <f ca="1"/>
        <v>#NAME?</v>
      </c>
      <c r="AO18" s="142" t="e">
        <f ca="1"/>
        <v>#NAME?</v>
      </c>
      <c r="AP18" s="142" t="e">
        <f ca="1"/>
        <v>#NAME?</v>
      </c>
      <c r="AQ18" s="142" t="e">
        <f ca="1"/>
        <v>#NAME?</v>
      </c>
      <c r="AR18" s="142" t="e">
        <f ca="1"/>
        <v>#NAME?</v>
      </c>
      <c r="AS18" s="142" t="e">
        <f ca="1"/>
        <v>#NAME?</v>
      </c>
      <c r="AT18" s="142" t="e">
        <f ca="1"/>
        <v>#NAME?</v>
      </c>
      <c r="AU18" s="143" t="e">
        <f ca="1"/>
        <v>#NAME?</v>
      </c>
      <c r="AW18" s="149" t="e">
        <f ca="1"/>
        <v>#NAME?</v>
      </c>
      <c r="BD18" t="e">
        <f ca="1"/>
        <v>#NAME?</v>
      </c>
      <c r="BE18" t="e">
        <f ca="1"/>
        <v>#NAME?</v>
      </c>
      <c r="BF18" t="e">
        <f ca="1"/>
        <v>#NAME?</v>
      </c>
      <c r="BG18" t="e">
        <f t="shared" ca="1" si="13"/>
        <v>#NAME?</v>
      </c>
      <c r="BH18" t="e">
        <f t="shared" ca="1" si="14"/>
        <v>#NAME?</v>
      </c>
      <c r="BI18" t="e">
        <f t="shared" ca="1" si="10"/>
        <v>#NAME?</v>
      </c>
      <c r="BJ18" t="e">
        <f t="shared" ca="1" si="11"/>
        <v>#NAME?</v>
      </c>
      <c r="BK18" t="e">
        <f t="shared" ca="1" si="12"/>
        <v>#NAME?</v>
      </c>
    </row>
    <row r="19" spans="1:63" ht="15.5" x14ac:dyDescent="0.35">
      <c r="A19" s="31">
        <v>67</v>
      </c>
      <c r="B19" s="20">
        <v>4.4999999999999998E-2</v>
      </c>
      <c r="C19" s="14">
        <v>0</v>
      </c>
      <c r="D19">
        <v>1</v>
      </c>
      <c r="E19" s="32">
        <v>1</v>
      </c>
      <c r="F19" s="14">
        <v>29</v>
      </c>
      <c r="G19" s="14">
        <v>13</v>
      </c>
      <c r="H19" s="14">
        <v>1</v>
      </c>
      <c r="Q19" t="e">
        <f ca="1"/>
        <v>#NAME?</v>
      </c>
      <c r="R19" t="e">
        <f ca="1"/>
        <v>#NAME?</v>
      </c>
      <c r="S19" t="e">
        <f ca="1"/>
        <v>#NAME?</v>
      </c>
      <c r="T19" t="e">
        <f ca="1"/>
        <v>#NAME?</v>
      </c>
      <c r="U19" t="e">
        <f ca="1"/>
        <v>#NAME?</v>
      </c>
      <c r="V19" t="e">
        <f ca="1"/>
        <v>#NAME?</v>
      </c>
      <c r="W19" t="e">
        <f ca="1"/>
        <v>#NAME?</v>
      </c>
      <c r="X19" s="138" t="e">
        <f ca="1"/>
        <v>#NAME?</v>
      </c>
      <c r="Y19" s="139" t="e">
        <f ca="1"/>
        <v>#NAME?</v>
      </c>
      <c r="Z19" s="140" t="e">
        <f t="shared" ca="1" si="1"/>
        <v>#NAME?</v>
      </c>
      <c r="AA19" t="e">
        <f t="shared" ca="1" si="2"/>
        <v>#NAME?</v>
      </c>
      <c r="AB19" t="e">
        <f t="shared" ca="1" si="3"/>
        <v>#NAME?</v>
      </c>
      <c r="AC19" s="138" t="e">
        <f t="shared" ca="1" si="4"/>
        <v>#NAME?</v>
      </c>
      <c r="AD19" s="140" t="e">
        <f t="shared" ca="1" si="5"/>
        <v>#NAME?</v>
      </c>
      <c r="AE19" s="138">
        <f t="shared" ca="1" si="6"/>
        <v>0</v>
      </c>
      <c r="AF19" s="140" t="e">
        <f t="shared" ca="1" si="7"/>
        <v>#NAME?</v>
      </c>
      <c r="AG19">
        <f t="shared" ca="1" si="8"/>
        <v>0</v>
      </c>
      <c r="AI19" s="149" t="e">
        <f ca="1"/>
        <v>#NAME?</v>
      </c>
      <c r="AK19" t="s">
        <v>181</v>
      </c>
      <c r="AL19" s="147" t="e">
        <f ca="1">1-AL11/AL10</f>
        <v>#NAME?</v>
      </c>
      <c r="BD19" t="e">
        <f ca="1"/>
        <v>#NAME?</v>
      </c>
      <c r="BE19" t="e">
        <f ca="1"/>
        <v>#NAME?</v>
      </c>
      <c r="BF19" t="e">
        <f ca="1"/>
        <v>#NAME?</v>
      </c>
      <c r="BG19" t="e">
        <f t="shared" ca="1" si="13"/>
        <v>#NAME?</v>
      </c>
      <c r="BH19" t="e">
        <f t="shared" ca="1" si="14"/>
        <v>#NAME?</v>
      </c>
      <c r="BI19" t="e">
        <f t="shared" ca="1" si="10"/>
        <v>#NAME?</v>
      </c>
      <c r="BJ19" t="e">
        <f t="shared" ca="1" si="11"/>
        <v>#NAME?</v>
      </c>
      <c r="BK19" t="e">
        <f t="shared" ca="1" si="12"/>
        <v>#NAME?</v>
      </c>
    </row>
    <row r="20" spans="1:63" ht="15.5" x14ac:dyDescent="0.35">
      <c r="A20" s="31">
        <v>51</v>
      </c>
      <c r="B20" s="20">
        <v>1</v>
      </c>
      <c r="C20" s="14">
        <v>3</v>
      </c>
      <c r="D20">
        <v>0</v>
      </c>
      <c r="E20" s="32">
        <v>0</v>
      </c>
      <c r="F20" s="14">
        <v>34</v>
      </c>
      <c r="G20" s="14">
        <v>6</v>
      </c>
      <c r="H20" s="14">
        <v>1</v>
      </c>
      <c r="Q20" t="e">
        <f ca="1"/>
        <v>#NAME?</v>
      </c>
      <c r="R20" t="e">
        <f ca="1"/>
        <v>#NAME?</v>
      </c>
      <c r="S20" t="e">
        <f ca="1"/>
        <v>#NAME?</v>
      </c>
      <c r="T20" t="e">
        <f ca="1"/>
        <v>#NAME?</v>
      </c>
      <c r="U20" t="e">
        <f ca="1"/>
        <v>#NAME?</v>
      </c>
      <c r="V20" t="e">
        <f ca="1"/>
        <v>#NAME?</v>
      </c>
      <c r="W20" t="e">
        <f ca="1"/>
        <v>#NAME?</v>
      </c>
      <c r="X20" s="138" t="e">
        <f ca="1"/>
        <v>#NAME?</v>
      </c>
      <c r="Y20" s="139" t="e">
        <f ca="1"/>
        <v>#NAME?</v>
      </c>
      <c r="Z20" s="140" t="e">
        <f t="shared" ca="1" si="1"/>
        <v>#NAME?</v>
      </c>
      <c r="AA20" t="e">
        <f t="shared" ca="1" si="2"/>
        <v>#NAME?</v>
      </c>
      <c r="AB20" t="e">
        <f t="shared" ca="1" si="3"/>
        <v>#NAME?</v>
      </c>
      <c r="AC20" s="138" t="e">
        <f t="shared" ca="1" si="4"/>
        <v>#NAME?</v>
      </c>
      <c r="AD20" s="140" t="e">
        <f t="shared" ca="1" si="5"/>
        <v>#NAME?</v>
      </c>
      <c r="AE20" s="138">
        <f t="shared" ca="1" si="6"/>
        <v>0</v>
      </c>
      <c r="AF20" s="140" t="e">
        <f t="shared" ca="1" si="7"/>
        <v>#NAME?</v>
      </c>
      <c r="AG20">
        <f t="shared" ca="1" si="8"/>
        <v>0</v>
      </c>
      <c r="AK20" t="s">
        <v>182</v>
      </c>
      <c r="AL20" s="148" t="e">
        <f ca="1">1-EXP((-2/Z161)*(AL11-AL10))</f>
        <v>#NAME?</v>
      </c>
      <c r="BD20" t="e">
        <f ca="1"/>
        <v>#NAME?</v>
      </c>
      <c r="BE20" t="e">
        <f ca="1"/>
        <v>#NAME?</v>
      </c>
      <c r="BF20" t="e">
        <f ca="1"/>
        <v>#NAME?</v>
      </c>
      <c r="BG20" t="e">
        <f t="shared" ca="1" si="13"/>
        <v>#NAME?</v>
      </c>
      <c r="BH20" t="e">
        <f t="shared" ca="1" si="14"/>
        <v>#NAME?</v>
      </c>
      <c r="BI20" t="e">
        <f t="shared" ca="1" si="10"/>
        <v>#NAME?</v>
      </c>
      <c r="BJ20" t="e">
        <f t="shared" ca="1" si="11"/>
        <v>#NAME?</v>
      </c>
      <c r="BK20" t="e">
        <f t="shared" ca="1" si="12"/>
        <v>#NAME?</v>
      </c>
    </row>
    <row r="21" spans="1:63" ht="15.5" x14ac:dyDescent="0.35">
      <c r="A21" s="31">
        <v>71</v>
      </c>
      <c r="B21" s="20">
        <v>0.121</v>
      </c>
      <c r="C21" s="14">
        <v>0</v>
      </c>
      <c r="D21">
        <v>1</v>
      </c>
      <c r="E21" s="32">
        <v>1</v>
      </c>
      <c r="F21" s="14">
        <v>34</v>
      </c>
      <c r="G21" s="14">
        <v>8</v>
      </c>
      <c r="H21" s="14">
        <v>0</v>
      </c>
      <c r="Q21" t="e">
        <f ca="1"/>
        <v>#NAME?</v>
      </c>
      <c r="R21" t="e">
        <f ca="1"/>
        <v>#NAME?</v>
      </c>
      <c r="S21" t="e">
        <f ca="1"/>
        <v>#NAME?</v>
      </c>
      <c r="T21" t="e">
        <f ca="1"/>
        <v>#NAME?</v>
      </c>
      <c r="U21" t="e">
        <f ca="1"/>
        <v>#NAME?</v>
      </c>
      <c r="V21" t="e">
        <f ca="1"/>
        <v>#NAME?</v>
      </c>
      <c r="W21" t="e">
        <f ca="1"/>
        <v>#NAME?</v>
      </c>
      <c r="X21" s="138" t="e">
        <f ca="1"/>
        <v>#NAME?</v>
      </c>
      <c r="Y21" s="139" t="e">
        <f ca="1"/>
        <v>#NAME?</v>
      </c>
      <c r="Z21" s="140" t="e">
        <f t="shared" ca="1" si="1"/>
        <v>#NAME?</v>
      </c>
      <c r="AA21" t="e">
        <f t="shared" ca="1" si="2"/>
        <v>#NAME?</v>
      </c>
      <c r="AB21" t="e">
        <f t="shared" ca="1" si="3"/>
        <v>#NAME?</v>
      </c>
      <c r="AC21" s="138" t="e">
        <f t="shared" ca="1" si="4"/>
        <v>#NAME?</v>
      </c>
      <c r="AD21" s="140" t="e">
        <f t="shared" ca="1" si="5"/>
        <v>#NAME?</v>
      </c>
      <c r="AE21" s="138">
        <f t="shared" ca="1" si="6"/>
        <v>0</v>
      </c>
      <c r="AF21" s="140" t="e">
        <f t="shared" ca="1" si="7"/>
        <v>#NAME?</v>
      </c>
      <c r="AG21">
        <f t="shared" ca="1" si="8"/>
        <v>0</v>
      </c>
      <c r="AK21" t="s">
        <v>183</v>
      </c>
      <c r="AL21" s="149" t="e">
        <f ca="1">AL20/(1-EXP(2*AL10/Z161))</f>
        <v>#NAME?</v>
      </c>
      <c r="BD21" t="e">
        <f ca="1"/>
        <v>#NAME?</v>
      </c>
      <c r="BE21" t="e">
        <f ca="1"/>
        <v>#NAME?</v>
      </c>
      <c r="BF21" t="e">
        <f ca="1"/>
        <v>#NAME?</v>
      </c>
      <c r="BG21" t="e">
        <f t="shared" ca="1" si="13"/>
        <v>#NAME?</v>
      </c>
      <c r="BH21" t="e">
        <f t="shared" ca="1" si="14"/>
        <v>#NAME?</v>
      </c>
      <c r="BI21" t="e">
        <f t="shared" ca="1" si="10"/>
        <v>#NAME?</v>
      </c>
      <c r="BJ21" t="e">
        <f t="shared" ca="1" si="11"/>
        <v>#NAME?</v>
      </c>
      <c r="BK21" t="e">
        <f t="shared" ca="1" si="12"/>
        <v>#NAME?</v>
      </c>
    </row>
    <row r="22" spans="1:63" ht="15.5" x14ac:dyDescent="0.35">
      <c r="A22" s="31">
        <v>65</v>
      </c>
      <c r="B22" s="20">
        <v>0.159</v>
      </c>
      <c r="C22" s="14">
        <v>2</v>
      </c>
      <c r="D22">
        <v>1</v>
      </c>
      <c r="E22" s="32">
        <v>1</v>
      </c>
      <c r="F22" s="14">
        <v>47</v>
      </c>
      <c r="G22" s="14">
        <v>14</v>
      </c>
      <c r="H22" s="14">
        <v>0</v>
      </c>
      <c r="Q22" t="e">
        <f ca="1"/>
        <v>#NAME?</v>
      </c>
      <c r="R22" t="e">
        <f ca="1"/>
        <v>#NAME?</v>
      </c>
      <c r="S22" t="e">
        <f ca="1"/>
        <v>#NAME?</v>
      </c>
      <c r="T22" t="e">
        <f ca="1"/>
        <v>#NAME?</v>
      </c>
      <c r="U22" t="e">
        <f ca="1"/>
        <v>#NAME?</v>
      </c>
      <c r="V22" t="e">
        <f ca="1"/>
        <v>#NAME?</v>
      </c>
      <c r="W22" t="e">
        <f ca="1"/>
        <v>#NAME?</v>
      </c>
      <c r="X22" s="138" t="e">
        <f ca="1"/>
        <v>#NAME?</v>
      </c>
      <c r="Y22" s="139" t="e">
        <f ca="1"/>
        <v>#NAME?</v>
      </c>
      <c r="Z22" s="140" t="e">
        <f t="shared" ca="1" si="1"/>
        <v>#NAME?</v>
      </c>
      <c r="AA22" t="e">
        <f t="shared" ca="1" si="2"/>
        <v>#NAME?</v>
      </c>
      <c r="AB22" t="e">
        <f t="shared" ca="1" si="3"/>
        <v>#NAME?</v>
      </c>
      <c r="AC22" s="138" t="e">
        <f t="shared" ca="1" si="4"/>
        <v>#NAME?</v>
      </c>
      <c r="AD22" s="140" t="e">
        <f t="shared" ca="1" si="5"/>
        <v>#NAME?</v>
      </c>
      <c r="AE22" s="138">
        <f t="shared" ca="1" si="6"/>
        <v>0</v>
      </c>
      <c r="AF22" s="140" t="e">
        <f t="shared" ca="1" si="7"/>
        <v>#NAME?</v>
      </c>
      <c r="AG22">
        <f t="shared" ca="1" si="8"/>
        <v>0</v>
      </c>
      <c r="BD22" t="e">
        <f ca="1"/>
        <v>#NAME?</v>
      </c>
      <c r="BE22" t="e">
        <f ca="1"/>
        <v>#NAME?</v>
      </c>
      <c r="BF22" t="e">
        <f ca="1"/>
        <v>#NAME?</v>
      </c>
      <c r="BG22" t="e">
        <f t="shared" ca="1" si="13"/>
        <v>#NAME?</v>
      </c>
      <c r="BH22" t="e">
        <f t="shared" ca="1" si="14"/>
        <v>#NAME?</v>
      </c>
      <c r="BI22" t="e">
        <f t="shared" ca="1" si="10"/>
        <v>#NAME?</v>
      </c>
      <c r="BJ22" t="e">
        <f t="shared" ca="1" si="11"/>
        <v>#NAME?</v>
      </c>
      <c r="BK22" t="e">
        <f t="shared" ca="1" si="12"/>
        <v>#NAME?</v>
      </c>
    </row>
    <row r="23" spans="1:63" ht="15.5" x14ac:dyDescent="0.35">
      <c r="A23" s="31">
        <v>86</v>
      </c>
      <c r="B23" s="20">
        <v>2.2839999999999998</v>
      </c>
      <c r="C23" s="14">
        <v>0</v>
      </c>
      <c r="D23">
        <v>1</v>
      </c>
      <c r="E23" s="32">
        <v>1</v>
      </c>
      <c r="F23" s="14">
        <v>38</v>
      </c>
      <c r="G23" s="14">
        <v>10</v>
      </c>
      <c r="H23" s="14">
        <v>1</v>
      </c>
      <c r="Q23" t="e">
        <f ca="1"/>
        <v>#NAME?</v>
      </c>
      <c r="R23" t="e">
        <f ca="1"/>
        <v>#NAME?</v>
      </c>
      <c r="S23" t="e">
        <f ca="1"/>
        <v>#NAME?</v>
      </c>
      <c r="T23" t="e">
        <f ca="1"/>
        <v>#NAME?</v>
      </c>
      <c r="U23" t="e">
        <f ca="1"/>
        <v>#NAME?</v>
      </c>
      <c r="V23" t="e">
        <f ca="1"/>
        <v>#NAME?</v>
      </c>
      <c r="W23" t="e">
        <f ca="1"/>
        <v>#NAME?</v>
      </c>
      <c r="X23" s="138" t="e">
        <f ca="1"/>
        <v>#NAME?</v>
      </c>
      <c r="Y23" s="139" t="e">
        <f ca="1"/>
        <v>#NAME?</v>
      </c>
      <c r="Z23" s="140" t="e">
        <f t="shared" ca="1" si="1"/>
        <v>#NAME?</v>
      </c>
      <c r="AA23" t="e">
        <f t="shared" ca="1" si="2"/>
        <v>#NAME?</v>
      </c>
      <c r="AB23" t="e">
        <f t="shared" ca="1" si="3"/>
        <v>#NAME?</v>
      </c>
      <c r="AC23" s="138" t="e">
        <f t="shared" ca="1" si="4"/>
        <v>#NAME?</v>
      </c>
      <c r="AD23" s="140" t="e">
        <f t="shared" ca="1" si="5"/>
        <v>#NAME?</v>
      </c>
      <c r="AE23" s="138">
        <f t="shared" ca="1" si="6"/>
        <v>0</v>
      </c>
      <c r="AF23" s="140" t="e">
        <f t="shared" ca="1" si="7"/>
        <v>#NAME?</v>
      </c>
      <c r="AG23">
        <f t="shared" ca="1" si="8"/>
        <v>0</v>
      </c>
      <c r="AK23" t="s">
        <v>184</v>
      </c>
      <c r="AL23" s="147">
        <f ca="1">AG161</f>
        <v>0</v>
      </c>
      <c r="BD23" t="e">
        <f ca="1"/>
        <v>#NAME?</v>
      </c>
      <c r="BE23" t="e">
        <f ca="1"/>
        <v>#NAME?</v>
      </c>
      <c r="BF23" t="e">
        <f ca="1"/>
        <v>#NAME?</v>
      </c>
      <c r="BG23" t="e">
        <f t="shared" ca="1" si="13"/>
        <v>#NAME?</v>
      </c>
      <c r="BH23" t="e">
        <f t="shared" ca="1" si="14"/>
        <v>#NAME?</v>
      </c>
      <c r="BI23" t="e">
        <f t="shared" ca="1" si="10"/>
        <v>#NAME?</v>
      </c>
      <c r="BJ23" t="e">
        <f t="shared" ca="1" si="11"/>
        <v>#NAME?</v>
      </c>
      <c r="BK23" t="e">
        <f t="shared" ca="1" si="12"/>
        <v>#NAME?</v>
      </c>
    </row>
    <row r="24" spans="1:63" ht="15.5" x14ac:dyDescent="0.35">
      <c r="A24" s="31">
        <v>51</v>
      </c>
      <c r="B24" s="20">
        <v>0.79900000000000004</v>
      </c>
      <c r="C24" s="14">
        <v>6</v>
      </c>
      <c r="D24">
        <v>0</v>
      </c>
      <c r="E24" s="32">
        <v>1</v>
      </c>
      <c r="F24" s="14">
        <v>34</v>
      </c>
      <c r="G24" s="14">
        <v>12</v>
      </c>
      <c r="H24" s="14">
        <v>1</v>
      </c>
      <c r="Q24" t="e">
        <f ca="1"/>
        <v>#NAME?</v>
      </c>
      <c r="R24" t="e">
        <f ca="1"/>
        <v>#NAME?</v>
      </c>
      <c r="S24" t="e">
        <f ca="1"/>
        <v>#NAME?</v>
      </c>
      <c r="T24" t="e">
        <f ca="1"/>
        <v>#NAME?</v>
      </c>
      <c r="U24" t="e">
        <f ca="1"/>
        <v>#NAME?</v>
      </c>
      <c r="V24" t="e">
        <f ca="1"/>
        <v>#NAME?</v>
      </c>
      <c r="W24" t="e">
        <f ca="1"/>
        <v>#NAME?</v>
      </c>
      <c r="X24" s="138" t="e">
        <f ca="1"/>
        <v>#NAME?</v>
      </c>
      <c r="Y24" s="139" t="e">
        <f ca="1"/>
        <v>#NAME?</v>
      </c>
      <c r="Z24" s="140" t="e">
        <f t="shared" ca="1" si="1"/>
        <v>#NAME?</v>
      </c>
      <c r="AA24" t="e">
        <f t="shared" ca="1" si="2"/>
        <v>#NAME?</v>
      </c>
      <c r="AB24" t="e">
        <f t="shared" ca="1" si="3"/>
        <v>#NAME?</v>
      </c>
      <c r="AC24" s="138" t="e">
        <f t="shared" ca="1" si="4"/>
        <v>#NAME?</v>
      </c>
      <c r="AD24" s="140" t="e">
        <f t="shared" ca="1" si="5"/>
        <v>#NAME?</v>
      </c>
      <c r="AE24" s="138">
        <f t="shared" ca="1" si="6"/>
        <v>0</v>
      </c>
      <c r="AF24" s="140" t="e">
        <f t="shared" ca="1" si="7"/>
        <v>#NAME?</v>
      </c>
      <c r="AG24">
        <f t="shared" ca="1" si="8"/>
        <v>0</v>
      </c>
      <c r="AK24" t="s">
        <v>138</v>
      </c>
      <c r="AL24" s="148">
        <f ca="1">COUNT(Z11:Z160)-2</f>
        <v>-2</v>
      </c>
      <c r="BD24" t="e">
        <f ca="1"/>
        <v>#NAME?</v>
      </c>
      <c r="BE24" t="e">
        <f ca="1"/>
        <v>#NAME?</v>
      </c>
      <c r="BF24" t="e">
        <f ca="1"/>
        <v>#NAME?</v>
      </c>
      <c r="BG24" t="e">
        <f t="shared" ca="1" si="13"/>
        <v>#NAME?</v>
      </c>
      <c r="BH24" t="e">
        <f t="shared" ca="1" si="14"/>
        <v>#NAME?</v>
      </c>
      <c r="BI24" t="e">
        <f t="shared" ca="1" si="10"/>
        <v>#NAME?</v>
      </c>
      <c r="BJ24" t="e">
        <f t="shared" ca="1" si="11"/>
        <v>#NAME?</v>
      </c>
      <c r="BK24" t="e">
        <f t="shared" ca="1" si="12"/>
        <v>#NAME?</v>
      </c>
    </row>
    <row r="25" spans="1:63" ht="15.5" x14ac:dyDescent="0.35">
      <c r="A25" s="31">
        <v>56</v>
      </c>
      <c r="B25" s="20">
        <v>0.91100000000000003</v>
      </c>
      <c r="C25" s="14">
        <v>2</v>
      </c>
      <c r="D25">
        <v>1</v>
      </c>
      <c r="E25" s="32">
        <v>0</v>
      </c>
      <c r="F25" s="14">
        <v>30</v>
      </c>
      <c r="G25" s="14">
        <v>13</v>
      </c>
      <c r="H25" s="14">
        <v>1</v>
      </c>
      <c r="Q25" t="e">
        <f ca="1"/>
        <v>#NAME?</v>
      </c>
      <c r="R25" t="e">
        <f ca="1"/>
        <v>#NAME?</v>
      </c>
      <c r="S25" t="e">
        <f ca="1"/>
        <v>#NAME?</v>
      </c>
      <c r="T25" t="e">
        <f ca="1"/>
        <v>#NAME?</v>
      </c>
      <c r="U25" t="e">
        <f ca="1"/>
        <v>#NAME?</v>
      </c>
      <c r="V25" t="e">
        <f ca="1"/>
        <v>#NAME?</v>
      </c>
      <c r="W25" t="e">
        <f ca="1"/>
        <v>#NAME?</v>
      </c>
      <c r="X25" s="138" t="e">
        <f ca="1"/>
        <v>#NAME?</v>
      </c>
      <c r="Y25" s="139" t="e">
        <f ca="1"/>
        <v>#NAME?</v>
      </c>
      <c r="Z25" s="140" t="e">
        <f t="shared" ca="1" si="1"/>
        <v>#NAME?</v>
      </c>
      <c r="AA25" t="e">
        <f t="shared" ca="1" si="2"/>
        <v>#NAME?</v>
      </c>
      <c r="AB25" t="e">
        <f t="shared" ca="1" si="3"/>
        <v>#NAME?</v>
      </c>
      <c r="AC25" s="138" t="e">
        <f t="shared" ca="1" si="4"/>
        <v>#NAME?</v>
      </c>
      <c r="AD25" s="140" t="e">
        <f t="shared" ca="1" si="5"/>
        <v>#NAME?</v>
      </c>
      <c r="AE25" s="138">
        <f t="shared" ca="1" si="6"/>
        <v>0</v>
      </c>
      <c r="AF25" s="140" t="e">
        <f t="shared" ca="1" si="7"/>
        <v>#NAME?</v>
      </c>
      <c r="AG25">
        <f t="shared" ca="1" si="8"/>
        <v>0</v>
      </c>
      <c r="AK25" t="s">
        <v>178</v>
      </c>
      <c r="AL25" s="148" t="e">
        <f ca="1">_xlfn.CHISQ.DIST.RT(AL23,AL24)</f>
        <v>#NUM!</v>
      </c>
      <c r="BD25" t="e">
        <f ca="1"/>
        <v>#NAME?</v>
      </c>
      <c r="BE25" t="e">
        <f ca="1"/>
        <v>#NAME?</v>
      </c>
      <c r="BF25" t="e">
        <f ca="1"/>
        <v>#NAME?</v>
      </c>
      <c r="BG25" t="e">
        <f t="shared" ca="1" si="13"/>
        <v>#NAME?</v>
      </c>
      <c r="BH25" t="e">
        <f t="shared" ca="1" si="14"/>
        <v>#NAME?</v>
      </c>
      <c r="BI25" t="e">
        <f t="shared" ca="1" si="10"/>
        <v>#NAME?</v>
      </c>
      <c r="BJ25" t="e">
        <f t="shared" ca="1" si="11"/>
        <v>#NAME?</v>
      </c>
      <c r="BK25" t="e">
        <f t="shared" ca="1" si="12"/>
        <v>#NAME?</v>
      </c>
    </row>
    <row r="26" spans="1:63" ht="15.5" x14ac:dyDescent="0.35">
      <c r="A26" s="31">
        <v>60</v>
      </c>
      <c r="B26" s="20">
        <v>0.81299999999999994</v>
      </c>
      <c r="C26" s="14">
        <v>3</v>
      </c>
      <c r="D26">
        <v>0</v>
      </c>
      <c r="E26" s="32">
        <v>0</v>
      </c>
      <c r="F26" s="14">
        <v>44</v>
      </c>
      <c r="G26" s="14">
        <v>8</v>
      </c>
      <c r="H26" s="14">
        <v>1</v>
      </c>
      <c r="Q26" t="e">
        <f ca="1"/>
        <v>#NAME?</v>
      </c>
      <c r="R26" t="e">
        <f ca="1"/>
        <v>#NAME?</v>
      </c>
      <c r="S26" t="e">
        <f ca="1"/>
        <v>#NAME?</v>
      </c>
      <c r="T26" t="e">
        <f ca="1"/>
        <v>#NAME?</v>
      </c>
      <c r="U26" t="e">
        <f ca="1"/>
        <v>#NAME?</v>
      </c>
      <c r="V26" t="e">
        <f ca="1"/>
        <v>#NAME?</v>
      </c>
      <c r="W26" t="e">
        <f ca="1"/>
        <v>#NAME?</v>
      </c>
      <c r="X26" s="138" t="e">
        <f ca="1"/>
        <v>#NAME?</v>
      </c>
      <c r="Y26" s="139" t="e">
        <f ca="1"/>
        <v>#NAME?</v>
      </c>
      <c r="Z26" s="140" t="e">
        <f t="shared" ca="1" si="1"/>
        <v>#NAME?</v>
      </c>
      <c r="AA26" t="e">
        <f t="shared" ca="1" si="2"/>
        <v>#NAME?</v>
      </c>
      <c r="AB26" t="e">
        <f t="shared" ca="1" si="3"/>
        <v>#NAME?</v>
      </c>
      <c r="AC26" s="138" t="e">
        <f t="shared" ca="1" si="4"/>
        <v>#NAME?</v>
      </c>
      <c r="AD26" s="140" t="e">
        <f t="shared" ca="1" si="5"/>
        <v>#NAME?</v>
      </c>
      <c r="AE26" s="138">
        <f t="shared" ca="1" si="6"/>
        <v>0</v>
      </c>
      <c r="AF26" s="140" t="e">
        <f t="shared" ca="1" si="7"/>
        <v>#NAME?</v>
      </c>
      <c r="AG26">
        <f t="shared" ca="1" si="8"/>
        <v>0</v>
      </c>
      <c r="AK26" t="s">
        <v>179</v>
      </c>
      <c r="AL26" s="148">
        <f>AL16</f>
        <v>0.05</v>
      </c>
      <c r="BD26" t="e">
        <f ca="1"/>
        <v>#NAME?</v>
      </c>
      <c r="BE26" t="e">
        <f ca="1"/>
        <v>#NAME?</v>
      </c>
      <c r="BF26" t="e">
        <f ca="1"/>
        <v>#NAME?</v>
      </c>
      <c r="BG26" t="e">
        <f t="shared" ca="1" si="13"/>
        <v>#NAME?</v>
      </c>
      <c r="BH26" t="e">
        <f t="shared" ca="1" si="14"/>
        <v>#NAME?</v>
      </c>
      <c r="BI26" t="e">
        <f t="shared" ca="1" si="10"/>
        <v>#NAME?</v>
      </c>
      <c r="BJ26" t="e">
        <f t="shared" ca="1" si="11"/>
        <v>#NAME?</v>
      </c>
      <c r="BK26" t="e">
        <f t="shared" ca="1" si="12"/>
        <v>#NAME?</v>
      </c>
    </row>
    <row r="27" spans="1:63" ht="15.5" x14ac:dyDescent="0.35">
      <c r="A27" s="31">
        <v>40</v>
      </c>
      <c r="B27" s="20">
        <v>0.97599999999999998</v>
      </c>
      <c r="C27" s="14">
        <v>2</v>
      </c>
      <c r="D27">
        <v>0</v>
      </c>
      <c r="E27" s="32">
        <v>0</v>
      </c>
      <c r="F27" s="14">
        <v>37</v>
      </c>
      <c r="G27" s="14">
        <v>5</v>
      </c>
      <c r="H27" s="14">
        <v>0</v>
      </c>
      <c r="Q27" t="e">
        <f ca="1"/>
        <v>#NAME?</v>
      </c>
      <c r="R27" t="e">
        <f ca="1"/>
        <v>#NAME?</v>
      </c>
      <c r="S27" t="e">
        <f ca="1"/>
        <v>#NAME?</v>
      </c>
      <c r="T27" t="e">
        <f ca="1"/>
        <v>#NAME?</v>
      </c>
      <c r="U27" t="e">
        <f ca="1"/>
        <v>#NAME?</v>
      </c>
      <c r="V27" t="e">
        <f ca="1"/>
        <v>#NAME?</v>
      </c>
      <c r="W27" t="e">
        <f ca="1"/>
        <v>#NAME?</v>
      </c>
      <c r="X27" s="138" t="e">
        <f ca="1"/>
        <v>#NAME?</v>
      </c>
      <c r="Y27" s="139" t="e">
        <f ca="1"/>
        <v>#NAME?</v>
      </c>
      <c r="Z27" s="140" t="e">
        <f t="shared" ca="1" si="1"/>
        <v>#NAME?</v>
      </c>
      <c r="AA27" t="e">
        <f t="shared" ca="1" si="2"/>
        <v>#NAME?</v>
      </c>
      <c r="AB27" t="e">
        <f t="shared" ca="1" si="3"/>
        <v>#NAME?</v>
      </c>
      <c r="AC27" s="138" t="e">
        <f t="shared" ca="1" si="4"/>
        <v>#NAME?</v>
      </c>
      <c r="AD27" s="140" t="e">
        <f t="shared" ca="1" si="5"/>
        <v>#NAME?</v>
      </c>
      <c r="AE27" s="138">
        <f t="shared" ca="1" si="6"/>
        <v>0</v>
      </c>
      <c r="AF27" s="140" t="e">
        <f t="shared" ca="1" si="7"/>
        <v>#NAME?</v>
      </c>
      <c r="AG27">
        <f t="shared" ca="1" si="8"/>
        <v>0</v>
      </c>
      <c r="AK27" t="s">
        <v>180</v>
      </c>
      <c r="AL27" s="150" t="e">
        <f ca="1">IF(AL25&lt;AL26,"yes","no")</f>
        <v>#NUM!</v>
      </c>
      <c r="BD27" t="e">
        <f ca="1"/>
        <v>#NAME?</v>
      </c>
      <c r="BE27" t="e">
        <f ca="1"/>
        <v>#NAME?</v>
      </c>
      <c r="BF27" t="e">
        <f ca="1"/>
        <v>#NAME?</v>
      </c>
      <c r="BG27" t="e">
        <f t="shared" ca="1" si="13"/>
        <v>#NAME?</v>
      </c>
      <c r="BH27" t="e">
        <f t="shared" ca="1" si="14"/>
        <v>#NAME?</v>
      </c>
      <c r="BI27" t="e">
        <f t="shared" ca="1" si="10"/>
        <v>#NAME?</v>
      </c>
      <c r="BJ27" t="e">
        <f t="shared" ca="1" si="11"/>
        <v>#NAME?</v>
      </c>
      <c r="BK27" t="e">
        <f t="shared" ca="1" si="12"/>
        <v>#NAME?</v>
      </c>
    </row>
    <row r="28" spans="1:63" ht="15.5" x14ac:dyDescent="0.35">
      <c r="A28" s="31">
        <v>85</v>
      </c>
      <c r="B28" s="20">
        <v>1.86</v>
      </c>
      <c r="C28" s="14">
        <v>2</v>
      </c>
      <c r="D28">
        <v>1</v>
      </c>
      <c r="E28" s="32">
        <v>1</v>
      </c>
      <c r="F28" s="14">
        <v>37</v>
      </c>
      <c r="G28" s="14">
        <v>13</v>
      </c>
      <c r="H28" s="14">
        <v>1</v>
      </c>
      <c r="Q28" t="e">
        <f ca="1"/>
        <v>#NAME?</v>
      </c>
      <c r="R28" t="e">
        <f ca="1"/>
        <v>#NAME?</v>
      </c>
      <c r="S28" t="e">
        <f ca="1"/>
        <v>#NAME?</v>
      </c>
      <c r="T28" t="e">
        <f ca="1"/>
        <v>#NAME?</v>
      </c>
      <c r="U28" t="e">
        <f ca="1"/>
        <v>#NAME?</v>
      </c>
      <c r="V28" t="e">
        <f ca="1"/>
        <v>#NAME?</v>
      </c>
      <c r="W28" t="e">
        <f ca="1"/>
        <v>#NAME?</v>
      </c>
      <c r="X28" s="138" t="e">
        <f ca="1"/>
        <v>#NAME?</v>
      </c>
      <c r="Y28" s="139" t="e">
        <f ca="1"/>
        <v>#NAME?</v>
      </c>
      <c r="Z28" s="140" t="e">
        <f t="shared" ca="1" si="1"/>
        <v>#NAME?</v>
      </c>
      <c r="AA28" t="e">
        <f t="shared" ca="1" si="2"/>
        <v>#NAME?</v>
      </c>
      <c r="AB28" t="e">
        <f t="shared" ca="1" si="3"/>
        <v>#NAME?</v>
      </c>
      <c r="AC28" s="138" t="e">
        <f t="shared" ca="1" si="4"/>
        <v>#NAME?</v>
      </c>
      <c r="AD28" s="140" t="e">
        <f t="shared" ca="1" si="5"/>
        <v>#NAME?</v>
      </c>
      <c r="AE28" s="138">
        <f t="shared" ca="1" si="6"/>
        <v>0</v>
      </c>
      <c r="AF28" s="140" t="e">
        <f t="shared" ca="1" si="7"/>
        <v>#NAME?</v>
      </c>
      <c r="AG28">
        <f t="shared" ca="1" si="8"/>
        <v>0</v>
      </c>
      <c r="BD28" t="e">
        <f ca="1"/>
        <v>#NAME?</v>
      </c>
      <c r="BE28" t="e">
        <f ca="1"/>
        <v>#NAME?</v>
      </c>
      <c r="BF28" t="e">
        <f ca="1"/>
        <v>#NAME?</v>
      </c>
      <c r="BG28" t="e">
        <f t="shared" ca="1" si="13"/>
        <v>#NAME?</v>
      </c>
      <c r="BH28" t="e">
        <f t="shared" ca="1" si="14"/>
        <v>#NAME?</v>
      </c>
      <c r="BI28" t="e">
        <f t="shared" ca="1" si="10"/>
        <v>#NAME?</v>
      </c>
      <c r="BJ28" t="e">
        <f t="shared" ca="1" si="11"/>
        <v>#NAME?</v>
      </c>
      <c r="BK28" t="e">
        <f t="shared" ca="1" si="12"/>
        <v>#NAME?</v>
      </c>
    </row>
    <row r="29" spans="1:63" ht="15.5" x14ac:dyDescent="0.35">
      <c r="A29" s="31">
        <v>35</v>
      </c>
      <c r="B29" s="20">
        <v>4.7E-2</v>
      </c>
      <c r="C29" s="14">
        <v>4</v>
      </c>
      <c r="D29">
        <v>0</v>
      </c>
      <c r="E29" s="32">
        <v>0</v>
      </c>
      <c r="F29" s="14">
        <v>27</v>
      </c>
      <c r="G29" s="14">
        <v>5</v>
      </c>
      <c r="H29" s="14">
        <v>1</v>
      </c>
      <c r="Q29" t="e">
        <f ca="1"/>
        <v>#NAME?</v>
      </c>
      <c r="R29" t="e">
        <f ca="1"/>
        <v>#NAME?</v>
      </c>
      <c r="S29" t="e">
        <f ca="1"/>
        <v>#NAME?</v>
      </c>
      <c r="T29" t="e">
        <f ca="1"/>
        <v>#NAME?</v>
      </c>
      <c r="U29" t="e">
        <f ca="1"/>
        <v>#NAME?</v>
      </c>
      <c r="V29" t="e">
        <f ca="1"/>
        <v>#NAME?</v>
      </c>
      <c r="W29" t="e">
        <f ca="1"/>
        <v>#NAME?</v>
      </c>
      <c r="X29" s="138" t="e">
        <f ca="1"/>
        <v>#NAME?</v>
      </c>
      <c r="Y29" s="139" t="e">
        <f ca="1"/>
        <v>#NAME?</v>
      </c>
      <c r="Z29" s="140" t="e">
        <f t="shared" ca="1" si="1"/>
        <v>#NAME?</v>
      </c>
      <c r="AA29" t="e">
        <f t="shared" ca="1" si="2"/>
        <v>#NAME?</v>
      </c>
      <c r="AB29" t="e">
        <f t="shared" ca="1" si="3"/>
        <v>#NAME?</v>
      </c>
      <c r="AC29" s="138" t="e">
        <f t="shared" ca="1" si="4"/>
        <v>#NAME?</v>
      </c>
      <c r="AD29" s="140" t="e">
        <f t="shared" ca="1" si="5"/>
        <v>#NAME?</v>
      </c>
      <c r="AE29" s="138">
        <f t="shared" ca="1" si="6"/>
        <v>0</v>
      </c>
      <c r="AF29" s="140" t="e">
        <f t="shared" ca="1" si="7"/>
        <v>#NAME?</v>
      </c>
      <c r="AG29">
        <f t="shared" ca="1" si="8"/>
        <v>0</v>
      </c>
      <c r="BD29" t="e">
        <f ca="1"/>
        <v>#NAME?</v>
      </c>
      <c r="BE29" t="e">
        <f ca="1"/>
        <v>#NAME?</v>
      </c>
      <c r="BF29" t="e">
        <f ca="1"/>
        <v>#NAME?</v>
      </c>
      <c r="BG29" t="e">
        <f t="shared" ca="1" si="13"/>
        <v>#NAME?</v>
      </c>
      <c r="BH29" t="e">
        <f t="shared" ca="1" si="14"/>
        <v>#NAME?</v>
      </c>
      <c r="BI29" t="e">
        <f t="shared" ca="1" si="10"/>
        <v>#NAME?</v>
      </c>
      <c r="BJ29" t="e">
        <f t="shared" ca="1" si="11"/>
        <v>#NAME?</v>
      </c>
      <c r="BK29" t="e">
        <f t="shared" ca="1" si="12"/>
        <v>#NAME?</v>
      </c>
    </row>
    <row r="30" spans="1:63" ht="15.5" x14ac:dyDescent="0.35">
      <c r="A30" s="31">
        <v>51</v>
      </c>
      <c r="B30" s="20">
        <v>0.498</v>
      </c>
      <c r="C30" s="14">
        <v>4</v>
      </c>
      <c r="D30">
        <v>0</v>
      </c>
      <c r="E30" s="32">
        <v>0</v>
      </c>
      <c r="F30" s="14">
        <v>30</v>
      </c>
      <c r="G30" s="14">
        <v>5</v>
      </c>
      <c r="H30" s="14">
        <v>1</v>
      </c>
      <c r="Q30" t="e">
        <f ca="1"/>
        <v>#NAME?</v>
      </c>
      <c r="R30" t="e">
        <f ca="1"/>
        <v>#NAME?</v>
      </c>
      <c r="S30" t="e">
        <f ca="1"/>
        <v>#NAME?</v>
      </c>
      <c r="T30" t="e">
        <f ca="1"/>
        <v>#NAME?</v>
      </c>
      <c r="U30" t="e">
        <f ca="1"/>
        <v>#NAME?</v>
      </c>
      <c r="V30" t="e">
        <f ca="1"/>
        <v>#NAME?</v>
      </c>
      <c r="W30" t="e">
        <f ca="1"/>
        <v>#NAME?</v>
      </c>
      <c r="X30" s="138" t="e">
        <f ca="1"/>
        <v>#NAME?</v>
      </c>
      <c r="Y30" s="139" t="e">
        <f ca="1"/>
        <v>#NAME?</v>
      </c>
      <c r="Z30" s="140" t="e">
        <f t="shared" ca="1" si="1"/>
        <v>#NAME?</v>
      </c>
      <c r="AA30" t="e">
        <f t="shared" ca="1" si="2"/>
        <v>#NAME?</v>
      </c>
      <c r="AB30" t="e">
        <f t="shared" ca="1" si="3"/>
        <v>#NAME?</v>
      </c>
      <c r="AC30" s="138" t="e">
        <f t="shared" ca="1" si="4"/>
        <v>#NAME?</v>
      </c>
      <c r="AD30" s="140" t="e">
        <f t="shared" ca="1" si="5"/>
        <v>#NAME?</v>
      </c>
      <c r="AE30" s="138">
        <f t="shared" ca="1" si="6"/>
        <v>0</v>
      </c>
      <c r="AF30" s="140" t="e">
        <f t="shared" ca="1" si="7"/>
        <v>#NAME?</v>
      </c>
      <c r="AG30">
        <f t="shared" ca="1" si="8"/>
        <v>0</v>
      </c>
      <c r="BD30" t="e">
        <f ca="1"/>
        <v>#NAME?</v>
      </c>
      <c r="BE30" t="e">
        <f ca="1"/>
        <v>#NAME?</v>
      </c>
      <c r="BF30" t="e">
        <f ca="1"/>
        <v>#NAME?</v>
      </c>
      <c r="BG30" t="e">
        <f t="shared" ca="1" si="13"/>
        <v>#NAME?</v>
      </c>
      <c r="BH30" t="e">
        <f t="shared" ca="1" si="14"/>
        <v>#NAME?</v>
      </c>
      <c r="BI30" t="e">
        <f t="shared" ca="1" si="10"/>
        <v>#NAME?</v>
      </c>
      <c r="BJ30" t="e">
        <f t="shared" ca="1" si="11"/>
        <v>#NAME?</v>
      </c>
      <c r="BK30" t="e">
        <f t="shared" ca="1" si="12"/>
        <v>#NAME?</v>
      </c>
    </row>
    <row r="31" spans="1:63" ht="15.5" x14ac:dyDescent="0.35">
      <c r="A31" s="31">
        <v>102</v>
      </c>
      <c r="B31" s="20">
        <v>8.4000000000000005E-2</v>
      </c>
      <c r="C31" s="14">
        <v>2</v>
      </c>
      <c r="D31">
        <v>1</v>
      </c>
      <c r="E31" s="32">
        <v>1</v>
      </c>
      <c r="F31" s="14">
        <v>38</v>
      </c>
      <c r="G31" s="14">
        <v>11</v>
      </c>
      <c r="H31" s="14">
        <v>1</v>
      </c>
      <c r="Q31" t="e">
        <f ca="1"/>
        <v>#NAME?</v>
      </c>
      <c r="R31" t="e">
        <f ca="1"/>
        <v>#NAME?</v>
      </c>
      <c r="S31" t="e">
        <f ca="1"/>
        <v>#NAME?</v>
      </c>
      <c r="T31" t="e">
        <f ca="1"/>
        <v>#NAME?</v>
      </c>
      <c r="U31" t="e">
        <f ca="1"/>
        <v>#NAME?</v>
      </c>
      <c r="V31" t="e">
        <f ca="1"/>
        <v>#NAME?</v>
      </c>
      <c r="W31" t="e">
        <f ca="1"/>
        <v>#NAME?</v>
      </c>
      <c r="X31" s="138" t="e">
        <f ca="1"/>
        <v>#NAME?</v>
      </c>
      <c r="Y31" s="139" t="e">
        <f ca="1"/>
        <v>#NAME?</v>
      </c>
      <c r="Z31" s="140" t="e">
        <f t="shared" ca="1" si="1"/>
        <v>#NAME?</v>
      </c>
      <c r="AA31" t="e">
        <f t="shared" ca="1" si="2"/>
        <v>#NAME?</v>
      </c>
      <c r="AB31" t="e">
        <f t="shared" ca="1" si="3"/>
        <v>#NAME?</v>
      </c>
      <c r="AC31" s="138" t="e">
        <f t="shared" ca="1" si="4"/>
        <v>#NAME?</v>
      </c>
      <c r="AD31" s="140" t="e">
        <f t="shared" ca="1" si="5"/>
        <v>#NAME?</v>
      </c>
      <c r="AE31" s="138">
        <f t="shared" ca="1" si="6"/>
        <v>0</v>
      </c>
      <c r="AF31" s="140" t="e">
        <f t="shared" ca="1" si="7"/>
        <v>#NAME?</v>
      </c>
      <c r="AG31">
        <f t="shared" ca="1" si="8"/>
        <v>0</v>
      </c>
      <c r="BD31" t="e">
        <f ca="1"/>
        <v>#NAME?</v>
      </c>
      <c r="BE31" t="e">
        <f ca="1"/>
        <v>#NAME?</v>
      </c>
      <c r="BF31" t="e">
        <f ca="1"/>
        <v>#NAME?</v>
      </c>
      <c r="BG31" t="e">
        <f t="shared" ca="1" si="13"/>
        <v>#NAME?</v>
      </c>
      <c r="BH31" t="e">
        <f t="shared" ca="1" si="14"/>
        <v>#NAME?</v>
      </c>
      <c r="BI31" t="e">
        <f t="shared" ca="1" si="10"/>
        <v>#NAME?</v>
      </c>
      <c r="BJ31" t="e">
        <f t="shared" ca="1" si="11"/>
        <v>#NAME?</v>
      </c>
      <c r="BK31" t="e">
        <f t="shared" ca="1" si="12"/>
        <v>#NAME?</v>
      </c>
    </row>
    <row r="32" spans="1:63" ht="15.5" x14ac:dyDescent="0.35">
      <c r="A32" s="31">
        <v>70</v>
      </c>
      <c r="B32" s="20">
        <v>4.8000000000000001E-2</v>
      </c>
      <c r="C32" s="14">
        <v>4</v>
      </c>
      <c r="D32">
        <v>0</v>
      </c>
      <c r="E32" s="32">
        <v>1</v>
      </c>
      <c r="F32" s="14">
        <v>35</v>
      </c>
      <c r="G32" s="14">
        <v>11</v>
      </c>
      <c r="H32" s="14">
        <v>1</v>
      </c>
      <c r="Q32" t="e">
        <f ca="1"/>
        <v>#NAME?</v>
      </c>
      <c r="R32" t="e">
        <f ca="1"/>
        <v>#NAME?</v>
      </c>
      <c r="S32" t="e">
        <f ca="1"/>
        <v>#NAME?</v>
      </c>
      <c r="T32" t="e">
        <f ca="1"/>
        <v>#NAME?</v>
      </c>
      <c r="U32" t="e">
        <f ca="1"/>
        <v>#NAME?</v>
      </c>
      <c r="V32" t="e">
        <f ca="1"/>
        <v>#NAME?</v>
      </c>
      <c r="W32" t="e">
        <f ca="1"/>
        <v>#NAME?</v>
      </c>
      <c r="X32" s="138" t="e">
        <f ca="1"/>
        <v>#NAME?</v>
      </c>
      <c r="Y32" s="139" t="e">
        <f ca="1"/>
        <v>#NAME?</v>
      </c>
      <c r="Z32" s="140" t="e">
        <f t="shared" ca="1" si="1"/>
        <v>#NAME?</v>
      </c>
      <c r="AA32" t="e">
        <f t="shared" ca="1" si="2"/>
        <v>#NAME?</v>
      </c>
      <c r="AB32" t="e">
        <f t="shared" ca="1" si="3"/>
        <v>#NAME?</v>
      </c>
      <c r="AC32" s="138" t="e">
        <f t="shared" ca="1" si="4"/>
        <v>#NAME?</v>
      </c>
      <c r="AD32" s="140" t="e">
        <f t="shared" ca="1" si="5"/>
        <v>#NAME?</v>
      </c>
      <c r="AE32" s="138">
        <f t="shared" ca="1" si="6"/>
        <v>0</v>
      </c>
      <c r="AF32" s="140" t="e">
        <f t="shared" ca="1" si="7"/>
        <v>#NAME?</v>
      </c>
      <c r="AG32">
        <f t="shared" ca="1" si="8"/>
        <v>0</v>
      </c>
      <c r="BD32" t="e">
        <f ca="1"/>
        <v>#NAME?</v>
      </c>
      <c r="BE32" t="e">
        <f ca="1"/>
        <v>#NAME?</v>
      </c>
      <c r="BF32" t="e">
        <f ca="1"/>
        <v>#NAME?</v>
      </c>
      <c r="BG32" t="e">
        <f t="shared" ca="1" si="13"/>
        <v>#NAME?</v>
      </c>
      <c r="BH32" t="e">
        <f t="shared" ca="1" si="14"/>
        <v>#NAME?</v>
      </c>
      <c r="BI32" t="e">
        <f t="shared" ca="1" si="10"/>
        <v>#NAME?</v>
      </c>
      <c r="BJ32" t="e">
        <f t="shared" ca="1" si="11"/>
        <v>#NAME?</v>
      </c>
      <c r="BK32" t="e">
        <f t="shared" ca="1" si="12"/>
        <v>#NAME?</v>
      </c>
    </row>
    <row r="33" spans="1:63" ht="15.5" x14ac:dyDescent="0.35">
      <c r="A33" s="31">
        <v>61</v>
      </c>
      <c r="B33" s="20">
        <v>0.96</v>
      </c>
      <c r="C33" s="14">
        <v>2</v>
      </c>
      <c r="D33">
        <v>1</v>
      </c>
      <c r="E33" s="32">
        <v>1</v>
      </c>
      <c r="F33" s="14">
        <v>30</v>
      </c>
      <c r="G33" s="14">
        <v>10</v>
      </c>
      <c r="H33" s="14">
        <v>1</v>
      </c>
      <c r="Q33" t="e">
        <f ca="1"/>
        <v>#NAME?</v>
      </c>
      <c r="R33" t="e">
        <f ca="1"/>
        <v>#NAME?</v>
      </c>
      <c r="S33" t="e">
        <f ca="1"/>
        <v>#NAME?</v>
      </c>
      <c r="T33" t="e">
        <f ca="1"/>
        <v>#NAME?</v>
      </c>
      <c r="U33" t="e">
        <f ca="1"/>
        <v>#NAME?</v>
      </c>
      <c r="V33" t="e">
        <f ca="1"/>
        <v>#NAME?</v>
      </c>
      <c r="W33" t="e">
        <f ca="1"/>
        <v>#NAME?</v>
      </c>
      <c r="X33" s="138" t="e">
        <f ca="1"/>
        <v>#NAME?</v>
      </c>
      <c r="Y33" s="139" t="e">
        <f ca="1"/>
        <v>#NAME?</v>
      </c>
      <c r="Z33" s="140" t="e">
        <f t="shared" ca="1" si="1"/>
        <v>#NAME?</v>
      </c>
      <c r="AA33" t="e">
        <f t="shared" ca="1" si="2"/>
        <v>#NAME?</v>
      </c>
      <c r="AB33" t="e">
        <f t="shared" ca="1" si="3"/>
        <v>#NAME?</v>
      </c>
      <c r="AC33" s="138" t="e">
        <f t="shared" ca="1" si="4"/>
        <v>#NAME?</v>
      </c>
      <c r="AD33" s="140" t="e">
        <f t="shared" ca="1" si="5"/>
        <v>#NAME?</v>
      </c>
      <c r="AE33" s="138">
        <f t="shared" ca="1" si="6"/>
        <v>0</v>
      </c>
      <c r="AF33" s="140" t="e">
        <f t="shared" ca="1" si="7"/>
        <v>#NAME?</v>
      </c>
      <c r="AG33">
        <f t="shared" ca="1" si="8"/>
        <v>0</v>
      </c>
      <c r="BD33" t="e">
        <f ca="1"/>
        <v>#NAME?</v>
      </c>
      <c r="BE33" t="e">
        <f ca="1"/>
        <v>#NAME?</v>
      </c>
      <c r="BF33" t="e">
        <f ca="1"/>
        <v>#NAME?</v>
      </c>
      <c r="BG33" t="e">
        <f t="shared" ca="1" si="13"/>
        <v>#NAME?</v>
      </c>
      <c r="BH33" t="e">
        <f t="shared" ca="1" si="14"/>
        <v>#NAME?</v>
      </c>
      <c r="BI33" t="e">
        <f t="shared" ca="1" si="10"/>
        <v>#NAME?</v>
      </c>
      <c r="BJ33" t="e">
        <f t="shared" ca="1" si="11"/>
        <v>#NAME?</v>
      </c>
      <c r="BK33" t="e">
        <f t="shared" ca="1" si="12"/>
        <v>#NAME?</v>
      </c>
    </row>
    <row r="34" spans="1:63" ht="15.5" x14ac:dyDescent="0.35">
      <c r="A34" s="31">
        <v>44</v>
      </c>
      <c r="B34" s="20">
        <v>1.18</v>
      </c>
      <c r="C34" s="14">
        <v>2</v>
      </c>
      <c r="D34">
        <v>0</v>
      </c>
      <c r="E34" s="32">
        <v>0</v>
      </c>
      <c r="F34" s="14">
        <v>34</v>
      </c>
      <c r="G34" s="14">
        <v>6</v>
      </c>
      <c r="H34" s="14">
        <v>0</v>
      </c>
      <c r="Q34" t="e">
        <f ca="1"/>
        <v>#NAME?</v>
      </c>
      <c r="R34" t="e">
        <f ca="1"/>
        <v>#NAME?</v>
      </c>
      <c r="S34" t="e">
        <f ca="1"/>
        <v>#NAME?</v>
      </c>
      <c r="T34" t="e">
        <f ca="1"/>
        <v>#NAME?</v>
      </c>
      <c r="U34" t="e">
        <f ca="1"/>
        <v>#NAME?</v>
      </c>
      <c r="V34" t="e">
        <f ca="1"/>
        <v>#NAME?</v>
      </c>
      <c r="W34" t="e">
        <f ca="1"/>
        <v>#NAME?</v>
      </c>
      <c r="X34" s="138" t="e">
        <f ca="1"/>
        <v>#NAME?</v>
      </c>
      <c r="Y34" s="139" t="e">
        <f ca="1"/>
        <v>#NAME?</v>
      </c>
      <c r="Z34" s="140" t="e">
        <f t="shared" ca="1" si="1"/>
        <v>#NAME?</v>
      </c>
      <c r="AA34" t="e">
        <f t="shared" ca="1" si="2"/>
        <v>#NAME?</v>
      </c>
      <c r="AB34" t="e">
        <f t="shared" ca="1" si="3"/>
        <v>#NAME?</v>
      </c>
      <c r="AC34" s="138" t="e">
        <f t="shared" ca="1" si="4"/>
        <v>#NAME?</v>
      </c>
      <c r="AD34" s="140" t="e">
        <f t="shared" ca="1" si="5"/>
        <v>#NAME?</v>
      </c>
      <c r="AE34" s="138">
        <f t="shared" ca="1" si="6"/>
        <v>0</v>
      </c>
      <c r="AF34" s="140" t="e">
        <f t="shared" ca="1" si="7"/>
        <v>#NAME?</v>
      </c>
      <c r="AG34">
        <f t="shared" ca="1" si="8"/>
        <v>0</v>
      </c>
      <c r="BD34" t="e">
        <f ca="1"/>
        <v>#NAME?</v>
      </c>
      <c r="BE34" t="e">
        <f ca="1"/>
        <v>#NAME?</v>
      </c>
      <c r="BF34" t="e">
        <f ca="1"/>
        <v>#NAME?</v>
      </c>
      <c r="BG34" t="e">
        <f t="shared" ca="1" si="13"/>
        <v>#NAME?</v>
      </c>
      <c r="BH34" t="e">
        <f t="shared" ca="1" si="14"/>
        <v>#NAME?</v>
      </c>
      <c r="BI34" t="e">
        <f t="shared" ca="1" si="10"/>
        <v>#NAME?</v>
      </c>
      <c r="BJ34" t="e">
        <f t="shared" ca="1" si="11"/>
        <v>#NAME?</v>
      </c>
      <c r="BK34" t="e">
        <f t="shared" ca="1" si="12"/>
        <v>#NAME?</v>
      </c>
    </row>
    <row r="35" spans="1:63" ht="15.5" x14ac:dyDescent="0.35">
      <c r="A35" s="31">
        <v>98</v>
      </c>
      <c r="B35" s="20">
        <v>0.97399999999999998</v>
      </c>
      <c r="C35" s="14">
        <v>1</v>
      </c>
      <c r="D35">
        <v>0</v>
      </c>
      <c r="E35" s="32">
        <v>1</v>
      </c>
      <c r="F35" s="14">
        <v>37</v>
      </c>
      <c r="G35" s="14">
        <v>6</v>
      </c>
      <c r="H35" s="14">
        <v>1</v>
      </c>
      <c r="Q35" t="e">
        <f ca="1"/>
        <v>#NAME?</v>
      </c>
      <c r="R35" t="e">
        <f ca="1"/>
        <v>#NAME?</v>
      </c>
      <c r="S35" t="e">
        <f ca="1"/>
        <v>#NAME?</v>
      </c>
      <c r="T35" t="e">
        <f ca="1"/>
        <v>#NAME?</v>
      </c>
      <c r="U35" t="e">
        <f ca="1"/>
        <v>#NAME?</v>
      </c>
      <c r="V35" t="e">
        <f ca="1"/>
        <v>#NAME?</v>
      </c>
      <c r="W35" t="e">
        <f ca="1"/>
        <v>#NAME?</v>
      </c>
      <c r="X35" s="138" t="e">
        <f ca="1"/>
        <v>#NAME?</v>
      </c>
      <c r="Y35" s="139" t="e">
        <f ca="1"/>
        <v>#NAME?</v>
      </c>
      <c r="Z35" s="140" t="e">
        <f t="shared" ca="1" si="1"/>
        <v>#NAME?</v>
      </c>
      <c r="AA35" t="e">
        <f t="shared" ca="1" si="2"/>
        <v>#NAME?</v>
      </c>
      <c r="AB35" t="e">
        <f t="shared" ca="1" si="3"/>
        <v>#NAME?</v>
      </c>
      <c r="AC35" s="138" t="e">
        <f t="shared" ca="1" si="4"/>
        <v>#NAME?</v>
      </c>
      <c r="AD35" s="140" t="e">
        <f t="shared" ca="1" si="5"/>
        <v>#NAME?</v>
      </c>
      <c r="AE35" s="138">
        <f t="shared" ca="1" si="6"/>
        <v>0</v>
      </c>
      <c r="AF35" s="140" t="e">
        <f t="shared" ca="1" si="7"/>
        <v>#NAME?</v>
      </c>
      <c r="AG35">
        <f t="shared" ca="1" si="8"/>
        <v>0</v>
      </c>
      <c r="BD35" t="e">
        <f ca="1"/>
        <v>#NAME?</v>
      </c>
      <c r="BE35" t="e">
        <f ca="1"/>
        <v>#NAME?</v>
      </c>
      <c r="BF35" t="e">
        <f ca="1"/>
        <v>#NAME?</v>
      </c>
      <c r="BG35" t="e">
        <f t="shared" ca="1" si="13"/>
        <v>#NAME?</v>
      </c>
      <c r="BH35" t="e">
        <f t="shared" ca="1" si="14"/>
        <v>#NAME?</v>
      </c>
      <c r="BI35" t="e">
        <f t="shared" ca="1" si="10"/>
        <v>#NAME?</v>
      </c>
      <c r="BJ35" t="e">
        <f t="shared" ca="1" si="11"/>
        <v>#NAME?</v>
      </c>
      <c r="BK35" t="e">
        <f t="shared" ca="1" si="12"/>
        <v>#NAME?</v>
      </c>
    </row>
    <row r="36" spans="1:63" ht="15.5" x14ac:dyDescent="0.35">
      <c r="A36" s="31">
        <v>53</v>
      </c>
      <c r="B36" s="20">
        <v>1.3149999999999999</v>
      </c>
      <c r="C36" s="14">
        <v>1</v>
      </c>
      <c r="D36">
        <v>0</v>
      </c>
      <c r="E36" s="32">
        <v>1</v>
      </c>
      <c r="F36" s="14">
        <v>35</v>
      </c>
      <c r="G36" s="14">
        <v>9</v>
      </c>
      <c r="H36" s="14">
        <v>1</v>
      </c>
      <c r="Q36" t="e">
        <f ca="1"/>
        <v>#NAME?</v>
      </c>
      <c r="R36" t="e">
        <f ca="1"/>
        <v>#NAME?</v>
      </c>
      <c r="S36" t="e">
        <f ca="1"/>
        <v>#NAME?</v>
      </c>
      <c r="T36" t="e">
        <f ca="1"/>
        <v>#NAME?</v>
      </c>
      <c r="U36" t="e">
        <f ca="1"/>
        <v>#NAME?</v>
      </c>
      <c r="V36" t="e">
        <f ca="1"/>
        <v>#NAME?</v>
      </c>
      <c r="W36" t="e">
        <f ca="1"/>
        <v>#NAME?</v>
      </c>
      <c r="X36" s="138" t="e">
        <f ca="1"/>
        <v>#NAME?</v>
      </c>
      <c r="Y36" s="139" t="e">
        <f ca="1"/>
        <v>#NAME?</v>
      </c>
      <c r="Z36" s="140" t="e">
        <f t="shared" ca="1" si="1"/>
        <v>#NAME?</v>
      </c>
      <c r="AA36" t="e">
        <f t="shared" ca="1" si="2"/>
        <v>#NAME?</v>
      </c>
      <c r="AB36" t="e">
        <f t="shared" ca="1" si="3"/>
        <v>#NAME?</v>
      </c>
      <c r="AC36" s="138" t="e">
        <f t="shared" ca="1" si="4"/>
        <v>#NAME?</v>
      </c>
      <c r="AD36" s="140" t="e">
        <f t="shared" ca="1" si="5"/>
        <v>#NAME?</v>
      </c>
      <c r="AE36" s="138">
        <f t="shared" ca="1" si="6"/>
        <v>0</v>
      </c>
      <c r="AF36" s="140" t="e">
        <f t="shared" ca="1" si="7"/>
        <v>#NAME?</v>
      </c>
      <c r="AG36">
        <f t="shared" ca="1" si="8"/>
        <v>0</v>
      </c>
      <c r="BD36" t="e">
        <f ca="1"/>
        <v>#NAME?</v>
      </c>
      <c r="BE36" t="e">
        <f ca="1"/>
        <v>#NAME?</v>
      </c>
      <c r="BF36" t="e">
        <f ca="1"/>
        <v>#NAME?</v>
      </c>
      <c r="BG36" t="e">
        <f t="shared" ca="1" si="13"/>
        <v>#NAME?</v>
      </c>
      <c r="BH36" t="e">
        <f t="shared" ca="1" si="14"/>
        <v>#NAME?</v>
      </c>
      <c r="BI36" t="e">
        <f t="shared" ca="1" si="10"/>
        <v>#NAME?</v>
      </c>
      <c r="BJ36" t="e">
        <f t="shared" ca="1" si="11"/>
        <v>#NAME?</v>
      </c>
      <c r="BK36" t="e">
        <f t="shared" ca="1" si="12"/>
        <v>#NAME?</v>
      </c>
    </row>
    <row r="37" spans="1:63" ht="15.5" x14ac:dyDescent="0.35">
      <c r="A37" s="31">
        <v>44</v>
      </c>
      <c r="B37" s="20">
        <v>0.97399999999999998</v>
      </c>
      <c r="C37" s="14">
        <v>3</v>
      </c>
      <c r="D37">
        <v>1</v>
      </c>
      <c r="E37" s="32">
        <v>0</v>
      </c>
      <c r="F37" s="14">
        <v>33</v>
      </c>
      <c r="G37" s="14">
        <v>6</v>
      </c>
      <c r="H37" s="14">
        <v>0</v>
      </c>
      <c r="Q37" t="e">
        <f ca="1"/>
        <v>#NAME?</v>
      </c>
      <c r="R37" t="e">
        <f ca="1"/>
        <v>#NAME?</v>
      </c>
      <c r="S37" t="e">
        <f ca="1"/>
        <v>#NAME?</v>
      </c>
      <c r="T37" t="e">
        <f ca="1"/>
        <v>#NAME?</v>
      </c>
      <c r="U37" t="e">
        <f ca="1"/>
        <v>#NAME?</v>
      </c>
      <c r="V37" t="e">
        <f ca="1"/>
        <v>#NAME?</v>
      </c>
      <c r="W37" t="e">
        <f ca="1"/>
        <v>#NAME?</v>
      </c>
      <c r="X37" s="138" t="e">
        <f ca="1"/>
        <v>#NAME?</v>
      </c>
      <c r="Y37" s="139" t="e">
        <f ca="1"/>
        <v>#NAME?</v>
      </c>
      <c r="Z37" s="140" t="e">
        <f t="shared" ca="1" si="1"/>
        <v>#NAME?</v>
      </c>
      <c r="AA37" t="e">
        <f t="shared" ca="1" si="2"/>
        <v>#NAME?</v>
      </c>
      <c r="AB37" t="e">
        <f t="shared" ca="1" si="3"/>
        <v>#NAME?</v>
      </c>
      <c r="AC37" s="138" t="e">
        <f t="shared" ca="1" si="4"/>
        <v>#NAME?</v>
      </c>
      <c r="AD37" s="140" t="e">
        <f t="shared" ca="1" si="5"/>
        <v>#NAME?</v>
      </c>
      <c r="AE37" s="138">
        <f t="shared" ca="1" si="6"/>
        <v>0</v>
      </c>
      <c r="AF37" s="140" t="e">
        <f t="shared" ca="1" si="7"/>
        <v>#NAME?</v>
      </c>
      <c r="AG37">
        <f t="shared" ca="1" si="8"/>
        <v>0</v>
      </c>
      <c r="BD37" t="e">
        <f ca="1"/>
        <v>#NAME?</v>
      </c>
      <c r="BE37" t="e">
        <f ca="1"/>
        <v>#NAME?</v>
      </c>
      <c r="BF37" t="e">
        <f ca="1"/>
        <v>#NAME?</v>
      </c>
      <c r="BG37" t="e">
        <f t="shared" ca="1" si="13"/>
        <v>#NAME?</v>
      </c>
      <c r="BH37" t="e">
        <f t="shared" ca="1" si="14"/>
        <v>#NAME?</v>
      </c>
      <c r="BI37" t="e">
        <f t="shared" ca="1" si="10"/>
        <v>#NAME?</v>
      </c>
      <c r="BJ37" t="e">
        <f t="shared" ca="1" si="11"/>
        <v>#NAME?</v>
      </c>
      <c r="BK37" t="e">
        <f t="shared" ca="1" si="12"/>
        <v>#NAME?</v>
      </c>
    </row>
    <row r="38" spans="1:63" ht="15.5" x14ac:dyDescent="0.35">
      <c r="A38" s="31">
        <v>58</v>
      </c>
      <c r="B38" s="20">
        <v>0.16700000000000001</v>
      </c>
      <c r="C38" s="14">
        <v>1</v>
      </c>
      <c r="D38">
        <v>0</v>
      </c>
      <c r="E38" s="32">
        <v>0</v>
      </c>
      <c r="F38" s="14">
        <v>39</v>
      </c>
      <c r="G38" s="14">
        <v>10</v>
      </c>
      <c r="H38" s="14">
        <v>0</v>
      </c>
      <c r="Q38" t="e">
        <f ca="1"/>
        <v>#NAME?</v>
      </c>
      <c r="R38" t="e">
        <f ca="1"/>
        <v>#NAME?</v>
      </c>
      <c r="S38" t="e">
        <f ca="1"/>
        <v>#NAME?</v>
      </c>
      <c r="T38" t="e">
        <f ca="1"/>
        <v>#NAME?</v>
      </c>
      <c r="U38" t="e">
        <f ca="1"/>
        <v>#NAME?</v>
      </c>
      <c r="V38" t="e">
        <f ca="1"/>
        <v>#NAME?</v>
      </c>
      <c r="W38" t="e">
        <f ca="1"/>
        <v>#NAME?</v>
      </c>
      <c r="X38" s="138" t="e">
        <f ca="1"/>
        <v>#NAME?</v>
      </c>
      <c r="Y38" s="139" t="e">
        <f ca="1"/>
        <v>#NAME?</v>
      </c>
      <c r="Z38" s="140" t="e">
        <f t="shared" ca="1" si="1"/>
        <v>#NAME?</v>
      </c>
      <c r="AA38" t="e">
        <f t="shared" ca="1" si="2"/>
        <v>#NAME?</v>
      </c>
      <c r="AB38" t="e">
        <f t="shared" ca="1" si="3"/>
        <v>#NAME?</v>
      </c>
      <c r="AC38" s="138" t="e">
        <f t="shared" ca="1" si="4"/>
        <v>#NAME?</v>
      </c>
      <c r="AD38" s="140" t="e">
        <f t="shared" ca="1" si="5"/>
        <v>#NAME?</v>
      </c>
      <c r="AE38" s="138">
        <f t="shared" ca="1" si="6"/>
        <v>0</v>
      </c>
      <c r="AF38" s="140" t="e">
        <f t="shared" ca="1" si="7"/>
        <v>#NAME?</v>
      </c>
      <c r="AG38">
        <f t="shared" ca="1" si="8"/>
        <v>0</v>
      </c>
      <c r="BD38" t="e">
        <f ca="1"/>
        <v>#NAME?</v>
      </c>
      <c r="BE38" t="e">
        <f ca="1"/>
        <v>#NAME?</v>
      </c>
      <c r="BF38" t="e">
        <f ca="1"/>
        <v>#NAME?</v>
      </c>
      <c r="BG38" t="e">
        <f t="shared" ca="1" si="13"/>
        <v>#NAME?</v>
      </c>
      <c r="BH38" t="e">
        <f t="shared" ca="1" si="14"/>
        <v>#NAME?</v>
      </c>
      <c r="BI38" t="e">
        <f t="shared" ca="1" si="10"/>
        <v>#NAME?</v>
      </c>
      <c r="BJ38" t="e">
        <f t="shared" ca="1" si="11"/>
        <v>#NAME?</v>
      </c>
      <c r="BK38" t="e">
        <f t="shared" ca="1" si="12"/>
        <v>#NAME?</v>
      </c>
    </row>
    <row r="39" spans="1:63" ht="15.5" x14ac:dyDescent="0.35">
      <c r="A39" s="31">
        <v>60</v>
      </c>
      <c r="B39" s="20">
        <v>0.93700000000000006</v>
      </c>
      <c r="C39" s="14">
        <v>3</v>
      </c>
      <c r="D39">
        <v>0</v>
      </c>
      <c r="E39" s="32">
        <v>0</v>
      </c>
      <c r="F39" s="14">
        <v>59</v>
      </c>
      <c r="G39" s="14">
        <v>15</v>
      </c>
      <c r="H39" s="14">
        <v>1</v>
      </c>
      <c r="Q39" t="e">
        <f ca="1"/>
        <v>#NAME?</v>
      </c>
      <c r="R39" t="e">
        <f ca="1"/>
        <v>#NAME?</v>
      </c>
      <c r="S39" t="e">
        <f ca="1"/>
        <v>#NAME?</v>
      </c>
      <c r="T39" t="e">
        <f ca="1"/>
        <v>#NAME?</v>
      </c>
      <c r="U39" t="e">
        <f ca="1"/>
        <v>#NAME?</v>
      </c>
      <c r="V39" t="e">
        <f ca="1"/>
        <v>#NAME?</v>
      </c>
      <c r="W39" t="e">
        <f ca="1"/>
        <v>#NAME?</v>
      </c>
      <c r="X39" s="138" t="e">
        <f ca="1"/>
        <v>#NAME?</v>
      </c>
      <c r="Y39" s="139" t="e">
        <f ca="1"/>
        <v>#NAME?</v>
      </c>
      <c r="Z39" s="140" t="e">
        <f t="shared" ca="1" si="1"/>
        <v>#NAME?</v>
      </c>
      <c r="AA39" t="e">
        <f t="shared" ca="1" si="2"/>
        <v>#NAME?</v>
      </c>
      <c r="AB39" t="e">
        <f t="shared" ca="1" si="3"/>
        <v>#NAME?</v>
      </c>
      <c r="AC39" s="138" t="e">
        <f t="shared" ca="1" si="4"/>
        <v>#NAME?</v>
      </c>
      <c r="AD39" s="140" t="e">
        <f t="shared" ca="1" si="5"/>
        <v>#NAME?</v>
      </c>
      <c r="AE39" s="138">
        <f t="shared" ca="1" si="6"/>
        <v>0</v>
      </c>
      <c r="AF39" s="140" t="e">
        <f t="shared" ca="1" si="7"/>
        <v>#NAME?</v>
      </c>
      <c r="AG39">
        <f t="shared" ca="1" si="8"/>
        <v>0</v>
      </c>
      <c r="BD39" t="e">
        <f ca="1"/>
        <v>#NAME?</v>
      </c>
      <c r="BE39" t="e">
        <f ca="1"/>
        <v>#NAME?</v>
      </c>
      <c r="BF39" t="e">
        <f ca="1"/>
        <v>#NAME?</v>
      </c>
      <c r="BG39" t="e">
        <f t="shared" ca="1" si="13"/>
        <v>#NAME?</v>
      </c>
      <c r="BH39" t="e">
        <f t="shared" ca="1" si="14"/>
        <v>#NAME?</v>
      </c>
      <c r="BI39" t="e">
        <f t="shared" ca="1" si="10"/>
        <v>#NAME?</v>
      </c>
      <c r="BJ39" t="e">
        <f t="shared" ca="1" si="11"/>
        <v>#NAME?</v>
      </c>
      <c r="BK39" t="e">
        <f t="shared" ca="1" si="12"/>
        <v>#NAME?</v>
      </c>
    </row>
    <row r="40" spans="1:63" ht="15.5" x14ac:dyDescent="0.35">
      <c r="A40" s="31">
        <v>54</v>
      </c>
      <c r="B40" s="20">
        <v>4.5999999999999999E-2</v>
      </c>
      <c r="C40" s="14">
        <v>0</v>
      </c>
      <c r="D40">
        <v>0</v>
      </c>
      <c r="E40" s="32">
        <v>1</v>
      </c>
      <c r="F40" s="14">
        <v>30</v>
      </c>
      <c r="G40" s="14">
        <v>13</v>
      </c>
      <c r="H40" s="14">
        <v>1</v>
      </c>
      <c r="Q40" t="e">
        <f ca="1"/>
        <v>#NAME?</v>
      </c>
      <c r="R40" t="e">
        <f ca="1"/>
        <v>#NAME?</v>
      </c>
      <c r="S40" t="e">
        <f ca="1"/>
        <v>#NAME?</v>
      </c>
      <c r="T40" t="e">
        <f ca="1"/>
        <v>#NAME?</v>
      </c>
      <c r="U40" t="e">
        <f ca="1"/>
        <v>#NAME?</v>
      </c>
      <c r="V40" t="e">
        <f ca="1"/>
        <v>#NAME?</v>
      </c>
      <c r="W40" t="e">
        <f ca="1"/>
        <v>#NAME?</v>
      </c>
      <c r="X40" s="138" t="e">
        <f ca="1"/>
        <v>#NAME?</v>
      </c>
      <c r="Y40" s="139" t="e">
        <f ca="1"/>
        <v>#NAME?</v>
      </c>
      <c r="Z40" s="140" t="e">
        <f t="shared" ca="1" si="1"/>
        <v>#NAME?</v>
      </c>
      <c r="AA40" t="e">
        <f t="shared" ca="1" si="2"/>
        <v>#NAME?</v>
      </c>
      <c r="AB40" t="e">
        <f t="shared" ca="1" si="3"/>
        <v>#NAME?</v>
      </c>
      <c r="AC40" s="138" t="e">
        <f t="shared" ca="1" si="4"/>
        <v>#NAME?</v>
      </c>
      <c r="AD40" s="140" t="e">
        <f t="shared" ca="1" si="5"/>
        <v>#NAME?</v>
      </c>
      <c r="AE40" s="138">
        <f t="shared" ca="1" si="6"/>
        <v>0</v>
      </c>
      <c r="AF40" s="140" t="e">
        <f t="shared" ca="1" si="7"/>
        <v>#NAME?</v>
      </c>
      <c r="AG40">
        <f t="shared" ca="1" si="8"/>
        <v>0</v>
      </c>
      <c r="BD40" t="e">
        <f ca="1"/>
        <v>#NAME?</v>
      </c>
      <c r="BE40" t="e">
        <f ca="1"/>
        <v>#NAME?</v>
      </c>
      <c r="BF40" t="e">
        <f ca="1"/>
        <v>#NAME?</v>
      </c>
      <c r="BG40" t="e">
        <f t="shared" ca="1" si="13"/>
        <v>#NAME?</v>
      </c>
      <c r="BH40" t="e">
        <f t="shared" ca="1" si="14"/>
        <v>#NAME?</v>
      </c>
      <c r="BI40" t="e">
        <f t="shared" ca="1" si="10"/>
        <v>#NAME?</v>
      </c>
      <c r="BJ40" t="e">
        <f t="shared" ca="1" si="11"/>
        <v>#NAME?</v>
      </c>
      <c r="BK40" t="e">
        <f t="shared" ca="1" si="12"/>
        <v>#NAME?</v>
      </c>
    </row>
    <row r="41" spans="1:63" ht="15.5" x14ac:dyDescent="0.35">
      <c r="A41" s="31">
        <v>48</v>
      </c>
      <c r="B41" s="25">
        <v>1.7999999999999999E-2</v>
      </c>
      <c r="C41" s="12">
        <v>2</v>
      </c>
      <c r="D41">
        <v>0</v>
      </c>
      <c r="E41" s="32">
        <v>0</v>
      </c>
      <c r="F41" s="14">
        <v>28</v>
      </c>
      <c r="G41" s="14">
        <v>1</v>
      </c>
      <c r="H41" s="14">
        <v>0</v>
      </c>
      <c r="Q41" t="e">
        <f ca="1"/>
        <v>#NAME?</v>
      </c>
      <c r="R41" t="e">
        <f ca="1"/>
        <v>#NAME?</v>
      </c>
      <c r="S41" t="e">
        <f ca="1"/>
        <v>#NAME?</v>
      </c>
      <c r="T41" t="e">
        <f ca="1"/>
        <v>#NAME?</v>
      </c>
      <c r="U41" t="e">
        <f ca="1"/>
        <v>#NAME?</v>
      </c>
      <c r="V41" t="e">
        <f ca="1"/>
        <v>#NAME?</v>
      </c>
      <c r="W41" t="e">
        <f ca="1"/>
        <v>#NAME?</v>
      </c>
      <c r="X41" s="138" t="e">
        <f ca="1"/>
        <v>#NAME?</v>
      </c>
      <c r="Y41" s="139" t="e">
        <f ca="1"/>
        <v>#NAME?</v>
      </c>
      <c r="Z41" s="140" t="e">
        <f t="shared" ca="1" si="1"/>
        <v>#NAME?</v>
      </c>
      <c r="AA41" t="e">
        <f t="shared" ca="1" si="2"/>
        <v>#NAME?</v>
      </c>
      <c r="AB41" t="e">
        <f t="shared" ca="1" si="3"/>
        <v>#NAME?</v>
      </c>
      <c r="AC41" s="138" t="e">
        <f t="shared" ca="1" si="4"/>
        <v>#NAME?</v>
      </c>
      <c r="AD41" s="140" t="e">
        <f t="shared" ca="1" si="5"/>
        <v>#NAME?</v>
      </c>
      <c r="AE41" s="138">
        <f t="shared" ca="1" si="6"/>
        <v>0</v>
      </c>
      <c r="AF41" s="140" t="e">
        <f t="shared" ca="1" si="7"/>
        <v>#NAME?</v>
      </c>
      <c r="AG41">
        <f t="shared" ca="1" si="8"/>
        <v>0</v>
      </c>
      <c r="BD41" t="e">
        <f ca="1"/>
        <v>#NAME?</v>
      </c>
      <c r="BE41" t="e">
        <f ca="1"/>
        <v>#NAME?</v>
      </c>
      <c r="BF41" t="e">
        <f ca="1"/>
        <v>#NAME?</v>
      </c>
      <c r="BG41" t="e">
        <f t="shared" ca="1" si="13"/>
        <v>#NAME?</v>
      </c>
      <c r="BH41" t="e">
        <f t="shared" ca="1" si="14"/>
        <v>#NAME?</v>
      </c>
      <c r="BI41" t="e">
        <f t="shared" ca="1" si="10"/>
        <v>#NAME?</v>
      </c>
      <c r="BJ41" t="e">
        <f t="shared" ca="1" si="11"/>
        <v>#NAME?</v>
      </c>
      <c r="BK41" t="e">
        <f t="shared" ca="1" si="12"/>
        <v>#NAME?</v>
      </c>
    </row>
    <row r="42" spans="1:63" ht="15.5" x14ac:dyDescent="0.35">
      <c r="A42" s="31">
        <v>53</v>
      </c>
      <c r="B42" s="20">
        <v>0.84</v>
      </c>
      <c r="C42" s="14">
        <v>3</v>
      </c>
      <c r="D42">
        <v>1</v>
      </c>
      <c r="E42" s="32">
        <v>0</v>
      </c>
      <c r="F42" s="14">
        <v>36</v>
      </c>
      <c r="G42" s="14">
        <v>9</v>
      </c>
      <c r="H42" s="14">
        <v>1</v>
      </c>
      <c r="Q42" t="e">
        <f ca="1"/>
        <v>#NAME?</v>
      </c>
      <c r="R42" t="e">
        <f ca="1"/>
        <v>#NAME?</v>
      </c>
      <c r="S42" t="e">
        <f ca="1"/>
        <v>#NAME?</v>
      </c>
      <c r="T42" t="e">
        <f ca="1"/>
        <v>#NAME?</v>
      </c>
      <c r="U42" t="e">
        <f ca="1"/>
        <v>#NAME?</v>
      </c>
      <c r="V42" t="e">
        <f ca="1"/>
        <v>#NAME?</v>
      </c>
      <c r="W42" t="e">
        <f ca="1"/>
        <v>#NAME?</v>
      </c>
      <c r="X42" s="138" t="e">
        <f ca="1"/>
        <v>#NAME?</v>
      </c>
      <c r="Y42" s="139" t="e">
        <f ca="1"/>
        <v>#NAME?</v>
      </c>
      <c r="Z42" s="140" t="e">
        <f t="shared" ca="1" si="1"/>
        <v>#NAME?</v>
      </c>
      <c r="AA42" t="e">
        <f t="shared" ca="1" si="2"/>
        <v>#NAME?</v>
      </c>
      <c r="AB42" t="e">
        <f t="shared" ca="1" si="3"/>
        <v>#NAME?</v>
      </c>
      <c r="AC42" s="138" t="e">
        <f t="shared" ca="1" si="4"/>
        <v>#NAME?</v>
      </c>
      <c r="AD42" s="140" t="e">
        <f t="shared" ca="1" si="5"/>
        <v>#NAME?</v>
      </c>
      <c r="AE42" s="138">
        <f t="shared" ca="1" si="6"/>
        <v>0</v>
      </c>
      <c r="AF42" s="140" t="e">
        <f t="shared" ca="1" si="7"/>
        <v>#NAME?</v>
      </c>
      <c r="AG42">
        <f t="shared" ca="1" si="8"/>
        <v>0</v>
      </c>
      <c r="BD42" t="e">
        <f ca="1"/>
        <v>#NAME?</v>
      </c>
      <c r="BE42" t="e">
        <f ca="1"/>
        <v>#NAME?</v>
      </c>
      <c r="BF42" t="e">
        <f ca="1"/>
        <v>#NAME?</v>
      </c>
      <c r="BG42" t="e">
        <f t="shared" ca="1" si="13"/>
        <v>#NAME?</v>
      </c>
      <c r="BH42" t="e">
        <f t="shared" ca="1" si="14"/>
        <v>#NAME?</v>
      </c>
      <c r="BI42" t="e">
        <f t="shared" ca="1" si="10"/>
        <v>#NAME?</v>
      </c>
      <c r="BJ42" t="e">
        <f t="shared" ca="1" si="11"/>
        <v>#NAME?</v>
      </c>
      <c r="BK42" t="e">
        <f t="shared" ca="1" si="12"/>
        <v>#NAME?</v>
      </c>
    </row>
    <row r="43" spans="1:63" ht="15.5" x14ac:dyDescent="0.35">
      <c r="A43" s="31">
        <v>88</v>
      </c>
      <c r="B43" s="20">
        <v>1</v>
      </c>
      <c r="C43" s="14">
        <v>2</v>
      </c>
      <c r="D43">
        <v>0</v>
      </c>
      <c r="E43" s="32">
        <v>0</v>
      </c>
      <c r="F43" s="14">
        <v>40</v>
      </c>
      <c r="G43" s="14">
        <v>8</v>
      </c>
      <c r="H43" s="14">
        <v>1</v>
      </c>
      <c r="Q43" t="e">
        <f ca="1"/>
        <v>#NAME?</v>
      </c>
      <c r="R43" t="e">
        <f ca="1"/>
        <v>#NAME?</v>
      </c>
      <c r="S43" t="e">
        <f ca="1"/>
        <v>#NAME?</v>
      </c>
      <c r="T43" t="e">
        <f ca="1"/>
        <v>#NAME?</v>
      </c>
      <c r="U43" t="e">
        <f ca="1"/>
        <v>#NAME?</v>
      </c>
      <c r="V43" t="e">
        <f ca="1"/>
        <v>#NAME?</v>
      </c>
      <c r="W43" t="e">
        <f ca="1"/>
        <v>#NAME?</v>
      </c>
      <c r="X43" s="138" t="e">
        <f ca="1"/>
        <v>#NAME?</v>
      </c>
      <c r="Y43" s="139" t="e">
        <f ca="1"/>
        <v>#NAME?</v>
      </c>
      <c r="Z43" s="140" t="e">
        <f t="shared" ca="1" si="1"/>
        <v>#NAME?</v>
      </c>
      <c r="AA43" t="e">
        <f t="shared" ca="1" si="2"/>
        <v>#NAME?</v>
      </c>
      <c r="AB43" t="e">
        <f t="shared" ca="1" si="3"/>
        <v>#NAME?</v>
      </c>
      <c r="AC43" s="138" t="e">
        <f t="shared" ca="1" si="4"/>
        <v>#NAME?</v>
      </c>
      <c r="AD43" s="140" t="e">
        <f t="shared" ca="1" si="5"/>
        <v>#NAME?</v>
      </c>
      <c r="AE43" s="138">
        <f t="shared" ca="1" si="6"/>
        <v>0</v>
      </c>
      <c r="AF43" s="140" t="e">
        <f t="shared" ca="1" si="7"/>
        <v>#NAME?</v>
      </c>
      <c r="AG43">
        <f t="shared" ca="1" si="8"/>
        <v>0</v>
      </c>
      <c r="BD43" t="e">
        <f ca="1"/>
        <v>#NAME?</v>
      </c>
      <c r="BE43" t="e">
        <f ca="1"/>
        <v>#NAME?</v>
      </c>
      <c r="BF43" t="e">
        <f ca="1"/>
        <v>#NAME?</v>
      </c>
      <c r="BG43" t="e">
        <f t="shared" ca="1" si="13"/>
        <v>#NAME?</v>
      </c>
      <c r="BH43" t="e">
        <f t="shared" ca="1" si="14"/>
        <v>#NAME?</v>
      </c>
      <c r="BI43" t="e">
        <f t="shared" ca="1" si="10"/>
        <v>#NAME?</v>
      </c>
      <c r="BJ43" t="e">
        <f t="shared" ca="1" si="11"/>
        <v>#NAME?</v>
      </c>
      <c r="BK43" t="e">
        <f t="shared" ca="1" si="12"/>
        <v>#NAME?</v>
      </c>
    </row>
    <row r="44" spans="1:63" ht="15.5" x14ac:dyDescent="0.35">
      <c r="A44" s="31">
        <v>59</v>
      </c>
      <c r="B44" s="20">
        <v>1.159</v>
      </c>
      <c r="C44" s="14">
        <v>1</v>
      </c>
      <c r="D44">
        <v>0</v>
      </c>
      <c r="E44" s="32">
        <v>0</v>
      </c>
      <c r="F44" s="14">
        <v>43</v>
      </c>
      <c r="G44" s="14">
        <v>15</v>
      </c>
      <c r="H44" s="14">
        <v>1</v>
      </c>
      <c r="Q44" t="e">
        <f ca="1"/>
        <v>#NAME?</v>
      </c>
      <c r="R44" t="e">
        <f ca="1"/>
        <v>#NAME?</v>
      </c>
      <c r="S44" t="e">
        <f ca="1"/>
        <v>#NAME?</v>
      </c>
      <c r="T44" t="e">
        <f ca="1"/>
        <v>#NAME?</v>
      </c>
      <c r="U44" t="e">
        <f ca="1"/>
        <v>#NAME?</v>
      </c>
      <c r="V44" t="e">
        <f ca="1"/>
        <v>#NAME?</v>
      </c>
      <c r="W44" t="e">
        <f ca="1"/>
        <v>#NAME?</v>
      </c>
      <c r="X44" s="138" t="e">
        <f ca="1"/>
        <v>#NAME?</v>
      </c>
      <c r="Y44" s="139" t="e">
        <f ca="1"/>
        <v>#NAME?</v>
      </c>
      <c r="Z44" s="140" t="e">
        <f t="shared" ca="1" si="1"/>
        <v>#NAME?</v>
      </c>
      <c r="AA44" t="e">
        <f t="shared" ca="1" si="2"/>
        <v>#NAME?</v>
      </c>
      <c r="AB44" t="e">
        <f t="shared" ca="1" si="3"/>
        <v>#NAME?</v>
      </c>
      <c r="AC44" s="138" t="e">
        <f t="shared" ca="1" si="4"/>
        <v>#NAME?</v>
      </c>
      <c r="AD44" s="140" t="e">
        <f t="shared" ca="1" si="5"/>
        <v>#NAME?</v>
      </c>
      <c r="AE44" s="138">
        <f t="shared" ca="1" si="6"/>
        <v>0</v>
      </c>
      <c r="AF44" s="140" t="e">
        <f t="shared" ca="1" si="7"/>
        <v>#NAME?</v>
      </c>
      <c r="AG44">
        <f t="shared" ca="1" si="8"/>
        <v>0</v>
      </c>
      <c r="BD44" t="e">
        <f ca="1"/>
        <v>#NAME?</v>
      </c>
      <c r="BE44" t="e">
        <f ca="1"/>
        <v>#NAME?</v>
      </c>
      <c r="BF44" t="e">
        <f ca="1"/>
        <v>#NAME?</v>
      </c>
      <c r="BG44" t="e">
        <f t="shared" ca="1" si="13"/>
        <v>#NAME?</v>
      </c>
      <c r="BH44" t="e">
        <f t="shared" ca="1" si="14"/>
        <v>#NAME?</v>
      </c>
      <c r="BI44" t="e">
        <f t="shared" ca="1" si="10"/>
        <v>#NAME?</v>
      </c>
      <c r="BJ44" t="e">
        <f t="shared" ca="1" si="11"/>
        <v>#NAME?</v>
      </c>
      <c r="BK44" t="e">
        <f t="shared" ca="1" si="12"/>
        <v>#NAME?</v>
      </c>
    </row>
    <row r="45" spans="1:63" ht="15.5" x14ac:dyDescent="0.35">
      <c r="A45" s="31">
        <v>117</v>
      </c>
      <c r="B45" s="20">
        <v>0.104</v>
      </c>
      <c r="C45" s="14">
        <v>2</v>
      </c>
      <c r="D45">
        <v>0</v>
      </c>
      <c r="E45" s="32">
        <v>1</v>
      </c>
      <c r="F45" s="14">
        <v>52</v>
      </c>
      <c r="G45" s="14">
        <v>15</v>
      </c>
      <c r="H45" s="14">
        <v>1</v>
      </c>
      <c r="Q45" t="e">
        <f ca="1"/>
        <v>#NAME?</v>
      </c>
      <c r="R45" t="e">
        <f ca="1"/>
        <v>#NAME?</v>
      </c>
      <c r="S45" t="e">
        <f ca="1"/>
        <v>#NAME?</v>
      </c>
      <c r="T45" t="e">
        <f ca="1"/>
        <v>#NAME?</v>
      </c>
      <c r="U45" t="e">
        <f ca="1"/>
        <v>#NAME?</v>
      </c>
      <c r="V45" t="e">
        <f ca="1"/>
        <v>#NAME?</v>
      </c>
      <c r="W45" t="e">
        <f ca="1"/>
        <v>#NAME?</v>
      </c>
      <c r="X45" s="138" t="e">
        <f ca="1"/>
        <v>#NAME?</v>
      </c>
      <c r="Y45" s="139" t="e">
        <f ca="1"/>
        <v>#NAME?</v>
      </c>
      <c r="Z45" s="140" t="e">
        <f t="shared" ca="1" si="1"/>
        <v>#NAME?</v>
      </c>
      <c r="AA45" t="e">
        <f t="shared" ca="1" si="2"/>
        <v>#NAME?</v>
      </c>
      <c r="AB45" t="e">
        <f t="shared" ca="1" si="3"/>
        <v>#NAME?</v>
      </c>
      <c r="AC45" s="138" t="e">
        <f t="shared" ca="1" si="4"/>
        <v>#NAME?</v>
      </c>
      <c r="AD45" s="140" t="e">
        <f t="shared" ca="1" si="5"/>
        <v>#NAME?</v>
      </c>
      <c r="AE45" s="138">
        <f t="shared" ca="1" si="6"/>
        <v>0</v>
      </c>
      <c r="AF45" s="140" t="e">
        <f t="shared" ca="1" si="7"/>
        <v>#NAME?</v>
      </c>
      <c r="AG45">
        <f t="shared" ca="1" si="8"/>
        <v>0</v>
      </c>
      <c r="BD45" t="e">
        <f ca="1"/>
        <v>#NAME?</v>
      </c>
      <c r="BE45" t="e">
        <f ca="1"/>
        <v>#NAME?</v>
      </c>
      <c r="BF45" t="e">
        <f ca="1"/>
        <v>#NAME?</v>
      </c>
      <c r="BG45" t="e">
        <f t="shared" ca="1" si="13"/>
        <v>#NAME?</v>
      </c>
      <c r="BH45" t="e">
        <f t="shared" ca="1" si="14"/>
        <v>#NAME?</v>
      </c>
      <c r="BI45" t="e">
        <f t="shared" ca="1" si="10"/>
        <v>#NAME?</v>
      </c>
      <c r="BJ45" t="e">
        <f t="shared" ca="1" si="11"/>
        <v>#NAME?</v>
      </c>
      <c r="BK45" t="e">
        <f t="shared" ca="1" si="12"/>
        <v>#NAME?</v>
      </c>
    </row>
    <row r="46" spans="1:63" ht="15.5" x14ac:dyDescent="0.35">
      <c r="A46" s="31">
        <v>83</v>
      </c>
      <c r="B46" s="20">
        <v>0.93600000000000005</v>
      </c>
      <c r="C46" s="14">
        <v>2</v>
      </c>
      <c r="D46">
        <v>0</v>
      </c>
      <c r="E46" s="32">
        <v>0</v>
      </c>
      <c r="F46" s="14">
        <v>45</v>
      </c>
      <c r="G46" s="14">
        <v>9</v>
      </c>
      <c r="H46" s="14">
        <v>1</v>
      </c>
      <c r="Q46" t="e">
        <f ca="1"/>
        <v>#NAME?</v>
      </c>
      <c r="R46" t="e">
        <f ca="1"/>
        <v>#NAME?</v>
      </c>
      <c r="S46" t="e">
        <f ca="1"/>
        <v>#NAME?</v>
      </c>
      <c r="T46" t="e">
        <f ca="1"/>
        <v>#NAME?</v>
      </c>
      <c r="U46" t="e">
        <f ca="1"/>
        <v>#NAME?</v>
      </c>
      <c r="V46" t="e">
        <f ca="1"/>
        <v>#NAME?</v>
      </c>
      <c r="W46" t="e">
        <f ca="1"/>
        <v>#NAME?</v>
      </c>
      <c r="X46" s="138" t="e">
        <f ca="1"/>
        <v>#NAME?</v>
      </c>
      <c r="Y46" s="139" t="e">
        <f ca="1"/>
        <v>#NAME?</v>
      </c>
      <c r="Z46" s="140" t="e">
        <f t="shared" ca="1" si="1"/>
        <v>#NAME?</v>
      </c>
      <c r="AA46" t="e">
        <f t="shared" ca="1" si="2"/>
        <v>#NAME?</v>
      </c>
      <c r="AB46" t="e">
        <f t="shared" ca="1" si="3"/>
        <v>#NAME?</v>
      </c>
      <c r="AC46" s="138" t="e">
        <f t="shared" ca="1" si="4"/>
        <v>#NAME?</v>
      </c>
      <c r="AD46" s="140" t="e">
        <f t="shared" ca="1" si="5"/>
        <v>#NAME?</v>
      </c>
      <c r="AE46" s="138">
        <f t="shared" ca="1" si="6"/>
        <v>0</v>
      </c>
      <c r="AF46" s="140" t="e">
        <f t="shared" ca="1" si="7"/>
        <v>#NAME?</v>
      </c>
      <c r="AG46">
        <f t="shared" ca="1" si="8"/>
        <v>0</v>
      </c>
      <c r="BD46" t="e">
        <f ca="1"/>
        <v>#NAME?</v>
      </c>
      <c r="BE46" t="e">
        <f ca="1"/>
        <v>#NAME?</v>
      </c>
      <c r="BF46" t="e">
        <f ca="1"/>
        <v>#NAME?</v>
      </c>
      <c r="BG46" t="e">
        <f t="shared" ca="1" si="13"/>
        <v>#NAME?</v>
      </c>
      <c r="BH46" t="e">
        <f t="shared" ca="1" si="14"/>
        <v>#NAME?</v>
      </c>
      <c r="BI46" t="e">
        <f t="shared" ca="1" si="10"/>
        <v>#NAME?</v>
      </c>
      <c r="BJ46" t="e">
        <f t="shared" ca="1" si="11"/>
        <v>#NAME?</v>
      </c>
      <c r="BK46" t="e">
        <f t="shared" ca="1" si="12"/>
        <v>#NAME?</v>
      </c>
    </row>
    <row r="47" spans="1:63" ht="15.5" x14ac:dyDescent="0.35">
      <c r="A47" s="31">
        <v>91</v>
      </c>
      <c r="B47" s="20">
        <v>1.968</v>
      </c>
      <c r="C47" s="14">
        <v>1</v>
      </c>
      <c r="D47">
        <v>0</v>
      </c>
      <c r="E47" s="32">
        <v>0</v>
      </c>
      <c r="F47" s="14">
        <v>33</v>
      </c>
      <c r="G47" s="14">
        <v>5</v>
      </c>
      <c r="H47" s="14">
        <v>1</v>
      </c>
      <c r="Q47" t="e">
        <f ca="1"/>
        <v>#NAME?</v>
      </c>
      <c r="R47" t="e">
        <f ca="1"/>
        <v>#NAME?</v>
      </c>
      <c r="S47" t="e">
        <f ca="1"/>
        <v>#NAME?</v>
      </c>
      <c r="T47" t="e">
        <f ca="1"/>
        <v>#NAME?</v>
      </c>
      <c r="U47" t="e">
        <f ca="1"/>
        <v>#NAME?</v>
      </c>
      <c r="V47" t="e">
        <f ca="1"/>
        <v>#NAME?</v>
      </c>
      <c r="W47" t="e">
        <f ca="1"/>
        <v>#NAME?</v>
      </c>
      <c r="X47" s="138" t="e">
        <f ca="1"/>
        <v>#NAME?</v>
      </c>
      <c r="Y47" s="139" t="e">
        <f ca="1"/>
        <v>#NAME?</v>
      </c>
      <c r="Z47" s="140" t="e">
        <f t="shared" ca="1" si="1"/>
        <v>#NAME?</v>
      </c>
      <c r="AA47" t="e">
        <f t="shared" ca="1" si="2"/>
        <v>#NAME?</v>
      </c>
      <c r="AB47" t="e">
        <f t="shared" ca="1" si="3"/>
        <v>#NAME?</v>
      </c>
      <c r="AC47" s="138" t="e">
        <f t="shared" ca="1" si="4"/>
        <v>#NAME?</v>
      </c>
      <c r="AD47" s="140" t="e">
        <f t="shared" ca="1" si="5"/>
        <v>#NAME?</v>
      </c>
      <c r="AE47" s="138">
        <f t="shared" ca="1" si="6"/>
        <v>0</v>
      </c>
      <c r="AF47" s="140" t="e">
        <f t="shared" ca="1" si="7"/>
        <v>#NAME?</v>
      </c>
      <c r="AG47">
        <f t="shared" ca="1" si="8"/>
        <v>0</v>
      </c>
      <c r="BD47" t="e">
        <f ca="1"/>
        <v>#NAME?</v>
      </c>
      <c r="BE47" t="e">
        <f ca="1"/>
        <v>#NAME?</v>
      </c>
      <c r="BF47" t="e">
        <f ca="1"/>
        <v>#NAME?</v>
      </c>
      <c r="BG47" t="e">
        <f t="shared" ca="1" si="13"/>
        <v>#NAME?</v>
      </c>
      <c r="BH47" t="e">
        <f t="shared" ca="1" si="14"/>
        <v>#NAME?</v>
      </c>
      <c r="BI47" t="e">
        <f t="shared" ca="1" si="10"/>
        <v>#NAME?</v>
      </c>
      <c r="BJ47" t="e">
        <f t="shared" ca="1" si="11"/>
        <v>#NAME?</v>
      </c>
      <c r="BK47" t="e">
        <f t="shared" ca="1" si="12"/>
        <v>#NAME?</v>
      </c>
    </row>
    <row r="48" spans="1:63" ht="15.5" x14ac:dyDescent="0.35">
      <c r="A48" s="31">
        <v>56</v>
      </c>
      <c r="B48" s="20">
        <v>2.536</v>
      </c>
      <c r="C48" s="14">
        <v>1</v>
      </c>
      <c r="D48">
        <v>0</v>
      </c>
      <c r="E48" s="32">
        <v>1</v>
      </c>
      <c r="F48" s="14">
        <v>36</v>
      </c>
      <c r="G48" s="14">
        <v>8</v>
      </c>
      <c r="H48" s="14">
        <v>1</v>
      </c>
      <c r="Q48" t="e">
        <f ca="1"/>
        <v>#NAME?</v>
      </c>
      <c r="R48" t="e">
        <f ca="1"/>
        <v>#NAME?</v>
      </c>
      <c r="S48" t="e">
        <f ca="1"/>
        <v>#NAME?</v>
      </c>
      <c r="T48" t="e">
        <f ca="1"/>
        <v>#NAME?</v>
      </c>
      <c r="U48" t="e">
        <f ca="1"/>
        <v>#NAME?</v>
      </c>
      <c r="V48" t="e">
        <f ca="1"/>
        <v>#NAME?</v>
      </c>
      <c r="W48" t="e">
        <f ca="1"/>
        <v>#NAME?</v>
      </c>
      <c r="X48" s="138" t="e">
        <f ca="1"/>
        <v>#NAME?</v>
      </c>
      <c r="Y48" s="139" t="e">
        <f ca="1"/>
        <v>#NAME?</v>
      </c>
      <c r="Z48" s="140" t="e">
        <f t="shared" ca="1" si="1"/>
        <v>#NAME?</v>
      </c>
      <c r="AA48" t="e">
        <f t="shared" ca="1" si="2"/>
        <v>#NAME?</v>
      </c>
      <c r="AB48" t="e">
        <f t="shared" ca="1" si="3"/>
        <v>#NAME?</v>
      </c>
      <c r="AC48" s="138" t="e">
        <f t="shared" ca="1" si="4"/>
        <v>#NAME?</v>
      </c>
      <c r="AD48" s="140" t="e">
        <f t="shared" ca="1" si="5"/>
        <v>#NAME?</v>
      </c>
      <c r="AE48" s="138">
        <f t="shared" ca="1" si="6"/>
        <v>0</v>
      </c>
      <c r="AF48" s="140" t="e">
        <f t="shared" ca="1" si="7"/>
        <v>#NAME?</v>
      </c>
      <c r="AG48">
        <f t="shared" ca="1" si="8"/>
        <v>0</v>
      </c>
      <c r="BD48" t="e">
        <f ca="1"/>
        <v>#NAME?</v>
      </c>
      <c r="BE48" t="e">
        <f ca="1"/>
        <v>#NAME?</v>
      </c>
      <c r="BF48" t="e">
        <f ca="1"/>
        <v>#NAME?</v>
      </c>
      <c r="BG48" t="e">
        <f t="shared" ca="1" si="13"/>
        <v>#NAME?</v>
      </c>
      <c r="BH48" t="e">
        <f t="shared" ca="1" si="14"/>
        <v>#NAME?</v>
      </c>
      <c r="BI48" t="e">
        <f t="shared" ca="1" si="10"/>
        <v>#NAME?</v>
      </c>
      <c r="BJ48" t="e">
        <f t="shared" ca="1" si="11"/>
        <v>#NAME?</v>
      </c>
      <c r="BK48" t="e">
        <f t="shared" ca="1" si="12"/>
        <v>#NAME?</v>
      </c>
    </row>
    <row r="49" spans="1:63" ht="15.5" x14ac:dyDescent="0.35">
      <c r="A49" s="31">
        <v>51</v>
      </c>
      <c r="B49" s="20">
        <v>0.41699999999999998</v>
      </c>
      <c r="C49" s="14">
        <v>3</v>
      </c>
      <c r="D49">
        <v>1</v>
      </c>
      <c r="E49" s="32">
        <v>0</v>
      </c>
      <c r="F49" s="14">
        <v>36</v>
      </c>
      <c r="G49" s="14">
        <v>8</v>
      </c>
      <c r="H49" s="14">
        <v>0</v>
      </c>
      <c r="Q49" t="e">
        <f ca="1"/>
        <v>#NAME?</v>
      </c>
      <c r="R49" t="e">
        <f ca="1"/>
        <v>#NAME?</v>
      </c>
      <c r="S49" t="e">
        <f ca="1"/>
        <v>#NAME?</v>
      </c>
      <c r="T49" t="e">
        <f ca="1"/>
        <v>#NAME?</v>
      </c>
      <c r="U49" t="e">
        <f ca="1"/>
        <v>#NAME?</v>
      </c>
      <c r="V49" t="e">
        <f ca="1"/>
        <v>#NAME?</v>
      </c>
      <c r="W49" t="e">
        <f ca="1"/>
        <v>#NAME?</v>
      </c>
      <c r="X49" s="138" t="e">
        <f ca="1"/>
        <v>#NAME?</v>
      </c>
      <c r="Y49" s="139" t="e">
        <f ca="1"/>
        <v>#NAME?</v>
      </c>
      <c r="Z49" s="140" t="e">
        <f t="shared" ca="1" si="1"/>
        <v>#NAME?</v>
      </c>
      <c r="AA49" t="e">
        <f t="shared" ca="1" si="2"/>
        <v>#NAME?</v>
      </c>
      <c r="AB49" t="e">
        <f t="shared" ca="1" si="3"/>
        <v>#NAME?</v>
      </c>
      <c r="AC49" s="138" t="e">
        <f t="shared" ca="1" si="4"/>
        <v>#NAME?</v>
      </c>
      <c r="AD49" s="140" t="e">
        <f t="shared" ca="1" si="5"/>
        <v>#NAME?</v>
      </c>
      <c r="AE49" s="138">
        <f t="shared" ca="1" si="6"/>
        <v>0</v>
      </c>
      <c r="AF49" s="140" t="e">
        <f t="shared" ca="1" si="7"/>
        <v>#NAME?</v>
      </c>
      <c r="AG49">
        <f t="shared" ca="1" si="8"/>
        <v>0</v>
      </c>
      <c r="BD49" t="e">
        <f ca="1"/>
        <v>#NAME?</v>
      </c>
      <c r="BE49" t="e">
        <f ca="1"/>
        <v>#NAME?</v>
      </c>
      <c r="BF49" t="e">
        <f ca="1"/>
        <v>#NAME?</v>
      </c>
      <c r="BG49" t="e">
        <f t="shared" ca="1" si="13"/>
        <v>#NAME?</v>
      </c>
      <c r="BH49" t="e">
        <f t="shared" ca="1" si="14"/>
        <v>#NAME?</v>
      </c>
      <c r="BI49" t="e">
        <f t="shared" ca="1" si="10"/>
        <v>#NAME?</v>
      </c>
      <c r="BJ49" t="e">
        <f t="shared" ca="1" si="11"/>
        <v>#NAME?</v>
      </c>
      <c r="BK49" t="e">
        <f t="shared" ca="1" si="12"/>
        <v>#NAME?</v>
      </c>
    </row>
    <row r="50" spans="1:63" ht="15.5" x14ac:dyDescent="0.35">
      <c r="A50" s="31">
        <v>56</v>
      </c>
      <c r="B50" s="20">
        <v>3.9E-2</v>
      </c>
      <c r="C50" s="14">
        <v>1</v>
      </c>
      <c r="D50">
        <v>0</v>
      </c>
      <c r="E50" s="32">
        <v>1</v>
      </c>
      <c r="F50" s="14">
        <v>43</v>
      </c>
      <c r="G50" s="14">
        <v>6</v>
      </c>
      <c r="H50" s="14">
        <v>0</v>
      </c>
      <c r="Q50" t="e">
        <f ca="1"/>
        <v>#NAME?</v>
      </c>
      <c r="R50" t="e">
        <f ca="1"/>
        <v>#NAME?</v>
      </c>
      <c r="S50" t="e">
        <f ca="1"/>
        <v>#NAME?</v>
      </c>
      <c r="T50" t="e">
        <f ca="1"/>
        <v>#NAME?</v>
      </c>
      <c r="U50" t="e">
        <f ca="1"/>
        <v>#NAME?</v>
      </c>
      <c r="V50" t="e">
        <f ca="1"/>
        <v>#NAME?</v>
      </c>
      <c r="W50" t="e">
        <f ca="1"/>
        <v>#NAME?</v>
      </c>
      <c r="X50" s="138" t="e">
        <f ca="1"/>
        <v>#NAME?</v>
      </c>
      <c r="Y50" s="139" t="e">
        <f ca="1"/>
        <v>#NAME?</v>
      </c>
      <c r="Z50" s="140" t="e">
        <f t="shared" ca="1" si="1"/>
        <v>#NAME?</v>
      </c>
      <c r="AA50" t="e">
        <f t="shared" ca="1" si="2"/>
        <v>#NAME?</v>
      </c>
      <c r="AB50" t="e">
        <f t="shared" ca="1" si="3"/>
        <v>#NAME?</v>
      </c>
      <c r="AC50" s="138" t="e">
        <f t="shared" ca="1" si="4"/>
        <v>#NAME?</v>
      </c>
      <c r="AD50" s="140" t="e">
        <f t="shared" ca="1" si="5"/>
        <v>#NAME?</v>
      </c>
      <c r="AE50" s="138">
        <f t="shared" ca="1" si="6"/>
        <v>0</v>
      </c>
      <c r="AF50" s="140" t="e">
        <f t="shared" ca="1" si="7"/>
        <v>#NAME?</v>
      </c>
      <c r="AG50">
        <f t="shared" ca="1" si="8"/>
        <v>0</v>
      </c>
      <c r="BD50" t="e">
        <f ca="1"/>
        <v>#NAME?</v>
      </c>
      <c r="BE50" t="e">
        <f ca="1"/>
        <v>#NAME?</v>
      </c>
      <c r="BF50" t="e">
        <f ca="1"/>
        <v>#NAME?</v>
      </c>
      <c r="BG50" t="e">
        <f t="shared" ca="1" si="13"/>
        <v>#NAME?</v>
      </c>
      <c r="BH50" t="e">
        <f t="shared" ca="1" si="14"/>
        <v>#NAME?</v>
      </c>
      <c r="BI50" t="e">
        <f t="shared" ca="1" si="10"/>
        <v>#NAME?</v>
      </c>
      <c r="BJ50" t="e">
        <f t="shared" ca="1" si="11"/>
        <v>#NAME?</v>
      </c>
      <c r="BK50" t="e">
        <f t="shared" ca="1" si="12"/>
        <v>#NAME?</v>
      </c>
    </row>
    <row r="51" spans="1:63" ht="15.5" x14ac:dyDescent="0.35">
      <c r="A51" s="31">
        <v>51</v>
      </c>
      <c r="B51" s="20">
        <v>1.155</v>
      </c>
      <c r="C51" s="14">
        <v>2</v>
      </c>
      <c r="D51">
        <v>0</v>
      </c>
      <c r="E51" s="32">
        <v>1</v>
      </c>
      <c r="F51" s="14">
        <v>35</v>
      </c>
      <c r="G51" s="14">
        <v>1</v>
      </c>
      <c r="H51" s="14">
        <v>0</v>
      </c>
      <c r="Q51" t="e">
        <f ca="1"/>
        <v>#NAME?</v>
      </c>
      <c r="R51" t="e">
        <f ca="1"/>
        <v>#NAME?</v>
      </c>
      <c r="S51" t="e">
        <f ca="1"/>
        <v>#NAME?</v>
      </c>
      <c r="T51" t="e">
        <f ca="1"/>
        <v>#NAME?</v>
      </c>
      <c r="U51" t="e">
        <f ca="1"/>
        <v>#NAME?</v>
      </c>
      <c r="V51" t="e">
        <f ca="1"/>
        <v>#NAME?</v>
      </c>
      <c r="W51" t="e">
        <f ca="1"/>
        <v>#NAME?</v>
      </c>
      <c r="X51" s="138" t="e">
        <f ca="1"/>
        <v>#NAME?</v>
      </c>
      <c r="Y51" s="139" t="e">
        <f ca="1"/>
        <v>#NAME?</v>
      </c>
      <c r="Z51" s="140" t="e">
        <f t="shared" ca="1" si="1"/>
        <v>#NAME?</v>
      </c>
      <c r="AA51" t="e">
        <f t="shared" ca="1" si="2"/>
        <v>#NAME?</v>
      </c>
      <c r="AB51" t="e">
        <f t="shared" ca="1" si="3"/>
        <v>#NAME?</v>
      </c>
      <c r="AC51" s="138" t="e">
        <f t="shared" ca="1" si="4"/>
        <v>#NAME?</v>
      </c>
      <c r="AD51" s="140" t="e">
        <f t="shared" ca="1" si="5"/>
        <v>#NAME?</v>
      </c>
      <c r="AE51" s="138">
        <f t="shared" ca="1" si="6"/>
        <v>0</v>
      </c>
      <c r="AF51" s="140" t="e">
        <f t="shared" ca="1" si="7"/>
        <v>#NAME?</v>
      </c>
      <c r="AG51">
        <f t="shared" ca="1" si="8"/>
        <v>0</v>
      </c>
      <c r="BD51" t="e">
        <f ca="1"/>
        <v>#NAME?</v>
      </c>
      <c r="BE51" t="e">
        <f ca="1"/>
        <v>#NAME?</v>
      </c>
      <c r="BF51" t="e">
        <f ca="1"/>
        <v>#NAME?</v>
      </c>
      <c r="BG51" t="e">
        <f t="shared" ca="1" si="13"/>
        <v>#NAME?</v>
      </c>
      <c r="BH51" t="e">
        <f t="shared" ca="1" si="14"/>
        <v>#NAME?</v>
      </c>
      <c r="BI51" t="e">
        <f t="shared" ca="1" si="10"/>
        <v>#NAME?</v>
      </c>
      <c r="BJ51" t="e">
        <f t="shared" ca="1" si="11"/>
        <v>#NAME?</v>
      </c>
      <c r="BK51" t="e">
        <f t="shared" ca="1" si="12"/>
        <v>#NAME?</v>
      </c>
    </row>
    <row r="52" spans="1:63" ht="15.5" x14ac:dyDescent="0.35">
      <c r="A52" s="31">
        <v>56</v>
      </c>
      <c r="B52" s="20">
        <v>1.9990000000000001</v>
      </c>
      <c r="C52" s="14">
        <v>0</v>
      </c>
      <c r="D52">
        <v>0</v>
      </c>
      <c r="E52" s="32">
        <v>1</v>
      </c>
      <c r="F52" s="14">
        <v>49</v>
      </c>
      <c r="G52" s="14">
        <v>7</v>
      </c>
      <c r="H52" s="14">
        <v>0</v>
      </c>
      <c r="Q52" t="e">
        <f ca="1"/>
        <v>#NAME?</v>
      </c>
      <c r="R52" t="e">
        <f ca="1"/>
        <v>#NAME?</v>
      </c>
      <c r="S52" t="e">
        <f ca="1"/>
        <v>#NAME?</v>
      </c>
      <c r="T52" t="e">
        <f ca="1"/>
        <v>#NAME?</v>
      </c>
      <c r="U52" t="e">
        <f ca="1"/>
        <v>#NAME?</v>
      </c>
      <c r="V52" t="e">
        <f ca="1"/>
        <v>#NAME?</v>
      </c>
      <c r="W52" t="e">
        <f ca="1"/>
        <v>#NAME?</v>
      </c>
      <c r="X52" s="138" t="e">
        <f ca="1"/>
        <v>#NAME?</v>
      </c>
      <c r="Y52" s="139" t="e">
        <f ca="1"/>
        <v>#NAME?</v>
      </c>
      <c r="Z52" s="140" t="e">
        <f t="shared" ca="1" si="1"/>
        <v>#NAME?</v>
      </c>
      <c r="AA52" t="e">
        <f t="shared" ca="1" si="2"/>
        <v>#NAME?</v>
      </c>
      <c r="AB52" t="e">
        <f t="shared" ca="1" si="3"/>
        <v>#NAME?</v>
      </c>
      <c r="AC52" s="138" t="e">
        <f t="shared" ca="1" si="4"/>
        <v>#NAME?</v>
      </c>
      <c r="AD52" s="140" t="e">
        <f t="shared" ca="1" si="5"/>
        <v>#NAME?</v>
      </c>
      <c r="AE52" s="138">
        <f t="shared" ca="1" si="6"/>
        <v>0</v>
      </c>
      <c r="AF52" s="140" t="e">
        <f t="shared" ca="1" si="7"/>
        <v>#NAME?</v>
      </c>
      <c r="AG52">
        <f t="shared" ca="1" si="8"/>
        <v>0</v>
      </c>
      <c r="BD52" t="e">
        <f ca="1"/>
        <v>#NAME?</v>
      </c>
      <c r="BE52" t="e">
        <f ca="1"/>
        <v>#NAME?</v>
      </c>
      <c r="BF52" t="e">
        <f ca="1"/>
        <v>#NAME?</v>
      </c>
      <c r="BG52" t="e">
        <f t="shared" ca="1" si="13"/>
        <v>#NAME?</v>
      </c>
      <c r="BH52" t="e">
        <f t="shared" ca="1" si="14"/>
        <v>#NAME?</v>
      </c>
      <c r="BI52" t="e">
        <f t="shared" ca="1" si="10"/>
        <v>#NAME?</v>
      </c>
      <c r="BJ52" t="e">
        <f t="shared" ca="1" si="11"/>
        <v>#NAME?</v>
      </c>
      <c r="BK52" t="e">
        <f t="shared" ca="1" si="12"/>
        <v>#NAME?</v>
      </c>
    </row>
    <row r="53" spans="1:63" ht="15.5" x14ac:dyDescent="0.35">
      <c r="A53" s="31">
        <v>53</v>
      </c>
      <c r="B53" s="20">
        <v>2.8719999999999999</v>
      </c>
      <c r="C53" s="14">
        <v>6</v>
      </c>
      <c r="D53">
        <v>0</v>
      </c>
      <c r="E53" s="32">
        <v>1</v>
      </c>
      <c r="F53" s="14">
        <v>35</v>
      </c>
      <c r="G53" s="14">
        <v>4</v>
      </c>
      <c r="H53" s="14">
        <v>1</v>
      </c>
      <c r="Q53" t="e">
        <f ca="1"/>
        <v>#NAME?</v>
      </c>
      <c r="R53" t="e">
        <f ca="1"/>
        <v>#NAME?</v>
      </c>
      <c r="S53" t="e">
        <f ca="1"/>
        <v>#NAME?</v>
      </c>
      <c r="T53" t="e">
        <f ca="1"/>
        <v>#NAME?</v>
      </c>
      <c r="U53" t="e">
        <f ca="1"/>
        <v>#NAME?</v>
      </c>
      <c r="V53" t="e">
        <f ca="1"/>
        <v>#NAME?</v>
      </c>
      <c r="W53" t="e">
        <f ca="1"/>
        <v>#NAME?</v>
      </c>
      <c r="X53" s="138" t="e">
        <f ca="1"/>
        <v>#NAME?</v>
      </c>
      <c r="Y53" s="139" t="e">
        <f ca="1"/>
        <v>#NAME?</v>
      </c>
      <c r="Z53" s="140" t="e">
        <f t="shared" ca="1" si="1"/>
        <v>#NAME?</v>
      </c>
      <c r="AA53" t="e">
        <f t="shared" ca="1" si="2"/>
        <v>#NAME?</v>
      </c>
      <c r="AB53" t="e">
        <f t="shared" ca="1" si="3"/>
        <v>#NAME?</v>
      </c>
      <c r="AC53" s="138" t="e">
        <f t="shared" ca="1" si="4"/>
        <v>#NAME?</v>
      </c>
      <c r="AD53" s="140" t="e">
        <f t="shared" ca="1" si="5"/>
        <v>#NAME?</v>
      </c>
      <c r="AE53" s="138">
        <f t="shared" ca="1" si="6"/>
        <v>0</v>
      </c>
      <c r="AF53" s="140" t="e">
        <f t="shared" ca="1" si="7"/>
        <v>#NAME?</v>
      </c>
      <c r="AG53">
        <f t="shared" ca="1" si="8"/>
        <v>0</v>
      </c>
      <c r="BD53" t="e">
        <f ca="1"/>
        <v>#NAME?</v>
      </c>
      <c r="BE53" t="e">
        <f ca="1"/>
        <v>#NAME?</v>
      </c>
      <c r="BF53" t="e">
        <f ca="1"/>
        <v>#NAME?</v>
      </c>
      <c r="BG53" t="e">
        <f t="shared" ca="1" si="13"/>
        <v>#NAME?</v>
      </c>
      <c r="BH53" t="e">
        <f t="shared" ca="1" si="14"/>
        <v>#NAME?</v>
      </c>
      <c r="BI53" t="e">
        <f t="shared" ca="1" si="10"/>
        <v>#NAME?</v>
      </c>
      <c r="BJ53" t="e">
        <f t="shared" ca="1" si="11"/>
        <v>#NAME?</v>
      </c>
      <c r="BK53" t="e">
        <f t="shared" ca="1" si="12"/>
        <v>#NAME?</v>
      </c>
    </row>
    <row r="54" spans="1:63" ht="15.5" x14ac:dyDescent="0.35">
      <c r="A54" s="31">
        <v>62</v>
      </c>
      <c r="B54" s="20">
        <v>0.73399999999999999</v>
      </c>
      <c r="C54" s="14">
        <v>3</v>
      </c>
      <c r="D54">
        <v>0</v>
      </c>
      <c r="E54" s="32">
        <v>0</v>
      </c>
      <c r="F54" s="14">
        <v>44</v>
      </c>
      <c r="G54" s="14">
        <v>5</v>
      </c>
      <c r="H54" s="14">
        <v>1</v>
      </c>
      <c r="Q54" t="e">
        <f ca="1"/>
        <v>#NAME?</v>
      </c>
      <c r="R54" t="e">
        <f ca="1"/>
        <v>#NAME?</v>
      </c>
      <c r="S54" t="e">
        <f ca="1"/>
        <v>#NAME?</v>
      </c>
      <c r="T54" t="e">
        <f ca="1"/>
        <v>#NAME?</v>
      </c>
      <c r="U54" t="e">
        <f ca="1"/>
        <v>#NAME?</v>
      </c>
      <c r="V54" t="e">
        <f ca="1"/>
        <v>#NAME?</v>
      </c>
      <c r="W54" t="e">
        <f ca="1"/>
        <v>#NAME?</v>
      </c>
      <c r="X54" s="138" t="e">
        <f ca="1"/>
        <v>#NAME?</v>
      </c>
      <c r="Y54" s="139" t="e">
        <f ca="1"/>
        <v>#NAME?</v>
      </c>
      <c r="Z54" s="140" t="e">
        <f t="shared" ca="1" si="1"/>
        <v>#NAME?</v>
      </c>
      <c r="AA54" t="e">
        <f t="shared" ca="1" si="2"/>
        <v>#NAME?</v>
      </c>
      <c r="AB54" t="e">
        <f t="shared" ca="1" si="3"/>
        <v>#NAME?</v>
      </c>
      <c r="AC54" s="138" t="e">
        <f t="shared" ca="1" si="4"/>
        <v>#NAME?</v>
      </c>
      <c r="AD54" s="140" t="e">
        <f t="shared" ca="1" si="5"/>
        <v>#NAME?</v>
      </c>
      <c r="AE54" s="138">
        <f t="shared" ca="1" si="6"/>
        <v>0</v>
      </c>
      <c r="AF54" s="140" t="e">
        <f t="shared" ca="1" si="7"/>
        <v>#NAME?</v>
      </c>
      <c r="AG54">
        <f t="shared" ca="1" si="8"/>
        <v>0</v>
      </c>
      <c r="BD54" t="e">
        <f ca="1"/>
        <v>#NAME?</v>
      </c>
      <c r="BE54" t="e">
        <f ca="1"/>
        <v>#NAME?</v>
      </c>
      <c r="BF54" t="e">
        <f ca="1"/>
        <v>#NAME?</v>
      </c>
      <c r="BG54" t="e">
        <f t="shared" ca="1" si="13"/>
        <v>#NAME?</v>
      </c>
      <c r="BH54" t="e">
        <f t="shared" ca="1" si="14"/>
        <v>#NAME?</v>
      </c>
      <c r="BI54" t="e">
        <f t="shared" ca="1" si="10"/>
        <v>#NAME?</v>
      </c>
      <c r="BJ54" t="e">
        <f t="shared" ca="1" si="11"/>
        <v>#NAME?</v>
      </c>
      <c r="BK54" t="e">
        <f t="shared" ca="1" si="12"/>
        <v>#NAME?</v>
      </c>
    </row>
    <row r="55" spans="1:63" ht="15.5" x14ac:dyDescent="0.35">
      <c r="A55" s="31">
        <v>44</v>
      </c>
      <c r="B55" s="20">
        <v>4.5900000000000003E-2</v>
      </c>
      <c r="C55" s="14">
        <v>6</v>
      </c>
      <c r="D55">
        <v>0</v>
      </c>
      <c r="E55" s="32">
        <v>0</v>
      </c>
      <c r="F55" s="14">
        <v>29</v>
      </c>
      <c r="G55" s="14">
        <v>2</v>
      </c>
      <c r="H55" s="14">
        <v>1</v>
      </c>
      <c r="Q55" t="e">
        <f ca="1"/>
        <v>#NAME?</v>
      </c>
      <c r="R55" t="e">
        <f ca="1"/>
        <v>#NAME?</v>
      </c>
      <c r="S55" t="e">
        <f ca="1"/>
        <v>#NAME?</v>
      </c>
      <c r="T55" t="e">
        <f ca="1"/>
        <v>#NAME?</v>
      </c>
      <c r="U55" t="e">
        <f ca="1"/>
        <v>#NAME?</v>
      </c>
      <c r="V55" t="e">
        <f ca="1"/>
        <v>#NAME?</v>
      </c>
      <c r="W55" t="e">
        <f ca="1"/>
        <v>#NAME?</v>
      </c>
      <c r="X55" s="138" t="e">
        <f ca="1"/>
        <v>#NAME?</v>
      </c>
      <c r="Y55" s="139" t="e">
        <f ca="1"/>
        <v>#NAME?</v>
      </c>
      <c r="Z55" s="140" t="e">
        <f t="shared" ca="1" si="1"/>
        <v>#NAME?</v>
      </c>
      <c r="AA55" t="e">
        <f t="shared" ca="1" si="2"/>
        <v>#NAME?</v>
      </c>
      <c r="AB55" t="e">
        <f t="shared" ca="1" si="3"/>
        <v>#NAME?</v>
      </c>
      <c r="AC55" s="138" t="e">
        <f t="shared" ca="1" si="4"/>
        <v>#NAME?</v>
      </c>
      <c r="AD55" s="140" t="e">
        <f t="shared" ca="1" si="5"/>
        <v>#NAME?</v>
      </c>
      <c r="AE55" s="138">
        <f t="shared" ca="1" si="6"/>
        <v>0</v>
      </c>
      <c r="AF55" s="140" t="e">
        <f t="shared" ca="1" si="7"/>
        <v>#NAME?</v>
      </c>
      <c r="AG55">
        <f t="shared" ca="1" si="8"/>
        <v>0</v>
      </c>
      <c r="BD55" t="e">
        <f ca="1"/>
        <v>#NAME?</v>
      </c>
      <c r="BE55" t="e">
        <f ca="1"/>
        <v>#NAME?</v>
      </c>
      <c r="BF55" t="e">
        <f ca="1"/>
        <v>#NAME?</v>
      </c>
      <c r="BG55" t="e">
        <f t="shared" ca="1" si="13"/>
        <v>#NAME?</v>
      </c>
      <c r="BH55" t="e">
        <f t="shared" ca="1" si="14"/>
        <v>#NAME?</v>
      </c>
      <c r="BI55" t="e">
        <f t="shared" ca="1" si="10"/>
        <v>#NAME?</v>
      </c>
      <c r="BJ55" t="e">
        <f t="shared" ca="1" si="11"/>
        <v>#NAME?</v>
      </c>
      <c r="BK55" t="e">
        <f t="shared" ca="1" si="12"/>
        <v>#NAME?</v>
      </c>
    </row>
    <row r="56" spans="1:63" ht="15.5" x14ac:dyDescent="0.35">
      <c r="A56" s="31">
        <v>41</v>
      </c>
      <c r="B56" s="20">
        <v>0.879</v>
      </c>
      <c r="C56" s="14">
        <v>2</v>
      </c>
      <c r="D56">
        <v>0</v>
      </c>
      <c r="E56" s="32">
        <v>0</v>
      </c>
      <c r="F56" s="14">
        <v>39</v>
      </c>
      <c r="G56" s="14">
        <v>5</v>
      </c>
      <c r="H56" s="14">
        <v>0</v>
      </c>
      <c r="Q56" t="e">
        <f ca="1"/>
        <v>#NAME?</v>
      </c>
      <c r="R56" t="e">
        <f ca="1"/>
        <v>#NAME?</v>
      </c>
      <c r="S56" t="e">
        <f ca="1"/>
        <v>#NAME?</v>
      </c>
      <c r="T56" t="e">
        <f ca="1"/>
        <v>#NAME?</v>
      </c>
      <c r="U56" t="e">
        <f ca="1"/>
        <v>#NAME?</v>
      </c>
      <c r="V56" t="e">
        <f ca="1"/>
        <v>#NAME?</v>
      </c>
      <c r="W56" t="e">
        <f ca="1"/>
        <v>#NAME?</v>
      </c>
      <c r="X56" s="138" t="e">
        <f ca="1"/>
        <v>#NAME?</v>
      </c>
      <c r="Y56" s="139" t="e">
        <f ca="1"/>
        <v>#NAME?</v>
      </c>
      <c r="Z56" s="140" t="e">
        <f t="shared" ca="1" si="1"/>
        <v>#NAME?</v>
      </c>
      <c r="AA56" t="e">
        <f t="shared" ca="1" si="2"/>
        <v>#NAME?</v>
      </c>
      <c r="AB56" t="e">
        <f t="shared" ca="1" si="3"/>
        <v>#NAME?</v>
      </c>
      <c r="AC56" s="138" t="e">
        <f t="shared" ca="1" si="4"/>
        <v>#NAME?</v>
      </c>
      <c r="AD56" s="140" t="e">
        <f t="shared" ca="1" si="5"/>
        <v>#NAME?</v>
      </c>
      <c r="AE56" s="138">
        <f t="shared" ca="1" si="6"/>
        <v>0</v>
      </c>
      <c r="AF56" s="140" t="e">
        <f t="shared" ca="1" si="7"/>
        <v>#NAME?</v>
      </c>
      <c r="AG56">
        <f t="shared" ca="1" si="8"/>
        <v>0</v>
      </c>
      <c r="BD56" t="e">
        <f ca="1"/>
        <v>#NAME?</v>
      </c>
      <c r="BE56" t="e">
        <f ca="1"/>
        <v>#NAME?</v>
      </c>
      <c r="BF56" t="e">
        <f ca="1"/>
        <v>#NAME?</v>
      </c>
      <c r="BG56" t="e">
        <f t="shared" ca="1" si="13"/>
        <v>#NAME?</v>
      </c>
      <c r="BH56" t="e">
        <f t="shared" ca="1" si="14"/>
        <v>#NAME?</v>
      </c>
      <c r="BI56" t="e">
        <f t="shared" ca="1" si="10"/>
        <v>#NAME?</v>
      </c>
      <c r="BJ56" t="e">
        <f t="shared" ca="1" si="11"/>
        <v>#NAME?</v>
      </c>
      <c r="BK56" t="e">
        <f t="shared" ca="1" si="12"/>
        <v>#NAME?</v>
      </c>
    </row>
    <row r="57" spans="1:63" ht="15.5" x14ac:dyDescent="0.35">
      <c r="A57" s="31">
        <v>72</v>
      </c>
      <c r="B57" s="20">
        <v>1.496</v>
      </c>
      <c r="C57" s="14">
        <v>2</v>
      </c>
      <c r="D57">
        <v>0</v>
      </c>
      <c r="E57" s="32">
        <v>1</v>
      </c>
      <c r="F57" s="14">
        <v>36</v>
      </c>
      <c r="G57" s="14">
        <v>6</v>
      </c>
      <c r="H57" s="14">
        <v>1</v>
      </c>
      <c r="Q57" t="e">
        <f ca="1"/>
        <v>#NAME?</v>
      </c>
      <c r="R57" t="e">
        <f ca="1"/>
        <v>#NAME?</v>
      </c>
      <c r="S57" t="e">
        <f ca="1"/>
        <v>#NAME?</v>
      </c>
      <c r="T57" t="e">
        <f ca="1"/>
        <v>#NAME?</v>
      </c>
      <c r="U57" t="e">
        <f ca="1"/>
        <v>#NAME?</v>
      </c>
      <c r="V57" t="e">
        <f ca="1"/>
        <v>#NAME?</v>
      </c>
      <c r="W57" t="e">
        <f ca="1"/>
        <v>#NAME?</v>
      </c>
      <c r="X57" s="138" t="e">
        <f ca="1"/>
        <v>#NAME?</v>
      </c>
      <c r="Y57" s="139" t="e">
        <f ca="1"/>
        <v>#NAME?</v>
      </c>
      <c r="Z57" s="140" t="e">
        <f t="shared" ca="1" si="1"/>
        <v>#NAME?</v>
      </c>
      <c r="AA57" t="e">
        <f t="shared" ca="1" si="2"/>
        <v>#NAME?</v>
      </c>
      <c r="AB57" t="e">
        <f t="shared" ca="1" si="3"/>
        <v>#NAME?</v>
      </c>
      <c r="AC57" s="138" t="e">
        <f t="shared" ca="1" si="4"/>
        <v>#NAME?</v>
      </c>
      <c r="AD57" s="140" t="e">
        <f t="shared" ca="1" si="5"/>
        <v>#NAME?</v>
      </c>
      <c r="AE57" s="138">
        <f t="shared" ca="1" si="6"/>
        <v>0</v>
      </c>
      <c r="AF57" s="140" t="e">
        <f t="shared" ca="1" si="7"/>
        <v>#NAME?</v>
      </c>
      <c r="AG57">
        <f t="shared" ca="1" si="8"/>
        <v>0</v>
      </c>
      <c r="BD57" t="e">
        <f ca="1"/>
        <v>#NAME?</v>
      </c>
      <c r="BE57" t="e">
        <f ca="1"/>
        <v>#NAME?</v>
      </c>
      <c r="BF57" t="e">
        <f ca="1"/>
        <v>#NAME?</v>
      </c>
      <c r="BG57" t="e">
        <f t="shared" ca="1" si="13"/>
        <v>#NAME?</v>
      </c>
      <c r="BH57" t="e">
        <f t="shared" ca="1" si="14"/>
        <v>#NAME?</v>
      </c>
      <c r="BI57" t="e">
        <f t="shared" ca="1" si="10"/>
        <v>#NAME?</v>
      </c>
      <c r="BJ57" t="e">
        <f t="shared" ca="1" si="11"/>
        <v>#NAME?</v>
      </c>
      <c r="BK57" t="e">
        <f t="shared" ca="1" si="12"/>
        <v>#NAME?</v>
      </c>
    </row>
    <row r="58" spans="1:63" ht="15.5" x14ac:dyDescent="0.35">
      <c r="A58" s="31">
        <v>55</v>
      </c>
      <c r="B58" s="20">
        <v>0.65500000000000003</v>
      </c>
      <c r="C58" s="14">
        <v>3</v>
      </c>
      <c r="D58">
        <v>0</v>
      </c>
      <c r="E58" s="32">
        <v>0</v>
      </c>
      <c r="F58" s="14">
        <v>37</v>
      </c>
      <c r="G58" s="14">
        <v>9</v>
      </c>
      <c r="H58" s="14">
        <v>1</v>
      </c>
      <c r="Q58" t="e">
        <f ca="1"/>
        <v>#NAME?</v>
      </c>
      <c r="R58" t="e">
        <f ca="1"/>
        <v>#NAME?</v>
      </c>
      <c r="S58" t="e">
        <f ca="1"/>
        <v>#NAME?</v>
      </c>
      <c r="T58" t="e">
        <f ca="1"/>
        <v>#NAME?</v>
      </c>
      <c r="U58" t="e">
        <f ca="1"/>
        <v>#NAME?</v>
      </c>
      <c r="V58" t="e">
        <f ca="1"/>
        <v>#NAME?</v>
      </c>
      <c r="W58" t="e">
        <f ca="1"/>
        <v>#NAME?</v>
      </c>
      <c r="X58" s="138" t="e">
        <f ca="1"/>
        <v>#NAME?</v>
      </c>
      <c r="Y58" s="139" t="e">
        <f ca="1"/>
        <v>#NAME?</v>
      </c>
      <c r="Z58" s="140" t="e">
        <f t="shared" ca="1" si="1"/>
        <v>#NAME?</v>
      </c>
      <c r="AA58" t="e">
        <f t="shared" ca="1" si="2"/>
        <v>#NAME?</v>
      </c>
      <c r="AB58" t="e">
        <f t="shared" ca="1" si="3"/>
        <v>#NAME?</v>
      </c>
      <c r="AC58" s="138" t="e">
        <f t="shared" ca="1" si="4"/>
        <v>#NAME?</v>
      </c>
      <c r="AD58" s="140" t="e">
        <f t="shared" ca="1" si="5"/>
        <v>#NAME?</v>
      </c>
      <c r="AE58" s="138">
        <f t="shared" ca="1" si="6"/>
        <v>0</v>
      </c>
      <c r="AF58" s="140" t="e">
        <f t="shared" ca="1" si="7"/>
        <v>#NAME?</v>
      </c>
      <c r="AG58">
        <f t="shared" ca="1" si="8"/>
        <v>0</v>
      </c>
      <c r="BD58" t="e">
        <f ca="1"/>
        <v>#NAME?</v>
      </c>
      <c r="BE58" t="e">
        <f ca="1"/>
        <v>#NAME?</v>
      </c>
      <c r="BF58" t="e">
        <f ca="1"/>
        <v>#NAME?</v>
      </c>
      <c r="BG58" t="e">
        <f t="shared" ca="1" si="13"/>
        <v>#NAME?</v>
      </c>
      <c r="BH58" t="e">
        <f t="shared" ca="1" si="14"/>
        <v>#NAME?</v>
      </c>
      <c r="BI58" t="e">
        <f t="shared" ca="1" si="10"/>
        <v>#NAME?</v>
      </c>
      <c r="BJ58" t="e">
        <f t="shared" ca="1" si="11"/>
        <v>#NAME?</v>
      </c>
      <c r="BK58" t="e">
        <f t="shared" ca="1" si="12"/>
        <v>#NAME?</v>
      </c>
    </row>
    <row r="59" spans="1:63" ht="15.5" x14ac:dyDescent="0.35">
      <c r="A59" s="31">
        <v>48</v>
      </c>
      <c r="B59" s="20">
        <v>1.6439999999999999</v>
      </c>
      <c r="C59" s="14">
        <v>3</v>
      </c>
      <c r="D59">
        <v>1</v>
      </c>
      <c r="E59" s="32">
        <v>1</v>
      </c>
      <c r="F59" s="14">
        <v>34</v>
      </c>
      <c r="G59" s="14">
        <v>19</v>
      </c>
      <c r="H59" s="14">
        <v>0</v>
      </c>
      <c r="Q59" t="e">
        <f ca="1"/>
        <v>#NAME?</v>
      </c>
      <c r="R59" t="e">
        <f ca="1"/>
        <v>#NAME?</v>
      </c>
      <c r="S59" t="e">
        <f ca="1"/>
        <v>#NAME?</v>
      </c>
      <c r="T59" t="e">
        <f ca="1"/>
        <v>#NAME?</v>
      </c>
      <c r="U59" t="e">
        <f ca="1"/>
        <v>#NAME?</v>
      </c>
      <c r="V59" t="e">
        <f ca="1"/>
        <v>#NAME?</v>
      </c>
      <c r="W59" t="e">
        <f ca="1"/>
        <v>#NAME?</v>
      </c>
      <c r="X59" s="138" t="e">
        <f ca="1"/>
        <v>#NAME?</v>
      </c>
      <c r="Y59" s="139" t="e">
        <f ca="1"/>
        <v>#NAME?</v>
      </c>
      <c r="Z59" s="140" t="e">
        <f t="shared" ca="1" si="1"/>
        <v>#NAME?</v>
      </c>
      <c r="AA59" t="e">
        <f t="shared" ca="1" si="2"/>
        <v>#NAME?</v>
      </c>
      <c r="AB59" t="e">
        <f t="shared" ca="1" si="3"/>
        <v>#NAME?</v>
      </c>
      <c r="AC59" s="138" t="e">
        <f t="shared" ca="1" si="4"/>
        <v>#NAME?</v>
      </c>
      <c r="AD59" s="140" t="e">
        <f t="shared" ca="1" si="5"/>
        <v>#NAME?</v>
      </c>
      <c r="AE59" s="138">
        <f t="shared" ca="1" si="6"/>
        <v>0</v>
      </c>
      <c r="AF59" s="140" t="e">
        <f t="shared" ca="1" si="7"/>
        <v>#NAME?</v>
      </c>
      <c r="AG59">
        <f t="shared" ca="1" si="8"/>
        <v>0</v>
      </c>
      <c r="BD59" t="e">
        <f ca="1"/>
        <v>#NAME?</v>
      </c>
      <c r="BE59" t="e">
        <f ca="1"/>
        <v>#NAME?</v>
      </c>
      <c r="BF59" t="e">
        <f ca="1"/>
        <v>#NAME?</v>
      </c>
      <c r="BG59" t="e">
        <f t="shared" ca="1" si="13"/>
        <v>#NAME?</v>
      </c>
      <c r="BH59" t="e">
        <f t="shared" ca="1" si="14"/>
        <v>#NAME?</v>
      </c>
      <c r="BI59" t="e">
        <f t="shared" ca="1" si="10"/>
        <v>#NAME?</v>
      </c>
      <c r="BJ59" t="e">
        <f t="shared" ca="1" si="11"/>
        <v>#NAME?</v>
      </c>
      <c r="BK59" t="e">
        <f t="shared" ca="1" si="12"/>
        <v>#NAME?</v>
      </c>
    </row>
    <row r="60" spans="1:63" ht="15.5" x14ac:dyDescent="0.35">
      <c r="A60" s="31">
        <v>76</v>
      </c>
      <c r="B60" s="20">
        <v>0.81899999999999995</v>
      </c>
      <c r="C60" s="14">
        <v>4</v>
      </c>
      <c r="D60">
        <v>1</v>
      </c>
      <c r="E60" s="32">
        <v>1</v>
      </c>
      <c r="F60" s="14">
        <v>52</v>
      </c>
      <c r="G60" s="14">
        <v>18</v>
      </c>
      <c r="H60" s="14">
        <v>0</v>
      </c>
      <c r="Q60" t="e">
        <f ca="1"/>
        <v>#NAME?</v>
      </c>
      <c r="R60" t="e">
        <f ca="1"/>
        <v>#NAME?</v>
      </c>
      <c r="S60" t="e">
        <f ca="1"/>
        <v>#NAME?</v>
      </c>
      <c r="T60" t="e">
        <f ca="1"/>
        <v>#NAME?</v>
      </c>
      <c r="U60" t="e">
        <f ca="1"/>
        <v>#NAME?</v>
      </c>
      <c r="V60" t="e">
        <f ca="1"/>
        <v>#NAME?</v>
      </c>
      <c r="W60" t="e">
        <f ca="1"/>
        <v>#NAME?</v>
      </c>
      <c r="X60" s="138" t="e">
        <f ca="1"/>
        <v>#NAME?</v>
      </c>
      <c r="Y60" s="139" t="e">
        <f ca="1"/>
        <v>#NAME?</v>
      </c>
      <c r="Z60" s="140" t="e">
        <f t="shared" ca="1" si="1"/>
        <v>#NAME?</v>
      </c>
      <c r="AA60" t="e">
        <f t="shared" ca="1" si="2"/>
        <v>#NAME?</v>
      </c>
      <c r="AB60" t="e">
        <f t="shared" ca="1" si="3"/>
        <v>#NAME?</v>
      </c>
      <c r="AC60" s="138" t="e">
        <f t="shared" ca="1" si="4"/>
        <v>#NAME?</v>
      </c>
      <c r="AD60" s="140" t="e">
        <f t="shared" ca="1" si="5"/>
        <v>#NAME?</v>
      </c>
      <c r="AE60" s="138">
        <f t="shared" ca="1" si="6"/>
        <v>0</v>
      </c>
      <c r="AF60" s="140" t="e">
        <f t="shared" ca="1" si="7"/>
        <v>#NAME?</v>
      </c>
      <c r="AG60">
        <f t="shared" ca="1" si="8"/>
        <v>0</v>
      </c>
      <c r="BD60" t="e">
        <f ca="1"/>
        <v>#NAME?</v>
      </c>
      <c r="BE60" t="e">
        <f ca="1"/>
        <v>#NAME?</v>
      </c>
      <c r="BF60" t="e">
        <f ca="1"/>
        <v>#NAME?</v>
      </c>
      <c r="BG60" t="e">
        <f t="shared" ca="1" si="13"/>
        <v>#NAME?</v>
      </c>
      <c r="BH60" t="e">
        <f t="shared" ca="1" si="14"/>
        <v>#NAME?</v>
      </c>
      <c r="BI60" t="e">
        <f t="shared" ca="1" si="10"/>
        <v>#NAME?</v>
      </c>
      <c r="BJ60" t="e">
        <f t="shared" ca="1" si="11"/>
        <v>#NAME?</v>
      </c>
      <c r="BK60" t="e">
        <f t="shared" ca="1" si="12"/>
        <v>#NAME?</v>
      </c>
    </row>
    <row r="61" spans="1:63" ht="15.5" x14ac:dyDescent="0.35">
      <c r="A61" s="31">
        <v>58</v>
      </c>
      <c r="B61" s="20">
        <v>1.623</v>
      </c>
      <c r="C61" s="14">
        <v>1</v>
      </c>
      <c r="D61">
        <v>1</v>
      </c>
      <c r="E61" s="32">
        <v>1</v>
      </c>
      <c r="F61" s="14">
        <v>45</v>
      </c>
      <c r="G61" s="14">
        <v>10</v>
      </c>
      <c r="H61" s="14">
        <v>0</v>
      </c>
      <c r="Q61" t="e">
        <f ca="1"/>
        <v>#NAME?</v>
      </c>
      <c r="R61" t="e">
        <f ca="1"/>
        <v>#NAME?</v>
      </c>
      <c r="S61" t="e">
        <f ca="1"/>
        <v>#NAME?</v>
      </c>
      <c r="T61" t="e">
        <f ca="1"/>
        <v>#NAME?</v>
      </c>
      <c r="U61" t="e">
        <f ca="1"/>
        <v>#NAME?</v>
      </c>
      <c r="V61" t="e">
        <f ca="1"/>
        <v>#NAME?</v>
      </c>
      <c r="W61" t="e">
        <f ca="1"/>
        <v>#NAME?</v>
      </c>
      <c r="X61" s="138" t="e">
        <f ca="1"/>
        <v>#NAME?</v>
      </c>
      <c r="Y61" s="139" t="e">
        <f ca="1"/>
        <v>#NAME?</v>
      </c>
      <c r="Z61" s="140" t="e">
        <f t="shared" ca="1" si="1"/>
        <v>#NAME?</v>
      </c>
      <c r="AA61" t="e">
        <f t="shared" ca="1" si="2"/>
        <v>#NAME?</v>
      </c>
      <c r="AB61" t="e">
        <f t="shared" ca="1" si="3"/>
        <v>#NAME?</v>
      </c>
      <c r="AC61" s="138" t="e">
        <f t="shared" ca="1" si="4"/>
        <v>#NAME?</v>
      </c>
      <c r="AD61" s="140" t="e">
        <f t="shared" ca="1" si="5"/>
        <v>#NAME?</v>
      </c>
      <c r="AE61" s="138">
        <f t="shared" ca="1" si="6"/>
        <v>0</v>
      </c>
      <c r="AF61" s="140" t="e">
        <f t="shared" ca="1" si="7"/>
        <v>#NAME?</v>
      </c>
      <c r="AG61">
        <f t="shared" ca="1" si="8"/>
        <v>0</v>
      </c>
      <c r="BD61" t="e">
        <f ca="1"/>
        <v>#NAME?</v>
      </c>
      <c r="BE61" t="e">
        <f ca="1"/>
        <v>#NAME?</v>
      </c>
      <c r="BF61" t="e">
        <f ca="1"/>
        <v>#NAME?</v>
      </c>
      <c r="BG61" t="e">
        <f t="shared" ca="1" si="13"/>
        <v>#NAME?</v>
      </c>
      <c r="BH61" t="e">
        <f t="shared" ca="1" si="14"/>
        <v>#NAME?</v>
      </c>
      <c r="BI61" t="e">
        <f t="shared" ca="1" si="10"/>
        <v>#NAME?</v>
      </c>
      <c r="BJ61" t="e">
        <f t="shared" ca="1" si="11"/>
        <v>#NAME?</v>
      </c>
      <c r="BK61" t="e">
        <f t="shared" ca="1" si="12"/>
        <v>#NAME?</v>
      </c>
    </row>
    <row r="62" spans="1:63" ht="15.5" x14ac:dyDescent="0.35">
      <c r="A62" s="31">
        <v>51</v>
      </c>
      <c r="B62" s="20">
        <v>1.0840000000000001</v>
      </c>
      <c r="C62" s="14">
        <v>2</v>
      </c>
      <c r="D62">
        <v>0</v>
      </c>
      <c r="E62" s="32">
        <v>1</v>
      </c>
      <c r="F62" s="14">
        <v>53</v>
      </c>
      <c r="G62" s="14">
        <v>9</v>
      </c>
      <c r="H62" s="14">
        <v>0</v>
      </c>
      <c r="Q62" t="e">
        <f ca="1"/>
        <v>#NAME?</v>
      </c>
      <c r="R62" t="e">
        <f ca="1"/>
        <v>#NAME?</v>
      </c>
      <c r="S62" t="e">
        <f ca="1"/>
        <v>#NAME?</v>
      </c>
      <c r="T62" t="e">
        <f ca="1"/>
        <v>#NAME?</v>
      </c>
      <c r="U62" t="e">
        <f ca="1"/>
        <v>#NAME?</v>
      </c>
      <c r="V62" t="e">
        <f ca="1"/>
        <v>#NAME?</v>
      </c>
      <c r="W62" t="e">
        <f ca="1"/>
        <v>#NAME?</v>
      </c>
      <c r="X62" s="138" t="e">
        <f ca="1"/>
        <v>#NAME?</v>
      </c>
      <c r="Y62" s="139" t="e">
        <f ca="1"/>
        <v>#NAME?</v>
      </c>
      <c r="Z62" s="140" t="e">
        <f t="shared" ca="1" si="1"/>
        <v>#NAME?</v>
      </c>
      <c r="AA62" t="e">
        <f t="shared" ca="1" si="2"/>
        <v>#NAME?</v>
      </c>
      <c r="AB62" t="e">
        <f t="shared" ca="1" si="3"/>
        <v>#NAME?</v>
      </c>
      <c r="AC62" s="138" t="e">
        <f t="shared" ca="1" si="4"/>
        <v>#NAME?</v>
      </c>
      <c r="AD62" s="140" t="e">
        <f t="shared" ca="1" si="5"/>
        <v>#NAME?</v>
      </c>
      <c r="AE62" s="138">
        <f t="shared" ca="1" si="6"/>
        <v>0</v>
      </c>
      <c r="AF62" s="140" t="e">
        <f t="shared" ca="1" si="7"/>
        <v>#NAME?</v>
      </c>
      <c r="AG62">
        <f t="shared" ca="1" si="8"/>
        <v>0</v>
      </c>
      <c r="BD62" t="e">
        <f ca="1"/>
        <v>#NAME?</v>
      </c>
      <c r="BE62" t="e">
        <f ca="1"/>
        <v>#NAME?</v>
      </c>
      <c r="BF62" t="e">
        <f ca="1"/>
        <v>#NAME?</v>
      </c>
      <c r="BG62" t="e">
        <f t="shared" ca="1" si="13"/>
        <v>#NAME?</v>
      </c>
      <c r="BH62" t="e">
        <f t="shared" ca="1" si="14"/>
        <v>#NAME?</v>
      </c>
      <c r="BI62" t="e">
        <f t="shared" ca="1" si="10"/>
        <v>#NAME?</v>
      </c>
      <c r="BJ62" t="e">
        <f t="shared" ca="1" si="11"/>
        <v>#NAME?</v>
      </c>
      <c r="BK62" t="e">
        <f t="shared" ca="1" si="12"/>
        <v>#NAME?</v>
      </c>
    </row>
    <row r="63" spans="1:63" ht="15.5" x14ac:dyDescent="0.35">
      <c r="A63" s="31">
        <v>67</v>
      </c>
      <c r="B63" s="20">
        <v>1.4610000000000001</v>
      </c>
      <c r="C63" s="14">
        <v>4</v>
      </c>
      <c r="D63">
        <v>0</v>
      </c>
      <c r="E63" s="32">
        <v>0</v>
      </c>
      <c r="F63" s="14">
        <v>44</v>
      </c>
      <c r="G63" s="14">
        <v>10</v>
      </c>
      <c r="H63" s="14">
        <v>0</v>
      </c>
      <c r="Q63" t="e">
        <f ca="1"/>
        <v>#NAME?</v>
      </c>
      <c r="R63" t="e">
        <f ca="1"/>
        <v>#NAME?</v>
      </c>
      <c r="S63" t="e">
        <f ca="1"/>
        <v>#NAME?</v>
      </c>
      <c r="T63" t="e">
        <f ca="1"/>
        <v>#NAME?</v>
      </c>
      <c r="U63" t="e">
        <f ca="1"/>
        <v>#NAME?</v>
      </c>
      <c r="V63" t="e">
        <f ca="1"/>
        <v>#NAME?</v>
      </c>
      <c r="W63" t="e">
        <f ca="1"/>
        <v>#NAME?</v>
      </c>
      <c r="X63" s="138" t="e">
        <f ca="1"/>
        <v>#NAME?</v>
      </c>
      <c r="Y63" s="139" t="e">
        <f ca="1"/>
        <v>#NAME?</v>
      </c>
      <c r="Z63" s="140" t="e">
        <f t="shared" ca="1" si="1"/>
        <v>#NAME?</v>
      </c>
      <c r="AA63" t="e">
        <f t="shared" ca="1" si="2"/>
        <v>#NAME?</v>
      </c>
      <c r="AB63" t="e">
        <f t="shared" ca="1" si="3"/>
        <v>#NAME?</v>
      </c>
      <c r="AC63" s="138" t="e">
        <f t="shared" ca="1" si="4"/>
        <v>#NAME?</v>
      </c>
      <c r="AD63" s="140" t="e">
        <f t="shared" ca="1" si="5"/>
        <v>#NAME?</v>
      </c>
      <c r="AE63" s="138">
        <f t="shared" ca="1" si="6"/>
        <v>0</v>
      </c>
      <c r="AF63" s="140" t="e">
        <f t="shared" ca="1" si="7"/>
        <v>#NAME?</v>
      </c>
      <c r="AG63">
        <f t="shared" ca="1" si="8"/>
        <v>0</v>
      </c>
      <c r="BD63" t="e">
        <f ca="1"/>
        <v>#NAME?</v>
      </c>
      <c r="BE63" t="e">
        <f ca="1"/>
        <v>#NAME?</v>
      </c>
      <c r="BF63" t="e">
        <f ca="1"/>
        <v>#NAME?</v>
      </c>
      <c r="BG63" t="e">
        <f t="shared" ca="1" si="13"/>
        <v>#NAME?</v>
      </c>
      <c r="BH63" t="e">
        <f t="shared" ca="1" si="14"/>
        <v>#NAME?</v>
      </c>
      <c r="BI63" t="e">
        <f t="shared" ca="1" si="10"/>
        <v>#NAME?</v>
      </c>
      <c r="BJ63" t="e">
        <f t="shared" ca="1" si="11"/>
        <v>#NAME?</v>
      </c>
      <c r="BK63" t="e">
        <f t="shared" ca="1" si="12"/>
        <v>#NAME?</v>
      </c>
    </row>
    <row r="64" spans="1:63" ht="15.5" x14ac:dyDescent="0.35">
      <c r="A64" s="31">
        <v>50</v>
      </c>
      <c r="B64" s="20">
        <v>0.53200000000000003</v>
      </c>
      <c r="C64" s="14">
        <v>2</v>
      </c>
      <c r="D64">
        <v>0</v>
      </c>
      <c r="E64" s="32">
        <v>0</v>
      </c>
      <c r="F64" s="14">
        <v>46</v>
      </c>
      <c r="G64" s="14">
        <v>3</v>
      </c>
      <c r="H64" s="14">
        <v>0</v>
      </c>
      <c r="Q64" t="e">
        <f ca="1"/>
        <v>#NAME?</v>
      </c>
      <c r="R64" t="e">
        <f ca="1"/>
        <v>#NAME?</v>
      </c>
      <c r="S64" t="e">
        <f ca="1"/>
        <v>#NAME?</v>
      </c>
      <c r="T64" t="e">
        <f ca="1"/>
        <v>#NAME?</v>
      </c>
      <c r="U64" t="e">
        <f ca="1"/>
        <v>#NAME?</v>
      </c>
      <c r="V64" t="e">
        <f ca="1"/>
        <v>#NAME?</v>
      </c>
      <c r="W64" t="e">
        <f ca="1"/>
        <v>#NAME?</v>
      </c>
      <c r="X64" s="138" t="e">
        <f ca="1"/>
        <v>#NAME?</v>
      </c>
      <c r="Y64" s="139" t="e">
        <f ca="1"/>
        <v>#NAME?</v>
      </c>
      <c r="Z64" s="140" t="e">
        <f t="shared" ca="1" si="1"/>
        <v>#NAME?</v>
      </c>
      <c r="AA64" t="e">
        <f t="shared" ca="1" si="2"/>
        <v>#NAME?</v>
      </c>
      <c r="AB64" t="e">
        <f t="shared" ca="1" si="3"/>
        <v>#NAME?</v>
      </c>
      <c r="AC64" s="138" t="e">
        <f t="shared" ca="1" si="4"/>
        <v>#NAME?</v>
      </c>
      <c r="AD64" s="140" t="e">
        <f t="shared" ca="1" si="5"/>
        <v>#NAME?</v>
      </c>
      <c r="AE64" s="138">
        <f t="shared" ca="1" si="6"/>
        <v>0</v>
      </c>
      <c r="AF64" s="140" t="e">
        <f t="shared" ca="1" si="7"/>
        <v>#NAME?</v>
      </c>
      <c r="AG64">
        <f t="shared" ca="1" si="8"/>
        <v>0</v>
      </c>
      <c r="BD64" t="e">
        <f ca="1"/>
        <v>#NAME?</v>
      </c>
      <c r="BE64" t="e">
        <f ca="1"/>
        <v>#NAME?</v>
      </c>
      <c r="BF64" t="e">
        <f ca="1"/>
        <v>#NAME?</v>
      </c>
      <c r="BG64" t="e">
        <f t="shared" ca="1" si="13"/>
        <v>#NAME?</v>
      </c>
      <c r="BH64" t="e">
        <f t="shared" ca="1" si="14"/>
        <v>#NAME?</v>
      </c>
      <c r="BI64" t="e">
        <f t="shared" ca="1" si="10"/>
        <v>#NAME?</v>
      </c>
      <c r="BJ64" t="e">
        <f t="shared" ca="1" si="11"/>
        <v>#NAME?</v>
      </c>
      <c r="BK64" t="e">
        <f t="shared" ca="1" si="12"/>
        <v>#NAME?</v>
      </c>
    </row>
    <row r="65" spans="1:63" ht="15.5" x14ac:dyDescent="0.35">
      <c r="A65" s="31">
        <v>58</v>
      </c>
      <c r="B65" s="20">
        <v>1.3360000000000001</v>
      </c>
      <c r="C65" s="14">
        <v>2</v>
      </c>
      <c r="D65">
        <v>1</v>
      </c>
      <c r="E65" s="32">
        <v>1</v>
      </c>
      <c r="F65" s="14">
        <v>38</v>
      </c>
      <c r="G65" s="14">
        <v>9</v>
      </c>
      <c r="H65" s="14">
        <v>0</v>
      </c>
      <c r="Q65" t="e">
        <f ca="1"/>
        <v>#NAME?</v>
      </c>
      <c r="R65" t="e">
        <f ca="1"/>
        <v>#NAME?</v>
      </c>
      <c r="S65" t="e">
        <f ca="1"/>
        <v>#NAME?</v>
      </c>
      <c r="T65" t="e">
        <f ca="1"/>
        <v>#NAME?</v>
      </c>
      <c r="U65" t="e">
        <f ca="1"/>
        <v>#NAME?</v>
      </c>
      <c r="V65" t="e">
        <f ca="1"/>
        <v>#NAME?</v>
      </c>
      <c r="W65" t="e">
        <f ca="1"/>
        <v>#NAME?</v>
      </c>
      <c r="X65" s="138" t="e">
        <f ca="1"/>
        <v>#NAME?</v>
      </c>
      <c r="Y65" s="139" t="e">
        <f ca="1"/>
        <v>#NAME?</v>
      </c>
      <c r="Z65" s="140" t="e">
        <f t="shared" ca="1" si="1"/>
        <v>#NAME?</v>
      </c>
      <c r="AA65" t="e">
        <f t="shared" ca="1" si="2"/>
        <v>#NAME?</v>
      </c>
      <c r="AB65" t="e">
        <f t="shared" ca="1" si="3"/>
        <v>#NAME?</v>
      </c>
      <c r="AC65" s="138" t="e">
        <f t="shared" ca="1" si="4"/>
        <v>#NAME?</v>
      </c>
      <c r="AD65" s="140" t="e">
        <f t="shared" ca="1" si="5"/>
        <v>#NAME?</v>
      </c>
      <c r="AE65" s="138">
        <f t="shared" ca="1" si="6"/>
        <v>0</v>
      </c>
      <c r="AF65" s="140" t="e">
        <f t="shared" ca="1" si="7"/>
        <v>#NAME?</v>
      </c>
      <c r="AG65">
        <f t="shared" ca="1" si="8"/>
        <v>0</v>
      </c>
      <c r="BD65" t="e">
        <f ca="1"/>
        <v>#NAME?</v>
      </c>
      <c r="BE65" t="e">
        <f ca="1"/>
        <v>#NAME?</v>
      </c>
      <c r="BF65" t="e">
        <f ca="1"/>
        <v>#NAME?</v>
      </c>
      <c r="BG65" t="e">
        <f t="shared" ca="1" si="13"/>
        <v>#NAME?</v>
      </c>
      <c r="BH65" t="e">
        <f t="shared" ca="1" si="14"/>
        <v>#NAME?</v>
      </c>
      <c r="BI65" t="e">
        <f t="shared" ca="1" si="10"/>
        <v>#NAME?</v>
      </c>
      <c r="BJ65" t="e">
        <f t="shared" ca="1" si="11"/>
        <v>#NAME?</v>
      </c>
      <c r="BK65" t="e">
        <f t="shared" ca="1" si="12"/>
        <v>#NAME?</v>
      </c>
    </row>
    <row r="66" spans="1:63" ht="15.5" x14ac:dyDescent="0.35">
      <c r="A66" s="31">
        <v>89</v>
      </c>
      <c r="B66" s="20">
        <v>1.018</v>
      </c>
      <c r="C66" s="14">
        <v>0</v>
      </c>
      <c r="D66">
        <v>1</v>
      </c>
      <c r="E66" s="32">
        <v>1</v>
      </c>
      <c r="F66" s="14">
        <v>36</v>
      </c>
      <c r="G66" s="14">
        <v>12</v>
      </c>
      <c r="H66" s="14">
        <v>1</v>
      </c>
      <c r="Q66" t="e">
        <f ca="1"/>
        <v>#NAME?</v>
      </c>
      <c r="R66" t="e">
        <f ca="1"/>
        <v>#NAME?</v>
      </c>
      <c r="S66" t="e">
        <f ca="1"/>
        <v>#NAME?</v>
      </c>
      <c r="T66" t="e">
        <f ca="1"/>
        <v>#NAME?</v>
      </c>
      <c r="U66" t="e">
        <f ca="1"/>
        <v>#NAME?</v>
      </c>
      <c r="V66" t="e">
        <f ca="1"/>
        <v>#NAME?</v>
      </c>
      <c r="W66" t="e">
        <f ca="1"/>
        <v>#NAME?</v>
      </c>
      <c r="X66" s="138" t="e">
        <f ca="1"/>
        <v>#NAME?</v>
      </c>
      <c r="Y66" s="139" t="e">
        <f ca="1"/>
        <v>#NAME?</v>
      </c>
      <c r="Z66" s="140" t="e">
        <f t="shared" ca="1" si="1"/>
        <v>#NAME?</v>
      </c>
      <c r="AA66" t="e">
        <f t="shared" ca="1" si="2"/>
        <v>#NAME?</v>
      </c>
      <c r="AB66" t="e">
        <f t="shared" ca="1" si="3"/>
        <v>#NAME?</v>
      </c>
      <c r="AC66" s="138" t="e">
        <f t="shared" ca="1" si="4"/>
        <v>#NAME?</v>
      </c>
      <c r="AD66" s="140" t="e">
        <f t="shared" ca="1" si="5"/>
        <v>#NAME?</v>
      </c>
      <c r="AE66" s="138">
        <f t="shared" ca="1" si="6"/>
        <v>0</v>
      </c>
      <c r="AF66" s="140" t="e">
        <f t="shared" ca="1" si="7"/>
        <v>#NAME?</v>
      </c>
      <c r="AG66">
        <f t="shared" ca="1" si="8"/>
        <v>0</v>
      </c>
      <c r="BD66" t="e">
        <f ca="1"/>
        <v>#NAME?</v>
      </c>
      <c r="BE66" t="e">
        <f ca="1"/>
        <v>#NAME?</v>
      </c>
      <c r="BF66" t="e">
        <f ca="1"/>
        <v>#NAME?</v>
      </c>
      <c r="BG66" t="e">
        <f t="shared" ca="1" si="13"/>
        <v>#NAME?</v>
      </c>
      <c r="BH66" t="e">
        <f t="shared" ca="1" si="14"/>
        <v>#NAME?</v>
      </c>
      <c r="BI66" t="e">
        <f t="shared" ca="1" si="10"/>
        <v>#NAME?</v>
      </c>
      <c r="BJ66" t="e">
        <f t="shared" ca="1" si="11"/>
        <v>#NAME?</v>
      </c>
      <c r="BK66" t="e">
        <f t="shared" ca="1" si="12"/>
        <v>#NAME?</v>
      </c>
    </row>
    <row r="67" spans="1:63" ht="15.5" x14ac:dyDescent="0.35">
      <c r="A67" s="31">
        <v>76</v>
      </c>
      <c r="B67" s="20">
        <v>4.2999999999999997E-2</v>
      </c>
      <c r="C67" s="14">
        <v>2</v>
      </c>
      <c r="D67">
        <v>0</v>
      </c>
      <c r="E67" s="32">
        <v>1</v>
      </c>
      <c r="F67" s="14">
        <v>42</v>
      </c>
      <c r="G67" s="14">
        <v>3</v>
      </c>
      <c r="H67" s="14">
        <v>1</v>
      </c>
      <c r="Q67" t="e">
        <f ca="1"/>
        <v>#NAME?</v>
      </c>
      <c r="R67" t="e">
        <f ca="1"/>
        <v>#NAME?</v>
      </c>
      <c r="S67" t="e">
        <f ca="1"/>
        <v>#NAME?</v>
      </c>
      <c r="T67" t="e">
        <f ca="1"/>
        <v>#NAME?</v>
      </c>
      <c r="U67" t="e">
        <f ca="1"/>
        <v>#NAME?</v>
      </c>
      <c r="V67" t="e">
        <f ca="1"/>
        <v>#NAME?</v>
      </c>
      <c r="W67" t="e">
        <f ca="1"/>
        <v>#NAME?</v>
      </c>
      <c r="X67" s="138" t="e">
        <f ca="1"/>
        <v>#NAME?</v>
      </c>
      <c r="Y67" s="139" t="e">
        <f ca="1"/>
        <v>#NAME?</v>
      </c>
      <c r="Z67" s="140" t="e">
        <f t="shared" ca="1" si="1"/>
        <v>#NAME?</v>
      </c>
      <c r="AA67" t="e">
        <f t="shared" ca="1" si="2"/>
        <v>#NAME?</v>
      </c>
      <c r="AB67" t="e">
        <f t="shared" ca="1" si="3"/>
        <v>#NAME?</v>
      </c>
      <c r="AC67" s="138" t="e">
        <f t="shared" ca="1" si="4"/>
        <v>#NAME?</v>
      </c>
      <c r="AD67" s="140" t="e">
        <f t="shared" ca="1" si="5"/>
        <v>#NAME?</v>
      </c>
      <c r="AE67" s="138">
        <f t="shared" ca="1" si="6"/>
        <v>0</v>
      </c>
      <c r="AF67" s="140" t="e">
        <f t="shared" ca="1" si="7"/>
        <v>#NAME?</v>
      </c>
      <c r="AG67">
        <f t="shared" ca="1" si="8"/>
        <v>0</v>
      </c>
      <c r="BD67" t="e">
        <f ca="1"/>
        <v>#NAME?</v>
      </c>
      <c r="BE67" t="e">
        <f ca="1"/>
        <v>#NAME?</v>
      </c>
      <c r="BF67" t="e">
        <f ca="1"/>
        <v>#NAME?</v>
      </c>
      <c r="BG67" t="e">
        <f t="shared" ca="1" si="13"/>
        <v>#NAME?</v>
      </c>
      <c r="BH67" t="e">
        <f t="shared" ca="1" si="14"/>
        <v>#NAME?</v>
      </c>
      <c r="BI67" t="e">
        <f t="shared" ca="1" si="10"/>
        <v>#NAME?</v>
      </c>
      <c r="BJ67" t="e">
        <f t="shared" ca="1" si="11"/>
        <v>#NAME?</v>
      </c>
      <c r="BK67" t="e">
        <f t="shared" ca="1" si="12"/>
        <v>#NAME?</v>
      </c>
    </row>
    <row r="68" spans="1:63" ht="15.5" x14ac:dyDescent="0.35">
      <c r="A68" s="31">
        <v>71</v>
      </c>
      <c r="B68" s="20">
        <v>1.28</v>
      </c>
      <c r="C68" s="14">
        <v>2</v>
      </c>
      <c r="D68">
        <v>1</v>
      </c>
      <c r="E68" s="32">
        <v>1</v>
      </c>
      <c r="F68" s="14">
        <v>28</v>
      </c>
      <c r="G68" s="14">
        <v>9</v>
      </c>
      <c r="H68" s="14">
        <v>0</v>
      </c>
      <c r="Q68" t="e">
        <f ca="1"/>
        <v>#NAME?</v>
      </c>
      <c r="R68" t="e">
        <f ca="1"/>
        <v>#NAME?</v>
      </c>
      <c r="S68" t="e">
        <f ca="1"/>
        <v>#NAME?</v>
      </c>
      <c r="T68" t="e">
        <f ca="1"/>
        <v>#NAME?</v>
      </c>
      <c r="U68" t="e">
        <f ca="1"/>
        <v>#NAME?</v>
      </c>
      <c r="V68" t="e">
        <f ca="1"/>
        <v>#NAME?</v>
      </c>
      <c r="W68" t="e">
        <f ca="1"/>
        <v>#NAME?</v>
      </c>
      <c r="X68" s="138" t="e">
        <f ca="1"/>
        <v>#NAME?</v>
      </c>
      <c r="Y68" s="139" t="e">
        <f ca="1"/>
        <v>#NAME?</v>
      </c>
      <c r="Z68" s="140" t="e">
        <f t="shared" ca="1" si="1"/>
        <v>#NAME?</v>
      </c>
      <c r="AA68" t="e">
        <f t="shared" ca="1" si="2"/>
        <v>#NAME?</v>
      </c>
      <c r="AB68" t="e">
        <f t="shared" ca="1" si="3"/>
        <v>#NAME?</v>
      </c>
      <c r="AC68" s="138" t="e">
        <f t="shared" ca="1" si="4"/>
        <v>#NAME?</v>
      </c>
      <c r="AD68" s="140" t="e">
        <f t="shared" ca="1" si="5"/>
        <v>#NAME?</v>
      </c>
      <c r="AE68" s="138">
        <f t="shared" ca="1" si="6"/>
        <v>0</v>
      </c>
      <c r="AF68" s="140" t="e">
        <f t="shared" ca="1" si="7"/>
        <v>#NAME?</v>
      </c>
      <c r="AG68">
        <f t="shared" ca="1" si="8"/>
        <v>0</v>
      </c>
      <c r="BD68" t="e">
        <f ca="1"/>
        <v>#NAME?</v>
      </c>
      <c r="BE68" t="e">
        <f ca="1"/>
        <v>#NAME?</v>
      </c>
      <c r="BF68" t="e">
        <f ca="1"/>
        <v>#NAME?</v>
      </c>
      <c r="BG68" t="e">
        <f t="shared" ca="1" si="13"/>
        <v>#NAME?</v>
      </c>
      <c r="BH68" t="e">
        <f t="shared" ca="1" si="14"/>
        <v>#NAME?</v>
      </c>
      <c r="BI68" t="e">
        <f t="shared" ca="1" si="10"/>
        <v>#NAME?</v>
      </c>
      <c r="BJ68" t="e">
        <f t="shared" ca="1" si="11"/>
        <v>#NAME?</v>
      </c>
      <c r="BK68" t="e">
        <f t="shared" ca="1" si="12"/>
        <v>#NAME?</v>
      </c>
    </row>
    <row r="69" spans="1:63" ht="15.5" x14ac:dyDescent="0.35">
      <c r="A69" s="31">
        <v>63</v>
      </c>
      <c r="B69" s="20">
        <v>0.61199999999999999</v>
      </c>
      <c r="C69" s="14">
        <v>3</v>
      </c>
      <c r="D69">
        <v>0</v>
      </c>
      <c r="E69" s="32">
        <v>0</v>
      </c>
      <c r="F69" s="14">
        <v>35</v>
      </c>
      <c r="G69" s="14">
        <v>10</v>
      </c>
      <c r="H69" s="14">
        <v>1</v>
      </c>
      <c r="Q69" t="e">
        <f ca="1"/>
        <v>#NAME?</v>
      </c>
      <c r="R69" t="e">
        <f ca="1"/>
        <v>#NAME?</v>
      </c>
      <c r="S69" t="e">
        <f ca="1"/>
        <v>#NAME?</v>
      </c>
      <c r="T69" t="e">
        <f ca="1"/>
        <v>#NAME?</v>
      </c>
      <c r="U69" t="e">
        <f ca="1"/>
        <v>#NAME?</v>
      </c>
      <c r="V69" t="e">
        <f ca="1"/>
        <v>#NAME?</v>
      </c>
      <c r="W69" t="e">
        <f ca="1"/>
        <v>#NAME?</v>
      </c>
      <c r="X69" s="138" t="e">
        <f ca="1"/>
        <v>#NAME?</v>
      </c>
      <c r="Y69" s="139" t="e">
        <f ca="1"/>
        <v>#NAME?</v>
      </c>
      <c r="Z69" s="140" t="e">
        <f t="shared" ca="1" si="1"/>
        <v>#NAME?</v>
      </c>
      <c r="AA69" t="e">
        <f t="shared" ca="1" si="2"/>
        <v>#NAME?</v>
      </c>
      <c r="AB69" t="e">
        <f t="shared" ca="1" si="3"/>
        <v>#NAME?</v>
      </c>
      <c r="AC69" s="138" t="e">
        <f t="shared" ca="1" si="4"/>
        <v>#NAME?</v>
      </c>
      <c r="AD69" s="140" t="e">
        <f t="shared" ca="1" si="5"/>
        <v>#NAME?</v>
      </c>
      <c r="AE69" s="138">
        <f t="shared" ca="1" si="6"/>
        <v>0</v>
      </c>
      <c r="AF69" s="140" t="e">
        <f t="shared" ca="1" si="7"/>
        <v>#NAME?</v>
      </c>
      <c r="AG69">
        <f t="shared" ca="1" si="8"/>
        <v>0</v>
      </c>
      <c r="BD69" t="e">
        <f ca="1"/>
        <v>#NAME?</v>
      </c>
      <c r="BE69" t="e">
        <f ca="1"/>
        <v>#NAME?</v>
      </c>
      <c r="BF69" t="e">
        <f ca="1"/>
        <v>#NAME?</v>
      </c>
      <c r="BG69" t="e">
        <f t="shared" ca="1" si="13"/>
        <v>#NAME?</v>
      </c>
      <c r="BH69" t="e">
        <f t="shared" ca="1" si="14"/>
        <v>#NAME?</v>
      </c>
      <c r="BI69" t="e">
        <f t="shared" ca="1" si="10"/>
        <v>#NAME?</v>
      </c>
      <c r="BJ69" t="e">
        <f t="shared" ca="1" si="11"/>
        <v>#NAME?</v>
      </c>
      <c r="BK69" t="e">
        <f t="shared" ca="1" si="12"/>
        <v>#NAME?</v>
      </c>
    </row>
    <row r="70" spans="1:63" ht="15.5" x14ac:dyDescent="0.35">
      <c r="A70" s="31">
        <v>55</v>
      </c>
      <c r="B70" s="20">
        <v>0.73899999999999999</v>
      </c>
      <c r="C70" s="14">
        <v>3</v>
      </c>
      <c r="D70">
        <v>0</v>
      </c>
      <c r="E70" s="32">
        <v>1</v>
      </c>
      <c r="F70" s="14">
        <v>43</v>
      </c>
      <c r="G70" s="14">
        <v>11</v>
      </c>
      <c r="H70" s="14">
        <v>1</v>
      </c>
      <c r="Q70" t="e">
        <f ca="1"/>
        <v>#NAME?</v>
      </c>
      <c r="R70" t="e">
        <f ca="1"/>
        <v>#NAME?</v>
      </c>
      <c r="S70" t="e">
        <f ca="1"/>
        <v>#NAME?</v>
      </c>
      <c r="T70" t="e">
        <f ca="1"/>
        <v>#NAME?</v>
      </c>
      <c r="U70" t="e">
        <f ca="1"/>
        <v>#NAME?</v>
      </c>
      <c r="V70" t="e">
        <f ca="1"/>
        <v>#NAME?</v>
      </c>
      <c r="W70" t="e">
        <f ca="1"/>
        <v>#NAME?</v>
      </c>
      <c r="X70" s="138" t="e">
        <f ca="1"/>
        <v>#NAME?</v>
      </c>
      <c r="Y70" s="139" t="e">
        <f ca="1"/>
        <v>#NAME?</v>
      </c>
      <c r="Z70" s="140" t="e">
        <f t="shared" ca="1" si="1"/>
        <v>#NAME?</v>
      </c>
      <c r="AA70" t="e">
        <f t="shared" ca="1" si="2"/>
        <v>#NAME?</v>
      </c>
      <c r="AB70" t="e">
        <f t="shared" ca="1" si="3"/>
        <v>#NAME?</v>
      </c>
      <c r="AC70" s="138" t="e">
        <f t="shared" ca="1" si="4"/>
        <v>#NAME?</v>
      </c>
      <c r="AD70" s="140" t="e">
        <f t="shared" ca="1" si="5"/>
        <v>#NAME?</v>
      </c>
      <c r="AE70" s="138">
        <f t="shared" ca="1" si="6"/>
        <v>0</v>
      </c>
      <c r="AF70" s="140" t="e">
        <f t="shared" ca="1" si="7"/>
        <v>#NAME?</v>
      </c>
      <c r="AG70">
        <f t="shared" ca="1" si="8"/>
        <v>0</v>
      </c>
      <c r="BD70" t="e">
        <f ca="1"/>
        <v>#NAME?</v>
      </c>
      <c r="BE70" t="e">
        <f ca="1"/>
        <v>#NAME?</v>
      </c>
      <c r="BF70" t="e">
        <f ca="1"/>
        <v>#NAME?</v>
      </c>
      <c r="BG70" t="e">
        <f t="shared" ca="1" si="13"/>
        <v>#NAME?</v>
      </c>
      <c r="BH70" t="e">
        <f t="shared" ca="1" si="14"/>
        <v>#NAME?</v>
      </c>
      <c r="BI70" t="e">
        <f t="shared" ca="1" si="10"/>
        <v>#NAME?</v>
      </c>
      <c r="BJ70" t="e">
        <f t="shared" ca="1" si="11"/>
        <v>#NAME?</v>
      </c>
      <c r="BK70" t="e">
        <f t="shared" ca="1" si="12"/>
        <v>#NAME?</v>
      </c>
    </row>
    <row r="71" spans="1:63" ht="15.5" x14ac:dyDescent="0.35">
      <c r="A71" s="31">
        <v>56</v>
      </c>
      <c r="B71" s="20">
        <v>1.1419999999999999</v>
      </c>
      <c r="C71" s="14">
        <v>2</v>
      </c>
      <c r="D71">
        <v>0</v>
      </c>
      <c r="E71" s="32">
        <v>1</v>
      </c>
      <c r="F71" s="14">
        <v>35</v>
      </c>
      <c r="G71" s="14">
        <v>8</v>
      </c>
      <c r="H71" s="14">
        <v>1</v>
      </c>
      <c r="Q71" t="e">
        <f ca="1"/>
        <v>#NAME?</v>
      </c>
      <c r="R71" t="e">
        <f ca="1"/>
        <v>#NAME?</v>
      </c>
      <c r="S71" t="e">
        <f ca="1"/>
        <v>#NAME?</v>
      </c>
      <c r="T71" t="e">
        <f ca="1"/>
        <v>#NAME?</v>
      </c>
      <c r="U71" t="e">
        <f ca="1"/>
        <v>#NAME?</v>
      </c>
      <c r="V71" t="e">
        <f ca="1"/>
        <v>#NAME?</v>
      </c>
      <c r="W71" t="e">
        <f ca="1"/>
        <v>#NAME?</v>
      </c>
      <c r="X71" s="138" t="e">
        <f ca="1"/>
        <v>#NAME?</v>
      </c>
      <c r="Y71" s="139" t="e">
        <f ca="1"/>
        <v>#NAME?</v>
      </c>
      <c r="Z71" s="140" t="e">
        <f t="shared" ca="1" si="1"/>
        <v>#NAME?</v>
      </c>
      <c r="AA71" t="e">
        <f t="shared" ca="1" si="2"/>
        <v>#NAME?</v>
      </c>
      <c r="AB71" t="e">
        <f t="shared" ca="1" si="3"/>
        <v>#NAME?</v>
      </c>
      <c r="AC71" s="138" t="e">
        <f t="shared" ca="1" si="4"/>
        <v>#NAME?</v>
      </c>
      <c r="AD71" s="140" t="e">
        <f t="shared" ca="1" si="5"/>
        <v>#NAME?</v>
      </c>
      <c r="AE71" s="138">
        <f t="shared" ca="1" si="6"/>
        <v>0</v>
      </c>
      <c r="AF71" s="140" t="e">
        <f t="shared" ca="1" si="7"/>
        <v>#NAME?</v>
      </c>
      <c r="AG71">
        <f t="shared" ca="1" si="8"/>
        <v>0</v>
      </c>
      <c r="BD71" t="e">
        <f ca="1"/>
        <v>#NAME?</v>
      </c>
      <c r="BE71" t="e">
        <f ca="1"/>
        <v>#NAME?</v>
      </c>
      <c r="BF71" t="e">
        <f ca="1"/>
        <v>#NAME?</v>
      </c>
      <c r="BG71" t="e">
        <f t="shared" ca="1" si="13"/>
        <v>#NAME?</v>
      </c>
      <c r="BH71" t="e">
        <f t="shared" ca="1" si="14"/>
        <v>#NAME?</v>
      </c>
      <c r="BI71" t="e">
        <f t="shared" ca="1" si="10"/>
        <v>#NAME?</v>
      </c>
      <c r="BJ71" t="e">
        <f t="shared" ca="1" si="11"/>
        <v>#NAME?</v>
      </c>
      <c r="BK71" t="e">
        <f t="shared" ca="1" si="12"/>
        <v>#NAME?</v>
      </c>
    </row>
    <row r="72" spans="1:63" ht="15.5" x14ac:dyDescent="0.35">
      <c r="A72" s="31">
        <v>57</v>
      </c>
      <c r="B72" s="20">
        <v>1.476</v>
      </c>
      <c r="C72" s="14">
        <v>1</v>
      </c>
      <c r="D72">
        <v>1</v>
      </c>
      <c r="E72" s="32">
        <v>0</v>
      </c>
      <c r="F72" s="14">
        <v>28</v>
      </c>
      <c r="G72" s="14">
        <v>8</v>
      </c>
      <c r="H72" s="14">
        <v>1</v>
      </c>
      <c r="Q72" t="e">
        <f ca="1"/>
        <v>#NAME?</v>
      </c>
      <c r="R72" t="e">
        <f ca="1"/>
        <v>#NAME?</v>
      </c>
      <c r="S72" t="e">
        <f ca="1"/>
        <v>#NAME?</v>
      </c>
      <c r="T72" t="e">
        <f ca="1"/>
        <v>#NAME?</v>
      </c>
      <c r="U72" t="e">
        <f ca="1"/>
        <v>#NAME?</v>
      </c>
      <c r="V72" t="e">
        <f ca="1"/>
        <v>#NAME?</v>
      </c>
      <c r="W72" t="e">
        <f ca="1"/>
        <v>#NAME?</v>
      </c>
      <c r="X72" s="138" t="e">
        <f ca="1"/>
        <v>#NAME?</v>
      </c>
      <c r="Y72" s="139" t="e">
        <f ca="1"/>
        <v>#NAME?</v>
      </c>
      <c r="Z72" s="140" t="e">
        <f t="shared" ca="1" si="1"/>
        <v>#NAME?</v>
      </c>
      <c r="AA72" t="e">
        <f t="shared" ca="1" si="2"/>
        <v>#NAME?</v>
      </c>
      <c r="AB72" t="e">
        <f t="shared" ca="1" si="3"/>
        <v>#NAME?</v>
      </c>
      <c r="AC72" s="138" t="e">
        <f t="shared" ca="1" si="4"/>
        <v>#NAME?</v>
      </c>
      <c r="AD72" s="140" t="e">
        <f t="shared" ca="1" si="5"/>
        <v>#NAME?</v>
      </c>
      <c r="AE72" s="138">
        <f t="shared" ca="1" si="6"/>
        <v>0</v>
      </c>
      <c r="AF72" s="140" t="e">
        <f t="shared" ca="1" si="7"/>
        <v>#NAME?</v>
      </c>
      <c r="AG72">
        <f t="shared" ca="1" si="8"/>
        <v>0</v>
      </c>
      <c r="BD72" t="e">
        <f ca="1"/>
        <v>#NAME?</v>
      </c>
      <c r="BE72" t="e">
        <f ca="1"/>
        <v>#NAME?</v>
      </c>
      <c r="BF72" t="e">
        <f ca="1"/>
        <v>#NAME?</v>
      </c>
      <c r="BG72" t="e">
        <f t="shared" ca="1" si="13"/>
        <v>#NAME?</v>
      </c>
      <c r="BH72" t="e">
        <f t="shared" ca="1" si="14"/>
        <v>#NAME?</v>
      </c>
      <c r="BI72" t="e">
        <f t="shared" ca="1" si="10"/>
        <v>#NAME?</v>
      </c>
      <c r="BJ72" t="e">
        <f t="shared" ca="1" si="11"/>
        <v>#NAME?</v>
      </c>
      <c r="BK72" t="e">
        <f t="shared" ca="1" si="12"/>
        <v>#NAME?</v>
      </c>
    </row>
    <row r="73" spans="1:63" ht="15.5" x14ac:dyDescent="0.35">
      <c r="A73" s="31">
        <v>79</v>
      </c>
      <c r="B73" s="20">
        <v>0.54600000000000004</v>
      </c>
      <c r="C73" s="14">
        <v>4</v>
      </c>
      <c r="D73">
        <v>0</v>
      </c>
      <c r="E73" s="32">
        <v>0</v>
      </c>
      <c r="F73" s="14">
        <v>56</v>
      </c>
      <c r="G73" s="14">
        <v>3</v>
      </c>
      <c r="H73" s="14">
        <v>1</v>
      </c>
      <c r="Q73" t="e">
        <f ca="1"/>
        <v>#NAME?</v>
      </c>
      <c r="R73" t="e">
        <f ca="1"/>
        <v>#NAME?</v>
      </c>
      <c r="S73" t="e">
        <f ca="1"/>
        <v>#NAME?</v>
      </c>
      <c r="T73" t="e">
        <f ca="1"/>
        <v>#NAME?</v>
      </c>
      <c r="U73" t="e">
        <f ca="1"/>
        <v>#NAME?</v>
      </c>
      <c r="V73" t="e">
        <f ca="1"/>
        <v>#NAME?</v>
      </c>
      <c r="W73" t="e">
        <f ca="1"/>
        <v>#NAME?</v>
      </c>
      <c r="X73" s="138" t="e">
        <f ca="1"/>
        <v>#NAME?</v>
      </c>
      <c r="Y73" s="139" t="e">
        <f ca="1"/>
        <v>#NAME?</v>
      </c>
      <c r="Z73" s="140" t="e">
        <f t="shared" ca="1" si="1"/>
        <v>#NAME?</v>
      </c>
      <c r="AA73" t="e">
        <f t="shared" ca="1" si="2"/>
        <v>#NAME?</v>
      </c>
      <c r="AB73" t="e">
        <f t="shared" ca="1" si="3"/>
        <v>#NAME?</v>
      </c>
      <c r="AC73" s="138" t="e">
        <f t="shared" ca="1" si="4"/>
        <v>#NAME?</v>
      </c>
      <c r="AD73" s="140" t="e">
        <f t="shared" ca="1" si="5"/>
        <v>#NAME?</v>
      </c>
      <c r="AE73" s="138">
        <f t="shared" ca="1" si="6"/>
        <v>0</v>
      </c>
      <c r="AF73" s="140" t="e">
        <f t="shared" ca="1" si="7"/>
        <v>#NAME?</v>
      </c>
      <c r="AG73">
        <f t="shared" ca="1" si="8"/>
        <v>0</v>
      </c>
      <c r="BD73" t="e">
        <f ca="1"/>
        <v>#NAME?</v>
      </c>
      <c r="BE73" t="e">
        <f ca="1"/>
        <v>#NAME?</v>
      </c>
      <c r="BF73" t="e">
        <f ca="1"/>
        <v>#NAME?</v>
      </c>
      <c r="BG73" t="e">
        <f t="shared" ca="1" si="13"/>
        <v>#NAME?</v>
      </c>
      <c r="BH73" t="e">
        <f t="shared" ca="1" si="14"/>
        <v>#NAME?</v>
      </c>
      <c r="BI73" t="e">
        <f t="shared" ca="1" si="10"/>
        <v>#NAME?</v>
      </c>
      <c r="BJ73" t="e">
        <f t="shared" ca="1" si="11"/>
        <v>#NAME?</v>
      </c>
      <c r="BK73" t="e">
        <f t="shared" ca="1" si="12"/>
        <v>#NAME?</v>
      </c>
    </row>
    <row r="74" spans="1:63" ht="15.5" x14ac:dyDescent="0.35">
      <c r="A74" s="31">
        <v>53</v>
      </c>
      <c r="B74" s="20">
        <v>1.2949999999999999</v>
      </c>
      <c r="C74" s="14">
        <v>1</v>
      </c>
      <c r="D74">
        <v>1</v>
      </c>
      <c r="E74" s="32">
        <v>0</v>
      </c>
      <c r="F74" s="14">
        <v>40</v>
      </c>
      <c r="G74" s="14">
        <v>8</v>
      </c>
      <c r="H74" s="14">
        <v>1</v>
      </c>
      <c r="Q74" t="e">
        <f ca="1"/>
        <v>#NAME?</v>
      </c>
      <c r="R74" t="e">
        <f ca="1"/>
        <v>#NAME?</v>
      </c>
      <c r="S74" t="e">
        <f ca="1"/>
        <v>#NAME?</v>
      </c>
      <c r="T74" t="e">
        <f ca="1"/>
        <v>#NAME?</v>
      </c>
      <c r="U74" t="e">
        <f ca="1"/>
        <v>#NAME?</v>
      </c>
      <c r="V74" t="e">
        <f ca="1"/>
        <v>#NAME?</v>
      </c>
      <c r="W74" t="e">
        <f ca="1"/>
        <v>#NAME?</v>
      </c>
      <c r="X74" s="138" t="e">
        <f ca="1"/>
        <v>#NAME?</v>
      </c>
      <c r="Y74" s="139" t="e">
        <f ca="1"/>
        <v>#NAME?</v>
      </c>
      <c r="Z74" s="140" t="e">
        <f t="shared" ca="1" si="1"/>
        <v>#NAME?</v>
      </c>
      <c r="AA74" t="e">
        <f t="shared" ca="1" si="2"/>
        <v>#NAME?</v>
      </c>
      <c r="AB74" t="e">
        <f t="shared" ca="1" si="3"/>
        <v>#NAME?</v>
      </c>
      <c r="AC74" s="138" t="e">
        <f t="shared" ca="1" si="4"/>
        <v>#NAME?</v>
      </c>
      <c r="AD74" s="140" t="e">
        <f t="shared" ca="1" si="5"/>
        <v>#NAME?</v>
      </c>
      <c r="AE74" s="138">
        <f t="shared" ca="1" si="6"/>
        <v>0</v>
      </c>
      <c r="AF74" s="140" t="e">
        <f t="shared" ca="1" si="7"/>
        <v>#NAME?</v>
      </c>
      <c r="AG74">
        <f t="shared" ca="1" si="8"/>
        <v>0</v>
      </c>
      <c r="BD74" t="e">
        <f ca="1"/>
        <v>#NAME?</v>
      </c>
      <c r="BE74" t="e">
        <f ca="1"/>
        <v>#NAME?</v>
      </c>
      <c r="BF74" t="e">
        <f ca="1"/>
        <v>#NAME?</v>
      </c>
      <c r="BG74" t="e">
        <f t="shared" ca="1" si="13"/>
        <v>#NAME?</v>
      </c>
      <c r="BH74" t="e">
        <f t="shared" ca="1" si="14"/>
        <v>#NAME?</v>
      </c>
      <c r="BI74" t="e">
        <f t="shared" ca="1" si="10"/>
        <v>#NAME?</v>
      </c>
      <c r="BJ74" t="e">
        <f t="shared" ca="1" si="11"/>
        <v>#NAME?</v>
      </c>
      <c r="BK74" t="e">
        <f t="shared" ca="1" si="12"/>
        <v>#NAME?</v>
      </c>
    </row>
    <row r="75" spans="1:63" ht="15.5" x14ac:dyDescent="0.35">
      <c r="A75" s="31">
        <v>47</v>
      </c>
      <c r="B75" s="20">
        <v>1.512</v>
      </c>
      <c r="C75" s="14">
        <v>0</v>
      </c>
      <c r="D75">
        <v>1</v>
      </c>
      <c r="E75" s="32">
        <v>1</v>
      </c>
      <c r="F75" s="14">
        <v>31</v>
      </c>
      <c r="G75" s="14">
        <v>7</v>
      </c>
      <c r="H75" s="14">
        <v>0</v>
      </c>
      <c r="Q75" t="e">
        <f ca="1"/>
        <v>#NAME?</v>
      </c>
      <c r="R75" t="e">
        <f ca="1"/>
        <v>#NAME?</v>
      </c>
      <c r="S75" t="e">
        <f ca="1"/>
        <v>#NAME?</v>
      </c>
      <c r="T75" t="e">
        <f ca="1"/>
        <v>#NAME?</v>
      </c>
      <c r="U75" t="e">
        <f ca="1"/>
        <v>#NAME?</v>
      </c>
      <c r="V75" t="e">
        <f ca="1"/>
        <v>#NAME?</v>
      </c>
      <c r="W75" t="e">
        <f ca="1"/>
        <v>#NAME?</v>
      </c>
      <c r="X75" s="138" t="e">
        <f ca="1"/>
        <v>#NAME?</v>
      </c>
      <c r="Y75" s="139" t="e">
        <f ca="1"/>
        <v>#NAME?</v>
      </c>
      <c r="Z75" s="140" t="e">
        <f t="shared" ca="1" si="1"/>
        <v>#NAME?</v>
      </c>
      <c r="AA75" t="e">
        <f t="shared" ca="1" si="2"/>
        <v>#NAME?</v>
      </c>
      <c r="AB75" t="e">
        <f t="shared" ca="1" si="3"/>
        <v>#NAME?</v>
      </c>
      <c r="AC75" s="138" t="e">
        <f t="shared" ca="1" si="4"/>
        <v>#NAME?</v>
      </c>
      <c r="AD75" s="140" t="e">
        <f t="shared" ca="1" si="5"/>
        <v>#NAME?</v>
      </c>
      <c r="AE75" s="138">
        <f t="shared" ca="1" si="6"/>
        <v>0</v>
      </c>
      <c r="AF75" s="140" t="e">
        <f t="shared" ca="1" si="7"/>
        <v>#NAME?</v>
      </c>
      <c r="AG75">
        <f t="shared" ca="1" si="8"/>
        <v>0</v>
      </c>
      <c r="BD75" t="e">
        <f ca="1"/>
        <v>#NAME?</v>
      </c>
      <c r="BE75" t="e">
        <f ca="1"/>
        <v>#NAME?</v>
      </c>
      <c r="BF75" t="e">
        <f ca="1"/>
        <v>#NAME?</v>
      </c>
      <c r="BG75" t="e">
        <f t="shared" ca="1" si="13"/>
        <v>#NAME?</v>
      </c>
      <c r="BH75" t="e">
        <f t="shared" ca="1" si="14"/>
        <v>#NAME?</v>
      </c>
      <c r="BI75" t="e">
        <f t="shared" ca="1" si="10"/>
        <v>#NAME?</v>
      </c>
      <c r="BJ75" t="e">
        <f t="shared" ca="1" si="11"/>
        <v>#NAME?</v>
      </c>
      <c r="BK75" t="e">
        <f t="shared" ca="1" si="12"/>
        <v>#NAME?</v>
      </c>
    </row>
    <row r="76" spans="1:63" ht="15.5" x14ac:dyDescent="0.35">
      <c r="A76" s="31">
        <v>39</v>
      </c>
      <c r="B76" s="20">
        <v>0.10299999999999999</v>
      </c>
      <c r="C76" s="14">
        <v>5</v>
      </c>
      <c r="D76">
        <v>1</v>
      </c>
      <c r="E76" s="32">
        <v>0</v>
      </c>
      <c r="F76" s="14">
        <v>40</v>
      </c>
      <c r="G76" s="14">
        <v>20</v>
      </c>
      <c r="H76" s="14">
        <v>1</v>
      </c>
      <c r="Q76" t="e">
        <f ca="1"/>
        <v>#NAME?</v>
      </c>
      <c r="R76" t="e">
        <f ca="1"/>
        <v>#NAME?</v>
      </c>
      <c r="S76" t="e">
        <f ca="1"/>
        <v>#NAME?</v>
      </c>
      <c r="T76" t="e">
        <f ca="1"/>
        <v>#NAME?</v>
      </c>
      <c r="U76" t="e">
        <f ca="1"/>
        <v>#NAME?</v>
      </c>
      <c r="V76" t="e">
        <f ca="1"/>
        <v>#NAME?</v>
      </c>
      <c r="W76" t="e">
        <f ca="1"/>
        <v>#NAME?</v>
      </c>
      <c r="X76" s="138" t="e">
        <f ca="1"/>
        <v>#NAME?</v>
      </c>
      <c r="Y76" s="139" t="e">
        <f ca="1"/>
        <v>#NAME?</v>
      </c>
      <c r="Z76" s="140" t="e">
        <f t="shared" ref="Z76:Z139" ca="1" si="15">X76+Y76</f>
        <v>#NAME?</v>
      </c>
      <c r="AA76" t="e">
        <f t="shared" ref="AA76:AA139" ca="1" si="16">IF(Z76=0,"",X76/Z76)</f>
        <v>#NAME?</v>
      </c>
      <c r="AB76" t="e">
        <f t="shared" ref="AB76:AB139" ca="1" si="17">1/(1+EXP(-$AI$12-MMULT(Q76:W76,$AI$13:$AI$19)))</f>
        <v>#NAME?</v>
      </c>
      <c r="AC76" s="138" t="e">
        <f t="shared" ref="AC76:AC139" ca="1" si="18">Z76*AB76</f>
        <v>#NAME?</v>
      </c>
      <c r="AD76" s="140" t="e">
        <f t="shared" ref="AD76:AD139" ca="1" si="19">Z76-AC76</f>
        <v>#NAME?</v>
      </c>
      <c r="AE76" s="138">
        <f t="shared" ref="AE76:AE139" ca="1" si="20">IFERROR(Z76*(AA76*LN(AB76)+(1-AA76)*LN(1-AB76)),0)</f>
        <v>0</v>
      </c>
      <c r="AF76" s="140" t="e">
        <f t="shared" ref="AF76:AF139" ca="1" si="21">100*IF(AB76&gt;=$AZ$17,X76/Z76,Y76/Z76)</f>
        <v>#NAME?</v>
      </c>
      <c r="AG76">
        <f t="shared" ref="AG76:AG139" ca="1" si="22">IFERROR((X76-AC76)^2/AC76+(Y76-AD76)^2/AD76,0)</f>
        <v>0</v>
      </c>
      <c r="BD76" t="e">
        <f ca="1"/>
        <v>#NAME?</v>
      </c>
      <c r="BE76" t="e">
        <f ca="1"/>
        <v>#NAME?</v>
      </c>
      <c r="BF76" t="e">
        <f ca="1"/>
        <v>#NAME?</v>
      </c>
      <c r="BG76" t="e">
        <f t="shared" ca="1" si="13"/>
        <v>#NAME?</v>
      </c>
      <c r="BH76" t="e">
        <f t="shared" ca="1" si="14"/>
        <v>#NAME?</v>
      </c>
      <c r="BI76" t="e">
        <f t="shared" ref="BI76:BI139" ca="1" si="23">1-BG76/BG$161</f>
        <v>#NAME?</v>
      </c>
      <c r="BJ76" t="e">
        <f t="shared" ref="BJ76:BJ139" ca="1" si="24">1-BH76/BH$161</f>
        <v>#NAME?</v>
      </c>
      <c r="BK76" t="e">
        <f t="shared" ref="BK76:BK139" ca="1" si="25">(BI76-BI77)*BJ76</f>
        <v>#NAME?</v>
      </c>
    </row>
    <row r="77" spans="1:63" ht="15.5" x14ac:dyDescent="0.35">
      <c r="A77" s="31">
        <v>75</v>
      </c>
      <c r="B77" s="20">
        <v>0.185</v>
      </c>
      <c r="C77" s="14">
        <v>5</v>
      </c>
      <c r="D77">
        <v>1</v>
      </c>
      <c r="E77" s="32">
        <v>0</v>
      </c>
      <c r="F77" s="14">
        <v>29</v>
      </c>
      <c r="G77" s="14">
        <v>15</v>
      </c>
      <c r="H77" s="14">
        <v>0</v>
      </c>
      <c r="Q77" t="e">
        <f ca="1"/>
        <v>#NAME?</v>
      </c>
      <c r="R77" t="e">
        <f ca="1"/>
        <v>#NAME?</v>
      </c>
      <c r="S77" t="e">
        <f ca="1"/>
        <v>#NAME?</v>
      </c>
      <c r="T77" t="e">
        <f ca="1"/>
        <v>#NAME?</v>
      </c>
      <c r="U77" t="e">
        <f ca="1"/>
        <v>#NAME?</v>
      </c>
      <c r="V77" t="e">
        <f ca="1"/>
        <v>#NAME?</v>
      </c>
      <c r="W77" t="e">
        <f ca="1"/>
        <v>#NAME?</v>
      </c>
      <c r="X77" s="138" t="e">
        <f ca="1"/>
        <v>#NAME?</v>
      </c>
      <c r="Y77" s="139" t="e">
        <f ca="1"/>
        <v>#NAME?</v>
      </c>
      <c r="Z77" s="140" t="e">
        <f t="shared" ca="1" si="15"/>
        <v>#NAME?</v>
      </c>
      <c r="AA77" t="e">
        <f t="shared" ca="1" si="16"/>
        <v>#NAME?</v>
      </c>
      <c r="AB77" t="e">
        <f t="shared" ca="1" si="17"/>
        <v>#NAME?</v>
      </c>
      <c r="AC77" s="138" t="e">
        <f t="shared" ca="1" si="18"/>
        <v>#NAME?</v>
      </c>
      <c r="AD77" s="140" t="e">
        <f t="shared" ca="1" si="19"/>
        <v>#NAME?</v>
      </c>
      <c r="AE77" s="138">
        <f t="shared" ca="1" si="20"/>
        <v>0</v>
      </c>
      <c r="AF77" s="140" t="e">
        <f t="shared" ca="1" si="21"/>
        <v>#NAME?</v>
      </c>
      <c r="AG77">
        <f t="shared" ca="1" si="22"/>
        <v>0</v>
      </c>
      <c r="BD77" t="e">
        <f ca="1"/>
        <v>#NAME?</v>
      </c>
      <c r="BE77" t="e">
        <f ca="1"/>
        <v>#NAME?</v>
      </c>
      <c r="BF77" t="e">
        <f ca="1"/>
        <v>#NAME?</v>
      </c>
      <c r="BG77" t="e">
        <f t="shared" ref="BG77:BG140" ca="1" si="26">BG76+BE77</f>
        <v>#NAME?</v>
      </c>
      <c r="BH77" t="e">
        <f t="shared" ref="BH77:BH140" ca="1" si="27">BH76+BF77</f>
        <v>#NAME?</v>
      </c>
      <c r="BI77" t="e">
        <f t="shared" ca="1" si="23"/>
        <v>#NAME?</v>
      </c>
      <c r="BJ77" t="e">
        <f t="shared" ca="1" si="24"/>
        <v>#NAME?</v>
      </c>
      <c r="BK77" t="e">
        <f t="shared" ca="1" si="25"/>
        <v>#NAME?</v>
      </c>
    </row>
    <row r="78" spans="1:63" ht="15.5" x14ac:dyDescent="0.35">
      <c r="A78" s="31">
        <v>51</v>
      </c>
      <c r="B78" s="20">
        <v>0.63600000000000001</v>
      </c>
      <c r="C78" s="14">
        <v>3</v>
      </c>
      <c r="D78">
        <v>1</v>
      </c>
      <c r="E78" s="32">
        <v>0</v>
      </c>
      <c r="F78" s="14">
        <v>32</v>
      </c>
      <c r="G78" s="14">
        <v>10</v>
      </c>
      <c r="H78" s="14">
        <v>1</v>
      </c>
      <c r="Q78" t="e">
        <f ca="1"/>
        <v>#NAME?</v>
      </c>
      <c r="R78" t="e">
        <f ca="1"/>
        <v>#NAME?</v>
      </c>
      <c r="S78" t="e">
        <f ca="1"/>
        <v>#NAME?</v>
      </c>
      <c r="T78" t="e">
        <f ca="1"/>
        <v>#NAME?</v>
      </c>
      <c r="U78" t="e">
        <f ca="1"/>
        <v>#NAME?</v>
      </c>
      <c r="V78" t="e">
        <f ca="1"/>
        <v>#NAME?</v>
      </c>
      <c r="W78" t="e">
        <f ca="1"/>
        <v>#NAME?</v>
      </c>
      <c r="X78" s="138" t="e">
        <f ca="1"/>
        <v>#NAME?</v>
      </c>
      <c r="Y78" s="139" t="e">
        <f ca="1"/>
        <v>#NAME?</v>
      </c>
      <c r="Z78" s="140" t="e">
        <f t="shared" ca="1" si="15"/>
        <v>#NAME?</v>
      </c>
      <c r="AA78" t="e">
        <f t="shared" ca="1" si="16"/>
        <v>#NAME?</v>
      </c>
      <c r="AB78" t="e">
        <f t="shared" ca="1" si="17"/>
        <v>#NAME?</v>
      </c>
      <c r="AC78" s="138" t="e">
        <f t="shared" ca="1" si="18"/>
        <v>#NAME?</v>
      </c>
      <c r="AD78" s="140" t="e">
        <f t="shared" ca="1" si="19"/>
        <v>#NAME?</v>
      </c>
      <c r="AE78" s="138">
        <f t="shared" ca="1" si="20"/>
        <v>0</v>
      </c>
      <c r="AF78" s="140" t="e">
        <f t="shared" ca="1" si="21"/>
        <v>#NAME?</v>
      </c>
      <c r="AG78">
        <f t="shared" ca="1" si="22"/>
        <v>0</v>
      </c>
      <c r="BD78" t="e">
        <f ca="1"/>
        <v>#NAME?</v>
      </c>
      <c r="BE78" t="e">
        <f ca="1"/>
        <v>#NAME?</v>
      </c>
      <c r="BF78" t="e">
        <f ca="1"/>
        <v>#NAME?</v>
      </c>
      <c r="BG78" t="e">
        <f t="shared" ca="1" si="26"/>
        <v>#NAME?</v>
      </c>
      <c r="BH78" t="e">
        <f t="shared" ca="1" si="27"/>
        <v>#NAME?</v>
      </c>
      <c r="BI78" t="e">
        <f t="shared" ca="1" si="23"/>
        <v>#NAME?</v>
      </c>
      <c r="BJ78" t="e">
        <f t="shared" ca="1" si="24"/>
        <v>#NAME?</v>
      </c>
      <c r="BK78" t="e">
        <f t="shared" ca="1" si="25"/>
        <v>#NAME?</v>
      </c>
    </row>
    <row r="79" spans="1:63" ht="15.5" x14ac:dyDescent="0.35">
      <c r="A79" s="31">
        <v>51</v>
      </c>
      <c r="B79" s="20">
        <v>0.17199999999999999</v>
      </c>
      <c r="C79" s="14">
        <v>5</v>
      </c>
      <c r="D79">
        <v>0</v>
      </c>
      <c r="E79" s="32">
        <v>1</v>
      </c>
      <c r="F79" s="14">
        <v>33</v>
      </c>
      <c r="G79" s="14">
        <v>11</v>
      </c>
      <c r="H79" s="14">
        <v>1</v>
      </c>
      <c r="Q79" t="e">
        <f ca="1"/>
        <v>#NAME?</v>
      </c>
      <c r="R79" t="e">
        <f ca="1"/>
        <v>#NAME?</v>
      </c>
      <c r="S79" t="e">
        <f ca="1"/>
        <v>#NAME?</v>
      </c>
      <c r="T79" t="e">
        <f ca="1"/>
        <v>#NAME?</v>
      </c>
      <c r="U79" t="e">
        <f ca="1"/>
        <v>#NAME?</v>
      </c>
      <c r="V79" t="e">
        <f ca="1"/>
        <v>#NAME?</v>
      </c>
      <c r="W79" t="e">
        <f ca="1"/>
        <v>#NAME?</v>
      </c>
      <c r="X79" s="138" t="e">
        <f ca="1"/>
        <v>#NAME?</v>
      </c>
      <c r="Y79" s="139" t="e">
        <f ca="1"/>
        <v>#NAME?</v>
      </c>
      <c r="Z79" s="140" t="e">
        <f t="shared" ca="1" si="15"/>
        <v>#NAME?</v>
      </c>
      <c r="AA79" t="e">
        <f t="shared" ca="1" si="16"/>
        <v>#NAME?</v>
      </c>
      <c r="AB79" t="e">
        <f t="shared" ca="1" si="17"/>
        <v>#NAME?</v>
      </c>
      <c r="AC79" s="138" t="e">
        <f t="shared" ca="1" si="18"/>
        <v>#NAME?</v>
      </c>
      <c r="AD79" s="140" t="e">
        <f t="shared" ca="1" si="19"/>
        <v>#NAME?</v>
      </c>
      <c r="AE79" s="138">
        <f t="shared" ca="1" si="20"/>
        <v>0</v>
      </c>
      <c r="AF79" s="140" t="e">
        <f t="shared" ca="1" si="21"/>
        <v>#NAME?</v>
      </c>
      <c r="AG79">
        <f t="shared" ca="1" si="22"/>
        <v>0</v>
      </c>
      <c r="BD79" t="e">
        <f ca="1"/>
        <v>#NAME?</v>
      </c>
      <c r="BE79" t="e">
        <f ca="1"/>
        <v>#NAME?</v>
      </c>
      <c r="BF79" t="e">
        <f ca="1"/>
        <v>#NAME?</v>
      </c>
      <c r="BG79" t="e">
        <f t="shared" ca="1" si="26"/>
        <v>#NAME?</v>
      </c>
      <c r="BH79" t="e">
        <f t="shared" ca="1" si="27"/>
        <v>#NAME?</v>
      </c>
      <c r="BI79" t="e">
        <f t="shared" ca="1" si="23"/>
        <v>#NAME?</v>
      </c>
      <c r="BJ79" t="e">
        <f t="shared" ca="1" si="24"/>
        <v>#NAME?</v>
      </c>
      <c r="BK79" t="e">
        <f t="shared" ca="1" si="25"/>
        <v>#NAME?</v>
      </c>
    </row>
    <row r="80" spans="1:63" ht="15.5" x14ac:dyDescent="0.35">
      <c r="A80" s="31">
        <v>74</v>
      </c>
      <c r="B80" s="20">
        <v>4.3999999999999997E-2</v>
      </c>
      <c r="C80" s="14">
        <v>3</v>
      </c>
      <c r="D80">
        <v>0</v>
      </c>
      <c r="E80" s="32">
        <v>1</v>
      </c>
      <c r="F80" s="14">
        <v>39</v>
      </c>
      <c r="G80" s="14">
        <v>7</v>
      </c>
      <c r="H80" s="14">
        <v>1</v>
      </c>
      <c r="Q80" t="e">
        <f ca="1"/>
        <v>#NAME?</v>
      </c>
      <c r="R80" t="e">
        <f ca="1"/>
        <v>#NAME?</v>
      </c>
      <c r="S80" t="e">
        <f ca="1"/>
        <v>#NAME?</v>
      </c>
      <c r="T80" t="e">
        <f ca="1"/>
        <v>#NAME?</v>
      </c>
      <c r="U80" t="e">
        <f ca="1"/>
        <v>#NAME?</v>
      </c>
      <c r="V80" t="e">
        <f ca="1"/>
        <v>#NAME?</v>
      </c>
      <c r="W80" t="e">
        <f ca="1"/>
        <v>#NAME?</v>
      </c>
      <c r="X80" s="138" t="e">
        <f ca="1"/>
        <v>#NAME?</v>
      </c>
      <c r="Y80" s="139" t="e">
        <f ca="1"/>
        <v>#NAME?</v>
      </c>
      <c r="Z80" s="140" t="e">
        <f t="shared" ca="1" si="15"/>
        <v>#NAME?</v>
      </c>
      <c r="AA80" t="e">
        <f t="shared" ca="1" si="16"/>
        <v>#NAME?</v>
      </c>
      <c r="AB80" t="e">
        <f t="shared" ca="1" si="17"/>
        <v>#NAME?</v>
      </c>
      <c r="AC80" s="138" t="e">
        <f t="shared" ca="1" si="18"/>
        <v>#NAME?</v>
      </c>
      <c r="AD80" s="140" t="e">
        <f t="shared" ca="1" si="19"/>
        <v>#NAME?</v>
      </c>
      <c r="AE80" s="138">
        <f t="shared" ca="1" si="20"/>
        <v>0</v>
      </c>
      <c r="AF80" s="140" t="e">
        <f t="shared" ca="1" si="21"/>
        <v>#NAME?</v>
      </c>
      <c r="AG80">
        <f t="shared" ca="1" si="22"/>
        <v>0</v>
      </c>
      <c r="BD80" t="e">
        <f ca="1"/>
        <v>#NAME?</v>
      </c>
      <c r="BE80" t="e">
        <f ca="1"/>
        <v>#NAME?</v>
      </c>
      <c r="BF80" t="e">
        <f ca="1"/>
        <v>#NAME?</v>
      </c>
      <c r="BG80" t="e">
        <f t="shared" ca="1" si="26"/>
        <v>#NAME?</v>
      </c>
      <c r="BH80" t="e">
        <f t="shared" ca="1" si="27"/>
        <v>#NAME?</v>
      </c>
      <c r="BI80" t="e">
        <f t="shared" ca="1" si="23"/>
        <v>#NAME?</v>
      </c>
      <c r="BJ80" t="e">
        <f t="shared" ca="1" si="24"/>
        <v>#NAME?</v>
      </c>
      <c r="BK80" t="e">
        <f t="shared" ca="1" si="25"/>
        <v>#NAME?</v>
      </c>
    </row>
    <row r="81" spans="1:63" ht="15.5" x14ac:dyDescent="0.35">
      <c r="A81" s="31">
        <v>50</v>
      </c>
      <c r="B81" s="20">
        <v>1.5449999999999999</v>
      </c>
      <c r="C81" s="14">
        <v>3</v>
      </c>
      <c r="D81">
        <v>1</v>
      </c>
      <c r="E81" s="32">
        <v>0</v>
      </c>
      <c r="F81" s="14">
        <v>41</v>
      </c>
      <c r="G81" s="14">
        <v>10</v>
      </c>
      <c r="H81" s="14">
        <v>1</v>
      </c>
      <c r="Q81" t="e">
        <f ca="1"/>
        <v>#NAME?</v>
      </c>
      <c r="R81" t="e">
        <f ca="1"/>
        <v>#NAME?</v>
      </c>
      <c r="S81" t="e">
        <f ca="1"/>
        <v>#NAME?</v>
      </c>
      <c r="T81" t="e">
        <f ca="1"/>
        <v>#NAME?</v>
      </c>
      <c r="U81" t="e">
        <f ca="1"/>
        <v>#NAME?</v>
      </c>
      <c r="V81" t="e">
        <f ca="1"/>
        <v>#NAME?</v>
      </c>
      <c r="W81" t="e">
        <f ca="1"/>
        <v>#NAME?</v>
      </c>
      <c r="X81" s="138" t="e">
        <f ca="1"/>
        <v>#NAME?</v>
      </c>
      <c r="Y81" s="139" t="e">
        <f ca="1"/>
        <v>#NAME?</v>
      </c>
      <c r="Z81" s="140" t="e">
        <f t="shared" ca="1" si="15"/>
        <v>#NAME?</v>
      </c>
      <c r="AA81" t="e">
        <f t="shared" ca="1" si="16"/>
        <v>#NAME?</v>
      </c>
      <c r="AB81" t="e">
        <f t="shared" ca="1" si="17"/>
        <v>#NAME?</v>
      </c>
      <c r="AC81" s="138" t="e">
        <f t="shared" ca="1" si="18"/>
        <v>#NAME?</v>
      </c>
      <c r="AD81" s="140" t="e">
        <f t="shared" ca="1" si="19"/>
        <v>#NAME?</v>
      </c>
      <c r="AE81" s="138">
        <f t="shared" ca="1" si="20"/>
        <v>0</v>
      </c>
      <c r="AF81" s="140" t="e">
        <f t="shared" ca="1" si="21"/>
        <v>#NAME?</v>
      </c>
      <c r="AG81">
        <f t="shared" ca="1" si="22"/>
        <v>0</v>
      </c>
      <c r="BD81" t="e">
        <f ca="1"/>
        <v>#NAME?</v>
      </c>
      <c r="BE81" t="e">
        <f ca="1"/>
        <v>#NAME?</v>
      </c>
      <c r="BF81" t="e">
        <f ca="1"/>
        <v>#NAME?</v>
      </c>
      <c r="BG81" t="e">
        <f t="shared" ca="1" si="26"/>
        <v>#NAME?</v>
      </c>
      <c r="BH81" t="e">
        <f t="shared" ca="1" si="27"/>
        <v>#NAME?</v>
      </c>
      <c r="BI81" t="e">
        <f t="shared" ca="1" si="23"/>
        <v>#NAME?</v>
      </c>
      <c r="BJ81" t="e">
        <f t="shared" ca="1" si="24"/>
        <v>#NAME?</v>
      </c>
      <c r="BK81" t="e">
        <f t="shared" ca="1" si="25"/>
        <v>#NAME?</v>
      </c>
    </row>
    <row r="82" spans="1:63" ht="15.5" x14ac:dyDescent="0.35">
      <c r="A82" s="31">
        <v>70</v>
      </c>
      <c r="B82" s="20">
        <v>0.29099999999999998</v>
      </c>
      <c r="C82" s="14">
        <v>3</v>
      </c>
      <c r="D82">
        <v>1</v>
      </c>
      <c r="E82" s="32">
        <v>1</v>
      </c>
      <c r="F82" s="14">
        <v>31</v>
      </c>
      <c r="G82" s="14">
        <v>6</v>
      </c>
      <c r="H82" s="14">
        <v>1</v>
      </c>
      <c r="Q82" t="e">
        <f ca="1"/>
        <v>#NAME?</v>
      </c>
      <c r="R82" t="e">
        <f ca="1"/>
        <v>#NAME?</v>
      </c>
      <c r="S82" t="e">
        <f ca="1"/>
        <v>#NAME?</v>
      </c>
      <c r="T82" t="e">
        <f ca="1"/>
        <v>#NAME?</v>
      </c>
      <c r="U82" t="e">
        <f ca="1"/>
        <v>#NAME?</v>
      </c>
      <c r="V82" t="e">
        <f ca="1"/>
        <v>#NAME?</v>
      </c>
      <c r="W82" t="e">
        <f ca="1"/>
        <v>#NAME?</v>
      </c>
      <c r="X82" s="138" t="e">
        <f ca="1"/>
        <v>#NAME?</v>
      </c>
      <c r="Y82" s="139" t="e">
        <f ca="1"/>
        <v>#NAME?</v>
      </c>
      <c r="Z82" s="140" t="e">
        <f t="shared" ca="1" si="15"/>
        <v>#NAME?</v>
      </c>
      <c r="AA82" t="e">
        <f t="shared" ca="1" si="16"/>
        <v>#NAME?</v>
      </c>
      <c r="AB82" t="e">
        <f t="shared" ca="1" si="17"/>
        <v>#NAME?</v>
      </c>
      <c r="AC82" s="138" t="e">
        <f t="shared" ca="1" si="18"/>
        <v>#NAME?</v>
      </c>
      <c r="AD82" s="140" t="e">
        <f t="shared" ca="1" si="19"/>
        <v>#NAME?</v>
      </c>
      <c r="AE82" s="138">
        <f t="shared" ca="1" si="20"/>
        <v>0</v>
      </c>
      <c r="AF82" s="140" t="e">
        <f t="shared" ca="1" si="21"/>
        <v>#NAME?</v>
      </c>
      <c r="AG82">
        <f t="shared" ca="1" si="22"/>
        <v>0</v>
      </c>
      <c r="BD82" t="e">
        <f ca="1"/>
        <v>#NAME?</v>
      </c>
      <c r="BE82" t="e">
        <f ca="1"/>
        <v>#NAME?</v>
      </c>
      <c r="BF82" t="e">
        <f ca="1"/>
        <v>#NAME?</v>
      </c>
      <c r="BG82" t="e">
        <f t="shared" ca="1" si="26"/>
        <v>#NAME?</v>
      </c>
      <c r="BH82" t="e">
        <f t="shared" ca="1" si="27"/>
        <v>#NAME?</v>
      </c>
      <c r="BI82" t="e">
        <f t="shared" ca="1" si="23"/>
        <v>#NAME?</v>
      </c>
      <c r="BJ82" t="e">
        <f t="shared" ca="1" si="24"/>
        <v>#NAME?</v>
      </c>
      <c r="BK82" t="e">
        <f t="shared" ca="1" si="25"/>
        <v>#NAME?</v>
      </c>
    </row>
    <row r="83" spans="1:63" ht="15.5" x14ac:dyDescent="0.35">
      <c r="A83" s="31">
        <v>66</v>
      </c>
      <c r="B83" s="20">
        <v>9.1999999999999998E-2</v>
      </c>
      <c r="C83" s="14">
        <v>4</v>
      </c>
      <c r="D83">
        <v>0</v>
      </c>
      <c r="E83" s="32">
        <v>0</v>
      </c>
      <c r="F83" s="14">
        <v>43</v>
      </c>
      <c r="G83" s="14">
        <v>12</v>
      </c>
      <c r="H83" s="14">
        <v>0</v>
      </c>
      <c r="Q83" t="e">
        <f ca="1"/>
        <v>#NAME?</v>
      </c>
      <c r="R83" t="e">
        <f ca="1"/>
        <v>#NAME?</v>
      </c>
      <c r="S83" t="e">
        <f ca="1"/>
        <v>#NAME?</v>
      </c>
      <c r="T83" t="e">
        <f ca="1"/>
        <v>#NAME?</v>
      </c>
      <c r="U83" t="e">
        <f ca="1"/>
        <v>#NAME?</v>
      </c>
      <c r="V83" t="e">
        <f ca="1"/>
        <v>#NAME?</v>
      </c>
      <c r="W83" t="e">
        <f ca="1"/>
        <v>#NAME?</v>
      </c>
      <c r="X83" s="138" t="e">
        <f ca="1"/>
        <v>#NAME?</v>
      </c>
      <c r="Y83" s="139" t="e">
        <f ca="1"/>
        <v>#NAME?</v>
      </c>
      <c r="Z83" s="140" t="e">
        <f t="shared" ca="1" si="15"/>
        <v>#NAME?</v>
      </c>
      <c r="AA83" t="e">
        <f t="shared" ca="1" si="16"/>
        <v>#NAME?</v>
      </c>
      <c r="AB83" t="e">
        <f t="shared" ca="1" si="17"/>
        <v>#NAME?</v>
      </c>
      <c r="AC83" s="138" t="e">
        <f t="shared" ca="1" si="18"/>
        <v>#NAME?</v>
      </c>
      <c r="AD83" s="140" t="e">
        <f t="shared" ca="1" si="19"/>
        <v>#NAME?</v>
      </c>
      <c r="AE83" s="138">
        <f t="shared" ca="1" si="20"/>
        <v>0</v>
      </c>
      <c r="AF83" s="140" t="e">
        <f t="shared" ca="1" si="21"/>
        <v>#NAME?</v>
      </c>
      <c r="AG83">
        <f t="shared" ca="1" si="22"/>
        <v>0</v>
      </c>
      <c r="BD83" t="e">
        <f ca="1"/>
        <v>#NAME?</v>
      </c>
      <c r="BE83" t="e">
        <f ca="1"/>
        <v>#NAME?</v>
      </c>
      <c r="BF83" t="e">
        <f ca="1"/>
        <v>#NAME?</v>
      </c>
      <c r="BG83" t="e">
        <f t="shared" ca="1" si="26"/>
        <v>#NAME?</v>
      </c>
      <c r="BH83" t="e">
        <f t="shared" ca="1" si="27"/>
        <v>#NAME?</v>
      </c>
      <c r="BI83" t="e">
        <f t="shared" ca="1" si="23"/>
        <v>#NAME?</v>
      </c>
      <c r="BJ83" t="e">
        <f t="shared" ca="1" si="24"/>
        <v>#NAME?</v>
      </c>
      <c r="BK83" t="e">
        <f t="shared" ca="1" si="25"/>
        <v>#NAME?</v>
      </c>
    </row>
    <row r="84" spans="1:63" ht="15.5" x14ac:dyDescent="0.35">
      <c r="A84" s="31">
        <v>43</v>
      </c>
      <c r="B84" s="20">
        <v>0.48</v>
      </c>
      <c r="C84" s="14">
        <v>3</v>
      </c>
      <c r="D84">
        <v>0</v>
      </c>
      <c r="E84" s="32">
        <v>0</v>
      </c>
      <c r="F84" s="14">
        <v>30</v>
      </c>
      <c r="G84" s="14">
        <v>4</v>
      </c>
      <c r="H84" s="14">
        <v>0</v>
      </c>
      <c r="Q84" t="e">
        <f ca="1"/>
        <v>#NAME?</v>
      </c>
      <c r="R84" t="e">
        <f ca="1"/>
        <v>#NAME?</v>
      </c>
      <c r="S84" t="e">
        <f ca="1"/>
        <v>#NAME?</v>
      </c>
      <c r="T84" t="e">
        <f ca="1"/>
        <v>#NAME?</v>
      </c>
      <c r="U84" t="e">
        <f ca="1"/>
        <v>#NAME?</v>
      </c>
      <c r="V84" t="e">
        <f ca="1"/>
        <v>#NAME?</v>
      </c>
      <c r="W84" t="e">
        <f ca="1"/>
        <v>#NAME?</v>
      </c>
      <c r="X84" s="138" t="e">
        <f ca="1"/>
        <v>#NAME?</v>
      </c>
      <c r="Y84" s="139" t="e">
        <f ca="1"/>
        <v>#NAME?</v>
      </c>
      <c r="Z84" s="140" t="e">
        <f t="shared" ca="1" si="15"/>
        <v>#NAME?</v>
      </c>
      <c r="AA84" t="e">
        <f t="shared" ca="1" si="16"/>
        <v>#NAME?</v>
      </c>
      <c r="AB84" t="e">
        <f t="shared" ca="1" si="17"/>
        <v>#NAME?</v>
      </c>
      <c r="AC84" s="138" t="e">
        <f t="shared" ca="1" si="18"/>
        <v>#NAME?</v>
      </c>
      <c r="AD84" s="140" t="e">
        <f t="shared" ca="1" si="19"/>
        <v>#NAME?</v>
      </c>
      <c r="AE84" s="138">
        <f t="shared" ca="1" si="20"/>
        <v>0</v>
      </c>
      <c r="AF84" s="140" t="e">
        <f t="shared" ca="1" si="21"/>
        <v>#NAME?</v>
      </c>
      <c r="AG84">
        <f t="shared" ca="1" si="22"/>
        <v>0</v>
      </c>
      <c r="BD84" t="e">
        <f ca="1"/>
        <v>#NAME?</v>
      </c>
      <c r="BE84" t="e">
        <f ca="1"/>
        <v>#NAME?</v>
      </c>
      <c r="BF84" t="e">
        <f ca="1"/>
        <v>#NAME?</v>
      </c>
      <c r="BG84" t="e">
        <f t="shared" ca="1" si="26"/>
        <v>#NAME?</v>
      </c>
      <c r="BH84" t="e">
        <f t="shared" ca="1" si="27"/>
        <v>#NAME?</v>
      </c>
      <c r="BI84" t="e">
        <f t="shared" ca="1" si="23"/>
        <v>#NAME?</v>
      </c>
      <c r="BJ84" t="e">
        <f t="shared" ca="1" si="24"/>
        <v>#NAME?</v>
      </c>
      <c r="BK84" t="e">
        <f t="shared" ca="1" si="25"/>
        <v>#NAME?</v>
      </c>
    </row>
    <row r="85" spans="1:63" ht="15.5" x14ac:dyDescent="0.35">
      <c r="A85" s="31">
        <v>49</v>
      </c>
      <c r="B85" s="20">
        <v>0.98299999999999998</v>
      </c>
      <c r="C85" s="14">
        <v>4</v>
      </c>
      <c r="D85">
        <v>0</v>
      </c>
      <c r="E85" s="32">
        <v>0</v>
      </c>
      <c r="F85" s="14">
        <v>39</v>
      </c>
      <c r="G85" s="14">
        <v>7</v>
      </c>
      <c r="H85" s="14">
        <v>1</v>
      </c>
      <c r="Q85" t="e">
        <f ca="1"/>
        <v>#NAME?</v>
      </c>
      <c r="R85" t="e">
        <f ca="1"/>
        <v>#NAME?</v>
      </c>
      <c r="S85" t="e">
        <f ca="1"/>
        <v>#NAME?</v>
      </c>
      <c r="T85" t="e">
        <f ca="1"/>
        <v>#NAME?</v>
      </c>
      <c r="U85" t="e">
        <f ca="1"/>
        <v>#NAME?</v>
      </c>
      <c r="V85" t="e">
        <f ca="1"/>
        <v>#NAME?</v>
      </c>
      <c r="W85" t="e">
        <f ca="1"/>
        <v>#NAME?</v>
      </c>
      <c r="X85" s="138" t="e">
        <f ca="1"/>
        <v>#NAME?</v>
      </c>
      <c r="Y85" s="139" t="e">
        <f ca="1"/>
        <v>#NAME?</v>
      </c>
      <c r="Z85" s="140" t="e">
        <f t="shared" ca="1" si="15"/>
        <v>#NAME?</v>
      </c>
      <c r="AA85" t="e">
        <f t="shared" ca="1" si="16"/>
        <v>#NAME?</v>
      </c>
      <c r="AB85" t="e">
        <f t="shared" ca="1" si="17"/>
        <v>#NAME?</v>
      </c>
      <c r="AC85" s="138" t="e">
        <f t="shared" ca="1" si="18"/>
        <v>#NAME?</v>
      </c>
      <c r="AD85" s="140" t="e">
        <f t="shared" ca="1" si="19"/>
        <v>#NAME?</v>
      </c>
      <c r="AE85" s="138">
        <f t="shared" ca="1" si="20"/>
        <v>0</v>
      </c>
      <c r="AF85" s="140" t="e">
        <f t="shared" ca="1" si="21"/>
        <v>#NAME?</v>
      </c>
      <c r="AG85">
        <f t="shared" ca="1" si="22"/>
        <v>0</v>
      </c>
      <c r="BD85" t="e">
        <f ca="1"/>
        <v>#NAME?</v>
      </c>
      <c r="BE85" t="e">
        <f ca="1"/>
        <v>#NAME?</v>
      </c>
      <c r="BF85" t="e">
        <f ca="1"/>
        <v>#NAME?</v>
      </c>
      <c r="BG85" t="e">
        <f t="shared" ca="1" si="26"/>
        <v>#NAME?</v>
      </c>
      <c r="BH85" t="e">
        <f t="shared" ca="1" si="27"/>
        <v>#NAME?</v>
      </c>
      <c r="BI85" t="e">
        <f t="shared" ca="1" si="23"/>
        <v>#NAME?</v>
      </c>
      <c r="BJ85" t="e">
        <f t="shared" ca="1" si="24"/>
        <v>#NAME?</v>
      </c>
      <c r="BK85" t="e">
        <f t="shared" ca="1" si="25"/>
        <v>#NAME?</v>
      </c>
    </row>
    <row r="86" spans="1:63" ht="15.5" x14ac:dyDescent="0.35">
      <c r="A86" s="31">
        <v>49</v>
      </c>
      <c r="B86" s="20">
        <v>1.881</v>
      </c>
      <c r="C86" s="14">
        <v>1</v>
      </c>
      <c r="D86">
        <v>0</v>
      </c>
      <c r="E86" s="32">
        <v>1</v>
      </c>
      <c r="F86" s="14">
        <v>46</v>
      </c>
      <c r="G86" s="14">
        <v>9</v>
      </c>
      <c r="H86" s="14">
        <v>0</v>
      </c>
      <c r="Q86" t="e">
        <f ca="1"/>
        <v>#NAME?</v>
      </c>
      <c r="R86" t="e">
        <f ca="1"/>
        <v>#NAME?</v>
      </c>
      <c r="S86" t="e">
        <f ca="1"/>
        <v>#NAME?</v>
      </c>
      <c r="T86" t="e">
        <f ca="1"/>
        <v>#NAME?</v>
      </c>
      <c r="U86" t="e">
        <f ca="1"/>
        <v>#NAME?</v>
      </c>
      <c r="V86" t="e">
        <f ca="1"/>
        <v>#NAME?</v>
      </c>
      <c r="W86" t="e">
        <f ca="1"/>
        <v>#NAME?</v>
      </c>
      <c r="X86" s="138" t="e">
        <f ca="1"/>
        <v>#NAME?</v>
      </c>
      <c r="Y86" s="139" t="e">
        <f ca="1"/>
        <v>#NAME?</v>
      </c>
      <c r="Z86" s="140" t="e">
        <f t="shared" ca="1" si="15"/>
        <v>#NAME?</v>
      </c>
      <c r="AA86" t="e">
        <f t="shared" ca="1" si="16"/>
        <v>#NAME?</v>
      </c>
      <c r="AB86" t="e">
        <f t="shared" ca="1" si="17"/>
        <v>#NAME?</v>
      </c>
      <c r="AC86" s="138" t="e">
        <f t="shared" ca="1" si="18"/>
        <v>#NAME?</v>
      </c>
      <c r="AD86" s="140" t="e">
        <f t="shared" ca="1" si="19"/>
        <v>#NAME?</v>
      </c>
      <c r="AE86" s="138">
        <f t="shared" ca="1" si="20"/>
        <v>0</v>
      </c>
      <c r="AF86" s="140" t="e">
        <f t="shared" ca="1" si="21"/>
        <v>#NAME?</v>
      </c>
      <c r="AG86">
        <f t="shared" ca="1" si="22"/>
        <v>0</v>
      </c>
      <c r="BD86" t="e">
        <f ca="1"/>
        <v>#NAME?</v>
      </c>
      <c r="BE86" t="e">
        <f ca="1"/>
        <v>#NAME?</v>
      </c>
      <c r="BF86" t="e">
        <f ca="1"/>
        <v>#NAME?</v>
      </c>
      <c r="BG86" t="e">
        <f t="shared" ca="1" si="26"/>
        <v>#NAME?</v>
      </c>
      <c r="BH86" t="e">
        <f t="shared" ca="1" si="27"/>
        <v>#NAME?</v>
      </c>
      <c r="BI86" t="e">
        <f t="shared" ca="1" si="23"/>
        <v>#NAME?</v>
      </c>
      <c r="BJ86" t="e">
        <f t="shared" ca="1" si="24"/>
        <v>#NAME?</v>
      </c>
      <c r="BK86" t="e">
        <f t="shared" ca="1" si="25"/>
        <v>#NAME?</v>
      </c>
    </row>
    <row r="87" spans="1:63" ht="15.5" x14ac:dyDescent="0.35">
      <c r="A87" s="31">
        <v>46</v>
      </c>
      <c r="B87" s="20">
        <v>2.6259999999999999</v>
      </c>
      <c r="C87" s="14">
        <v>2</v>
      </c>
      <c r="D87">
        <v>0</v>
      </c>
      <c r="E87" s="32">
        <v>0</v>
      </c>
      <c r="F87" s="14">
        <v>50</v>
      </c>
      <c r="G87" s="14">
        <v>4</v>
      </c>
      <c r="H87" s="14">
        <v>0</v>
      </c>
      <c r="Q87" t="e">
        <f ca="1"/>
        <v>#NAME?</v>
      </c>
      <c r="R87" t="e">
        <f ca="1"/>
        <v>#NAME?</v>
      </c>
      <c r="S87" t="e">
        <f ca="1"/>
        <v>#NAME?</v>
      </c>
      <c r="T87" t="e">
        <f ca="1"/>
        <v>#NAME?</v>
      </c>
      <c r="U87" t="e">
        <f ca="1"/>
        <v>#NAME?</v>
      </c>
      <c r="V87" t="e">
        <f ca="1"/>
        <v>#NAME?</v>
      </c>
      <c r="W87" t="e">
        <f ca="1"/>
        <v>#NAME?</v>
      </c>
      <c r="X87" s="138" t="e">
        <f ca="1"/>
        <v>#NAME?</v>
      </c>
      <c r="Y87" s="139" t="e">
        <f ca="1"/>
        <v>#NAME?</v>
      </c>
      <c r="Z87" s="140" t="e">
        <f t="shared" ca="1" si="15"/>
        <v>#NAME?</v>
      </c>
      <c r="AA87" t="e">
        <f t="shared" ca="1" si="16"/>
        <v>#NAME?</v>
      </c>
      <c r="AB87" t="e">
        <f t="shared" ca="1" si="17"/>
        <v>#NAME?</v>
      </c>
      <c r="AC87" s="138" t="e">
        <f t="shared" ca="1" si="18"/>
        <v>#NAME?</v>
      </c>
      <c r="AD87" s="140" t="e">
        <f t="shared" ca="1" si="19"/>
        <v>#NAME?</v>
      </c>
      <c r="AE87" s="138">
        <f t="shared" ca="1" si="20"/>
        <v>0</v>
      </c>
      <c r="AF87" s="140" t="e">
        <f t="shared" ca="1" si="21"/>
        <v>#NAME?</v>
      </c>
      <c r="AG87">
        <f t="shared" ca="1" si="22"/>
        <v>0</v>
      </c>
      <c r="BD87" t="e">
        <f ca="1"/>
        <v>#NAME?</v>
      </c>
      <c r="BE87" t="e">
        <f ca="1"/>
        <v>#NAME?</v>
      </c>
      <c r="BF87" t="e">
        <f ca="1"/>
        <v>#NAME?</v>
      </c>
      <c r="BG87" t="e">
        <f t="shared" ca="1" si="26"/>
        <v>#NAME?</v>
      </c>
      <c r="BH87" t="e">
        <f t="shared" ca="1" si="27"/>
        <v>#NAME?</v>
      </c>
      <c r="BI87" t="e">
        <f t="shared" ca="1" si="23"/>
        <v>#NAME?</v>
      </c>
      <c r="BJ87" t="e">
        <f t="shared" ca="1" si="24"/>
        <v>#NAME?</v>
      </c>
      <c r="BK87" t="e">
        <f t="shared" ca="1" si="25"/>
        <v>#NAME?</v>
      </c>
    </row>
    <row r="88" spans="1:63" ht="15.5" x14ac:dyDescent="0.35">
      <c r="A88" s="31">
        <v>53</v>
      </c>
      <c r="B88" s="20">
        <v>0.56799999999999995</v>
      </c>
      <c r="C88" s="14">
        <v>3</v>
      </c>
      <c r="D88">
        <v>0</v>
      </c>
      <c r="E88" s="32">
        <v>0</v>
      </c>
      <c r="F88" s="14">
        <v>44</v>
      </c>
      <c r="G88" s="14">
        <v>8</v>
      </c>
      <c r="H88" s="14">
        <v>0</v>
      </c>
      <c r="Q88" t="e">
        <f ca="1"/>
        <v>#NAME?</v>
      </c>
      <c r="R88" t="e">
        <f ca="1"/>
        <v>#NAME?</v>
      </c>
      <c r="S88" t="e">
        <f ca="1"/>
        <v>#NAME?</v>
      </c>
      <c r="T88" t="e">
        <f ca="1"/>
        <v>#NAME?</v>
      </c>
      <c r="U88" t="e">
        <f ca="1"/>
        <v>#NAME?</v>
      </c>
      <c r="V88" t="e">
        <f ca="1"/>
        <v>#NAME?</v>
      </c>
      <c r="W88" t="e">
        <f ca="1"/>
        <v>#NAME?</v>
      </c>
      <c r="X88" s="138" t="e">
        <f ca="1"/>
        <v>#NAME?</v>
      </c>
      <c r="Y88" s="139" t="e">
        <f ca="1"/>
        <v>#NAME?</v>
      </c>
      <c r="Z88" s="140" t="e">
        <f t="shared" ca="1" si="15"/>
        <v>#NAME?</v>
      </c>
      <c r="AA88" t="e">
        <f t="shared" ca="1" si="16"/>
        <v>#NAME?</v>
      </c>
      <c r="AB88" t="e">
        <f t="shared" ca="1" si="17"/>
        <v>#NAME?</v>
      </c>
      <c r="AC88" s="138" t="e">
        <f t="shared" ca="1" si="18"/>
        <v>#NAME?</v>
      </c>
      <c r="AD88" s="140" t="e">
        <f t="shared" ca="1" si="19"/>
        <v>#NAME?</v>
      </c>
      <c r="AE88" s="138">
        <f t="shared" ca="1" si="20"/>
        <v>0</v>
      </c>
      <c r="AF88" s="140" t="e">
        <f t="shared" ca="1" si="21"/>
        <v>#NAME?</v>
      </c>
      <c r="AG88">
        <f t="shared" ca="1" si="22"/>
        <v>0</v>
      </c>
      <c r="BD88" t="e">
        <f ca="1"/>
        <v>#NAME?</v>
      </c>
      <c r="BE88" t="e">
        <f ca="1"/>
        <v>#NAME?</v>
      </c>
      <c r="BF88" t="e">
        <f ca="1"/>
        <v>#NAME?</v>
      </c>
      <c r="BG88" t="e">
        <f t="shared" ca="1" si="26"/>
        <v>#NAME?</v>
      </c>
      <c r="BH88" t="e">
        <f t="shared" ca="1" si="27"/>
        <v>#NAME?</v>
      </c>
      <c r="BI88" t="e">
        <f t="shared" ca="1" si="23"/>
        <v>#NAME?</v>
      </c>
      <c r="BJ88" t="e">
        <f t="shared" ca="1" si="24"/>
        <v>#NAME?</v>
      </c>
      <c r="BK88" t="e">
        <f t="shared" ca="1" si="25"/>
        <v>#NAME?</v>
      </c>
    </row>
    <row r="89" spans="1:63" ht="15.5" x14ac:dyDescent="0.35">
      <c r="A89" s="31">
        <v>62</v>
      </c>
      <c r="B89" s="20">
        <v>0.879</v>
      </c>
      <c r="C89" s="14">
        <v>3</v>
      </c>
      <c r="D89">
        <v>1</v>
      </c>
      <c r="E89" s="32">
        <v>1</v>
      </c>
      <c r="F89" s="14">
        <v>31</v>
      </c>
      <c r="G89" s="14">
        <v>10</v>
      </c>
      <c r="H89" s="14">
        <v>0</v>
      </c>
      <c r="Q89" t="e">
        <f ca="1"/>
        <v>#NAME?</v>
      </c>
      <c r="R89" t="e">
        <f ca="1"/>
        <v>#NAME?</v>
      </c>
      <c r="S89" t="e">
        <f ca="1"/>
        <v>#NAME?</v>
      </c>
      <c r="T89" t="e">
        <f ca="1"/>
        <v>#NAME?</v>
      </c>
      <c r="U89" t="e">
        <f ca="1"/>
        <v>#NAME?</v>
      </c>
      <c r="V89" t="e">
        <f ca="1"/>
        <v>#NAME?</v>
      </c>
      <c r="W89" t="e">
        <f ca="1"/>
        <v>#NAME?</v>
      </c>
      <c r="X89" s="138" t="e">
        <f ca="1"/>
        <v>#NAME?</v>
      </c>
      <c r="Y89" s="139" t="e">
        <f ca="1"/>
        <v>#NAME?</v>
      </c>
      <c r="Z89" s="140" t="e">
        <f t="shared" ca="1" si="15"/>
        <v>#NAME?</v>
      </c>
      <c r="AA89" t="e">
        <f t="shared" ca="1" si="16"/>
        <v>#NAME?</v>
      </c>
      <c r="AB89" t="e">
        <f t="shared" ca="1" si="17"/>
        <v>#NAME?</v>
      </c>
      <c r="AC89" s="138" t="e">
        <f t="shared" ca="1" si="18"/>
        <v>#NAME?</v>
      </c>
      <c r="AD89" s="140" t="e">
        <f t="shared" ca="1" si="19"/>
        <v>#NAME?</v>
      </c>
      <c r="AE89" s="138">
        <f t="shared" ca="1" si="20"/>
        <v>0</v>
      </c>
      <c r="AF89" s="140" t="e">
        <f t="shared" ca="1" si="21"/>
        <v>#NAME?</v>
      </c>
      <c r="AG89">
        <f t="shared" ca="1" si="22"/>
        <v>0</v>
      </c>
      <c r="BD89" t="e">
        <f ca="1"/>
        <v>#NAME?</v>
      </c>
      <c r="BE89" t="e">
        <f ca="1"/>
        <v>#NAME?</v>
      </c>
      <c r="BF89" t="e">
        <f ca="1"/>
        <v>#NAME?</v>
      </c>
      <c r="BG89" t="e">
        <f t="shared" ca="1" si="26"/>
        <v>#NAME?</v>
      </c>
      <c r="BH89" t="e">
        <f t="shared" ca="1" si="27"/>
        <v>#NAME?</v>
      </c>
      <c r="BI89" t="e">
        <f t="shared" ca="1" si="23"/>
        <v>#NAME?</v>
      </c>
      <c r="BJ89" t="e">
        <f t="shared" ca="1" si="24"/>
        <v>#NAME?</v>
      </c>
      <c r="BK89" t="e">
        <f t="shared" ca="1" si="25"/>
        <v>#NAME?</v>
      </c>
    </row>
    <row r="90" spans="1:63" ht="15.5" x14ac:dyDescent="0.35">
      <c r="A90" s="31">
        <v>51</v>
      </c>
      <c r="B90" s="20">
        <v>1.083</v>
      </c>
      <c r="C90" s="14">
        <v>2</v>
      </c>
      <c r="D90">
        <v>0</v>
      </c>
      <c r="E90" s="32">
        <v>0</v>
      </c>
      <c r="F90" s="14">
        <v>53</v>
      </c>
      <c r="G90" s="14">
        <v>7</v>
      </c>
      <c r="H90" s="14">
        <v>0</v>
      </c>
      <c r="Q90" t="e">
        <f ca="1"/>
        <v>#NAME?</v>
      </c>
      <c r="R90" t="e">
        <f ca="1"/>
        <v>#NAME?</v>
      </c>
      <c r="S90" t="e">
        <f ca="1"/>
        <v>#NAME?</v>
      </c>
      <c r="T90" t="e">
        <f ca="1"/>
        <v>#NAME?</v>
      </c>
      <c r="U90" t="e">
        <f ca="1"/>
        <v>#NAME?</v>
      </c>
      <c r="V90" t="e">
        <f ca="1"/>
        <v>#NAME?</v>
      </c>
      <c r="W90" t="e">
        <f ca="1"/>
        <v>#NAME?</v>
      </c>
      <c r="X90" s="138" t="e">
        <f ca="1"/>
        <v>#NAME?</v>
      </c>
      <c r="Y90" s="139" t="e">
        <f ca="1"/>
        <v>#NAME?</v>
      </c>
      <c r="Z90" s="140" t="e">
        <f t="shared" ca="1" si="15"/>
        <v>#NAME?</v>
      </c>
      <c r="AA90" t="e">
        <f t="shared" ca="1" si="16"/>
        <v>#NAME?</v>
      </c>
      <c r="AB90" t="e">
        <f t="shared" ca="1" si="17"/>
        <v>#NAME?</v>
      </c>
      <c r="AC90" s="138" t="e">
        <f t="shared" ca="1" si="18"/>
        <v>#NAME?</v>
      </c>
      <c r="AD90" s="140" t="e">
        <f t="shared" ca="1" si="19"/>
        <v>#NAME?</v>
      </c>
      <c r="AE90" s="138">
        <f t="shared" ca="1" si="20"/>
        <v>0</v>
      </c>
      <c r="AF90" s="140" t="e">
        <f t="shared" ca="1" si="21"/>
        <v>#NAME?</v>
      </c>
      <c r="AG90">
        <f t="shared" ca="1" si="22"/>
        <v>0</v>
      </c>
      <c r="BD90" t="e">
        <f ca="1"/>
        <v>#NAME?</v>
      </c>
      <c r="BE90" t="e">
        <f ca="1"/>
        <v>#NAME?</v>
      </c>
      <c r="BF90" t="e">
        <f ca="1"/>
        <v>#NAME?</v>
      </c>
      <c r="BG90" t="e">
        <f t="shared" ca="1" si="26"/>
        <v>#NAME?</v>
      </c>
      <c r="BH90" t="e">
        <f t="shared" ca="1" si="27"/>
        <v>#NAME?</v>
      </c>
      <c r="BI90" t="e">
        <f t="shared" ca="1" si="23"/>
        <v>#NAME?</v>
      </c>
      <c r="BJ90" t="e">
        <f t="shared" ca="1" si="24"/>
        <v>#NAME?</v>
      </c>
      <c r="BK90" t="e">
        <f t="shared" ca="1" si="25"/>
        <v>#NAME?</v>
      </c>
    </row>
    <row r="91" spans="1:63" ht="15.5" x14ac:dyDescent="0.35">
      <c r="A91" s="31">
        <v>70</v>
      </c>
      <c r="B91" s="20">
        <v>0.82799999999999996</v>
      </c>
      <c r="C91" s="14">
        <v>3</v>
      </c>
      <c r="D91">
        <v>1</v>
      </c>
      <c r="E91" s="32">
        <v>1</v>
      </c>
      <c r="F91" s="14">
        <v>37</v>
      </c>
      <c r="G91" s="14">
        <v>15</v>
      </c>
      <c r="H91" s="14">
        <v>1</v>
      </c>
      <c r="Q91" t="e">
        <f ca="1"/>
        <v>#NAME?</v>
      </c>
      <c r="R91" t="e">
        <f ca="1"/>
        <v>#NAME?</v>
      </c>
      <c r="S91" t="e">
        <f ca="1"/>
        <v>#NAME?</v>
      </c>
      <c r="T91" t="e">
        <f ca="1"/>
        <v>#NAME?</v>
      </c>
      <c r="U91" t="e">
        <f ca="1"/>
        <v>#NAME?</v>
      </c>
      <c r="V91" t="e">
        <f ca="1"/>
        <v>#NAME?</v>
      </c>
      <c r="W91" t="e">
        <f ca="1"/>
        <v>#NAME?</v>
      </c>
      <c r="X91" s="138" t="e">
        <f ca="1"/>
        <v>#NAME?</v>
      </c>
      <c r="Y91" s="139" t="e">
        <f ca="1"/>
        <v>#NAME?</v>
      </c>
      <c r="Z91" s="140" t="e">
        <f t="shared" ca="1" si="15"/>
        <v>#NAME?</v>
      </c>
      <c r="AA91" t="e">
        <f t="shared" ca="1" si="16"/>
        <v>#NAME?</v>
      </c>
      <c r="AB91" t="e">
        <f t="shared" ca="1" si="17"/>
        <v>#NAME?</v>
      </c>
      <c r="AC91" s="138" t="e">
        <f t="shared" ca="1" si="18"/>
        <v>#NAME?</v>
      </c>
      <c r="AD91" s="140" t="e">
        <f t="shared" ca="1" si="19"/>
        <v>#NAME?</v>
      </c>
      <c r="AE91" s="138">
        <f t="shared" ca="1" si="20"/>
        <v>0</v>
      </c>
      <c r="AF91" s="140" t="e">
        <f t="shared" ca="1" si="21"/>
        <v>#NAME?</v>
      </c>
      <c r="AG91">
        <f t="shared" ca="1" si="22"/>
        <v>0</v>
      </c>
      <c r="BD91" t="e">
        <f ca="1"/>
        <v>#NAME?</v>
      </c>
      <c r="BE91" t="e">
        <f ca="1"/>
        <v>#NAME?</v>
      </c>
      <c r="BF91" t="e">
        <f ca="1"/>
        <v>#NAME?</v>
      </c>
      <c r="BG91" t="e">
        <f t="shared" ca="1" si="26"/>
        <v>#NAME?</v>
      </c>
      <c r="BH91" t="e">
        <f t="shared" ca="1" si="27"/>
        <v>#NAME?</v>
      </c>
      <c r="BI91" t="e">
        <f t="shared" ca="1" si="23"/>
        <v>#NAME?</v>
      </c>
      <c r="BJ91" t="e">
        <f t="shared" ca="1" si="24"/>
        <v>#NAME?</v>
      </c>
      <c r="BK91" t="e">
        <f t="shared" ca="1" si="25"/>
        <v>#NAME?</v>
      </c>
    </row>
    <row r="92" spans="1:63" ht="15.5" x14ac:dyDescent="0.35">
      <c r="A92" s="31">
        <v>56</v>
      </c>
      <c r="B92" s="20">
        <v>1.56</v>
      </c>
      <c r="C92" s="14">
        <v>5</v>
      </c>
      <c r="D92">
        <v>0</v>
      </c>
      <c r="E92" s="32">
        <v>0</v>
      </c>
      <c r="F92" s="14">
        <v>46</v>
      </c>
      <c r="G92" s="14">
        <v>1</v>
      </c>
      <c r="H92" s="14">
        <v>1</v>
      </c>
      <c r="Q92" t="e">
        <f ca="1"/>
        <v>#NAME?</v>
      </c>
      <c r="R92" t="e">
        <f ca="1"/>
        <v>#NAME?</v>
      </c>
      <c r="S92" t="e">
        <f ca="1"/>
        <v>#NAME?</v>
      </c>
      <c r="T92" t="e">
        <f ca="1"/>
        <v>#NAME?</v>
      </c>
      <c r="U92" t="e">
        <f ca="1"/>
        <v>#NAME?</v>
      </c>
      <c r="V92" t="e">
        <f ca="1"/>
        <v>#NAME?</v>
      </c>
      <c r="W92" t="e">
        <f ca="1"/>
        <v>#NAME?</v>
      </c>
      <c r="X92" s="138" t="e">
        <f ca="1"/>
        <v>#NAME?</v>
      </c>
      <c r="Y92" s="139" t="e">
        <f ca="1"/>
        <v>#NAME?</v>
      </c>
      <c r="Z92" s="140" t="e">
        <f t="shared" ca="1" si="15"/>
        <v>#NAME?</v>
      </c>
      <c r="AA92" t="e">
        <f t="shared" ca="1" si="16"/>
        <v>#NAME?</v>
      </c>
      <c r="AB92" t="e">
        <f t="shared" ca="1" si="17"/>
        <v>#NAME?</v>
      </c>
      <c r="AC92" s="138" t="e">
        <f t="shared" ca="1" si="18"/>
        <v>#NAME?</v>
      </c>
      <c r="AD92" s="140" t="e">
        <f t="shared" ca="1" si="19"/>
        <v>#NAME?</v>
      </c>
      <c r="AE92" s="138">
        <f t="shared" ca="1" si="20"/>
        <v>0</v>
      </c>
      <c r="AF92" s="140" t="e">
        <f t="shared" ca="1" si="21"/>
        <v>#NAME?</v>
      </c>
      <c r="AG92">
        <f t="shared" ca="1" si="22"/>
        <v>0</v>
      </c>
      <c r="BD92" t="e">
        <f ca="1"/>
        <v>#NAME?</v>
      </c>
      <c r="BE92" t="e">
        <f ca="1"/>
        <v>#NAME?</v>
      </c>
      <c r="BF92" t="e">
        <f ca="1"/>
        <v>#NAME?</v>
      </c>
      <c r="BG92" t="e">
        <f t="shared" ca="1" si="26"/>
        <v>#NAME?</v>
      </c>
      <c r="BH92" t="e">
        <f t="shared" ca="1" si="27"/>
        <v>#NAME?</v>
      </c>
      <c r="BI92" t="e">
        <f t="shared" ca="1" si="23"/>
        <v>#NAME?</v>
      </c>
      <c r="BJ92" t="e">
        <f t="shared" ca="1" si="24"/>
        <v>#NAME?</v>
      </c>
      <c r="BK92" t="e">
        <f t="shared" ca="1" si="25"/>
        <v>#NAME?</v>
      </c>
    </row>
    <row r="93" spans="1:63" ht="15.5" x14ac:dyDescent="0.35">
      <c r="A93" s="31">
        <v>42</v>
      </c>
      <c r="B93" s="20">
        <v>1.4279999999999999</v>
      </c>
      <c r="C93" s="14">
        <v>4</v>
      </c>
      <c r="D93">
        <v>0</v>
      </c>
      <c r="E93" s="32">
        <v>0</v>
      </c>
      <c r="F93" s="14">
        <v>45</v>
      </c>
      <c r="G93" s="14">
        <v>5</v>
      </c>
      <c r="H93" s="14">
        <v>1</v>
      </c>
      <c r="Q93" t="e">
        <f ca="1"/>
        <v>#NAME?</v>
      </c>
      <c r="R93" t="e">
        <f ca="1"/>
        <v>#NAME?</v>
      </c>
      <c r="S93" t="e">
        <f ca="1"/>
        <v>#NAME?</v>
      </c>
      <c r="T93" t="e">
        <f ca="1"/>
        <v>#NAME?</v>
      </c>
      <c r="U93" t="e">
        <f ca="1"/>
        <v>#NAME?</v>
      </c>
      <c r="V93" t="e">
        <f ca="1"/>
        <v>#NAME?</v>
      </c>
      <c r="W93" t="e">
        <f ca="1"/>
        <v>#NAME?</v>
      </c>
      <c r="X93" s="138" t="e">
        <f ca="1"/>
        <v>#NAME?</v>
      </c>
      <c r="Y93" s="139" t="e">
        <f ca="1"/>
        <v>#NAME?</v>
      </c>
      <c r="Z93" s="140" t="e">
        <f t="shared" ca="1" si="15"/>
        <v>#NAME?</v>
      </c>
      <c r="AA93" t="e">
        <f t="shared" ca="1" si="16"/>
        <v>#NAME?</v>
      </c>
      <c r="AB93" t="e">
        <f t="shared" ca="1" si="17"/>
        <v>#NAME?</v>
      </c>
      <c r="AC93" s="138" t="e">
        <f t="shared" ca="1" si="18"/>
        <v>#NAME?</v>
      </c>
      <c r="AD93" s="140" t="e">
        <f t="shared" ca="1" si="19"/>
        <v>#NAME?</v>
      </c>
      <c r="AE93" s="138">
        <f t="shared" ca="1" si="20"/>
        <v>0</v>
      </c>
      <c r="AF93" s="140" t="e">
        <f t="shared" ca="1" si="21"/>
        <v>#NAME?</v>
      </c>
      <c r="AG93">
        <f t="shared" ca="1" si="22"/>
        <v>0</v>
      </c>
      <c r="BD93" t="e">
        <f ca="1"/>
        <v>#NAME?</v>
      </c>
      <c r="BE93" t="e">
        <f ca="1"/>
        <v>#NAME?</v>
      </c>
      <c r="BF93" t="e">
        <f ca="1"/>
        <v>#NAME?</v>
      </c>
      <c r="BG93" t="e">
        <f t="shared" ca="1" si="26"/>
        <v>#NAME?</v>
      </c>
      <c r="BH93" t="e">
        <f t="shared" ca="1" si="27"/>
        <v>#NAME?</v>
      </c>
      <c r="BI93" t="e">
        <f t="shared" ca="1" si="23"/>
        <v>#NAME?</v>
      </c>
      <c r="BJ93" t="e">
        <f t="shared" ca="1" si="24"/>
        <v>#NAME?</v>
      </c>
      <c r="BK93" t="e">
        <f t="shared" ca="1" si="25"/>
        <v>#NAME?</v>
      </c>
    </row>
    <row r="94" spans="1:63" ht="15.5" x14ac:dyDescent="0.35">
      <c r="A94" s="31">
        <v>56</v>
      </c>
      <c r="B94" s="20">
        <v>1.4039999999999999</v>
      </c>
      <c r="C94" s="14">
        <v>1</v>
      </c>
      <c r="D94">
        <v>0</v>
      </c>
      <c r="E94" s="32">
        <v>0</v>
      </c>
      <c r="F94" s="14">
        <v>34</v>
      </c>
      <c r="G94" s="14">
        <v>8</v>
      </c>
      <c r="H94" s="14">
        <v>1</v>
      </c>
      <c r="Q94" t="e">
        <f ca="1"/>
        <v>#NAME?</v>
      </c>
      <c r="R94" t="e">
        <f ca="1"/>
        <v>#NAME?</v>
      </c>
      <c r="S94" t="e">
        <f ca="1"/>
        <v>#NAME?</v>
      </c>
      <c r="T94" t="e">
        <f ca="1"/>
        <v>#NAME?</v>
      </c>
      <c r="U94" t="e">
        <f ca="1"/>
        <v>#NAME?</v>
      </c>
      <c r="V94" t="e">
        <f ca="1"/>
        <v>#NAME?</v>
      </c>
      <c r="W94" t="e">
        <f ca="1"/>
        <v>#NAME?</v>
      </c>
      <c r="X94" s="138" t="e">
        <f ca="1"/>
        <v>#NAME?</v>
      </c>
      <c r="Y94" s="139" t="e">
        <f ca="1"/>
        <v>#NAME?</v>
      </c>
      <c r="Z94" s="140" t="e">
        <f t="shared" ca="1" si="15"/>
        <v>#NAME?</v>
      </c>
      <c r="AA94" t="e">
        <f t="shared" ca="1" si="16"/>
        <v>#NAME?</v>
      </c>
      <c r="AB94" t="e">
        <f t="shared" ca="1" si="17"/>
        <v>#NAME?</v>
      </c>
      <c r="AC94" s="138" t="e">
        <f t="shared" ca="1" si="18"/>
        <v>#NAME?</v>
      </c>
      <c r="AD94" s="140" t="e">
        <f t="shared" ca="1" si="19"/>
        <v>#NAME?</v>
      </c>
      <c r="AE94" s="138">
        <f t="shared" ca="1" si="20"/>
        <v>0</v>
      </c>
      <c r="AF94" s="140" t="e">
        <f t="shared" ca="1" si="21"/>
        <v>#NAME?</v>
      </c>
      <c r="AG94">
        <f t="shared" ca="1" si="22"/>
        <v>0</v>
      </c>
      <c r="BD94" t="e">
        <f ca="1"/>
        <v>#NAME?</v>
      </c>
      <c r="BE94" t="e">
        <f ca="1"/>
        <v>#NAME?</v>
      </c>
      <c r="BF94" t="e">
        <f ca="1"/>
        <v>#NAME?</v>
      </c>
      <c r="BG94" t="e">
        <f t="shared" ca="1" si="26"/>
        <v>#NAME?</v>
      </c>
      <c r="BH94" t="e">
        <f t="shared" ca="1" si="27"/>
        <v>#NAME?</v>
      </c>
      <c r="BI94" t="e">
        <f t="shared" ca="1" si="23"/>
        <v>#NAME?</v>
      </c>
      <c r="BJ94" t="e">
        <f t="shared" ca="1" si="24"/>
        <v>#NAME?</v>
      </c>
      <c r="BK94" t="e">
        <f t="shared" ca="1" si="25"/>
        <v>#NAME?</v>
      </c>
    </row>
    <row r="95" spans="1:63" ht="15.5" x14ac:dyDescent="0.35">
      <c r="A95" s="31">
        <v>60</v>
      </c>
      <c r="B95" s="20">
        <v>1.0720000000000001</v>
      </c>
      <c r="C95" s="14">
        <v>2</v>
      </c>
      <c r="D95">
        <v>1</v>
      </c>
      <c r="E95" s="32">
        <v>1</v>
      </c>
      <c r="F95" s="14">
        <v>38</v>
      </c>
      <c r="G95" s="14">
        <v>13</v>
      </c>
      <c r="H95" s="14">
        <v>1</v>
      </c>
      <c r="Q95" t="e">
        <f ca="1"/>
        <v>#NAME?</v>
      </c>
      <c r="R95" t="e">
        <f ca="1"/>
        <v>#NAME?</v>
      </c>
      <c r="S95" t="e">
        <f ca="1"/>
        <v>#NAME?</v>
      </c>
      <c r="T95" t="e">
        <f ca="1"/>
        <v>#NAME?</v>
      </c>
      <c r="U95" t="e">
        <f ca="1"/>
        <v>#NAME?</v>
      </c>
      <c r="V95" t="e">
        <f ca="1"/>
        <v>#NAME?</v>
      </c>
      <c r="W95" t="e">
        <f ca="1"/>
        <v>#NAME?</v>
      </c>
      <c r="X95" s="138" t="e">
        <f ca="1"/>
        <v>#NAME?</v>
      </c>
      <c r="Y95" s="139" t="e">
        <f ca="1"/>
        <v>#NAME?</v>
      </c>
      <c r="Z95" s="140" t="e">
        <f t="shared" ca="1" si="15"/>
        <v>#NAME?</v>
      </c>
      <c r="AA95" t="e">
        <f t="shared" ca="1" si="16"/>
        <v>#NAME?</v>
      </c>
      <c r="AB95" t="e">
        <f t="shared" ca="1" si="17"/>
        <v>#NAME?</v>
      </c>
      <c r="AC95" s="138" t="e">
        <f t="shared" ca="1" si="18"/>
        <v>#NAME?</v>
      </c>
      <c r="AD95" s="140" t="e">
        <f t="shared" ca="1" si="19"/>
        <v>#NAME?</v>
      </c>
      <c r="AE95" s="138">
        <f t="shared" ca="1" si="20"/>
        <v>0</v>
      </c>
      <c r="AF95" s="140" t="e">
        <f t="shared" ca="1" si="21"/>
        <v>#NAME?</v>
      </c>
      <c r="AG95">
        <f t="shared" ca="1" si="22"/>
        <v>0</v>
      </c>
      <c r="BD95" t="e">
        <f ca="1"/>
        <v>#NAME?</v>
      </c>
      <c r="BE95" t="e">
        <f ca="1"/>
        <v>#NAME?</v>
      </c>
      <c r="BF95" t="e">
        <f ca="1"/>
        <v>#NAME?</v>
      </c>
      <c r="BG95" t="e">
        <f t="shared" ca="1" si="26"/>
        <v>#NAME?</v>
      </c>
      <c r="BH95" t="e">
        <f t="shared" ca="1" si="27"/>
        <v>#NAME?</v>
      </c>
      <c r="BI95" t="e">
        <f t="shared" ca="1" si="23"/>
        <v>#NAME?</v>
      </c>
      <c r="BJ95" t="e">
        <f t="shared" ca="1" si="24"/>
        <v>#NAME?</v>
      </c>
      <c r="BK95" t="e">
        <f t="shared" ca="1" si="25"/>
        <v>#NAME?</v>
      </c>
    </row>
    <row r="96" spans="1:63" ht="15.5" x14ac:dyDescent="0.35">
      <c r="A96" s="31">
        <v>48</v>
      </c>
      <c r="B96" s="20">
        <v>0.183</v>
      </c>
      <c r="C96" s="14">
        <v>4</v>
      </c>
      <c r="D96">
        <v>0</v>
      </c>
      <c r="E96" s="32">
        <v>0</v>
      </c>
      <c r="F96" s="14">
        <v>37</v>
      </c>
      <c r="G96" s="14">
        <v>11</v>
      </c>
      <c r="H96" s="14">
        <v>1</v>
      </c>
      <c r="Q96" t="e">
        <f ca="1"/>
        <v>#NAME?</v>
      </c>
      <c r="R96" t="e">
        <f ca="1"/>
        <v>#NAME?</v>
      </c>
      <c r="S96" t="e">
        <f ca="1"/>
        <v>#NAME?</v>
      </c>
      <c r="T96" t="e">
        <f ca="1"/>
        <v>#NAME?</v>
      </c>
      <c r="U96" t="e">
        <f ca="1"/>
        <v>#NAME?</v>
      </c>
      <c r="V96" t="e">
        <f ca="1"/>
        <v>#NAME?</v>
      </c>
      <c r="W96" t="e">
        <f ca="1"/>
        <v>#NAME?</v>
      </c>
      <c r="X96" s="138" t="e">
        <f ca="1"/>
        <v>#NAME?</v>
      </c>
      <c r="Y96" s="139" t="e">
        <f ca="1"/>
        <v>#NAME?</v>
      </c>
      <c r="Z96" s="140" t="e">
        <f t="shared" ca="1" si="15"/>
        <v>#NAME?</v>
      </c>
      <c r="AA96" t="e">
        <f t="shared" ca="1" si="16"/>
        <v>#NAME?</v>
      </c>
      <c r="AB96" t="e">
        <f t="shared" ca="1" si="17"/>
        <v>#NAME?</v>
      </c>
      <c r="AC96" s="138" t="e">
        <f t="shared" ca="1" si="18"/>
        <v>#NAME?</v>
      </c>
      <c r="AD96" s="140" t="e">
        <f t="shared" ca="1" si="19"/>
        <v>#NAME?</v>
      </c>
      <c r="AE96" s="138">
        <f t="shared" ca="1" si="20"/>
        <v>0</v>
      </c>
      <c r="AF96" s="140" t="e">
        <f t="shared" ca="1" si="21"/>
        <v>#NAME?</v>
      </c>
      <c r="AG96">
        <f t="shared" ca="1" si="22"/>
        <v>0</v>
      </c>
      <c r="BD96" t="e">
        <f ca="1"/>
        <v>#NAME?</v>
      </c>
      <c r="BE96" t="e">
        <f ca="1"/>
        <v>#NAME?</v>
      </c>
      <c r="BF96" t="e">
        <f ca="1"/>
        <v>#NAME?</v>
      </c>
      <c r="BG96" t="e">
        <f t="shared" ca="1" si="26"/>
        <v>#NAME?</v>
      </c>
      <c r="BH96" t="e">
        <f t="shared" ca="1" si="27"/>
        <v>#NAME?</v>
      </c>
      <c r="BI96" t="e">
        <f t="shared" ca="1" si="23"/>
        <v>#NAME?</v>
      </c>
      <c r="BJ96" t="e">
        <f t="shared" ca="1" si="24"/>
        <v>#NAME?</v>
      </c>
      <c r="BK96" t="e">
        <f t="shared" ca="1" si="25"/>
        <v>#NAME?</v>
      </c>
    </row>
    <row r="97" spans="1:63" ht="15.5" x14ac:dyDescent="0.35">
      <c r="A97" s="31">
        <v>88</v>
      </c>
      <c r="B97" s="20">
        <v>1.6</v>
      </c>
      <c r="C97" s="14">
        <v>0</v>
      </c>
      <c r="D97">
        <v>1</v>
      </c>
      <c r="E97" s="32">
        <v>1</v>
      </c>
      <c r="F97" s="14">
        <v>39</v>
      </c>
      <c r="G97" s="14">
        <v>18</v>
      </c>
      <c r="H97" s="14">
        <v>1</v>
      </c>
      <c r="Q97" t="e">
        <f ca="1"/>
        <v>#NAME?</v>
      </c>
      <c r="R97" t="e">
        <f ca="1"/>
        <v>#NAME?</v>
      </c>
      <c r="S97" t="e">
        <f ca="1"/>
        <v>#NAME?</v>
      </c>
      <c r="T97" t="e">
        <f ca="1"/>
        <v>#NAME?</v>
      </c>
      <c r="U97" t="e">
        <f ca="1"/>
        <v>#NAME?</v>
      </c>
      <c r="V97" t="e">
        <f ca="1"/>
        <v>#NAME?</v>
      </c>
      <c r="W97" t="e">
        <f ca="1"/>
        <v>#NAME?</v>
      </c>
      <c r="X97" s="138" t="e">
        <f ca="1"/>
        <v>#NAME?</v>
      </c>
      <c r="Y97" s="139" t="e">
        <f ca="1"/>
        <v>#NAME?</v>
      </c>
      <c r="Z97" s="140" t="e">
        <f t="shared" ca="1" si="15"/>
        <v>#NAME?</v>
      </c>
      <c r="AA97" t="e">
        <f t="shared" ca="1" si="16"/>
        <v>#NAME?</v>
      </c>
      <c r="AB97" t="e">
        <f t="shared" ca="1" si="17"/>
        <v>#NAME?</v>
      </c>
      <c r="AC97" s="138" t="e">
        <f t="shared" ca="1" si="18"/>
        <v>#NAME?</v>
      </c>
      <c r="AD97" s="140" t="e">
        <f t="shared" ca="1" si="19"/>
        <v>#NAME?</v>
      </c>
      <c r="AE97" s="138">
        <f t="shared" ca="1" si="20"/>
        <v>0</v>
      </c>
      <c r="AF97" s="140" t="e">
        <f t="shared" ca="1" si="21"/>
        <v>#NAME?</v>
      </c>
      <c r="AG97">
        <f t="shared" ca="1" si="22"/>
        <v>0</v>
      </c>
      <c r="BD97" t="e">
        <f ca="1"/>
        <v>#NAME?</v>
      </c>
      <c r="BE97" t="e">
        <f ca="1"/>
        <v>#NAME?</v>
      </c>
      <c r="BF97" t="e">
        <f ca="1"/>
        <v>#NAME?</v>
      </c>
      <c r="BG97" t="e">
        <f t="shared" ca="1" si="26"/>
        <v>#NAME?</v>
      </c>
      <c r="BH97" t="e">
        <f t="shared" ca="1" si="27"/>
        <v>#NAME?</v>
      </c>
      <c r="BI97" t="e">
        <f t="shared" ca="1" si="23"/>
        <v>#NAME?</v>
      </c>
      <c r="BJ97" t="e">
        <f t="shared" ca="1" si="24"/>
        <v>#NAME?</v>
      </c>
      <c r="BK97" t="e">
        <f t="shared" ca="1" si="25"/>
        <v>#NAME?</v>
      </c>
    </row>
    <row r="98" spans="1:63" ht="15.5" x14ac:dyDescent="0.35">
      <c r="A98" s="31">
        <v>75</v>
      </c>
      <c r="B98" s="20">
        <v>0.61199999999999999</v>
      </c>
      <c r="C98" s="14">
        <v>5</v>
      </c>
      <c r="D98">
        <v>1</v>
      </c>
      <c r="E98" s="32">
        <v>1</v>
      </c>
      <c r="F98" s="14">
        <v>42</v>
      </c>
      <c r="G98" s="14">
        <v>15</v>
      </c>
      <c r="H98" s="14">
        <v>0</v>
      </c>
      <c r="Q98" t="e">
        <f ca="1"/>
        <v>#NAME?</v>
      </c>
      <c r="R98" t="e">
        <f ca="1"/>
        <v>#NAME?</v>
      </c>
      <c r="S98" t="e">
        <f ca="1"/>
        <v>#NAME?</v>
      </c>
      <c r="T98" t="e">
        <f ca="1"/>
        <v>#NAME?</v>
      </c>
      <c r="U98" t="e">
        <f ca="1"/>
        <v>#NAME?</v>
      </c>
      <c r="V98" t="e">
        <f ca="1"/>
        <v>#NAME?</v>
      </c>
      <c r="W98" t="e">
        <f ca="1"/>
        <v>#NAME?</v>
      </c>
      <c r="X98" s="138" t="e">
        <f ca="1"/>
        <v>#NAME?</v>
      </c>
      <c r="Y98" s="139" t="e">
        <f ca="1"/>
        <v>#NAME?</v>
      </c>
      <c r="Z98" s="140" t="e">
        <f t="shared" ca="1" si="15"/>
        <v>#NAME?</v>
      </c>
      <c r="AA98" t="e">
        <f t="shared" ca="1" si="16"/>
        <v>#NAME?</v>
      </c>
      <c r="AB98" t="e">
        <f t="shared" ca="1" si="17"/>
        <v>#NAME?</v>
      </c>
      <c r="AC98" s="138" t="e">
        <f t="shared" ca="1" si="18"/>
        <v>#NAME?</v>
      </c>
      <c r="AD98" s="140" t="e">
        <f t="shared" ca="1" si="19"/>
        <v>#NAME?</v>
      </c>
      <c r="AE98" s="138">
        <f t="shared" ca="1" si="20"/>
        <v>0</v>
      </c>
      <c r="AF98" s="140" t="e">
        <f t="shared" ca="1" si="21"/>
        <v>#NAME?</v>
      </c>
      <c r="AG98">
        <f t="shared" ca="1" si="22"/>
        <v>0</v>
      </c>
      <c r="BD98" t="e">
        <f ca="1"/>
        <v>#NAME?</v>
      </c>
      <c r="BE98" t="e">
        <f ca="1"/>
        <v>#NAME?</v>
      </c>
      <c r="BF98" t="e">
        <f ca="1"/>
        <v>#NAME?</v>
      </c>
      <c r="BG98" t="e">
        <f t="shared" ca="1" si="26"/>
        <v>#NAME?</v>
      </c>
      <c r="BH98" t="e">
        <f t="shared" ca="1" si="27"/>
        <v>#NAME?</v>
      </c>
      <c r="BI98" t="e">
        <f t="shared" ca="1" si="23"/>
        <v>#NAME?</v>
      </c>
      <c r="BJ98" t="e">
        <f t="shared" ca="1" si="24"/>
        <v>#NAME?</v>
      </c>
      <c r="BK98" t="e">
        <f t="shared" ca="1" si="25"/>
        <v>#NAME?</v>
      </c>
    </row>
    <row r="99" spans="1:63" ht="15.5" x14ac:dyDescent="0.35">
      <c r="A99" s="31">
        <v>56</v>
      </c>
      <c r="B99" s="20">
        <v>0.496</v>
      </c>
      <c r="C99" s="14">
        <v>3</v>
      </c>
      <c r="D99">
        <v>0</v>
      </c>
      <c r="E99" s="32">
        <v>0</v>
      </c>
      <c r="F99" s="14">
        <v>54</v>
      </c>
      <c r="G99" s="14">
        <v>8</v>
      </c>
      <c r="H99" s="14">
        <v>0</v>
      </c>
      <c r="Q99" t="e">
        <f ca="1"/>
        <v>#NAME?</v>
      </c>
      <c r="R99" t="e">
        <f ca="1"/>
        <v>#NAME?</v>
      </c>
      <c r="S99" t="e">
        <f ca="1"/>
        <v>#NAME?</v>
      </c>
      <c r="T99" t="e">
        <f ca="1"/>
        <v>#NAME?</v>
      </c>
      <c r="U99" t="e">
        <f ca="1"/>
        <v>#NAME?</v>
      </c>
      <c r="V99" t="e">
        <f ca="1"/>
        <v>#NAME?</v>
      </c>
      <c r="W99" t="e">
        <f ca="1"/>
        <v>#NAME?</v>
      </c>
      <c r="X99" s="138" t="e">
        <f ca="1"/>
        <v>#NAME?</v>
      </c>
      <c r="Y99" s="139" t="e">
        <f ca="1"/>
        <v>#NAME?</v>
      </c>
      <c r="Z99" s="140" t="e">
        <f t="shared" ca="1" si="15"/>
        <v>#NAME?</v>
      </c>
      <c r="AA99" t="e">
        <f t="shared" ca="1" si="16"/>
        <v>#NAME?</v>
      </c>
      <c r="AB99" t="e">
        <f t="shared" ca="1" si="17"/>
        <v>#NAME?</v>
      </c>
      <c r="AC99" s="138" t="e">
        <f t="shared" ca="1" si="18"/>
        <v>#NAME?</v>
      </c>
      <c r="AD99" s="140" t="e">
        <f t="shared" ca="1" si="19"/>
        <v>#NAME?</v>
      </c>
      <c r="AE99" s="138">
        <f t="shared" ca="1" si="20"/>
        <v>0</v>
      </c>
      <c r="AF99" s="140" t="e">
        <f t="shared" ca="1" si="21"/>
        <v>#NAME?</v>
      </c>
      <c r="AG99">
        <f t="shared" ca="1" si="22"/>
        <v>0</v>
      </c>
      <c r="BD99" t="e">
        <f ca="1"/>
        <v>#NAME?</v>
      </c>
      <c r="BE99" t="e">
        <f ca="1"/>
        <v>#NAME?</v>
      </c>
      <c r="BF99" t="e">
        <f ca="1"/>
        <v>#NAME?</v>
      </c>
      <c r="BG99" t="e">
        <f t="shared" ca="1" si="26"/>
        <v>#NAME?</v>
      </c>
      <c r="BH99" t="e">
        <f t="shared" ca="1" si="27"/>
        <v>#NAME?</v>
      </c>
      <c r="BI99" t="e">
        <f t="shared" ca="1" si="23"/>
        <v>#NAME?</v>
      </c>
      <c r="BJ99" t="e">
        <f t="shared" ca="1" si="24"/>
        <v>#NAME?</v>
      </c>
      <c r="BK99" t="e">
        <f t="shared" ca="1" si="25"/>
        <v>#NAME?</v>
      </c>
    </row>
    <row r="100" spans="1:63" ht="15.5" x14ac:dyDescent="0.35">
      <c r="A100" s="31">
        <v>60</v>
      </c>
      <c r="B100" s="20">
        <v>1.8</v>
      </c>
      <c r="C100" s="14">
        <v>2</v>
      </c>
      <c r="D100">
        <v>0</v>
      </c>
      <c r="E100" s="32">
        <v>1</v>
      </c>
      <c r="F100" s="14">
        <v>39</v>
      </c>
      <c r="G100" s="14">
        <v>9</v>
      </c>
      <c r="H100" s="14">
        <v>1</v>
      </c>
      <c r="Q100" t="e">
        <f ca="1"/>
        <v>#NAME?</v>
      </c>
      <c r="R100" t="e">
        <f ca="1"/>
        <v>#NAME?</v>
      </c>
      <c r="S100" t="e">
        <f ca="1"/>
        <v>#NAME?</v>
      </c>
      <c r="T100" t="e">
        <f ca="1"/>
        <v>#NAME?</v>
      </c>
      <c r="U100" t="e">
        <f ca="1"/>
        <v>#NAME?</v>
      </c>
      <c r="V100" t="e">
        <f ca="1"/>
        <v>#NAME?</v>
      </c>
      <c r="W100" t="e">
        <f ca="1"/>
        <v>#NAME?</v>
      </c>
      <c r="X100" s="138" t="e">
        <f ca="1"/>
        <v>#NAME?</v>
      </c>
      <c r="Y100" s="139" t="e">
        <f ca="1"/>
        <v>#NAME?</v>
      </c>
      <c r="Z100" s="140" t="e">
        <f t="shared" ca="1" si="15"/>
        <v>#NAME?</v>
      </c>
      <c r="AA100" t="e">
        <f t="shared" ca="1" si="16"/>
        <v>#NAME?</v>
      </c>
      <c r="AB100" t="e">
        <f t="shared" ca="1" si="17"/>
        <v>#NAME?</v>
      </c>
      <c r="AC100" s="138" t="e">
        <f t="shared" ca="1" si="18"/>
        <v>#NAME?</v>
      </c>
      <c r="AD100" s="140" t="e">
        <f t="shared" ca="1" si="19"/>
        <v>#NAME?</v>
      </c>
      <c r="AE100" s="138">
        <f t="shared" ca="1" si="20"/>
        <v>0</v>
      </c>
      <c r="AF100" s="140" t="e">
        <f t="shared" ca="1" si="21"/>
        <v>#NAME?</v>
      </c>
      <c r="AG100">
        <f t="shared" ca="1" si="22"/>
        <v>0</v>
      </c>
      <c r="BD100" t="e">
        <f ca="1"/>
        <v>#NAME?</v>
      </c>
      <c r="BE100" t="e">
        <f ca="1"/>
        <v>#NAME?</v>
      </c>
      <c r="BF100" t="e">
        <f ca="1"/>
        <v>#NAME?</v>
      </c>
      <c r="BG100" t="e">
        <f t="shared" ca="1" si="26"/>
        <v>#NAME?</v>
      </c>
      <c r="BH100" t="e">
        <f t="shared" ca="1" si="27"/>
        <v>#NAME?</v>
      </c>
      <c r="BI100" t="e">
        <f t="shared" ca="1" si="23"/>
        <v>#NAME?</v>
      </c>
      <c r="BJ100" t="e">
        <f t="shared" ca="1" si="24"/>
        <v>#NAME?</v>
      </c>
      <c r="BK100" t="e">
        <f t="shared" ca="1" si="25"/>
        <v>#NAME?</v>
      </c>
    </row>
    <row r="101" spans="1:63" ht="15.5" x14ac:dyDescent="0.35">
      <c r="A101" s="31">
        <v>58</v>
      </c>
      <c r="B101" s="20">
        <v>0.40300000000000002</v>
      </c>
      <c r="C101" s="14">
        <v>2</v>
      </c>
      <c r="D101">
        <v>1</v>
      </c>
      <c r="E101" s="32">
        <v>1</v>
      </c>
      <c r="F101" s="14">
        <v>35</v>
      </c>
      <c r="G101" s="14">
        <v>16</v>
      </c>
      <c r="H101" s="14">
        <v>0</v>
      </c>
      <c r="Q101" t="e">
        <f ca="1"/>
        <v>#NAME?</v>
      </c>
      <c r="R101" t="e">
        <f ca="1"/>
        <v>#NAME?</v>
      </c>
      <c r="S101" t="e">
        <f ca="1"/>
        <v>#NAME?</v>
      </c>
      <c r="T101" t="e">
        <f ca="1"/>
        <v>#NAME?</v>
      </c>
      <c r="U101" t="e">
        <f ca="1"/>
        <v>#NAME?</v>
      </c>
      <c r="V101" t="e">
        <f ca="1"/>
        <v>#NAME?</v>
      </c>
      <c r="W101" t="e">
        <f ca="1"/>
        <v>#NAME?</v>
      </c>
      <c r="X101" s="138" t="e">
        <f ca="1"/>
        <v>#NAME?</v>
      </c>
      <c r="Y101" s="139" t="e">
        <f ca="1"/>
        <v>#NAME?</v>
      </c>
      <c r="Z101" s="140" t="e">
        <f t="shared" ca="1" si="15"/>
        <v>#NAME?</v>
      </c>
      <c r="AA101" t="e">
        <f t="shared" ca="1" si="16"/>
        <v>#NAME?</v>
      </c>
      <c r="AB101" t="e">
        <f t="shared" ca="1" si="17"/>
        <v>#NAME?</v>
      </c>
      <c r="AC101" s="138" t="e">
        <f t="shared" ca="1" si="18"/>
        <v>#NAME?</v>
      </c>
      <c r="AD101" s="140" t="e">
        <f t="shared" ca="1" si="19"/>
        <v>#NAME?</v>
      </c>
      <c r="AE101" s="138">
        <f t="shared" ca="1" si="20"/>
        <v>0</v>
      </c>
      <c r="AF101" s="140" t="e">
        <f t="shared" ca="1" si="21"/>
        <v>#NAME?</v>
      </c>
      <c r="AG101">
        <f t="shared" ca="1" si="22"/>
        <v>0</v>
      </c>
      <c r="BD101" t="e">
        <f ca="1"/>
        <v>#NAME?</v>
      </c>
      <c r="BE101" t="e">
        <f ca="1"/>
        <v>#NAME?</v>
      </c>
      <c r="BF101" t="e">
        <f ca="1"/>
        <v>#NAME?</v>
      </c>
      <c r="BG101" t="e">
        <f t="shared" ca="1" si="26"/>
        <v>#NAME?</v>
      </c>
      <c r="BH101" t="e">
        <f t="shared" ca="1" si="27"/>
        <v>#NAME?</v>
      </c>
      <c r="BI101" t="e">
        <f t="shared" ca="1" si="23"/>
        <v>#NAME?</v>
      </c>
      <c r="BJ101" t="e">
        <f t="shared" ca="1" si="24"/>
        <v>#NAME?</v>
      </c>
      <c r="BK101" t="e">
        <f t="shared" ca="1" si="25"/>
        <v>#NAME?</v>
      </c>
    </row>
    <row r="102" spans="1:63" ht="15.5" x14ac:dyDescent="0.35">
      <c r="A102" s="31">
        <v>67</v>
      </c>
      <c r="B102" s="20">
        <v>0.85599999999999998</v>
      </c>
      <c r="C102" s="14">
        <v>3</v>
      </c>
      <c r="D102">
        <v>0</v>
      </c>
      <c r="E102" s="32">
        <v>0</v>
      </c>
      <c r="F102" s="14">
        <v>33</v>
      </c>
      <c r="G102" s="14">
        <v>1</v>
      </c>
      <c r="H102" s="14">
        <v>1</v>
      </c>
      <c r="Q102" t="e">
        <f ca="1"/>
        <v>#NAME?</v>
      </c>
      <c r="R102" t="e">
        <f ca="1"/>
        <v>#NAME?</v>
      </c>
      <c r="S102" t="e">
        <f ca="1"/>
        <v>#NAME?</v>
      </c>
      <c r="T102" t="e">
        <f ca="1"/>
        <v>#NAME?</v>
      </c>
      <c r="U102" t="e">
        <f ca="1"/>
        <v>#NAME?</v>
      </c>
      <c r="V102" t="e">
        <f ca="1"/>
        <v>#NAME?</v>
      </c>
      <c r="W102" t="e">
        <f ca="1"/>
        <v>#NAME?</v>
      </c>
      <c r="X102" s="138" t="e">
        <f ca="1"/>
        <v>#NAME?</v>
      </c>
      <c r="Y102" s="139" t="e">
        <f ca="1"/>
        <v>#NAME?</v>
      </c>
      <c r="Z102" s="140" t="e">
        <f t="shared" ca="1" si="15"/>
        <v>#NAME?</v>
      </c>
      <c r="AA102" t="e">
        <f t="shared" ca="1" si="16"/>
        <v>#NAME?</v>
      </c>
      <c r="AB102" t="e">
        <f t="shared" ca="1" si="17"/>
        <v>#NAME?</v>
      </c>
      <c r="AC102" s="138" t="e">
        <f t="shared" ca="1" si="18"/>
        <v>#NAME?</v>
      </c>
      <c r="AD102" s="140" t="e">
        <f t="shared" ca="1" si="19"/>
        <v>#NAME?</v>
      </c>
      <c r="AE102" s="138">
        <f t="shared" ca="1" si="20"/>
        <v>0</v>
      </c>
      <c r="AF102" s="140" t="e">
        <f t="shared" ca="1" si="21"/>
        <v>#NAME?</v>
      </c>
      <c r="AG102">
        <f t="shared" ca="1" si="22"/>
        <v>0</v>
      </c>
      <c r="BD102" t="e">
        <f ca="1"/>
        <v>#NAME?</v>
      </c>
      <c r="BE102" t="e">
        <f ca="1"/>
        <v>#NAME?</v>
      </c>
      <c r="BF102" t="e">
        <f ca="1"/>
        <v>#NAME?</v>
      </c>
      <c r="BG102" t="e">
        <f t="shared" ca="1" si="26"/>
        <v>#NAME?</v>
      </c>
      <c r="BH102" t="e">
        <f t="shared" ca="1" si="27"/>
        <v>#NAME?</v>
      </c>
      <c r="BI102" t="e">
        <f t="shared" ca="1" si="23"/>
        <v>#NAME?</v>
      </c>
      <c r="BJ102" t="e">
        <f t="shared" ca="1" si="24"/>
        <v>#NAME?</v>
      </c>
      <c r="BK102" t="e">
        <f t="shared" ca="1" si="25"/>
        <v>#NAME?</v>
      </c>
    </row>
    <row r="103" spans="1:63" ht="15.5" x14ac:dyDescent="0.35">
      <c r="A103" s="31">
        <v>73</v>
      </c>
      <c r="B103" s="20">
        <v>1.8360000000000001</v>
      </c>
      <c r="C103" s="14">
        <v>0</v>
      </c>
      <c r="D103">
        <v>1</v>
      </c>
      <c r="E103" s="32">
        <v>1</v>
      </c>
      <c r="F103" s="14">
        <v>36</v>
      </c>
      <c r="G103" s="14">
        <v>7</v>
      </c>
      <c r="H103" s="14">
        <v>0</v>
      </c>
      <c r="Q103" t="e">
        <f ca="1"/>
        <v>#NAME?</v>
      </c>
      <c r="R103" t="e">
        <f ca="1"/>
        <v>#NAME?</v>
      </c>
      <c r="S103" t="e">
        <f ca="1"/>
        <v>#NAME?</v>
      </c>
      <c r="T103" t="e">
        <f ca="1"/>
        <v>#NAME?</v>
      </c>
      <c r="U103" t="e">
        <f ca="1"/>
        <v>#NAME?</v>
      </c>
      <c r="V103" t="e">
        <f ca="1"/>
        <v>#NAME?</v>
      </c>
      <c r="W103" t="e">
        <f ca="1"/>
        <v>#NAME?</v>
      </c>
      <c r="X103" s="138" t="e">
        <f ca="1"/>
        <v>#NAME?</v>
      </c>
      <c r="Y103" s="139" t="e">
        <f ca="1"/>
        <v>#NAME?</v>
      </c>
      <c r="Z103" s="140" t="e">
        <f t="shared" ca="1" si="15"/>
        <v>#NAME?</v>
      </c>
      <c r="AA103" t="e">
        <f t="shared" ca="1" si="16"/>
        <v>#NAME?</v>
      </c>
      <c r="AB103" t="e">
        <f t="shared" ca="1" si="17"/>
        <v>#NAME?</v>
      </c>
      <c r="AC103" s="138" t="e">
        <f t="shared" ca="1" si="18"/>
        <v>#NAME?</v>
      </c>
      <c r="AD103" s="140" t="e">
        <f t="shared" ca="1" si="19"/>
        <v>#NAME?</v>
      </c>
      <c r="AE103" s="138">
        <f t="shared" ca="1" si="20"/>
        <v>0</v>
      </c>
      <c r="AF103" s="140" t="e">
        <f t="shared" ca="1" si="21"/>
        <v>#NAME?</v>
      </c>
      <c r="AG103">
        <f t="shared" ca="1" si="22"/>
        <v>0</v>
      </c>
      <c r="BD103" t="e">
        <f ca="1"/>
        <v>#NAME?</v>
      </c>
      <c r="BE103" t="e">
        <f ca="1"/>
        <v>#NAME?</v>
      </c>
      <c r="BF103" t="e">
        <f ca="1"/>
        <v>#NAME?</v>
      </c>
      <c r="BG103" t="e">
        <f t="shared" ca="1" si="26"/>
        <v>#NAME?</v>
      </c>
      <c r="BH103" t="e">
        <f t="shared" ca="1" si="27"/>
        <v>#NAME?</v>
      </c>
      <c r="BI103" t="e">
        <f t="shared" ca="1" si="23"/>
        <v>#NAME?</v>
      </c>
      <c r="BJ103" t="e">
        <f t="shared" ca="1" si="24"/>
        <v>#NAME?</v>
      </c>
      <c r="BK103" t="e">
        <f t="shared" ca="1" si="25"/>
        <v>#NAME?</v>
      </c>
    </row>
    <row r="104" spans="1:63" ht="15.5" x14ac:dyDescent="0.35">
      <c r="A104" s="31">
        <v>70</v>
      </c>
      <c r="B104" s="20">
        <v>0.40799999999999997</v>
      </c>
      <c r="C104" s="14">
        <v>2</v>
      </c>
      <c r="D104">
        <v>0</v>
      </c>
      <c r="E104" s="32">
        <v>0</v>
      </c>
      <c r="F104" s="14">
        <v>42</v>
      </c>
      <c r="G104" s="14">
        <v>7</v>
      </c>
      <c r="H104" s="14">
        <v>0</v>
      </c>
      <c r="Q104" t="e">
        <f ca="1"/>
        <v>#NAME?</v>
      </c>
      <c r="R104" t="e">
        <f ca="1"/>
        <v>#NAME?</v>
      </c>
      <c r="S104" t="e">
        <f ca="1"/>
        <v>#NAME?</v>
      </c>
      <c r="T104" t="e">
        <f ca="1"/>
        <v>#NAME?</v>
      </c>
      <c r="U104" t="e">
        <f ca="1"/>
        <v>#NAME?</v>
      </c>
      <c r="V104" t="e">
        <f ca="1"/>
        <v>#NAME?</v>
      </c>
      <c r="W104" t="e">
        <f ca="1"/>
        <v>#NAME?</v>
      </c>
      <c r="X104" s="138" t="e">
        <f ca="1"/>
        <v>#NAME?</v>
      </c>
      <c r="Y104" s="139" t="e">
        <f ca="1"/>
        <v>#NAME?</v>
      </c>
      <c r="Z104" s="140" t="e">
        <f t="shared" ca="1" si="15"/>
        <v>#NAME?</v>
      </c>
      <c r="AA104" t="e">
        <f t="shared" ca="1" si="16"/>
        <v>#NAME?</v>
      </c>
      <c r="AB104" t="e">
        <f t="shared" ca="1" si="17"/>
        <v>#NAME?</v>
      </c>
      <c r="AC104" s="138" t="e">
        <f t="shared" ca="1" si="18"/>
        <v>#NAME?</v>
      </c>
      <c r="AD104" s="140" t="e">
        <f t="shared" ca="1" si="19"/>
        <v>#NAME?</v>
      </c>
      <c r="AE104" s="138">
        <f t="shared" ca="1" si="20"/>
        <v>0</v>
      </c>
      <c r="AF104" s="140" t="e">
        <f t="shared" ca="1" si="21"/>
        <v>#NAME?</v>
      </c>
      <c r="AG104">
        <f t="shared" ca="1" si="22"/>
        <v>0</v>
      </c>
      <c r="BD104" t="e">
        <f ca="1"/>
        <v>#NAME?</v>
      </c>
      <c r="BE104" t="e">
        <f ca="1"/>
        <v>#NAME?</v>
      </c>
      <c r="BF104" t="e">
        <f ca="1"/>
        <v>#NAME?</v>
      </c>
      <c r="BG104" t="e">
        <f t="shared" ca="1" si="26"/>
        <v>#NAME?</v>
      </c>
      <c r="BH104" t="e">
        <f t="shared" ca="1" si="27"/>
        <v>#NAME?</v>
      </c>
      <c r="BI104" t="e">
        <f t="shared" ca="1" si="23"/>
        <v>#NAME?</v>
      </c>
      <c r="BJ104" t="e">
        <f t="shared" ca="1" si="24"/>
        <v>#NAME?</v>
      </c>
      <c r="BK104" t="e">
        <f t="shared" ca="1" si="25"/>
        <v>#NAME?</v>
      </c>
    </row>
    <row r="105" spans="1:63" ht="15.5" x14ac:dyDescent="0.35">
      <c r="A105" s="31">
        <v>49</v>
      </c>
      <c r="B105" s="20">
        <v>0.124</v>
      </c>
      <c r="C105" s="14">
        <v>3</v>
      </c>
      <c r="D105">
        <v>1</v>
      </c>
      <c r="E105" s="32">
        <v>0</v>
      </c>
      <c r="F105" s="14">
        <v>29</v>
      </c>
      <c r="G105" s="14">
        <v>10</v>
      </c>
      <c r="H105" s="14">
        <v>0</v>
      </c>
      <c r="Q105" t="e">
        <f ca="1"/>
        <v>#NAME?</v>
      </c>
      <c r="R105" t="e">
        <f ca="1"/>
        <v>#NAME?</v>
      </c>
      <c r="S105" t="e">
        <f ca="1"/>
        <v>#NAME?</v>
      </c>
      <c r="T105" t="e">
        <f ca="1"/>
        <v>#NAME?</v>
      </c>
      <c r="U105" t="e">
        <f ca="1"/>
        <v>#NAME?</v>
      </c>
      <c r="V105" t="e">
        <f ca="1"/>
        <v>#NAME?</v>
      </c>
      <c r="W105" t="e">
        <f ca="1"/>
        <v>#NAME?</v>
      </c>
      <c r="X105" s="138" t="e">
        <f ca="1"/>
        <v>#NAME?</v>
      </c>
      <c r="Y105" s="139" t="e">
        <f ca="1"/>
        <v>#NAME?</v>
      </c>
      <c r="Z105" s="140" t="e">
        <f t="shared" ca="1" si="15"/>
        <v>#NAME?</v>
      </c>
      <c r="AA105" t="e">
        <f t="shared" ca="1" si="16"/>
        <v>#NAME?</v>
      </c>
      <c r="AB105" t="e">
        <f t="shared" ca="1" si="17"/>
        <v>#NAME?</v>
      </c>
      <c r="AC105" s="138" t="e">
        <f t="shared" ca="1" si="18"/>
        <v>#NAME?</v>
      </c>
      <c r="AD105" s="140" t="e">
        <f t="shared" ca="1" si="19"/>
        <v>#NAME?</v>
      </c>
      <c r="AE105" s="138">
        <f t="shared" ca="1" si="20"/>
        <v>0</v>
      </c>
      <c r="AF105" s="140" t="e">
        <f t="shared" ca="1" si="21"/>
        <v>#NAME?</v>
      </c>
      <c r="AG105">
        <f t="shared" ca="1" si="22"/>
        <v>0</v>
      </c>
      <c r="BD105" t="e">
        <f ca="1"/>
        <v>#NAME?</v>
      </c>
      <c r="BE105" t="e">
        <f ca="1"/>
        <v>#NAME?</v>
      </c>
      <c r="BF105" t="e">
        <f ca="1"/>
        <v>#NAME?</v>
      </c>
      <c r="BG105" t="e">
        <f t="shared" ca="1" si="26"/>
        <v>#NAME?</v>
      </c>
      <c r="BH105" t="e">
        <f t="shared" ca="1" si="27"/>
        <v>#NAME?</v>
      </c>
      <c r="BI105" t="e">
        <f t="shared" ca="1" si="23"/>
        <v>#NAME?</v>
      </c>
      <c r="BJ105" t="e">
        <f t="shared" ca="1" si="24"/>
        <v>#NAME?</v>
      </c>
      <c r="BK105" t="e">
        <f t="shared" ca="1" si="25"/>
        <v>#NAME?</v>
      </c>
    </row>
    <row r="106" spans="1:63" ht="15.5" x14ac:dyDescent="0.35">
      <c r="A106" s="31">
        <v>55</v>
      </c>
      <c r="B106" s="20">
        <v>8.5000000000000006E-2</v>
      </c>
      <c r="C106" s="14">
        <v>7</v>
      </c>
      <c r="D106">
        <v>0</v>
      </c>
      <c r="E106" s="32">
        <v>0</v>
      </c>
      <c r="F106" s="14">
        <v>38</v>
      </c>
      <c r="G106" s="14">
        <v>4</v>
      </c>
      <c r="H106" s="14">
        <v>1</v>
      </c>
      <c r="Q106" t="e">
        <f ca="1"/>
        <v>#NAME?</v>
      </c>
      <c r="R106" t="e">
        <f ca="1"/>
        <v>#NAME?</v>
      </c>
      <c r="S106" t="e">
        <f ca="1"/>
        <v>#NAME?</v>
      </c>
      <c r="T106" t="e">
        <f ca="1"/>
        <v>#NAME?</v>
      </c>
      <c r="U106" t="e">
        <f ca="1"/>
        <v>#NAME?</v>
      </c>
      <c r="V106" t="e">
        <f ca="1"/>
        <v>#NAME?</v>
      </c>
      <c r="W106" t="e">
        <f ca="1"/>
        <v>#NAME?</v>
      </c>
      <c r="X106" s="138" t="e">
        <f ca="1"/>
        <v>#NAME?</v>
      </c>
      <c r="Y106" s="139" t="e">
        <f ca="1"/>
        <v>#NAME?</v>
      </c>
      <c r="Z106" s="140" t="e">
        <f t="shared" ca="1" si="15"/>
        <v>#NAME?</v>
      </c>
      <c r="AA106" t="e">
        <f t="shared" ca="1" si="16"/>
        <v>#NAME?</v>
      </c>
      <c r="AB106" t="e">
        <f t="shared" ca="1" si="17"/>
        <v>#NAME?</v>
      </c>
      <c r="AC106" s="138" t="e">
        <f t="shared" ca="1" si="18"/>
        <v>#NAME?</v>
      </c>
      <c r="AD106" s="140" t="e">
        <f t="shared" ca="1" si="19"/>
        <v>#NAME?</v>
      </c>
      <c r="AE106" s="138">
        <f t="shared" ca="1" si="20"/>
        <v>0</v>
      </c>
      <c r="AF106" s="140" t="e">
        <f t="shared" ca="1" si="21"/>
        <v>#NAME?</v>
      </c>
      <c r="AG106">
        <f t="shared" ca="1" si="22"/>
        <v>0</v>
      </c>
      <c r="BD106" t="e">
        <f ca="1"/>
        <v>#NAME?</v>
      </c>
      <c r="BE106" t="e">
        <f ca="1"/>
        <v>#NAME?</v>
      </c>
      <c r="BF106" t="e">
        <f ca="1"/>
        <v>#NAME?</v>
      </c>
      <c r="BG106" t="e">
        <f t="shared" ca="1" si="26"/>
        <v>#NAME?</v>
      </c>
      <c r="BH106" t="e">
        <f t="shared" ca="1" si="27"/>
        <v>#NAME?</v>
      </c>
      <c r="BI106" t="e">
        <f t="shared" ca="1" si="23"/>
        <v>#NAME?</v>
      </c>
      <c r="BJ106" t="e">
        <f t="shared" ca="1" si="24"/>
        <v>#NAME?</v>
      </c>
      <c r="BK106" t="e">
        <f t="shared" ca="1" si="25"/>
        <v>#NAME?</v>
      </c>
    </row>
    <row r="107" spans="1:63" ht="15.5" x14ac:dyDescent="0.35">
      <c r="A107" s="31">
        <v>49</v>
      </c>
      <c r="B107" s="20">
        <v>0.85199999999999998</v>
      </c>
      <c r="C107" s="14">
        <v>3</v>
      </c>
      <c r="D107">
        <v>0</v>
      </c>
      <c r="E107" s="32">
        <v>0</v>
      </c>
      <c r="F107" s="14">
        <v>37</v>
      </c>
      <c r="G107" s="14">
        <v>9</v>
      </c>
      <c r="H107" s="14">
        <v>1</v>
      </c>
      <c r="Q107" t="e">
        <f ca="1"/>
        <v>#NAME?</v>
      </c>
      <c r="R107" t="e">
        <f ca="1"/>
        <v>#NAME?</v>
      </c>
      <c r="S107" t="e">
        <f ca="1"/>
        <v>#NAME?</v>
      </c>
      <c r="T107" t="e">
        <f ca="1"/>
        <v>#NAME?</v>
      </c>
      <c r="U107" t="e">
        <f ca="1"/>
        <v>#NAME?</v>
      </c>
      <c r="V107" t="e">
        <f ca="1"/>
        <v>#NAME?</v>
      </c>
      <c r="W107" t="e">
        <f ca="1"/>
        <v>#NAME?</v>
      </c>
      <c r="X107" s="138" t="e">
        <f ca="1"/>
        <v>#NAME?</v>
      </c>
      <c r="Y107" s="139" t="e">
        <f ca="1"/>
        <v>#NAME?</v>
      </c>
      <c r="Z107" s="140" t="e">
        <f t="shared" ca="1" si="15"/>
        <v>#NAME?</v>
      </c>
      <c r="AA107" t="e">
        <f t="shared" ca="1" si="16"/>
        <v>#NAME?</v>
      </c>
      <c r="AB107" t="e">
        <f t="shared" ca="1" si="17"/>
        <v>#NAME?</v>
      </c>
      <c r="AC107" s="138" t="e">
        <f t="shared" ca="1" si="18"/>
        <v>#NAME?</v>
      </c>
      <c r="AD107" s="140" t="e">
        <f t="shared" ca="1" si="19"/>
        <v>#NAME?</v>
      </c>
      <c r="AE107" s="138">
        <f t="shared" ca="1" si="20"/>
        <v>0</v>
      </c>
      <c r="AF107" s="140" t="e">
        <f t="shared" ca="1" si="21"/>
        <v>#NAME?</v>
      </c>
      <c r="AG107">
        <f t="shared" ca="1" si="22"/>
        <v>0</v>
      </c>
      <c r="BD107" t="e">
        <f ca="1"/>
        <v>#NAME?</v>
      </c>
      <c r="BE107" t="e">
        <f ca="1"/>
        <v>#NAME?</v>
      </c>
      <c r="BF107" t="e">
        <f ca="1"/>
        <v>#NAME?</v>
      </c>
      <c r="BG107" t="e">
        <f t="shared" ca="1" si="26"/>
        <v>#NAME?</v>
      </c>
      <c r="BH107" t="e">
        <f t="shared" ca="1" si="27"/>
        <v>#NAME?</v>
      </c>
      <c r="BI107" t="e">
        <f t="shared" ca="1" si="23"/>
        <v>#NAME?</v>
      </c>
      <c r="BJ107" t="e">
        <f t="shared" ca="1" si="24"/>
        <v>#NAME?</v>
      </c>
      <c r="BK107" t="e">
        <f t="shared" ca="1" si="25"/>
        <v>#NAME?</v>
      </c>
    </row>
    <row r="108" spans="1:63" ht="15.5" x14ac:dyDescent="0.35">
      <c r="A108" s="31">
        <v>74</v>
      </c>
      <c r="B108" s="20">
        <v>1.927</v>
      </c>
      <c r="C108" s="14">
        <v>2</v>
      </c>
      <c r="D108">
        <v>0</v>
      </c>
      <c r="E108" s="32">
        <v>1</v>
      </c>
      <c r="F108" s="14">
        <v>29</v>
      </c>
      <c r="G108" s="14">
        <v>7</v>
      </c>
      <c r="H108" s="14">
        <v>1</v>
      </c>
      <c r="Q108" t="e">
        <f ca="1"/>
        <v>#NAME?</v>
      </c>
      <c r="R108" t="e">
        <f ca="1"/>
        <v>#NAME?</v>
      </c>
      <c r="S108" t="e">
        <f ca="1"/>
        <v>#NAME?</v>
      </c>
      <c r="T108" t="e">
        <f ca="1"/>
        <v>#NAME?</v>
      </c>
      <c r="U108" t="e">
        <f ca="1"/>
        <v>#NAME?</v>
      </c>
      <c r="V108" t="e">
        <f ca="1"/>
        <v>#NAME?</v>
      </c>
      <c r="W108" t="e">
        <f ca="1"/>
        <v>#NAME?</v>
      </c>
      <c r="X108" s="138" t="e">
        <f ca="1"/>
        <v>#NAME?</v>
      </c>
      <c r="Y108" s="139" t="e">
        <f ca="1"/>
        <v>#NAME?</v>
      </c>
      <c r="Z108" s="140" t="e">
        <f t="shared" ca="1" si="15"/>
        <v>#NAME?</v>
      </c>
      <c r="AA108" t="e">
        <f t="shared" ca="1" si="16"/>
        <v>#NAME?</v>
      </c>
      <c r="AB108" t="e">
        <f t="shared" ca="1" si="17"/>
        <v>#NAME?</v>
      </c>
      <c r="AC108" s="138" t="e">
        <f t="shared" ca="1" si="18"/>
        <v>#NAME?</v>
      </c>
      <c r="AD108" s="140" t="e">
        <f t="shared" ca="1" si="19"/>
        <v>#NAME?</v>
      </c>
      <c r="AE108" s="138">
        <f t="shared" ca="1" si="20"/>
        <v>0</v>
      </c>
      <c r="AF108" s="140" t="e">
        <f t="shared" ca="1" si="21"/>
        <v>#NAME?</v>
      </c>
      <c r="AG108">
        <f t="shared" ca="1" si="22"/>
        <v>0</v>
      </c>
      <c r="BD108" t="e">
        <f ca="1"/>
        <v>#NAME?</v>
      </c>
      <c r="BE108" t="e">
        <f ca="1"/>
        <v>#NAME?</v>
      </c>
      <c r="BF108" t="e">
        <f ca="1"/>
        <v>#NAME?</v>
      </c>
      <c r="BG108" t="e">
        <f t="shared" ca="1" si="26"/>
        <v>#NAME?</v>
      </c>
      <c r="BH108" t="e">
        <f t="shared" ca="1" si="27"/>
        <v>#NAME?</v>
      </c>
      <c r="BI108" t="e">
        <f t="shared" ca="1" si="23"/>
        <v>#NAME?</v>
      </c>
      <c r="BJ108" t="e">
        <f t="shared" ca="1" si="24"/>
        <v>#NAME?</v>
      </c>
      <c r="BK108" t="e">
        <f t="shared" ca="1" si="25"/>
        <v>#NAME?</v>
      </c>
    </row>
    <row r="109" spans="1:63" ht="15.5" x14ac:dyDescent="0.35">
      <c r="A109" s="31">
        <v>53</v>
      </c>
      <c r="B109" s="20">
        <v>1.018</v>
      </c>
      <c r="C109" s="14">
        <v>1</v>
      </c>
      <c r="D109">
        <v>0</v>
      </c>
      <c r="E109" s="32">
        <v>1</v>
      </c>
      <c r="F109" s="14">
        <v>36</v>
      </c>
      <c r="G109" s="14">
        <v>10</v>
      </c>
      <c r="H109" s="14">
        <v>0</v>
      </c>
      <c r="Q109" t="e">
        <f ca="1"/>
        <v>#NAME?</v>
      </c>
      <c r="R109" t="e">
        <f ca="1"/>
        <v>#NAME?</v>
      </c>
      <c r="S109" t="e">
        <f ca="1"/>
        <v>#NAME?</v>
      </c>
      <c r="T109" t="e">
        <f ca="1"/>
        <v>#NAME?</v>
      </c>
      <c r="U109" t="e">
        <f ca="1"/>
        <v>#NAME?</v>
      </c>
      <c r="V109" t="e">
        <f ca="1"/>
        <v>#NAME?</v>
      </c>
      <c r="W109" t="e">
        <f ca="1"/>
        <v>#NAME?</v>
      </c>
      <c r="X109" s="138" t="e">
        <f ca="1"/>
        <v>#NAME?</v>
      </c>
      <c r="Y109" s="139" t="e">
        <f ca="1"/>
        <v>#NAME?</v>
      </c>
      <c r="Z109" s="140" t="e">
        <f t="shared" ca="1" si="15"/>
        <v>#NAME?</v>
      </c>
      <c r="AA109" t="e">
        <f t="shared" ca="1" si="16"/>
        <v>#NAME?</v>
      </c>
      <c r="AB109" t="e">
        <f t="shared" ca="1" si="17"/>
        <v>#NAME?</v>
      </c>
      <c r="AC109" s="138" t="e">
        <f t="shared" ca="1" si="18"/>
        <v>#NAME?</v>
      </c>
      <c r="AD109" s="140" t="e">
        <f t="shared" ca="1" si="19"/>
        <v>#NAME?</v>
      </c>
      <c r="AE109" s="138">
        <f t="shared" ca="1" si="20"/>
        <v>0</v>
      </c>
      <c r="AF109" s="140" t="e">
        <f t="shared" ca="1" si="21"/>
        <v>#NAME?</v>
      </c>
      <c r="AG109">
        <f t="shared" ca="1" si="22"/>
        <v>0</v>
      </c>
      <c r="BD109" t="e">
        <f ca="1"/>
        <v>#NAME?</v>
      </c>
      <c r="BE109" t="e">
        <f ca="1"/>
        <v>#NAME?</v>
      </c>
      <c r="BF109" t="e">
        <f ca="1"/>
        <v>#NAME?</v>
      </c>
      <c r="BG109" t="e">
        <f t="shared" ca="1" si="26"/>
        <v>#NAME?</v>
      </c>
      <c r="BH109" t="e">
        <f t="shared" ca="1" si="27"/>
        <v>#NAME?</v>
      </c>
      <c r="BI109" t="e">
        <f t="shared" ca="1" si="23"/>
        <v>#NAME?</v>
      </c>
      <c r="BJ109" t="e">
        <f t="shared" ca="1" si="24"/>
        <v>#NAME?</v>
      </c>
      <c r="BK109" t="e">
        <f t="shared" ca="1" si="25"/>
        <v>#NAME?</v>
      </c>
    </row>
    <row r="110" spans="1:63" ht="15.5" x14ac:dyDescent="0.35">
      <c r="A110" s="31">
        <v>58</v>
      </c>
      <c r="B110" s="20">
        <v>0.86399999999999999</v>
      </c>
      <c r="C110" s="14">
        <v>4</v>
      </c>
      <c r="D110">
        <v>0</v>
      </c>
      <c r="E110" s="32">
        <v>0</v>
      </c>
      <c r="F110" s="14">
        <v>61</v>
      </c>
      <c r="G110" s="14">
        <v>8</v>
      </c>
      <c r="H110" s="14">
        <v>1</v>
      </c>
      <c r="Q110" t="e">
        <f ca="1"/>
        <v>#NAME?</v>
      </c>
      <c r="R110" t="e">
        <f ca="1"/>
        <v>#NAME?</v>
      </c>
      <c r="S110" t="e">
        <f ca="1"/>
        <v>#NAME?</v>
      </c>
      <c r="T110" t="e">
        <f ca="1"/>
        <v>#NAME?</v>
      </c>
      <c r="U110" t="e">
        <f ca="1"/>
        <v>#NAME?</v>
      </c>
      <c r="V110" t="e">
        <f ca="1"/>
        <v>#NAME?</v>
      </c>
      <c r="W110" t="e">
        <f ca="1"/>
        <v>#NAME?</v>
      </c>
      <c r="X110" s="138" t="e">
        <f ca="1"/>
        <v>#NAME?</v>
      </c>
      <c r="Y110" s="139" t="e">
        <f ca="1"/>
        <v>#NAME?</v>
      </c>
      <c r="Z110" s="140" t="e">
        <f t="shared" ca="1" si="15"/>
        <v>#NAME?</v>
      </c>
      <c r="AA110" t="e">
        <f t="shared" ca="1" si="16"/>
        <v>#NAME?</v>
      </c>
      <c r="AB110" t="e">
        <f t="shared" ca="1" si="17"/>
        <v>#NAME?</v>
      </c>
      <c r="AC110" s="138" t="e">
        <f t="shared" ca="1" si="18"/>
        <v>#NAME?</v>
      </c>
      <c r="AD110" s="140" t="e">
        <f t="shared" ca="1" si="19"/>
        <v>#NAME?</v>
      </c>
      <c r="AE110" s="138">
        <f t="shared" ca="1" si="20"/>
        <v>0</v>
      </c>
      <c r="AF110" s="140" t="e">
        <f t="shared" ca="1" si="21"/>
        <v>#NAME?</v>
      </c>
      <c r="AG110">
        <f t="shared" ca="1" si="22"/>
        <v>0</v>
      </c>
      <c r="BD110" t="e">
        <f ca="1"/>
        <v>#NAME?</v>
      </c>
      <c r="BE110" t="e">
        <f ca="1"/>
        <v>#NAME?</v>
      </c>
      <c r="BF110" t="e">
        <f ca="1"/>
        <v>#NAME?</v>
      </c>
      <c r="BG110" t="e">
        <f t="shared" ca="1" si="26"/>
        <v>#NAME?</v>
      </c>
      <c r="BH110" t="e">
        <f t="shared" ca="1" si="27"/>
        <v>#NAME?</v>
      </c>
      <c r="BI110" t="e">
        <f t="shared" ca="1" si="23"/>
        <v>#NAME?</v>
      </c>
      <c r="BJ110" t="e">
        <f t="shared" ca="1" si="24"/>
        <v>#NAME?</v>
      </c>
      <c r="BK110" t="e">
        <f t="shared" ca="1" si="25"/>
        <v>#NAME?</v>
      </c>
    </row>
    <row r="111" spans="1:63" ht="15.5" x14ac:dyDescent="0.35">
      <c r="A111" s="31">
        <v>54</v>
      </c>
      <c r="B111" s="20">
        <v>0.626</v>
      </c>
      <c r="C111" s="14">
        <v>2</v>
      </c>
      <c r="D111">
        <v>0</v>
      </c>
      <c r="E111" s="32">
        <v>0</v>
      </c>
      <c r="F111" s="14">
        <v>38</v>
      </c>
      <c r="G111" s="14">
        <v>8</v>
      </c>
      <c r="H111" s="14">
        <v>1</v>
      </c>
      <c r="Q111" t="e">
        <f ca="1"/>
        <v>#NAME?</v>
      </c>
      <c r="R111" t="e">
        <f ca="1"/>
        <v>#NAME?</v>
      </c>
      <c r="S111" t="e">
        <f ca="1"/>
        <v>#NAME?</v>
      </c>
      <c r="T111" t="e">
        <f ca="1"/>
        <v>#NAME?</v>
      </c>
      <c r="U111" t="e">
        <f ca="1"/>
        <v>#NAME?</v>
      </c>
      <c r="V111" t="e">
        <f ca="1"/>
        <v>#NAME?</v>
      </c>
      <c r="W111" t="e">
        <f ca="1"/>
        <v>#NAME?</v>
      </c>
      <c r="X111" s="138" t="e">
        <f ca="1"/>
        <v>#NAME?</v>
      </c>
      <c r="Y111" s="139" t="e">
        <f ca="1"/>
        <v>#NAME?</v>
      </c>
      <c r="Z111" s="140" t="e">
        <f t="shared" ca="1" si="15"/>
        <v>#NAME?</v>
      </c>
      <c r="AA111" t="e">
        <f t="shared" ca="1" si="16"/>
        <v>#NAME?</v>
      </c>
      <c r="AB111" t="e">
        <f t="shared" ca="1" si="17"/>
        <v>#NAME?</v>
      </c>
      <c r="AC111" s="138" t="e">
        <f t="shared" ca="1" si="18"/>
        <v>#NAME?</v>
      </c>
      <c r="AD111" s="140" t="e">
        <f t="shared" ca="1" si="19"/>
        <v>#NAME?</v>
      </c>
      <c r="AE111" s="138">
        <f t="shared" ca="1" si="20"/>
        <v>0</v>
      </c>
      <c r="AF111" s="140" t="e">
        <f t="shared" ca="1" si="21"/>
        <v>#NAME?</v>
      </c>
      <c r="AG111">
        <f t="shared" ca="1" si="22"/>
        <v>0</v>
      </c>
      <c r="BD111" t="e">
        <f ca="1"/>
        <v>#NAME?</v>
      </c>
      <c r="BE111" t="e">
        <f ca="1"/>
        <v>#NAME?</v>
      </c>
      <c r="BF111" t="e">
        <f ca="1"/>
        <v>#NAME?</v>
      </c>
      <c r="BG111" t="e">
        <f t="shared" ca="1" si="26"/>
        <v>#NAME?</v>
      </c>
      <c r="BH111" t="e">
        <f t="shared" ca="1" si="27"/>
        <v>#NAME?</v>
      </c>
      <c r="BI111" t="e">
        <f t="shared" ca="1" si="23"/>
        <v>#NAME?</v>
      </c>
      <c r="BJ111" t="e">
        <f t="shared" ca="1" si="24"/>
        <v>#NAME?</v>
      </c>
      <c r="BK111" t="e">
        <f t="shared" ca="1" si="25"/>
        <v>#NAME?</v>
      </c>
    </row>
    <row r="112" spans="1:63" ht="15.5" x14ac:dyDescent="0.35">
      <c r="A112" s="31">
        <v>55</v>
      </c>
      <c r="B112" s="20">
        <v>1.3839999999999999</v>
      </c>
      <c r="C112" s="14">
        <v>2</v>
      </c>
      <c r="D112">
        <v>1</v>
      </c>
      <c r="E112" s="32">
        <v>0</v>
      </c>
      <c r="F112" s="14">
        <v>27</v>
      </c>
      <c r="G112" s="14">
        <v>10</v>
      </c>
      <c r="H112" s="14">
        <v>1</v>
      </c>
      <c r="Q112" t="e">
        <f ca="1"/>
        <v>#NAME?</v>
      </c>
      <c r="R112" t="e">
        <f ca="1"/>
        <v>#NAME?</v>
      </c>
      <c r="S112" t="e">
        <f ca="1"/>
        <v>#NAME?</v>
      </c>
      <c r="T112" t="e">
        <f ca="1"/>
        <v>#NAME?</v>
      </c>
      <c r="U112" t="e">
        <f ca="1"/>
        <v>#NAME?</v>
      </c>
      <c r="V112" t="e">
        <f ca="1"/>
        <v>#NAME?</v>
      </c>
      <c r="W112" t="e">
        <f ca="1"/>
        <v>#NAME?</v>
      </c>
      <c r="X112" s="138" t="e">
        <f ca="1"/>
        <v>#NAME?</v>
      </c>
      <c r="Y112" s="139" t="e">
        <f ca="1"/>
        <v>#NAME?</v>
      </c>
      <c r="Z112" s="140" t="e">
        <f t="shared" ca="1" si="15"/>
        <v>#NAME?</v>
      </c>
      <c r="AA112" t="e">
        <f t="shared" ca="1" si="16"/>
        <v>#NAME?</v>
      </c>
      <c r="AB112" t="e">
        <f t="shared" ca="1" si="17"/>
        <v>#NAME?</v>
      </c>
      <c r="AC112" s="138" t="e">
        <f t="shared" ca="1" si="18"/>
        <v>#NAME?</v>
      </c>
      <c r="AD112" s="140" t="e">
        <f t="shared" ca="1" si="19"/>
        <v>#NAME?</v>
      </c>
      <c r="AE112" s="138">
        <f t="shared" ca="1" si="20"/>
        <v>0</v>
      </c>
      <c r="AF112" s="140" t="e">
        <f t="shared" ca="1" si="21"/>
        <v>#NAME?</v>
      </c>
      <c r="AG112">
        <f t="shared" ca="1" si="22"/>
        <v>0</v>
      </c>
      <c r="BD112" t="e">
        <f ca="1"/>
        <v>#NAME?</v>
      </c>
      <c r="BE112" t="e">
        <f ca="1"/>
        <v>#NAME?</v>
      </c>
      <c r="BF112" t="e">
        <f ca="1"/>
        <v>#NAME?</v>
      </c>
      <c r="BG112" t="e">
        <f t="shared" ca="1" si="26"/>
        <v>#NAME?</v>
      </c>
      <c r="BH112" t="e">
        <f t="shared" ca="1" si="27"/>
        <v>#NAME?</v>
      </c>
      <c r="BI112" t="e">
        <f t="shared" ca="1" si="23"/>
        <v>#NAME?</v>
      </c>
      <c r="BJ112" t="e">
        <f t="shared" ca="1" si="24"/>
        <v>#NAME?</v>
      </c>
      <c r="BK112" t="e">
        <f t="shared" ca="1" si="25"/>
        <v>#NAME?</v>
      </c>
    </row>
    <row r="113" spans="1:63" ht="15.5" x14ac:dyDescent="0.35">
      <c r="A113" s="31">
        <v>65</v>
      </c>
      <c r="B113" s="20">
        <v>0.59</v>
      </c>
      <c r="C113" s="14">
        <v>3</v>
      </c>
      <c r="D113">
        <v>0</v>
      </c>
      <c r="E113" s="32">
        <v>1</v>
      </c>
      <c r="F113" s="14">
        <v>32</v>
      </c>
      <c r="G113" s="14">
        <v>10</v>
      </c>
      <c r="H113" s="14">
        <v>1</v>
      </c>
      <c r="Q113" t="e">
        <f ca="1"/>
        <v>#NAME?</v>
      </c>
      <c r="R113" t="e">
        <f ca="1"/>
        <v>#NAME?</v>
      </c>
      <c r="S113" t="e">
        <f ca="1"/>
        <v>#NAME?</v>
      </c>
      <c r="T113" t="e">
        <f ca="1"/>
        <v>#NAME?</v>
      </c>
      <c r="U113" t="e">
        <f ca="1"/>
        <v>#NAME?</v>
      </c>
      <c r="V113" t="e">
        <f ca="1"/>
        <v>#NAME?</v>
      </c>
      <c r="W113" t="e">
        <f ca="1"/>
        <v>#NAME?</v>
      </c>
      <c r="X113" s="138" t="e">
        <f ca="1"/>
        <v>#NAME?</v>
      </c>
      <c r="Y113" s="139" t="e">
        <f ca="1"/>
        <v>#NAME?</v>
      </c>
      <c r="Z113" s="140" t="e">
        <f t="shared" ca="1" si="15"/>
        <v>#NAME?</v>
      </c>
      <c r="AA113" t="e">
        <f t="shared" ca="1" si="16"/>
        <v>#NAME?</v>
      </c>
      <c r="AB113" t="e">
        <f t="shared" ca="1" si="17"/>
        <v>#NAME?</v>
      </c>
      <c r="AC113" s="138" t="e">
        <f t="shared" ca="1" si="18"/>
        <v>#NAME?</v>
      </c>
      <c r="AD113" s="140" t="e">
        <f t="shared" ca="1" si="19"/>
        <v>#NAME?</v>
      </c>
      <c r="AE113" s="138">
        <f t="shared" ca="1" si="20"/>
        <v>0</v>
      </c>
      <c r="AF113" s="140" t="e">
        <f t="shared" ca="1" si="21"/>
        <v>#NAME?</v>
      </c>
      <c r="AG113">
        <f t="shared" ca="1" si="22"/>
        <v>0</v>
      </c>
      <c r="BD113" t="e">
        <f ca="1"/>
        <v>#NAME?</v>
      </c>
      <c r="BE113" t="e">
        <f ca="1"/>
        <v>#NAME?</v>
      </c>
      <c r="BF113" t="e">
        <f ca="1"/>
        <v>#NAME?</v>
      </c>
      <c r="BG113" t="e">
        <f t="shared" ca="1" si="26"/>
        <v>#NAME?</v>
      </c>
      <c r="BH113" t="e">
        <f t="shared" ca="1" si="27"/>
        <v>#NAME?</v>
      </c>
      <c r="BI113" t="e">
        <f t="shared" ca="1" si="23"/>
        <v>#NAME?</v>
      </c>
      <c r="BJ113" t="e">
        <f t="shared" ca="1" si="24"/>
        <v>#NAME?</v>
      </c>
      <c r="BK113" t="e">
        <f t="shared" ca="1" si="25"/>
        <v>#NAME?</v>
      </c>
    </row>
    <row r="114" spans="1:63" ht="15.5" x14ac:dyDescent="0.35">
      <c r="A114" s="31">
        <v>39</v>
      </c>
      <c r="B114" s="20">
        <v>7.1999999999999995E-2</v>
      </c>
      <c r="C114" s="14">
        <v>7</v>
      </c>
      <c r="D114">
        <v>1</v>
      </c>
      <c r="E114" s="32">
        <v>1</v>
      </c>
      <c r="F114" s="14">
        <v>44</v>
      </c>
      <c r="G114" s="14">
        <v>16</v>
      </c>
      <c r="H114" s="14">
        <v>1</v>
      </c>
      <c r="Q114" t="e">
        <f ca="1"/>
        <v>#NAME?</v>
      </c>
      <c r="R114" t="e">
        <f ca="1"/>
        <v>#NAME?</v>
      </c>
      <c r="S114" t="e">
        <f ca="1"/>
        <v>#NAME?</v>
      </c>
      <c r="T114" t="e">
        <f ca="1"/>
        <v>#NAME?</v>
      </c>
      <c r="U114" t="e">
        <f ca="1"/>
        <v>#NAME?</v>
      </c>
      <c r="V114" t="e">
        <f ca="1"/>
        <v>#NAME?</v>
      </c>
      <c r="W114" t="e">
        <f ca="1"/>
        <v>#NAME?</v>
      </c>
      <c r="X114" s="138" t="e">
        <f ca="1"/>
        <v>#NAME?</v>
      </c>
      <c r="Y114" s="139" t="e">
        <f ca="1"/>
        <v>#NAME?</v>
      </c>
      <c r="Z114" s="140" t="e">
        <f t="shared" ca="1" si="15"/>
        <v>#NAME?</v>
      </c>
      <c r="AA114" t="e">
        <f t="shared" ca="1" si="16"/>
        <v>#NAME?</v>
      </c>
      <c r="AB114" t="e">
        <f t="shared" ca="1" si="17"/>
        <v>#NAME?</v>
      </c>
      <c r="AC114" s="138" t="e">
        <f t="shared" ca="1" si="18"/>
        <v>#NAME?</v>
      </c>
      <c r="AD114" s="140" t="e">
        <f t="shared" ca="1" si="19"/>
        <v>#NAME?</v>
      </c>
      <c r="AE114" s="138">
        <f t="shared" ca="1" si="20"/>
        <v>0</v>
      </c>
      <c r="AF114" s="140" t="e">
        <f t="shared" ca="1" si="21"/>
        <v>#NAME?</v>
      </c>
      <c r="AG114">
        <f t="shared" ca="1" si="22"/>
        <v>0</v>
      </c>
      <c r="BD114" t="e">
        <f ca="1"/>
        <v>#NAME?</v>
      </c>
      <c r="BE114" t="e">
        <f ca="1"/>
        <v>#NAME?</v>
      </c>
      <c r="BF114" t="e">
        <f ca="1"/>
        <v>#NAME?</v>
      </c>
      <c r="BG114" t="e">
        <f t="shared" ca="1" si="26"/>
        <v>#NAME?</v>
      </c>
      <c r="BH114" t="e">
        <f t="shared" ca="1" si="27"/>
        <v>#NAME?</v>
      </c>
      <c r="BI114" t="e">
        <f t="shared" ca="1" si="23"/>
        <v>#NAME?</v>
      </c>
      <c r="BJ114" t="e">
        <f t="shared" ca="1" si="24"/>
        <v>#NAME?</v>
      </c>
      <c r="BK114" t="e">
        <f t="shared" ca="1" si="25"/>
        <v>#NAME?</v>
      </c>
    </row>
    <row r="115" spans="1:63" ht="15.5" x14ac:dyDescent="0.35">
      <c r="A115" s="31">
        <v>42</v>
      </c>
      <c r="B115" s="20">
        <v>1.2829999999999999</v>
      </c>
      <c r="C115" s="14">
        <v>4</v>
      </c>
      <c r="D115">
        <v>0</v>
      </c>
      <c r="E115" s="32">
        <v>0</v>
      </c>
      <c r="F115" s="14">
        <v>37</v>
      </c>
      <c r="G115" s="14">
        <v>6</v>
      </c>
      <c r="H115" s="14">
        <v>1</v>
      </c>
      <c r="Q115" t="e">
        <f ca="1"/>
        <v>#NAME?</v>
      </c>
      <c r="R115" t="e">
        <f ca="1"/>
        <v>#NAME?</v>
      </c>
      <c r="S115" t="e">
        <f ca="1"/>
        <v>#NAME?</v>
      </c>
      <c r="T115" t="e">
        <f ca="1"/>
        <v>#NAME?</v>
      </c>
      <c r="U115" t="e">
        <f ca="1"/>
        <v>#NAME?</v>
      </c>
      <c r="V115" t="e">
        <f ca="1"/>
        <v>#NAME?</v>
      </c>
      <c r="W115" t="e">
        <f ca="1"/>
        <v>#NAME?</v>
      </c>
      <c r="X115" s="138" t="e">
        <f ca="1"/>
        <v>#NAME?</v>
      </c>
      <c r="Y115" s="139" t="e">
        <f ca="1"/>
        <v>#NAME?</v>
      </c>
      <c r="Z115" s="140" t="e">
        <f t="shared" ca="1" si="15"/>
        <v>#NAME?</v>
      </c>
      <c r="AA115" t="e">
        <f t="shared" ca="1" si="16"/>
        <v>#NAME?</v>
      </c>
      <c r="AB115" t="e">
        <f t="shared" ca="1" si="17"/>
        <v>#NAME?</v>
      </c>
      <c r="AC115" s="138" t="e">
        <f t="shared" ca="1" si="18"/>
        <v>#NAME?</v>
      </c>
      <c r="AD115" s="140" t="e">
        <f t="shared" ca="1" si="19"/>
        <v>#NAME?</v>
      </c>
      <c r="AE115" s="138">
        <f t="shared" ca="1" si="20"/>
        <v>0</v>
      </c>
      <c r="AF115" s="140" t="e">
        <f t="shared" ca="1" si="21"/>
        <v>#NAME?</v>
      </c>
      <c r="AG115">
        <f t="shared" ca="1" si="22"/>
        <v>0</v>
      </c>
      <c r="BD115" t="e">
        <f ca="1"/>
        <v>#NAME?</v>
      </c>
      <c r="BE115" t="e">
        <f ca="1"/>
        <v>#NAME?</v>
      </c>
      <c r="BF115" t="e">
        <f ca="1"/>
        <v>#NAME?</v>
      </c>
      <c r="BG115" t="e">
        <f t="shared" ca="1" si="26"/>
        <v>#NAME?</v>
      </c>
      <c r="BH115" t="e">
        <f t="shared" ca="1" si="27"/>
        <v>#NAME?</v>
      </c>
      <c r="BI115" t="e">
        <f t="shared" ca="1" si="23"/>
        <v>#NAME?</v>
      </c>
      <c r="BJ115" t="e">
        <f t="shared" ca="1" si="24"/>
        <v>#NAME?</v>
      </c>
      <c r="BK115" t="e">
        <f t="shared" ca="1" si="25"/>
        <v>#NAME?</v>
      </c>
    </row>
    <row r="116" spans="1:63" ht="15.5" x14ac:dyDescent="0.35">
      <c r="A116" s="31">
        <v>89</v>
      </c>
      <c r="B116" s="20">
        <v>7.4999999999999997E-2</v>
      </c>
      <c r="C116" s="14">
        <v>0</v>
      </c>
      <c r="D116">
        <v>1</v>
      </c>
      <c r="E116" s="32">
        <v>1</v>
      </c>
      <c r="F116" s="14">
        <v>37</v>
      </c>
      <c r="G116" s="14">
        <v>13</v>
      </c>
      <c r="H116" s="14">
        <v>1</v>
      </c>
      <c r="Q116" t="e">
        <f ca="1"/>
        <v>#NAME?</v>
      </c>
      <c r="R116" t="e">
        <f ca="1"/>
        <v>#NAME?</v>
      </c>
      <c r="S116" t="e">
        <f ca="1"/>
        <v>#NAME?</v>
      </c>
      <c r="T116" t="e">
        <f ca="1"/>
        <v>#NAME?</v>
      </c>
      <c r="U116" t="e">
        <f ca="1"/>
        <v>#NAME?</v>
      </c>
      <c r="V116" t="e">
        <f ca="1"/>
        <v>#NAME?</v>
      </c>
      <c r="W116" t="e">
        <f ca="1"/>
        <v>#NAME?</v>
      </c>
      <c r="X116" s="138" t="e">
        <f ca="1"/>
        <v>#NAME?</v>
      </c>
      <c r="Y116" s="139" t="e">
        <f ca="1"/>
        <v>#NAME?</v>
      </c>
      <c r="Z116" s="140" t="e">
        <f t="shared" ca="1" si="15"/>
        <v>#NAME?</v>
      </c>
      <c r="AA116" t="e">
        <f t="shared" ca="1" si="16"/>
        <v>#NAME?</v>
      </c>
      <c r="AB116" t="e">
        <f t="shared" ca="1" si="17"/>
        <v>#NAME?</v>
      </c>
      <c r="AC116" s="138" t="e">
        <f t="shared" ca="1" si="18"/>
        <v>#NAME?</v>
      </c>
      <c r="AD116" s="140" t="e">
        <f t="shared" ca="1" si="19"/>
        <v>#NAME?</v>
      </c>
      <c r="AE116" s="138">
        <f t="shared" ca="1" si="20"/>
        <v>0</v>
      </c>
      <c r="AF116" s="140" t="e">
        <f t="shared" ca="1" si="21"/>
        <v>#NAME?</v>
      </c>
      <c r="AG116">
        <f t="shared" ca="1" si="22"/>
        <v>0</v>
      </c>
      <c r="BD116" t="e">
        <f ca="1"/>
        <v>#NAME?</v>
      </c>
      <c r="BE116" t="e">
        <f ca="1"/>
        <v>#NAME?</v>
      </c>
      <c r="BF116" t="e">
        <f ca="1"/>
        <v>#NAME?</v>
      </c>
      <c r="BG116" t="e">
        <f t="shared" ca="1" si="26"/>
        <v>#NAME?</v>
      </c>
      <c r="BH116" t="e">
        <f t="shared" ca="1" si="27"/>
        <v>#NAME?</v>
      </c>
      <c r="BI116" t="e">
        <f t="shared" ca="1" si="23"/>
        <v>#NAME?</v>
      </c>
      <c r="BJ116" t="e">
        <f t="shared" ca="1" si="24"/>
        <v>#NAME?</v>
      </c>
      <c r="BK116" t="e">
        <f t="shared" ca="1" si="25"/>
        <v>#NAME?</v>
      </c>
    </row>
    <row r="117" spans="1:63" ht="15.5" x14ac:dyDescent="0.35">
      <c r="A117" s="31">
        <v>65</v>
      </c>
      <c r="B117" s="20">
        <v>0.89900000000000002</v>
      </c>
      <c r="C117" s="14">
        <v>1</v>
      </c>
      <c r="D117">
        <v>0</v>
      </c>
      <c r="E117" s="32">
        <v>1</v>
      </c>
      <c r="F117" s="14">
        <v>60</v>
      </c>
      <c r="G117" s="14">
        <v>9</v>
      </c>
      <c r="H117" s="14">
        <v>0</v>
      </c>
      <c r="Q117" t="e">
        <f ca="1"/>
        <v>#NAME?</v>
      </c>
      <c r="R117" t="e">
        <f ca="1"/>
        <v>#NAME?</v>
      </c>
      <c r="S117" t="e">
        <f ca="1"/>
        <v>#NAME?</v>
      </c>
      <c r="T117" t="e">
        <f ca="1"/>
        <v>#NAME?</v>
      </c>
      <c r="U117" t="e">
        <f ca="1"/>
        <v>#NAME?</v>
      </c>
      <c r="V117" t="e">
        <f ca="1"/>
        <v>#NAME?</v>
      </c>
      <c r="W117" t="e">
        <f ca="1"/>
        <v>#NAME?</v>
      </c>
      <c r="X117" s="138" t="e">
        <f ca="1"/>
        <v>#NAME?</v>
      </c>
      <c r="Y117" s="139" t="e">
        <f ca="1"/>
        <v>#NAME?</v>
      </c>
      <c r="Z117" s="140" t="e">
        <f t="shared" ca="1" si="15"/>
        <v>#NAME?</v>
      </c>
      <c r="AA117" t="e">
        <f t="shared" ca="1" si="16"/>
        <v>#NAME?</v>
      </c>
      <c r="AB117" t="e">
        <f t="shared" ca="1" si="17"/>
        <v>#NAME?</v>
      </c>
      <c r="AC117" s="138" t="e">
        <f t="shared" ca="1" si="18"/>
        <v>#NAME?</v>
      </c>
      <c r="AD117" s="140" t="e">
        <f t="shared" ca="1" si="19"/>
        <v>#NAME?</v>
      </c>
      <c r="AE117" s="138">
        <f t="shared" ca="1" si="20"/>
        <v>0</v>
      </c>
      <c r="AF117" s="140" t="e">
        <f t="shared" ca="1" si="21"/>
        <v>#NAME?</v>
      </c>
      <c r="AG117">
        <f t="shared" ca="1" si="22"/>
        <v>0</v>
      </c>
      <c r="BD117" t="e">
        <f ca="1"/>
        <v>#NAME?</v>
      </c>
      <c r="BE117" t="e">
        <f ca="1"/>
        <v>#NAME?</v>
      </c>
      <c r="BF117" t="e">
        <f ca="1"/>
        <v>#NAME?</v>
      </c>
      <c r="BG117" t="e">
        <f t="shared" ca="1" si="26"/>
        <v>#NAME?</v>
      </c>
      <c r="BH117" t="e">
        <f t="shared" ca="1" si="27"/>
        <v>#NAME?</v>
      </c>
      <c r="BI117" t="e">
        <f t="shared" ca="1" si="23"/>
        <v>#NAME?</v>
      </c>
      <c r="BJ117" t="e">
        <f t="shared" ca="1" si="24"/>
        <v>#NAME?</v>
      </c>
      <c r="BK117" t="e">
        <f t="shared" ca="1" si="25"/>
        <v>#NAME?</v>
      </c>
    </row>
    <row r="118" spans="1:63" ht="15.5" x14ac:dyDescent="0.35">
      <c r="A118" s="31">
        <v>49</v>
      </c>
      <c r="B118" s="20">
        <v>1.248</v>
      </c>
      <c r="C118" s="14">
        <v>2</v>
      </c>
      <c r="D118">
        <v>0</v>
      </c>
      <c r="E118" s="32">
        <v>0</v>
      </c>
      <c r="F118" s="14">
        <v>53</v>
      </c>
      <c r="G118" s="14">
        <v>12</v>
      </c>
      <c r="H118" s="14">
        <v>0</v>
      </c>
      <c r="Q118" t="e">
        <f ca="1"/>
        <v>#NAME?</v>
      </c>
      <c r="R118" t="e">
        <f ca="1"/>
        <v>#NAME?</v>
      </c>
      <c r="S118" t="e">
        <f ca="1"/>
        <v>#NAME?</v>
      </c>
      <c r="T118" t="e">
        <f ca="1"/>
        <v>#NAME?</v>
      </c>
      <c r="U118" t="e">
        <f ca="1"/>
        <v>#NAME?</v>
      </c>
      <c r="V118" t="e">
        <f ca="1"/>
        <v>#NAME?</v>
      </c>
      <c r="W118" t="e">
        <f ca="1"/>
        <v>#NAME?</v>
      </c>
      <c r="X118" s="138" t="e">
        <f ca="1"/>
        <v>#NAME?</v>
      </c>
      <c r="Y118" s="139" t="e">
        <f ca="1"/>
        <v>#NAME?</v>
      </c>
      <c r="Z118" s="140" t="e">
        <f t="shared" ca="1" si="15"/>
        <v>#NAME?</v>
      </c>
      <c r="AA118" t="e">
        <f t="shared" ca="1" si="16"/>
        <v>#NAME?</v>
      </c>
      <c r="AB118" t="e">
        <f t="shared" ca="1" si="17"/>
        <v>#NAME?</v>
      </c>
      <c r="AC118" s="138" t="e">
        <f t="shared" ca="1" si="18"/>
        <v>#NAME?</v>
      </c>
      <c r="AD118" s="140" t="e">
        <f t="shared" ca="1" si="19"/>
        <v>#NAME?</v>
      </c>
      <c r="AE118" s="138">
        <f t="shared" ca="1" si="20"/>
        <v>0</v>
      </c>
      <c r="AF118" s="140" t="e">
        <f t="shared" ca="1" si="21"/>
        <v>#NAME?</v>
      </c>
      <c r="AG118">
        <f t="shared" ca="1" si="22"/>
        <v>0</v>
      </c>
      <c r="BD118" t="e">
        <f ca="1"/>
        <v>#NAME?</v>
      </c>
      <c r="BE118" t="e">
        <f ca="1"/>
        <v>#NAME?</v>
      </c>
      <c r="BF118" t="e">
        <f ca="1"/>
        <v>#NAME?</v>
      </c>
      <c r="BG118" t="e">
        <f t="shared" ca="1" si="26"/>
        <v>#NAME?</v>
      </c>
      <c r="BH118" t="e">
        <f t="shared" ca="1" si="27"/>
        <v>#NAME?</v>
      </c>
      <c r="BI118" t="e">
        <f t="shared" ca="1" si="23"/>
        <v>#NAME?</v>
      </c>
      <c r="BJ118" t="e">
        <f t="shared" ca="1" si="24"/>
        <v>#NAME?</v>
      </c>
      <c r="BK118" t="e">
        <f t="shared" ca="1" si="25"/>
        <v>#NAME?</v>
      </c>
    </row>
    <row r="119" spans="1:63" ht="15.5" x14ac:dyDescent="0.35">
      <c r="A119" s="31">
        <v>51</v>
      </c>
      <c r="B119" s="20">
        <v>0.23100000000000001</v>
      </c>
      <c r="C119" s="14">
        <v>5</v>
      </c>
      <c r="D119">
        <v>1</v>
      </c>
      <c r="E119" s="32">
        <v>0</v>
      </c>
      <c r="F119" s="14">
        <v>41</v>
      </c>
      <c r="G119" s="14">
        <v>7</v>
      </c>
      <c r="H119" s="14">
        <v>1</v>
      </c>
      <c r="Q119" t="e">
        <f ca="1"/>
        <v>#NAME?</v>
      </c>
      <c r="R119" t="e">
        <f ca="1"/>
        <v>#NAME?</v>
      </c>
      <c r="S119" t="e">
        <f ca="1"/>
        <v>#NAME?</v>
      </c>
      <c r="T119" t="e">
        <f ca="1"/>
        <v>#NAME?</v>
      </c>
      <c r="U119" t="e">
        <f ca="1"/>
        <v>#NAME?</v>
      </c>
      <c r="V119" t="e">
        <f ca="1"/>
        <v>#NAME?</v>
      </c>
      <c r="W119" t="e">
        <f ca="1"/>
        <v>#NAME?</v>
      </c>
      <c r="X119" s="138" t="e">
        <f ca="1"/>
        <v>#NAME?</v>
      </c>
      <c r="Y119" s="139" t="e">
        <f ca="1"/>
        <v>#NAME?</v>
      </c>
      <c r="Z119" s="140" t="e">
        <f t="shared" ca="1" si="15"/>
        <v>#NAME?</v>
      </c>
      <c r="AA119" t="e">
        <f t="shared" ca="1" si="16"/>
        <v>#NAME?</v>
      </c>
      <c r="AB119" t="e">
        <f t="shared" ca="1" si="17"/>
        <v>#NAME?</v>
      </c>
      <c r="AC119" s="138" t="e">
        <f t="shared" ca="1" si="18"/>
        <v>#NAME?</v>
      </c>
      <c r="AD119" s="140" t="e">
        <f t="shared" ca="1" si="19"/>
        <v>#NAME?</v>
      </c>
      <c r="AE119" s="138">
        <f t="shared" ca="1" si="20"/>
        <v>0</v>
      </c>
      <c r="AF119" s="140" t="e">
        <f t="shared" ca="1" si="21"/>
        <v>#NAME?</v>
      </c>
      <c r="AG119">
        <f t="shared" ca="1" si="22"/>
        <v>0</v>
      </c>
      <c r="BD119" t="e">
        <f ca="1"/>
        <v>#NAME?</v>
      </c>
      <c r="BE119" t="e">
        <f ca="1"/>
        <v>#NAME?</v>
      </c>
      <c r="BF119" t="e">
        <f ca="1"/>
        <v>#NAME?</v>
      </c>
      <c r="BG119" t="e">
        <f t="shared" ca="1" si="26"/>
        <v>#NAME?</v>
      </c>
      <c r="BH119" t="e">
        <f t="shared" ca="1" si="27"/>
        <v>#NAME?</v>
      </c>
      <c r="BI119" t="e">
        <f t="shared" ca="1" si="23"/>
        <v>#NAME?</v>
      </c>
      <c r="BJ119" t="e">
        <f t="shared" ca="1" si="24"/>
        <v>#NAME?</v>
      </c>
      <c r="BK119" t="e">
        <f t="shared" ca="1" si="25"/>
        <v>#NAME?</v>
      </c>
    </row>
    <row r="120" spans="1:63" ht="15.5" x14ac:dyDescent="0.35">
      <c r="A120" s="31">
        <v>53</v>
      </c>
      <c r="B120" s="20">
        <v>1.512</v>
      </c>
      <c r="C120" s="14">
        <v>2</v>
      </c>
      <c r="D120">
        <v>0</v>
      </c>
      <c r="E120" s="32">
        <v>0</v>
      </c>
      <c r="F120" s="14">
        <v>39</v>
      </c>
      <c r="G120" s="14">
        <v>13</v>
      </c>
      <c r="H120" s="14">
        <v>1</v>
      </c>
      <c r="Q120" t="e">
        <f ca="1"/>
        <v>#NAME?</v>
      </c>
      <c r="R120" t="e">
        <f ca="1"/>
        <v>#NAME?</v>
      </c>
      <c r="S120" t="e">
        <f ca="1"/>
        <v>#NAME?</v>
      </c>
      <c r="T120" t="e">
        <f ca="1"/>
        <v>#NAME?</v>
      </c>
      <c r="U120" t="e">
        <f ca="1"/>
        <v>#NAME?</v>
      </c>
      <c r="V120" t="e">
        <f ca="1"/>
        <v>#NAME?</v>
      </c>
      <c r="W120" t="e">
        <f ca="1"/>
        <v>#NAME?</v>
      </c>
      <c r="X120" s="138" t="e">
        <f ca="1"/>
        <v>#NAME?</v>
      </c>
      <c r="Y120" s="139" t="e">
        <f ca="1"/>
        <v>#NAME?</v>
      </c>
      <c r="Z120" s="140" t="e">
        <f t="shared" ca="1" si="15"/>
        <v>#NAME?</v>
      </c>
      <c r="AA120" t="e">
        <f t="shared" ca="1" si="16"/>
        <v>#NAME?</v>
      </c>
      <c r="AB120" t="e">
        <f t="shared" ca="1" si="17"/>
        <v>#NAME?</v>
      </c>
      <c r="AC120" s="138" t="e">
        <f t="shared" ca="1" si="18"/>
        <v>#NAME?</v>
      </c>
      <c r="AD120" s="140" t="e">
        <f t="shared" ca="1" si="19"/>
        <v>#NAME?</v>
      </c>
      <c r="AE120" s="138">
        <f t="shared" ca="1" si="20"/>
        <v>0</v>
      </c>
      <c r="AF120" s="140" t="e">
        <f t="shared" ca="1" si="21"/>
        <v>#NAME?</v>
      </c>
      <c r="AG120">
        <f t="shared" ca="1" si="22"/>
        <v>0</v>
      </c>
      <c r="BD120" t="e">
        <f ca="1"/>
        <v>#NAME?</v>
      </c>
      <c r="BE120" t="e">
        <f ca="1"/>
        <v>#NAME?</v>
      </c>
      <c r="BF120" t="e">
        <f ca="1"/>
        <v>#NAME?</v>
      </c>
      <c r="BG120" t="e">
        <f t="shared" ca="1" si="26"/>
        <v>#NAME?</v>
      </c>
      <c r="BH120" t="e">
        <f t="shared" ca="1" si="27"/>
        <v>#NAME?</v>
      </c>
      <c r="BI120" t="e">
        <f t="shared" ca="1" si="23"/>
        <v>#NAME?</v>
      </c>
      <c r="BJ120" t="e">
        <f t="shared" ca="1" si="24"/>
        <v>#NAME?</v>
      </c>
      <c r="BK120" t="e">
        <f t="shared" ca="1" si="25"/>
        <v>#NAME?</v>
      </c>
    </row>
    <row r="121" spans="1:63" ht="15.5" x14ac:dyDescent="0.35">
      <c r="A121" s="31">
        <v>96</v>
      </c>
      <c r="B121" s="20">
        <v>0.83099999999999996</v>
      </c>
      <c r="C121" s="14">
        <v>3</v>
      </c>
      <c r="D121">
        <v>0</v>
      </c>
      <c r="E121" s="32">
        <v>0</v>
      </c>
      <c r="F121" s="14">
        <v>44</v>
      </c>
      <c r="G121" s="14">
        <v>10</v>
      </c>
      <c r="H121" s="14">
        <v>1</v>
      </c>
      <c r="Q121" t="e">
        <f ca="1"/>
        <v>#NAME?</v>
      </c>
      <c r="R121" t="e">
        <f ca="1"/>
        <v>#NAME?</v>
      </c>
      <c r="S121" t="e">
        <f ca="1"/>
        <v>#NAME?</v>
      </c>
      <c r="T121" t="e">
        <f ca="1"/>
        <v>#NAME?</v>
      </c>
      <c r="U121" t="e">
        <f ca="1"/>
        <v>#NAME?</v>
      </c>
      <c r="V121" t="e">
        <f ca="1"/>
        <v>#NAME?</v>
      </c>
      <c r="W121" t="e">
        <f ca="1"/>
        <v>#NAME?</v>
      </c>
      <c r="X121" s="138" t="e">
        <f ca="1"/>
        <v>#NAME?</v>
      </c>
      <c r="Y121" s="139" t="e">
        <f ca="1"/>
        <v>#NAME?</v>
      </c>
      <c r="Z121" s="140" t="e">
        <f t="shared" ca="1" si="15"/>
        <v>#NAME?</v>
      </c>
      <c r="AA121" t="e">
        <f t="shared" ca="1" si="16"/>
        <v>#NAME?</v>
      </c>
      <c r="AB121" t="e">
        <f t="shared" ca="1" si="17"/>
        <v>#NAME?</v>
      </c>
      <c r="AC121" s="138" t="e">
        <f t="shared" ca="1" si="18"/>
        <v>#NAME?</v>
      </c>
      <c r="AD121" s="140" t="e">
        <f t="shared" ca="1" si="19"/>
        <v>#NAME?</v>
      </c>
      <c r="AE121" s="138">
        <f t="shared" ca="1" si="20"/>
        <v>0</v>
      </c>
      <c r="AF121" s="140" t="e">
        <f t="shared" ca="1" si="21"/>
        <v>#NAME?</v>
      </c>
      <c r="AG121">
        <f t="shared" ca="1" si="22"/>
        <v>0</v>
      </c>
      <c r="BD121" t="e">
        <f ca="1"/>
        <v>#NAME?</v>
      </c>
      <c r="BE121" t="e">
        <f ca="1"/>
        <v>#NAME?</v>
      </c>
      <c r="BF121" t="e">
        <f ca="1"/>
        <v>#NAME?</v>
      </c>
      <c r="BG121" t="e">
        <f t="shared" ca="1" si="26"/>
        <v>#NAME?</v>
      </c>
      <c r="BH121" t="e">
        <f t="shared" ca="1" si="27"/>
        <v>#NAME?</v>
      </c>
      <c r="BI121" t="e">
        <f t="shared" ca="1" si="23"/>
        <v>#NAME?</v>
      </c>
      <c r="BJ121" t="e">
        <f t="shared" ca="1" si="24"/>
        <v>#NAME?</v>
      </c>
      <c r="BK121" t="e">
        <f t="shared" ca="1" si="25"/>
        <v>#NAME?</v>
      </c>
    </row>
    <row r="122" spans="1:63" ht="15.5" x14ac:dyDescent="0.35">
      <c r="A122" s="31">
        <v>56</v>
      </c>
      <c r="B122" s="20">
        <v>0.123</v>
      </c>
      <c r="C122" s="14">
        <v>3</v>
      </c>
      <c r="D122">
        <v>0</v>
      </c>
      <c r="E122" s="32">
        <v>0</v>
      </c>
      <c r="F122" s="14">
        <v>45</v>
      </c>
      <c r="G122" s="14">
        <v>6</v>
      </c>
      <c r="H122" s="14">
        <v>0</v>
      </c>
      <c r="Q122" t="e">
        <f ca="1"/>
        <v>#NAME?</v>
      </c>
      <c r="R122" t="e">
        <f ca="1"/>
        <v>#NAME?</v>
      </c>
      <c r="S122" t="e">
        <f ca="1"/>
        <v>#NAME?</v>
      </c>
      <c r="T122" t="e">
        <f ca="1"/>
        <v>#NAME?</v>
      </c>
      <c r="U122" t="e">
        <f ca="1"/>
        <v>#NAME?</v>
      </c>
      <c r="V122" t="e">
        <f ca="1"/>
        <v>#NAME?</v>
      </c>
      <c r="W122" t="e">
        <f ca="1"/>
        <v>#NAME?</v>
      </c>
      <c r="X122" s="138" t="e">
        <f ca="1"/>
        <v>#NAME?</v>
      </c>
      <c r="Y122" s="139" t="e">
        <f ca="1"/>
        <v>#NAME?</v>
      </c>
      <c r="Z122" s="140" t="e">
        <f t="shared" ca="1" si="15"/>
        <v>#NAME?</v>
      </c>
      <c r="AA122" t="e">
        <f t="shared" ca="1" si="16"/>
        <v>#NAME?</v>
      </c>
      <c r="AB122" t="e">
        <f t="shared" ca="1" si="17"/>
        <v>#NAME?</v>
      </c>
      <c r="AC122" s="138" t="e">
        <f t="shared" ca="1" si="18"/>
        <v>#NAME?</v>
      </c>
      <c r="AD122" s="140" t="e">
        <f t="shared" ca="1" si="19"/>
        <v>#NAME?</v>
      </c>
      <c r="AE122" s="138">
        <f t="shared" ca="1" si="20"/>
        <v>0</v>
      </c>
      <c r="AF122" s="140" t="e">
        <f t="shared" ca="1" si="21"/>
        <v>#NAME?</v>
      </c>
      <c r="AG122">
        <f t="shared" ca="1" si="22"/>
        <v>0</v>
      </c>
      <c r="BD122" t="e">
        <f ca="1"/>
        <v>#NAME?</v>
      </c>
      <c r="BE122" t="e">
        <f ca="1"/>
        <v>#NAME?</v>
      </c>
      <c r="BF122" t="e">
        <f ca="1"/>
        <v>#NAME?</v>
      </c>
      <c r="BG122" t="e">
        <f t="shared" ca="1" si="26"/>
        <v>#NAME?</v>
      </c>
      <c r="BH122" t="e">
        <f t="shared" ca="1" si="27"/>
        <v>#NAME?</v>
      </c>
      <c r="BI122" t="e">
        <f t="shared" ca="1" si="23"/>
        <v>#NAME?</v>
      </c>
      <c r="BJ122" t="e">
        <f t="shared" ca="1" si="24"/>
        <v>#NAME?</v>
      </c>
      <c r="BK122" t="e">
        <f t="shared" ca="1" si="25"/>
        <v>#NAME?</v>
      </c>
    </row>
    <row r="123" spans="1:63" ht="15.5" x14ac:dyDescent="0.35">
      <c r="A123" s="31">
        <v>79</v>
      </c>
      <c r="B123" s="20">
        <v>0.13100000000000001</v>
      </c>
      <c r="C123" s="14">
        <v>4</v>
      </c>
      <c r="D123">
        <v>1</v>
      </c>
      <c r="E123" s="32">
        <v>1</v>
      </c>
      <c r="F123" s="14">
        <v>38</v>
      </c>
      <c r="G123" s="14">
        <v>15</v>
      </c>
      <c r="H123" s="14">
        <v>0</v>
      </c>
      <c r="Q123" t="e">
        <f ca="1"/>
        <v>#NAME?</v>
      </c>
      <c r="R123" t="e">
        <f ca="1"/>
        <v>#NAME?</v>
      </c>
      <c r="S123" t="e">
        <f ca="1"/>
        <v>#NAME?</v>
      </c>
      <c r="T123" t="e">
        <f ca="1"/>
        <v>#NAME?</v>
      </c>
      <c r="U123" t="e">
        <f ca="1"/>
        <v>#NAME?</v>
      </c>
      <c r="V123" t="e">
        <f ca="1"/>
        <v>#NAME?</v>
      </c>
      <c r="W123" t="e">
        <f ca="1"/>
        <v>#NAME?</v>
      </c>
      <c r="X123" s="138" t="e">
        <f ca="1"/>
        <v>#NAME?</v>
      </c>
      <c r="Y123" s="139" t="e">
        <f ca="1"/>
        <v>#NAME?</v>
      </c>
      <c r="Z123" s="140" t="e">
        <f t="shared" ca="1" si="15"/>
        <v>#NAME?</v>
      </c>
      <c r="AA123" t="e">
        <f t="shared" ca="1" si="16"/>
        <v>#NAME?</v>
      </c>
      <c r="AB123" t="e">
        <f t="shared" ca="1" si="17"/>
        <v>#NAME?</v>
      </c>
      <c r="AC123" s="138" t="e">
        <f t="shared" ca="1" si="18"/>
        <v>#NAME?</v>
      </c>
      <c r="AD123" s="140" t="e">
        <f t="shared" ca="1" si="19"/>
        <v>#NAME?</v>
      </c>
      <c r="AE123" s="138">
        <f t="shared" ca="1" si="20"/>
        <v>0</v>
      </c>
      <c r="AF123" s="140" t="e">
        <f t="shared" ca="1" si="21"/>
        <v>#NAME?</v>
      </c>
      <c r="AG123">
        <f t="shared" ca="1" si="22"/>
        <v>0</v>
      </c>
      <c r="BD123" t="e">
        <f ca="1"/>
        <v>#NAME?</v>
      </c>
      <c r="BE123" t="e">
        <f ca="1"/>
        <v>#NAME?</v>
      </c>
      <c r="BF123" t="e">
        <f ca="1"/>
        <v>#NAME?</v>
      </c>
      <c r="BG123" t="e">
        <f t="shared" ca="1" si="26"/>
        <v>#NAME?</v>
      </c>
      <c r="BH123" t="e">
        <f t="shared" ca="1" si="27"/>
        <v>#NAME?</v>
      </c>
      <c r="BI123" t="e">
        <f t="shared" ca="1" si="23"/>
        <v>#NAME?</v>
      </c>
      <c r="BJ123" t="e">
        <f t="shared" ca="1" si="24"/>
        <v>#NAME?</v>
      </c>
      <c r="BK123" t="e">
        <f t="shared" ca="1" si="25"/>
        <v>#NAME?</v>
      </c>
    </row>
    <row r="124" spans="1:63" ht="15.5" x14ac:dyDescent="0.35">
      <c r="A124" s="31">
        <v>64</v>
      </c>
      <c r="B124" s="20">
        <v>1.5389999999999999</v>
      </c>
      <c r="C124" s="14">
        <v>4</v>
      </c>
      <c r="D124">
        <v>1</v>
      </c>
      <c r="E124" s="32">
        <v>1</v>
      </c>
      <c r="F124" s="14">
        <v>36</v>
      </c>
      <c r="G124" s="14">
        <v>8</v>
      </c>
      <c r="H124" s="14">
        <v>1</v>
      </c>
      <c r="Q124" t="e">
        <f ca="1"/>
        <v>#NAME?</v>
      </c>
      <c r="R124" t="e">
        <f ca="1"/>
        <v>#NAME?</v>
      </c>
      <c r="S124" t="e">
        <f ca="1"/>
        <v>#NAME?</v>
      </c>
      <c r="T124" t="e">
        <f ca="1"/>
        <v>#NAME?</v>
      </c>
      <c r="U124" t="e">
        <f ca="1"/>
        <v>#NAME?</v>
      </c>
      <c r="V124" t="e">
        <f ca="1"/>
        <v>#NAME?</v>
      </c>
      <c r="W124" t="e">
        <f ca="1"/>
        <v>#NAME?</v>
      </c>
      <c r="X124" s="138" t="e">
        <f ca="1"/>
        <v>#NAME?</v>
      </c>
      <c r="Y124" s="139" t="e">
        <f ca="1"/>
        <v>#NAME?</v>
      </c>
      <c r="Z124" s="140" t="e">
        <f t="shared" ca="1" si="15"/>
        <v>#NAME?</v>
      </c>
      <c r="AA124" t="e">
        <f t="shared" ca="1" si="16"/>
        <v>#NAME?</v>
      </c>
      <c r="AB124" t="e">
        <f t="shared" ca="1" si="17"/>
        <v>#NAME?</v>
      </c>
      <c r="AC124" s="138" t="e">
        <f t="shared" ca="1" si="18"/>
        <v>#NAME?</v>
      </c>
      <c r="AD124" s="140" t="e">
        <f t="shared" ca="1" si="19"/>
        <v>#NAME?</v>
      </c>
      <c r="AE124" s="138">
        <f t="shared" ca="1" si="20"/>
        <v>0</v>
      </c>
      <c r="AF124" s="140" t="e">
        <f t="shared" ca="1" si="21"/>
        <v>#NAME?</v>
      </c>
      <c r="AG124">
        <f t="shared" ca="1" si="22"/>
        <v>0</v>
      </c>
      <c r="BD124" t="e">
        <f ca="1"/>
        <v>#NAME?</v>
      </c>
      <c r="BE124" t="e">
        <f ca="1"/>
        <v>#NAME?</v>
      </c>
      <c r="BF124" t="e">
        <f ca="1"/>
        <v>#NAME?</v>
      </c>
      <c r="BG124" t="e">
        <f t="shared" ca="1" si="26"/>
        <v>#NAME?</v>
      </c>
      <c r="BH124" t="e">
        <f t="shared" ca="1" si="27"/>
        <v>#NAME?</v>
      </c>
      <c r="BI124" t="e">
        <f t="shared" ca="1" si="23"/>
        <v>#NAME?</v>
      </c>
      <c r="BJ124" t="e">
        <f t="shared" ca="1" si="24"/>
        <v>#NAME?</v>
      </c>
      <c r="BK124" t="e">
        <f t="shared" ca="1" si="25"/>
        <v>#NAME?</v>
      </c>
    </row>
    <row r="125" spans="1:63" ht="15.5" x14ac:dyDescent="0.35">
      <c r="A125" s="31">
        <v>67</v>
      </c>
      <c r="B125" s="20">
        <v>0.63700000000000001</v>
      </c>
      <c r="C125" s="14">
        <v>4</v>
      </c>
      <c r="D125">
        <v>1</v>
      </c>
      <c r="E125" s="32">
        <v>1</v>
      </c>
      <c r="F125" s="14">
        <v>30</v>
      </c>
      <c r="G125" s="14">
        <v>12</v>
      </c>
      <c r="H125" s="14">
        <v>0</v>
      </c>
      <c r="Q125" t="e">
        <f ca="1"/>
        <v>#NAME?</v>
      </c>
      <c r="R125" t="e">
        <f ca="1"/>
        <v>#NAME?</v>
      </c>
      <c r="S125" t="e">
        <f ca="1"/>
        <v>#NAME?</v>
      </c>
      <c r="T125" t="e">
        <f ca="1"/>
        <v>#NAME?</v>
      </c>
      <c r="U125" t="e">
        <f ca="1"/>
        <v>#NAME?</v>
      </c>
      <c r="V125" t="e">
        <f ca="1"/>
        <v>#NAME?</v>
      </c>
      <c r="W125" t="e">
        <f ca="1"/>
        <v>#NAME?</v>
      </c>
      <c r="X125" s="138" t="e">
        <f ca="1"/>
        <v>#NAME?</v>
      </c>
      <c r="Y125" s="139" t="e">
        <f ca="1"/>
        <v>#NAME?</v>
      </c>
      <c r="Z125" s="140" t="e">
        <f t="shared" ca="1" si="15"/>
        <v>#NAME?</v>
      </c>
      <c r="AA125" t="e">
        <f t="shared" ca="1" si="16"/>
        <v>#NAME?</v>
      </c>
      <c r="AB125" t="e">
        <f t="shared" ca="1" si="17"/>
        <v>#NAME?</v>
      </c>
      <c r="AC125" s="138" t="e">
        <f t="shared" ca="1" si="18"/>
        <v>#NAME?</v>
      </c>
      <c r="AD125" s="140" t="e">
        <f t="shared" ca="1" si="19"/>
        <v>#NAME?</v>
      </c>
      <c r="AE125" s="138">
        <f t="shared" ca="1" si="20"/>
        <v>0</v>
      </c>
      <c r="AF125" s="140" t="e">
        <f t="shared" ca="1" si="21"/>
        <v>#NAME?</v>
      </c>
      <c r="AG125">
        <f t="shared" ca="1" si="22"/>
        <v>0</v>
      </c>
      <c r="BD125" t="e">
        <f ca="1"/>
        <v>#NAME?</v>
      </c>
      <c r="BE125" t="e">
        <f ca="1"/>
        <v>#NAME?</v>
      </c>
      <c r="BF125" t="e">
        <f ca="1"/>
        <v>#NAME?</v>
      </c>
      <c r="BG125" t="e">
        <f t="shared" ca="1" si="26"/>
        <v>#NAME?</v>
      </c>
      <c r="BH125" t="e">
        <f t="shared" ca="1" si="27"/>
        <v>#NAME?</v>
      </c>
      <c r="BI125" t="e">
        <f t="shared" ca="1" si="23"/>
        <v>#NAME?</v>
      </c>
      <c r="BJ125" t="e">
        <f t="shared" ca="1" si="24"/>
        <v>#NAME?</v>
      </c>
      <c r="BK125" t="e">
        <f t="shared" ca="1" si="25"/>
        <v>#NAME?</v>
      </c>
    </row>
    <row r="126" spans="1:63" ht="15.5" x14ac:dyDescent="0.35">
      <c r="A126" s="31">
        <v>65</v>
      </c>
      <c r="B126" s="20">
        <v>0.27500000000000002</v>
      </c>
      <c r="C126" s="14">
        <v>1</v>
      </c>
      <c r="D126">
        <v>1</v>
      </c>
      <c r="E126" s="32">
        <v>1</v>
      </c>
      <c r="F126" s="14">
        <v>34</v>
      </c>
      <c r="G126" s="14">
        <v>11</v>
      </c>
      <c r="H126" s="14">
        <v>0</v>
      </c>
      <c r="Q126" t="e">
        <f ca="1"/>
        <v>#NAME?</v>
      </c>
      <c r="R126" t="e">
        <f ca="1"/>
        <v>#NAME?</v>
      </c>
      <c r="S126" t="e">
        <f ca="1"/>
        <v>#NAME?</v>
      </c>
      <c r="T126" t="e">
        <f ca="1"/>
        <v>#NAME?</v>
      </c>
      <c r="U126" t="e">
        <f ca="1"/>
        <v>#NAME?</v>
      </c>
      <c r="V126" t="e">
        <f ca="1"/>
        <v>#NAME?</v>
      </c>
      <c r="W126" t="e">
        <f ca="1"/>
        <v>#NAME?</v>
      </c>
      <c r="X126" s="138" t="e">
        <f ca="1"/>
        <v>#NAME?</v>
      </c>
      <c r="Y126" s="139" t="e">
        <f ca="1"/>
        <v>#NAME?</v>
      </c>
      <c r="Z126" s="140" t="e">
        <f t="shared" ca="1" si="15"/>
        <v>#NAME?</v>
      </c>
      <c r="AA126" t="e">
        <f t="shared" ca="1" si="16"/>
        <v>#NAME?</v>
      </c>
      <c r="AB126" t="e">
        <f t="shared" ca="1" si="17"/>
        <v>#NAME?</v>
      </c>
      <c r="AC126" s="138" t="e">
        <f t="shared" ca="1" si="18"/>
        <v>#NAME?</v>
      </c>
      <c r="AD126" s="140" t="e">
        <f t="shared" ca="1" si="19"/>
        <v>#NAME?</v>
      </c>
      <c r="AE126" s="138">
        <f t="shared" ca="1" si="20"/>
        <v>0</v>
      </c>
      <c r="AF126" s="140" t="e">
        <f t="shared" ca="1" si="21"/>
        <v>#NAME?</v>
      </c>
      <c r="AG126">
        <f t="shared" ca="1" si="22"/>
        <v>0</v>
      </c>
      <c r="BD126" t="e">
        <f ca="1"/>
        <v>#NAME?</v>
      </c>
      <c r="BE126" t="e">
        <f ca="1"/>
        <v>#NAME?</v>
      </c>
      <c r="BF126" t="e">
        <f ca="1"/>
        <v>#NAME?</v>
      </c>
      <c r="BG126" t="e">
        <f t="shared" ca="1" si="26"/>
        <v>#NAME?</v>
      </c>
      <c r="BH126" t="e">
        <f t="shared" ca="1" si="27"/>
        <v>#NAME?</v>
      </c>
      <c r="BI126" t="e">
        <f t="shared" ca="1" si="23"/>
        <v>#NAME?</v>
      </c>
      <c r="BJ126" t="e">
        <f t="shared" ca="1" si="24"/>
        <v>#NAME?</v>
      </c>
      <c r="BK126" t="e">
        <f t="shared" ca="1" si="25"/>
        <v>#NAME?</v>
      </c>
    </row>
    <row r="127" spans="1:63" ht="15.5" x14ac:dyDescent="0.35">
      <c r="A127" s="31">
        <v>89</v>
      </c>
      <c r="B127" s="20">
        <v>0.71099999999999997</v>
      </c>
      <c r="C127" s="14">
        <v>4</v>
      </c>
      <c r="D127">
        <v>1</v>
      </c>
      <c r="E127" s="32">
        <v>1</v>
      </c>
      <c r="F127" s="14">
        <v>47</v>
      </c>
      <c r="G127" s="14">
        <v>13</v>
      </c>
      <c r="H127" s="14">
        <v>0</v>
      </c>
      <c r="Q127" t="e">
        <f ca="1"/>
        <v>#NAME?</v>
      </c>
      <c r="R127" t="e">
        <f ca="1"/>
        <v>#NAME?</v>
      </c>
      <c r="S127" t="e">
        <f ca="1"/>
        <v>#NAME?</v>
      </c>
      <c r="T127" t="e">
        <f ca="1"/>
        <v>#NAME?</v>
      </c>
      <c r="U127" t="e">
        <f ca="1"/>
        <v>#NAME?</v>
      </c>
      <c r="V127" t="e">
        <f ca="1"/>
        <v>#NAME?</v>
      </c>
      <c r="W127" t="e">
        <f ca="1"/>
        <v>#NAME?</v>
      </c>
      <c r="X127" s="138" t="e">
        <f ca="1"/>
        <v>#NAME?</v>
      </c>
      <c r="Y127" s="139" t="e">
        <f ca="1"/>
        <v>#NAME?</v>
      </c>
      <c r="Z127" s="140" t="e">
        <f t="shared" ca="1" si="15"/>
        <v>#NAME?</v>
      </c>
      <c r="AA127" t="e">
        <f t="shared" ca="1" si="16"/>
        <v>#NAME?</v>
      </c>
      <c r="AB127" t="e">
        <f t="shared" ca="1" si="17"/>
        <v>#NAME?</v>
      </c>
      <c r="AC127" s="138" t="e">
        <f t="shared" ca="1" si="18"/>
        <v>#NAME?</v>
      </c>
      <c r="AD127" s="140" t="e">
        <f t="shared" ca="1" si="19"/>
        <v>#NAME?</v>
      </c>
      <c r="AE127" s="138">
        <f t="shared" ca="1" si="20"/>
        <v>0</v>
      </c>
      <c r="AF127" s="140" t="e">
        <f t="shared" ca="1" si="21"/>
        <v>#NAME?</v>
      </c>
      <c r="AG127">
        <f t="shared" ca="1" si="22"/>
        <v>0</v>
      </c>
      <c r="BD127" t="e">
        <f ca="1"/>
        <v>#NAME?</v>
      </c>
      <c r="BE127" t="e">
        <f ca="1"/>
        <v>#NAME?</v>
      </c>
      <c r="BF127" t="e">
        <f ca="1"/>
        <v>#NAME?</v>
      </c>
      <c r="BG127" t="e">
        <f t="shared" ca="1" si="26"/>
        <v>#NAME?</v>
      </c>
      <c r="BH127" t="e">
        <f t="shared" ca="1" si="27"/>
        <v>#NAME?</v>
      </c>
      <c r="BI127" t="e">
        <f t="shared" ca="1" si="23"/>
        <v>#NAME?</v>
      </c>
      <c r="BJ127" t="e">
        <f t="shared" ca="1" si="24"/>
        <v>#NAME?</v>
      </c>
      <c r="BK127" t="e">
        <f t="shared" ca="1" si="25"/>
        <v>#NAME?</v>
      </c>
    </row>
    <row r="128" spans="1:63" ht="15.5" x14ac:dyDescent="0.35">
      <c r="A128" s="31">
        <v>53</v>
      </c>
      <c r="B128" s="20">
        <v>1.2</v>
      </c>
      <c r="C128" s="14">
        <v>2</v>
      </c>
      <c r="D128">
        <v>1</v>
      </c>
      <c r="E128" s="32">
        <v>1</v>
      </c>
      <c r="F128" s="14">
        <v>33</v>
      </c>
      <c r="G128" s="14">
        <v>8</v>
      </c>
      <c r="H128" s="14">
        <v>1</v>
      </c>
      <c r="Q128" t="e">
        <f ca="1"/>
        <v>#NAME?</v>
      </c>
      <c r="R128" t="e">
        <f ca="1"/>
        <v>#NAME?</v>
      </c>
      <c r="S128" t="e">
        <f ca="1"/>
        <v>#NAME?</v>
      </c>
      <c r="T128" t="e">
        <f ca="1"/>
        <v>#NAME?</v>
      </c>
      <c r="U128" t="e">
        <f ca="1"/>
        <v>#NAME?</v>
      </c>
      <c r="V128" t="e">
        <f ca="1"/>
        <v>#NAME?</v>
      </c>
      <c r="W128" t="e">
        <f ca="1"/>
        <v>#NAME?</v>
      </c>
      <c r="X128" s="138" t="e">
        <f ca="1"/>
        <v>#NAME?</v>
      </c>
      <c r="Y128" s="139" t="e">
        <f ca="1"/>
        <v>#NAME?</v>
      </c>
      <c r="Z128" s="140" t="e">
        <f t="shared" ca="1" si="15"/>
        <v>#NAME?</v>
      </c>
      <c r="AA128" t="e">
        <f t="shared" ca="1" si="16"/>
        <v>#NAME?</v>
      </c>
      <c r="AB128" t="e">
        <f t="shared" ca="1" si="17"/>
        <v>#NAME?</v>
      </c>
      <c r="AC128" s="138" t="e">
        <f t="shared" ca="1" si="18"/>
        <v>#NAME?</v>
      </c>
      <c r="AD128" s="140" t="e">
        <f t="shared" ca="1" si="19"/>
        <v>#NAME?</v>
      </c>
      <c r="AE128" s="138">
        <f t="shared" ca="1" si="20"/>
        <v>0</v>
      </c>
      <c r="AF128" s="140" t="e">
        <f t="shared" ca="1" si="21"/>
        <v>#NAME?</v>
      </c>
      <c r="AG128">
        <f t="shared" ca="1" si="22"/>
        <v>0</v>
      </c>
      <c r="BD128" t="e">
        <f ca="1"/>
        <v>#NAME?</v>
      </c>
      <c r="BE128" t="e">
        <f ca="1"/>
        <v>#NAME?</v>
      </c>
      <c r="BF128" t="e">
        <f ca="1"/>
        <v>#NAME?</v>
      </c>
      <c r="BG128" t="e">
        <f t="shared" ca="1" si="26"/>
        <v>#NAME?</v>
      </c>
      <c r="BH128" t="e">
        <f t="shared" ca="1" si="27"/>
        <v>#NAME?</v>
      </c>
      <c r="BI128" t="e">
        <f t="shared" ca="1" si="23"/>
        <v>#NAME?</v>
      </c>
      <c r="BJ128" t="e">
        <f t="shared" ca="1" si="24"/>
        <v>#NAME?</v>
      </c>
      <c r="BK128" t="e">
        <f t="shared" ca="1" si="25"/>
        <v>#NAME?</v>
      </c>
    </row>
    <row r="129" spans="1:63" ht="15.5" x14ac:dyDescent="0.35">
      <c r="A129" s="31">
        <v>44</v>
      </c>
      <c r="B129" s="20">
        <v>1.2270000000000001</v>
      </c>
      <c r="C129" s="14">
        <v>5</v>
      </c>
      <c r="D129">
        <v>0</v>
      </c>
      <c r="E129" s="32">
        <v>0</v>
      </c>
      <c r="F129" s="14">
        <v>37</v>
      </c>
      <c r="G129" s="14">
        <v>10</v>
      </c>
      <c r="H129" s="14">
        <v>1</v>
      </c>
      <c r="Q129" t="e">
        <f ca="1"/>
        <v>#NAME?</v>
      </c>
      <c r="R129" t="e">
        <f ca="1"/>
        <v>#NAME?</v>
      </c>
      <c r="S129" t="e">
        <f ca="1"/>
        <v>#NAME?</v>
      </c>
      <c r="T129" t="e">
        <f ca="1"/>
        <v>#NAME?</v>
      </c>
      <c r="U129" t="e">
        <f ca="1"/>
        <v>#NAME?</v>
      </c>
      <c r="V129" t="e">
        <f ca="1"/>
        <v>#NAME?</v>
      </c>
      <c r="W129" t="e">
        <f ca="1"/>
        <v>#NAME?</v>
      </c>
      <c r="X129" s="138" t="e">
        <f ca="1"/>
        <v>#NAME?</v>
      </c>
      <c r="Y129" s="139" t="e">
        <f ca="1"/>
        <v>#NAME?</v>
      </c>
      <c r="Z129" s="140" t="e">
        <f t="shared" ca="1" si="15"/>
        <v>#NAME?</v>
      </c>
      <c r="AA129" t="e">
        <f t="shared" ca="1" si="16"/>
        <v>#NAME?</v>
      </c>
      <c r="AB129" t="e">
        <f t="shared" ca="1" si="17"/>
        <v>#NAME?</v>
      </c>
      <c r="AC129" s="138" t="e">
        <f t="shared" ca="1" si="18"/>
        <v>#NAME?</v>
      </c>
      <c r="AD129" s="140" t="e">
        <f t="shared" ca="1" si="19"/>
        <v>#NAME?</v>
      </c>
      <c r="AE129" s="138">
        <f t="shared" ca="1" si="20"/>
        <v>0</v>
      </c>
      <c r="AF129" s="140" t="e">
        <f t="shared" ca="1" si="21"/>
        <v>#NAME?</v>
      </c>
      <c r="AG129">
        <f t="shared" ca="1" si="22"/>
        <v>0</v>
      </c>
      <c r="BD129" t="e">
        <f ca="1"/>
        <v>#NAME?</v>
      </c>
      <c r="BE129" t="e">
        <f ca="1"/>
        <v>#NAME?</v>
      </c>
      <c r="BF129" t="e">
        <f ca="1"/>
        <v>#NAME?</v>
      </c>
      <c r="BG129" t="e">
        <f t="shared" ca="1" si="26"/>
        <v>#NAME?</v>
      </c>
      <c r="BH129" t="e">
        <f t="shared" ca="1" si="27"/>
        <v>#NAME?</v>
      </c>
      <c r="BI129" t="e">
        <f t="shared" ca="1" si="23"/>
        <v>#NAME?</v>
      </c>
      <c r="BJ129" t="e">
        <f t="shared" ca="1" si="24"/>
        <v>#NAME?</v>
      </c>
      <c r="BK129" t="e">
        <f t="shared" ca="1" si="25"/>
        <v>#NAME?</v>
      </c>
    </row>
    <row r="130" spans="1:63" ht="15.5" x14ac:dyDescent="0.35">
      <c r="A130" s="31">
        <v>46</v>
      </c>
      <c r="B130" s="20">
        <v>1.9630000000000001</v>
      </c>
      <c r="C130" s="14">
        <v>4</v>
      </c>
      <c r="D130">
        <v>0</v>
      </c>
      <c r="E130" s="32">
        <v>0</v>
      </c>
      <c r="F130" s="14">
        <v>28</v>
      </c>
      <c r="G130" s="14">
        <v>10</v>
      </c>
      <c r="H130" s="14">
        <v>1</v>
      </c>
      <c r="Q130" t="e">
        <f ca="1"/>
        <v>#NAME?</v>
      </c>
      <c r="R130" t="e">
        <f ca="1"/>
        <v>#NAME?</v>
      </c>
      <c r="S130" t="e">
        <f ca="1"/>
        <v>#NAME?</v>
      </c>
      <c r="T130" t="e">
        <f ca="1"/>
        <v>#NAME?</v>
      </c>
      <c r="U130" t="e">
        <f ca="1"/>
        <v>#NAME?</v>
      </c>
      <c r="V130" t="e">
        <f ca="1"/>
        <v>#NAME?</v>
      </c>
      <c r="W130" t="e">
        <f ca="1"/>
        <v>#NAME?</v>
      </c>
      <c r="X130" s="138" t="e">
        <f ca="1"/>
        <v>#NAME?</v>
      </c>
      <c r="Y130" s="139" t="e">
        <f ca="1"/>
        <v>#NAME?</v>
      </c>
      <c r="Z130" s="140" t="e">
        <f t="shared" ca="1" si="15"/>
        <v>#NAME?</v>
      </c>
      <c r="AA130" t="e">
        <f t="shared" ca="1" si="16"/>
        <v>#NAME?</v>
      </c>
      <c r="AB130" t="e">
        <f t="shared" ca="1" si="17"/>
        <v>#NAME?</v>
      </c>
      <c r="AC130" s="138" t="e">
        <f t="shared" ca="1" si="18"/>
        <v>#NAME?</v>
      </c>
      <c r="AD130" s="140" t="e">
        <f t="shared" ca="1" si="19"/>
        <v>#NAME?</v>
      </c>
      <c r="AE130" s="138">
        <f t="shared" ca="1" si="20"/>
        <v>0</v>
      </c>
      <c r="AF130" s="140" t="e">
        <f t="shared" ca="1" si="21"/>
        <v>#NAME?</v>
      </c>
      <c r="AG130">
        <f t="shared" ca="1" si="22"/>
        <v>0</v>
      </c>
      <c r="BD130" t="e">
        <f ca="1"/>
        <v>#NAME?</v>
      </c>
      <c r="BE130" t="e">
        <f ca="1"/>
        <v>#NAME?</v>
      </c>
      <c r="BF130" t="e">
        <f ca="1"/>
        <v>#NAME?</v>
      </c>
      <c r="BG130" t="e">
        <f t="shared" ca="1" si="26"/>
        <v>#NAME?</v>
      </c>
      <c r="BH130" t="e">
        <f t="shared" ca="1" si="27"/>
        <v>#NAME?</v>
      </c>
      <c r="BI130" t="e">
        <f t="shared" ca="1" si="23"/>
        <v>#NAME?</v>
      </c>
      <c r="BJ130" t="e">
        <f t="shared" ca="1" si="24"/>
        <v>#NAME?</v>
      </c>
      <c r="BK130" t="e">
        <f t="shared" ca="1" si="25"/>
        <v>#NAME?</v>
      </c>
    </row>
    <row r="131" spans="1:63" ht="15.5" x14ac:dyDescent="0.35">
      <c r="A131" s="31">
        <v>58</v>
      </c>
      <c r="B131" s="20">
        <v>0.496</v>
      </c>
      <c r="C131" s="14">
        <v>2</v>
      </c>
      <c r="D131">
        <v>0</v>
      </c>
      <c r="E131" s="32">
        <v>0</v>
      </c>
      <c r="F131" s="14">
        <v>42</v>
      </c>
      <c r="G131" s="14">
        <v>5</v>
      </c>
      <c r="H131" s="14">
        <v>0</v>
      </c>
      <c r="Q131" t="e">
        <f ca="1"/>
        <v>#NAME?</v>
      </c>
      <c r="R131" t="e">
        <f ca="1"/>
        <v>#NAME?</v>
      </c>
      <c r="S131" t="e">
        <f ca="1"/>
        <v>#NAME?</v>
      </c>
      <c r="T131" t="e">
        <f ca="1"/>
        <v>#NAME?</v>
      </c>
      <c r="U131" t="e">
        <f ca="1"/>
        <v>#NAME?</v>
      </c>
      <c r="V131" t="e">
        <f ca="1"/>
        <v>#NAME?</v>
      </c>
      <c r="W131" t="e">
        <f ca="1"/>
        <v>#NAME?</v>
      </c>
      <c r="X131" s="138" t="e">
        <f ca="1"/>
        <v>#NAME?</v>
      </c>
      <c r="Y131" s="139" t="e">
        <f ca="1"/>
        <v>#NAME?</v>
      </c>
      <c r="Z131" s="140" t="e">
        <f t="shared" ca="1" si="15"/>
        <v>#NAME?</v>
      </c>
      <c r="AA131" t="e">
        <f t="shared" ca="1" si="16"/>
        <v>#NAME?</v>
      </c>
      <c r="AB131" t="e">
        <f t="shared" ca="1" si="17"/>
        <v>#NAME?</v>
      </c>
      <c r="AC131" s="138" t="e">
        <f t="shared" ca="1" si="18"/>
        <v>#NAME?</v>
      </c>
      <c r="AD131" s="140" t="e">
        <f t="shared" ca="1" si="19"/>
        <v>#NAME?</v>
      </c>
      <c r="AE131" s="138">
        <f t="shared" ca="1" si="20"/>
        <v>0</v>
      </c>
      <c r="AF131" s="140" t="e">
        <f t="shared" ca="1" si="21"/>
        <v>#NAME?</v>
      </c>
      <c r="AG131">
        <f t="shared" ca="1" si="22"/>
        <v>0</v>
      </c>
      <c r="BD131" t="e">
        <f ca="1"/>
        <v>#NAME?</v>
      </c>
      <c r="BE131" t="e">
        <f ca="1"/>
        <v>#NAME?</v>
      </c>
      <c r="BF131" t="e">
        <f ca="1"/>
        <v>#NAME?</v>
      </c>
      <c r="BG131" t="e">
        <f t="shared" ca="1" si="26"/>
        <v>#NAME?</v>
      </c>
      <c r="BH131" t="e">
        <f t="shared" ca="1" si="27"/>
        <v>#NAME?</v>
      </c>
      <c r="BI131" t="e">
        <f t="shared" ca="1" si="23"/>
        <v>#NAME?</v>
      </c>
      <c r="BJ131" t="e">
        <f t="shared" ca="1" si="24"/>
        <v>#NAME?</v>
      </c>
      <c r="BK131" t="e">
        <f t="shared" ca="1" si="25"/>
        <v>#NAME?</v>
      </c>
    </row>
    <row r="132" spans="1:63" ht="15.5" x14ac:dyDescent="0.35">
      <c r="A132" s="31">
        <v>62</v>
      </c>
      <c r="B132" s="20">
        <v>0.42399999999999999</v>
      </c>
      <c r="C132" s="14">
        <v>2</v>
      </c>
      <c r="D132">
        <v>1</v>
      </c>
      <c r="E132" s="32">
        <v>0</v>
      </c>
      <c r="F132" s="14">
        <v>49</v>
      </c>
      <c r="G132" s="14">
        <v>12</v>
      </c>
      <c r="H132" s="14">
        <v>0</v>
      </c>
      <c r="Q132" t="e">
        <f ca="1"/>
        <v>#NAME?</v>
      </c>
      <c r="R132" t="e">
        <f ca="1"/>
        <v>#NAME?</v>
      </c>
      <c r="S132" t="e">
        <f ca="1"/>
        <v>#NAME?</v>
      </c>
      <c r="T132" t="e">
        <f ca="1"/>
        <v>#NAME?</v>
      </c>
      <c r="U132" t="e">
        <f ca="1"/>
        <v>#NAME?</v>
      </c>
      <c r="V132" t="e">
        <f ca="1"/>
        <v>#NAME?</v>
      </c>
      <c r="W132" t="e">
        <f ca="1"/>
        <v>#NAME?</v>
      </c>
      <c r="X132" s="138" t="e">
        <f ca="1"/>
        <v>#NAME?</v>
      </c>
      <c r="Y132" s="139" t="e">
        <f ca="1"/>
        <v>#NAME?</v>
      </c>
      <c r="Z132" s="140" t="e">
        <f t="shared" ca="1" si="15"/>
        <v>#NAME?</v>
      </c>
      <c r="AA132" t="e">
        <f t="shared" ca="1" si="16"/>
        <v>#NAME?</v>
      </c>
      <c r="AB132" t="e">
        <f t="shared" ca="1" si="17"/>
        <v>#NAME?</v>
      </c>
      <c r="AC132" s="138" t="e">
        <f t="shared" ca="1" si="18"/>
        <v>#NAME?</v>
      </c>
      <c r="AD132" s="140" t="e">
        <f t="shared" ca="1" si="19"/>
        <v>#NAME?</v>
      </c>
      <c r="AE132" s="138">
        <f t="shared" ca="1" si="20"/>
        <v>0</v>
      </c>
      <c r="AF132" s="140" t="e">
        <f t="shared" ca="1" si="21"/>
        <v>#NAME?</v>
      </c>
      <c r="AG132">
        <f t="shared" ca="1" si="22"/>
        <v>0</v>
      </c>
      <c r="BD132" t="e">
        <f ca="1"/>
        <v>#NAME?</v>
      </c>
      <c r="BE132" t="e">
        <f ca="1"/>
        <v>#NAME?</v>
      </c>
      <c r="BF132" t="e">
        <f ca="1"/>
        <v>#NAME?</v>
      </c>
      <c r="BG132" t="e">
        <f t="shared" ca="1" si="26"/>
        <v>#NAME?</v>
      </c>
      <c r="BH132" t="e">
        <f t="shared" ca="1" si="27"/>
        <v>#NAME?</v>
      </c>
      <c r="BI132" t="e">
        <f t="shared" ca="1" si="23"/>
        <v>#NAME?</v>
      </c>
      <c r="BJ132" t="e">
        <f t="shared" ca="1" si="24"/>
        <v>#NAME?</v>
      </c>
      <c r="BK132" t="e">
        <f t="shared" ca="1" si="25"/>
        <v>#NAME?</v>
      </c>
    </row>
    <row r="133" spans="1:63" ht="15.5" x14ac:dyDescent="0.35">
      <c r="A133" s="31">
        <v>62</v>
      </c>
      <c r="B133" s="20">
        <v>1.1519999999999999</v>
      </c>
      <c r="C133" s="14">
        <v>2</v>
      </c>
      <c r="D133">
        <v>0</v>
      </c>
      <c r="E133" s="32">
        <v>1</v>
      </c>
      <c r="F133" s="14">
        <v>42</v>
      </c>
      <c r="G133" s="14">
        <v>8</v>
      </c>
      <c r="H133" s="14">
        <v>1</v>
      </c>
      <c r="Q133" t="e">
        <f ca="1"/>
        <v>#NAME?</v>
      </c>
      <c r="R133" t="e">
        <f ca="1"/>
        <v>#NAME?</v>
      </c>
      <c r="S133" t="e">
        <f ca="1"/>
        <v>#NAME?</v>
      </c>
      <c r="T133" t="e">
        <f ca="1"/>
        <v>#NAME?</v>
      </c>
      <c r="U133" t="e">
        <f ca="1"/>
        <v>#NAME?</v>
      </c>
      <c r="V133" t="e">
        <f ca="1"/>
        <v>#NAME?</v>
      </c>
      <c r="W133" t="e">
        <f ca="1"/>
        <v>#NAME?</v>
      </c>
      <c r="X133" s="138" t="e">
        <f ca="1"/>
        <v>#NAME?</v>
      </c>
      <c r="Y133" s="139" t="e">
        <f ca="1"/>
        <v>#NAME?</v>
      </c>
      <c r="Z133" s="140" t="e">
        <f t="shared" ca="1" si="15"/>
        <v>#NAME?</v>
      </c>
      <c r="AA133" t="e">
        <f t="shared" ca="1" si="16"/>
        <v>#NAME?</v>
      </c>
      <c r="AB133" t="e">
        <f t="shared" ca="1" si="17"/>
        <v>#NAME?</v>
      </c>
      <c r="AC133" s="138" t="e">
        <f t="shared" ca="1" si="18"/>
        <v>#NAME?</v>
      </c>
      <c r="AD133" s="140" t="e">
        <f t="shared" ca="1" si="19"/>
        <v>#NAME?</v>
      </c>
      <c r="AE133" s="138">
        <f t="shared" ca="1" si="20"/>
        <v>0</v>
      </c>
      <c r="AF133" s="140" t="e">
        <f t="shared" ca="1" si="21"/>
        <v>#NAME?</v>
      </c>
      <c r="AG133">
        <f t="shared" ca="1" si="22"/>
        <v>0</v>
      </c>
      <c r="BD133" t="e">
        <f ca="1"/>
        <v>#NAME?</v>
      </c>
      <c r="BE133" t="e">
        <f ca="1"/>
        <v>#NAME?</v>
      </c>
      <c r="BF133" t="e">
        <f ca="1"/>
        <v>#NAME?</v>
      </c>
      <c r="BG133" t="e">
        <f t="shared" ca="1" si="26"/>
        <v>#NAME?</v>
      </c>
      <c r="BH133" t="e">
        <f t="shared" ca="1" si="27"/>
        <v>#NAME?</v>
      </c>
      <c r="BI133" t="e">
        <f t="shared" ca="1" si="23"/>
        <v>#NAME?</v>
      </c>
      <c r="BJ133" t="e">
        <f t="shared" ca="1" si="24"/>
        <v>#NAME?</v>
      </c>
      <c r="BK133" t="e">
        <f t="shared" ca="1" si="25"/>
        <v>#NAME?</v>
      </c>
    </row>
    <row r="134" spans="1:63" ht="15.5" x14ac:dyDescent="0.35">
      <c r="A134" s="31">
        <v>46</v>
      </c>
      <c r="B134" s="20">
        <v>1.4810000000000001</v>
      </c>
      <c r="C134" s="14">
        <v>3</v>
      </c>
      <c r="D134">
        <v>0</v>
      </c>
      <c r="E134" s="32">
        <v>0</v>
      </c>
      <c r="F134" s="14">
        <v>40</v>
      </c>
      <c r="G134" s="14">
        <v>1</v>
      </c>
      <c r="H134" s="14">
        <v>0</v>
      </c>
      <c r="Q134" t="e">
        <f ca="1"/>
        <v>#NAME?</v>
      </c>
      <c r="R134" t="e">
        <f ca="1"/>
        <v>#NAME?</v>
      </c>
      <c r="S134" t="e">
        <f ca="1"/>
        <v>#NAME?</v>
      </c>
      <c r="T134" t="e">
        <f ca="1"/>
        <v>#NAME?</v>
      </c>
      <c r="U134" t="e">
        <f ca="1"/>
        <v>#NAME?</v>
      </c>
      <c r="V134" t="e">
        <f ca="1"/>
        <v>#NAME?</v>
      </c>
      <c r="W134" t="e">
        <f ca="1"/>
        <v>#NAME?</v>
      </c>
      <c r="X134" s="138" t="e">
        <f ca="1"/>
        <v>#NAME?</v>
      </c>
      <c r="Y134" s="139" t="e">
        <f ca="1"/>
        <v>#NAME?</v>
      </c>
      <c r="Z134" s="140" t="e">
        <f t="shared" ca="1" si="15"/>
        <v>#NAME?</v>
      </c>
      <c r="AA134" t="e">
        <f t="shared" ca="1" si="16"/>
        <v>#NAME?</v>
      </c>
      <c r="AB134" t="e">
        <f t="shared" ca="1" si="17"/>
        <v>#NAME?</v>
      </c>
      <c r="AC134" s="138" t="e">
        <f t="shared" ca="1" si="18"/>
        <v>#NAME?</v>
      </c>
      <c r="AD134" s="140" t="e">
        <f t="shared" ca="1" si="19"/>
        <v>#NAME?</v>
      </c>
      <c r="AE134" s="138">
        <f t="shared" ca="1" si="20"/>
        <v>0</v>
      </c>
      <c r="AF134" s="140" t="e">
        <f t="shared" ca="1" si="21"/>
        <v>#NAME?</v>
      </c>
      <c r="AG134">
        <f t="shared" ca="1" si="22"/>
        <v>0</v>
      </c>
      <c r="BD134" t="e">
        <f ca="1"/>
        <v>#NAME?</v>
      </c>
      <c r="BE134" t="e">
        <f ca="1"/>
        <v>#NAME?</v>
      </c>
      <c r="BF134" t="e">
        <f ca="1"/>
        <v>#NAME?</v>
      </c>
      <c r="BG134" t="e">
        <f t="shared" ca="1" si="26"/>
        <v>#NAME?</v>
      </c>
      <c r="BH134" t="e">
        <f t="shared" ca="1" si="27"/>
        <v>#NAME?</v>
      </c>
      <c r="BI134" t="e">
        <f t="shared" ca="1" si="23"/>
        <v>#NAME?</v>
      </c>
      <c r="BJ134" t="e">
        <f t="shared" ca="1" si="24"/>
        <v>#NAME?</v>
      </c>
      <c r="BK134" t="e">
        <f t="shared" ca="1" si="25"/>
        <v>#NAME?</v>
      </c>
    </row>
    <row r="135" spans="1:63" ht="15.5" x14ac:dyDescent="0.35">
      <c r="A135" s="31">
        <v>66</v>
      </c>
      <c r="B135" s="20">
        <v>2.2850000000000001</v>
      </c>
      <c r="C135" s="14">
        <v>3</v>
      </c>
      <c r="D135">
        <v>0</v>
      </c>
      <c r="E135" s="32">
        <v>1</v>
      </c>
      <c r="F135" s="14">
        <v>32</v>
      </c>
      <c r="G135" s="14">
        <v>9</v>
      </c>
      <c r="H135" s="14">
        <v>1</v>
      </c>
      <c r="Q135" t="e">
        <f ca="1"/>
        <v>#NAME?</v>
      </c>
      <c r="R135" t="e">
        <f ca="1"/>
        <v>#NAME?</v>
      </c>
      <c r="S135" t="e">
        <f ca="1"/>
        <v>#NAME?</v>
      </c>
      <c r="T135" t="e">
        <f ca="1"/>
        <v>#NAME?</v>
      </c>
      <c r="U135" t="e">
        <f ca="1"/>
        <v>#NAME?</v>
      </c>
      <c r="V135" t="e">
        <f ca="1"/>
        <v>#NAME?</v>
      </c>
      <c r="W135" t="e">
        <f ca="1"/>
        <v>#NAME?</v>
      </c>
      <c r="X135" s="138" t="e">
        <f ca="1"/>
        <v>#NAME?</v>
      </c>
      <c r="Y135" s="139" t="e">
        <f ca="1"/>
        <v>#NAME?</v>
      </c>
      <c r="Z135" s="140" t="e">
        <f t="shared" ca="1" si="15"/>
        <v>#NAME?</v>
      </c>
      <c r="AA135" t="e">
        <f t="shared" ca="1" si="16"/>
        <v>#NAME?</v>
      </c>
      <c r="AB135" t="e">
        <f t="shared" ca="1" si="17"/>
        <v>#NAME?</v>
      </c>
      <c r="AC135" s="138" t="e">
        <f t="shared" ca="1" si="18"/>
        <v>#NAME?</v>
      </c>
      <c r="AD135" s="140" t="e">
        <f t="shared" ca="1" si="19"/>
        <v>#NAME?</v>
      </c>
      <c r="AE135" s="138">
        <f t="shared" ca="1" si="20"/>
        <v>0</v>
      </c>
      <c r="AF135" s="140" t="e">
        <f t="shared" ca="1" si="21"/>
        <v>#NAME?</v>
      </c>
      <c r="AG135">
        <f t="shared" ca="1" si="22"/>
        <v>0</v>
      </c>
      <c r="BD135" t="e">
        <f ca="1"/>
        <v>#NAME?</v>
      </c>
      <c r="BE135" t="e">
        <f ca="1"/>
        <v>#NAME?</v>
      </c>
      <c r="BF135" t="e">
        <f ca="1"/>
        <v>#NAME?</v>
      </c>
      <c r="BG135" t="e">
        <f t="shared" ca="1" si="26"/>
        <v>#NAME?</v>
      </c>
      <c r="BH135" t="e">
        <f t="shared" ca="1" si="27"/>
        <v>#NAME?</v>
      </c>
      <c r="BI135" t="e">
        <f t="shared" ca="1" si="23"/>
        <v>#NAME?</v>
      </c>
      <c r="BJ135" t="e">
        <f t="shared" ca="1" si="24"/>
        <v>#NAME?</v>
      </c>
      <c r="BK135" t="e">
        <f t="shared" ca="1" si="25"/>
        <v>#NAME?</v>
      </c>
    </row>
    <row r="136" spans="1:63" ht="15.5" x14ac:dyDescent="0.35">
      <c r="A136" s="31">
        <v>56</v>
      </c>
      <c r="B136" s="20">
        <v>0.29199999999999998</v>
      </c>
      <c r="C136" s="14">
        <v>3</v>
      </c>
      <c r="D136">
        <v>0</v>
      </c>
      <c r="E136" s="32">
        <v>0</v>
      </c>
      <c r="F136" s="14">
        <v>34</v>
      </c>
      <c r="G136" s="14">
        <v>9</v>
      </c>
      <c r="H136" s="14">
        <v>1</v>
      </c>
      <c r="Q136" t="e">
        <f ca="1"/>
        <v>#NAME?</v>
      </c>
      <c r="R136" t="e">
        <f ca="1"/>
        <v>#NAME?</v>
      </c>
      <c r="S136" t="e">
        <f ca="1"/>
        <v>#NAME?</v>
      </c>
      <c r="T136" t="e">
        <f ca="1"/>
        <v>#NAME?</v>
      </c>
      <c r="U136" t="e">
        <f ca="1"/>
        <v>#NAME?</v>
      </c>
      <c r="V136" t="e">
        <f ca="1"/>
        <v>#NAME?</v>
      </c>
      <c r="W136" t="e">
        <f ca="1"/>
        <v>#NAME?</v>
      </c>
      <c r="X136" s="138" t="e">
        <f ca="1"/>
        <v>#NAME?</v>
      </c>
      <c r="Y136" s="139" t="e">
        <f ca="1"/>
        <v>#NAME?</v>
      </c>
      <c r="Z136" s="140" t="e">
        <f t="shared" ca="1" si="15"/>
        <v>#NAME?</v>
      </c>
      <c r="AA136" t="e">
        <f t="shared" ca="1" si="16"/>
        <v>#NAME?</v>
      </c>
      <c r="AB136" t="e">
        <f t="shared" ca="1" si="17"/>
        <v>#NAME?</v>
      </c>
      <c r="AC136" s="138" t="e">
        <f t="shared" ca="1" si="18"/>
        <v>#NAME?</v>
      </c>
      <c r="AD136" s="140" t="e">
        <f t="shared" ca="1" si="19"/>
        <v>#NAME?</v>
      </c>
      <c r="AE136" s="138">
        <f t="shared" ca="1" si="20"/>
        <v>0</v>
      </c>
      <c r="AF136" s="140" t="e">
        <f t="shared" ca="1" si="21"/>
        <v>#NAME?</v>
      </c>
      <c r="AG136">
        <f t="shared" ca="1" si="22"/>
        <v>0</v>
      </c>
      <c r="BD136" t="e">
        <f ca="1"/>
        <v>#NAME?</v>
      </c>
      <c r="BE136" t="e">
        <f ca="1"/>
        <v>#NAME?</v>
      </c>
      <c r="BF136" t="e">
        <f ca="1"/>
        <v>#NAME?</v>
      </c>
      <c r="BG136" t="e">
        <f t="shared" ca="1" si="26"/>
        <v>#NAME?</v>
      </c>
      <c r="BH136" t="e">
        <f t="shared" ca="1" si="27"/>
        <v>#NAME?</v>
      </c>
      <c r="BI136" t="e">
        <f t="shared" ca="1" si="23"/>
        <v>#NAME?</v>
      </c>
      <c r="BJ136" t="e">
        <f t="shared" ca="1" si="24"/>
        <v>#NAME?</v>
      </c>
      <c r="BK136" t="e">
        <f t="shared" ca="1" si="25"/>
        <v>#NAME?</v>
      </c>
    </row>
    <row r="137" spans="1:63" ht="15.5" x14ac:dyDescent="0.35">
      <c r="A137" s="31">
        <v>82</v>
      </c>
      <c r="B137" s="20">
        <v>0.88800000000000001</v>
      </c>
      <c r="C137" s="14">
        <v>5</v>
      </c>
      <c r="D137">
        <v>1</v>
      </c>
      <c r="E137" s="32">
        <v>1</v>
      </c>
      <c r="F137" s="14">
        <v>40</v>
      </c>
      <c r="G137" s="14">
        <v>7</v>
      </c>
      <c r="H137" s="14">
        <v>1</v>
      </c>
      <c r="Q137" t="e">
        <f ca="1"/>
        <v>#NAME?</v>
      </c>
      <c r="R137" t="e">
        <f ca="1"/>
        <v>#NAME?</v>
      </c>
      <c r="S137" t="e">
        <f ca="1"/>
        <v>#NAME?</v>
      </c>
      <c r="T137" t="e">
        <f ca="1"/>
        <v>#NAME?</v>
      </c>
      <c r="U137" t="e">
        <f ca="1"/>
        <v>#NAME?</v>
      </c>
      <c r="V137" t="e">
        <f ca="1"/>
        <v>#NAME?</v>
      </c>
      <c r="W137" t="e">
        <f ca="1"/>
        <v>#NAME?</v>
      </c>
      <c r="X137" s="138" t="e">
        <f ca="1"/>
        <v>#NAME?</v>
      </c>
      <c r="Y137" s="139" t="e">
        <f ca="1"/>
        <v>#NAME?</v>
      </c>
      <c r="Z137" s="140" t="e">
        <f t="shared" ca="1" si="15"/>
        <v>#NAME?</v>
      </c>
      <c r="AA137" t="e">
        <f t="shared" ca="1" si="16"/>
        <v>#NAME?</v>
      </c>
      <c r="AB137" t="e">
        <f t="shared" ca="1" si="17"/>
        <v>#NAME?</v>
      </c>
      <c r="AC137" s="138" t="e">
        <f t="shared" ca="1" si="18"/>
        <v>#NAME?</v>
      </c>
      <c r="AD137" s="140" t="e">
        <f t="shared" ca="1" si="19"/>
        <v>#NAME?</v>
      </c>
      <c r="AE137" s="138">
        <f t="shared" ca="1" si="20"/>
        <v>0</v>
      </c>
      <c r="AF137" s="140" t="e">
        <f t="shared" ca="1" si="21"/>
        <v>#NAME?</v>
      </c>
      <c r="AG137">
        <f t="shared" ca="1" si="22"/>
        <v>0</v>
      </c>
      <c r="BD137" t="e">
        <f ca="1"/>
        <v>#NAME?</v>
      </c>
      <c r="BE137" t="e">
        <f ca="1"/>
        <v>#NAME?</v>
      </c>
      <c r="BF137" t="e">
        <f ca="1"/>
        <v>#NAME?</v>
      </c>
      <c r="BG137" t="e">
        <f t="shared" ca="1" si="26"/>
        <v>#NAME?</v>
      </c>
      <c r="BH137" t="e">
        <f t="shared" ca="1" si="27"/>
        <v>#NAME?</v>
      </c>
      <c r="BI137" t="e">
        <f t="shared" ca="1" si="23"/>
        <v>#NAME?</v>
      </c>
      <c r="BJ137" t="e">
        <f t="shared" ca="1" si="24"/>
        <v>#NAME?</v>
      </c>
      <c r="BK137" t="e">
        <f t="shared" ca="1" si="25"/>
        <v>#NAME?</v>
      </c>
    </row>
    <row r="138" spans="1:63" ht="15.5" x14ac:dyDescent="0.35">
      <c r="A138" s="31">
        <v>44</v>
      </c>
      <c r="B138" s="20">
        <v>2.3239999999999998</v>
      </c>
      <c r="C138" s="14">
        <v>2</v>
      </c>
      <c r="D138">
        <v>1</v>
      </c>
      <c r="E138" s="32">
        <v>0</v>
      </c>
      <c r="F138" s="14">
        <v>49</v>
      </c>
      <c r="G138" s="14">
        <v>19</v>
      </c>
      <c r="H138" s="14">
        <v>1</v>
      </c>
      <c r="Q138" t="e">
        <f ca="1"/>
        <v>#NAME?</v>
      </c>
      <c r="R138" t="e">
        <f ca="1"/>
        <v>#NAME?</v>
      </c>
      <c r="S138" t="e">
        <f ca="1"/>
        <v>#NAME?</v>
      </c>
      <c r="T138" t="e">
        <f ca="1"/>
        <v>#NAME?</v>
      </c>
      <c r="U138" t="e">
        <f ca="1"/>
        <v>#NAME?</v>
      </c>
      <c r="V138" t="e">
        <f ca="1"/>
        <v>#NAME?</v>
      </c>
      <c r="W138" t="e">
        <f ca="1"/>
        <v>#NAME?</v>
      </c>
      <c r="X138" s="138" t="e">
        <f ca="1"/>
        <v>#NAME?</v>
      </c>
      <c r="Y138" s="139" t="e">
        <f ca="1"/>
        <v>#NAME?</v>
      </c>
      <c r="Z138" s="140" t="e">
        <f t="shared" ca="1" si="15"/>
        <v>#NAME?</v>
      </c>
      <c r="AA138" t="e">
        <f t="shared" ca="1" si="16"/>
        <v>#NAME?</v>
      </c>
      <c r="AB138" t="e">
        <f t="shared" ca="1" si="17"/>
        <v>#NAME?</v>
      </c>
      <c r="AC138" s="138" t="e">
        <f t="shared" ca="1" si="18"/>
        <v>#NAME?</v>
      </c>
      <c r="AD138" s="140" t="e">
        <f t="shared" ca="1" si="19"/>
        <v>#NAME?</v>
      </c>
      <c r="AE138" s="138">
        <f t="shared" ca="1" si="20"/>
        <v>0</v>
      </c>
      <c r="AF138" s="140" t="e">
        <f t="shared" ca="1" si="21"/>
        <v>#NAME?</v>
      </c>
      <c r="AG138">
        <f t="shared" ca="1" si="22"/>
        <v>0</v>
      </c>
      <c r="BD138" t="e">
        <f ca="1"/>
        <v>#NAME?</v>
      </c>
      <c r="BE138" t="e">
        <f ca="1"/>
        <v>#NAME?</v>
      </c>
      <c r="BF138" t="e">
        <f ca="1"/>
        <v>#NAME?</v>
      </c>
      <c r="BG138" t="e">
        <f t="shared" ca="1" si="26"/>
        <v>#NAME?</v>
      </c>
      <c r="BH138" t="e">
        <f t="shared" ca="1" si="27"/>
        <v>#NAME?</v>
      </c>
      <c r="BI138" t="e">
        <f t="shared" ca="1" si="23"/>
        <v>#NAME?</v>
      </c>
      <c r="BJ138" t="e">
        <f t="shared" ca="1" si="24"/>
        <v>#NAME?</v>
      </c>
      <c r="BK138" t="e">
        <f t="shared" ca="1" si="25"/>
        <v>#NAME?</v>
      </c>
    </row>
    <row r="139" spans="1:63" ht="15.5" x14ac:dyDescent="0.35">
      <c r="A139" s="31">
        <v>44</v>
      </c>
      <c r="B139" s="20">
        <v>0.19600000000000001</v>
      </c>
      <c r="C139" s="14">
        <v>3</v>
      </c>
      <c r="D139">
        <v>0</v>
      </c>
      <c r="E139" s="32">
        <v>0</v>
      </c>
      <c r="F139" s="14">
        <v>33</v>
      </c>
      <c r="G139" s="14">
        <v>12</v>
      </c>
      <c r="H139" s="14">
        <v>1</v>
      </c>
      <c r="Q139" t="e">
        <f ca="1"/>
        <v>#NAME?</v>
      </c>
      <c r="R139" t="e">
        <f ca="1"/>
        <v>#NAME?</v>
      </c>
      <c r="S139" t="e">
        <f ca="1"/>
        <v>#NAME?</v>
      </c>
      <c r="T139" t="e">
        <f ca="1"/>
        <v>#NAME?</v>
      </c>
      <c r="U139" t="e">
        <f ca="1"/>
        <v>#NAME?</v>
      </c>
      <c r="V139" t="e">
        <f ca="1"/>
        <v>#NAME?</v>
      </c>
      <c r="W139" t="e">
        <f ca="1"/>
        <v>#NAME?</v>
      </c>
      <c r="X139" s="138" t="e">
        <f ca="1"/>
        <v>#NAME?</v>
      </c>
      <c r="Y139" s="139" t="e">
        <f ca="1"/>
        <v>#NAME?</v>
      </c>
      <c r="Z139" s="140" t="e">
        <f t="shared" ca="1" si="15"/>
        <v>#NAME?</v>
      </c>
      <c r="AA139" t="e">
        <f t="shared" ca="1" si="16"/>
        <v>#NAME?</v>
      </c>
      <c r="AB139" t="e">
        <f t="shared" ca="1" si="17"/>
        <v>#NAME?</v>
      </c>
      <c r="AC139" s="138" t="e">
        <f t="shared" ca="1" si="18"/>
        <v>#NAME?</v>
      </c>
      <c r="AD139" s="140" t="e">
        <f t="shared" ca="1" si="19"/>
        <v>#NAME?</v>
      </c>
      <c r="AE139" s="138">
        <f t="shared" ca="1" si="20"/>
        <v>0</v>
      </c>
      <c r="AF139" s="140" t="e">
        <f t="shared" ca="1" si="21"/>
        <v>#NAME?</v>
      </c>
      <c r="AG139">
        <f t="shared" ca="1" si="22"/>
        <v>0</v>
      </c>
      <c r="BD139" t="e">
        <f ca="1"/>
        <v>#NAME?</v>
      </c>
      <c r="BE139" t="e">
        <f ca="1"/>
        <v>#NAME?</v>
      </c>
      <c r="BF139" t="e">
        <f ca="1"/>
        <v>#NAME?</v>
      </c>
      <c r="BG139" t="e">
        <f t="shared" ca="1" si="26"/>
        <v>#NAME?</v>
      </c>
      <c r="BH139" t="e">
        <f t="shared" ca="1" si="27"/>
        <v>#NAME?</v>
      </c>
      <c r="BI139" t="e">
        <f t="shared" ca="1" si="23"/>
        <v>#NAME?</v>
      </c>
      <c r="BJ139" t="e">
        <f t="shared" ca="1" si="24"/>
        <v>#NAME?</v>
      </c>
      <c r="BK139" t="e">
        <f t="shared" ca="1" si="25"/>
        <v>#NAME?</v>
      </c>
    </row>
    <row r="140" spans="1:63" ht="15.5" x14ac:dyDescent="0.35">
      <c r="A140" s="31">
        <v>51</v>
      </c>
      <c r="B140" s="20">
        <v>0.18</v>
      </c>
      <c r="C140" s="14">
        <v>4</v>
      </c>
      <c r="D140">
        <v>1</v>
      </c>
      <c r="E140" s="32">
        <v>1</v>
      </c>
      <c r="F140" s="14">
        <v>40</v>
      </c>
      <c r="G140" s="14">
        <v>8</v>
      </c>
      <c r="H140" s="14">
        <v>1</v>
      </c>
      <c r="Q140" t="e">
        <f ca="1"/>
        <v>#NAME?</v>
      </c>
      <c r="R140" t="e">
        <f ca="1"/>
        <v>#NAME?</v>
      </c>
      <c r="S140" t="e">
        <f ca="1"/>
        <v>#NAME?</v>
      </c>
      <c r="T140" t="e">
        <f ca="1"/>
        <v>#NAME?</v>
      </c>
      <c r="U140" t="e">
        <f ca="1"/>
        <v>#NAME?</v>
      </c>
      <c r="V140" t="e">
        <f ca="1"/>
        <v>#NAME?</v>
      </c>
      <c r="W140" t="e">
        <f ca="1"/>
        <v>#NAME?</v>
      </c>
      <c r="X140" s="138" t="e">
        <f ca="1"/>
        <v>#NAME?</v>
      </c>
      <c r="Y140" s="139" t="e">
        <f ca="1"/>
        <v>#NAME?</v>
      </c>
      <c r="Z140" s="140" t="e">
        <f t="shared" ref="Z140:Z160" ca="1" si="28">X140+Y140</f>
        <v>#NAME?</v>
      </c>
      <c r="AA140" t="e">
        <f t="shared" ref="AA140:AA160" ca="1" si="29">IF(Z140=0,"",X140/Z140)</f>
        <v>#NAME?</v>
      </c>
      <c r="AB140" t="e">
        <f t="shared" ref="AB140:AB160" ca="1" si="30">1/(1+EXP(-$AI$12-MMULT(Q140:W140,$AI$13:$AI$19)))</f>
        <v>#NAME?</v>
      </c>
      <c r="AC140" s="138" t="e">
        <f t="shared" ref="AC140:AC160" ca="1" si="31">Z140*AB140</f>
        <v>#NAME?</v>
      </c>
      <c r="AD140" s="140" t="e">
        <f t="shared" ref="AD140:AD160" ca="1" si="32">Z140-AC140</f>
        <v>#NAME?</v>
      </c>
      <c r="AE140" s="138">
        <f t="shared" ref="AE140:AE160" ca="1" si="33">IFERROR(Z140*(AA140*LN(AB140)+(1-AA140)*LN(1-AB140)),0)</f>
        <v>0</v>
      </c>
      <c r="AF140" s="140" t="e">
        <f t="shared" ref="AF140:AF160" ca="1" si="34">100*IF(AB140&gt;=$AZ$17,X140/Z140,Y140/Z140)</f>
        <v>#NAME?</v>
      </c>
      <c r="AG140">
        <f t="shared" ref="AG140:AG160" ca="1" si="35">IFERROR((X140-AC140)^2/AC140+(Y140-AD140)^2/AD140,0)</f>
        <v>0</v>
      </c>
      <c r="BD140" t="e">
        <f ca="1"/>
        <v>#NAME?</v>
      </c>
      <c r="BE140" t="e">
        <f ca="1"/>
        <v>#NAME?</v>
      </c>
      <c r="BF140" t="e">
        <f ca="1"/>
        <v>#NAME?</v>
      </c>
      <c r="BG140" t="e">
        <f t="shared" ca="1" si="26"/>
        <v>#NAME?</v>
      </c>
      <c r="BH140" t="e">
        <f t="shared" ca="1" si="27"/>
        <v>#NAME?</v>
      </c>
      <c r="BI140" t="e">
        <f t="shared" ref="BI140:BI161" ca="1" si="36">1-BG140/BG$161</f>
        <v>#NAME?</v>
      </c>
      <c r="BJ140" t="e">
        <f t="shared" ref="BJ140:BJ161" ca="1" si="37">1-BH140/BH$161</f>
        <v>#NAME?</v>
      </c>
      <c r="BK140" t="e">
        <f t="shared" ref="BK140:BK161" ca="1" si="38">(BI140-BI141)*BJ140</f>
        <v>#NAME?</v>
      </c>
    </row>
    <row r="141" spans="1:63" ht="15.5" x14ac:dyDescent="0.35">
      <c r="A141" s="31">
        <v>70</v>
      </c>
      <c r="B141" s="20">
        <v>1.4159999999999999</v>
      </c>
      <c r="C141" s="14">
        <v>2</v>
      </c>
      <c r="D141">
        <v>0</v>
      </c>
      <c r="E141" s="32">
        <v>1</v>
      </c>
      <c r="F141" s="14">
        <v>45</v>
      </c>
      <c r="G141" s="14">
        <v>6</v>
      </c>
      <c r="H141" s="14">
        <v>1</v>
      </c>
      <c r="Q141" t="e">
        <f ca="1"/>
        <v>#NAME?</v>
      </c>
      <c r="R141" t="e">
        <f ca="1"/>
        <v>#NAME?</v>
      </c>
      <c r="S141" t="e">
        <f ca="1"/>
        <v>#NAME?</v>
      </c>
      <c r="T141" t="e">
        <f ca="1"/>
        <v>#NAME?</v>
      </c>
      <c r="U141" t="e">
        <f ca="1"/>
        <v>#NAME?</v>
      </c>
      <c r="V141" t="e">
        <f ca="1"/>
        <v>#NAME?</v>
      </c>
      <c r="W141" t="e">
        <f ca="1"/>
        <v>#NAME?</v>
      </c>
      <c r="X141" s="138" t="e">
        <f ca="1"/>
        <v>#NAME?</v>
      </c>
      <c r="Y141" s="139" t="e">
        <f ca="1"/>
        <v>#NAME?</v>
      </c>
      <c r="Z141" s="140" t="e">
        <f t="shared" ca="1" si="28"/>
        <v>#NAME?</v>
      </c>
      <c r="AA141" t="e">
        <f t="shared" ca="1" si="29"/>
        <v>#NAME?</v>
      </c>
      <c r="AB141" t="e">
        <f t="shared" ca="1" si="30"/>
        <v>#NAME?</v>
      </c>
      <c r="AC141" s="138" t="e">
        <f t="shared" ca="1" si="31"/>
        <v>#NAME?</v>
      </c>
      <c r="AD141" s="140" t="e">
        <f t="shared" ca="1" si="32"/>
        <v>#NAME?</v>
      </c>
      <c r="AE141" s="138">
        <f t="shared" ca="1" si="33"/>
        <v>0</v>
      </c>
      <c r="AF141" s="140" t="e">
        <f t="shared" ca="1" si="34"/>
        <v>#NAME?</v>
      </c>
      <c r="AG141">
        <f t="shared" ca="1" si="35"/>
        <v>0</v>
      </c>
      <c r="BD141" t="e">
        <f ca="1"/>
        <v>#NAME?</v>
      </c>
      <c r="BE141" t="e">
        <f ca="1"/>
        <v>#NAME?</v>
      </c>
      <c r="BF141" t="e">
        <f ca="1"/>
        <v>#NAME?</v>
      </c>
      <c r="BG141" t="e">
        <f t="shared" ref="BG141:BG161" ca="1" si="39">BG140+BE141</f>
        <v>#NAME?</v>
      </c>
      <c r="BH141" t="e">
        <f t="shared" ref="BH141:BH161" ca="1" si="40">BH140+BF141</f>
        <v>#NAME?</v>
      </c>
      <c r="BI141" t="e">
        <f t="shared" ca="1" si="36"/>
        <v>#NAME?</v>
      </c>
      <c r="BJ141" t="e">
        <f t="shared" ca="1" si="37"/>
        <v>#NAME?</v>
      </c>
      <c r="BK141" t="e">
        <f t="shared" ca="1" si="38"/>
        <v>#NAME?</v>
      </c>
    </row>
    <row r="142" spans="1:63" ht="15.5" x14ac:dyDescent="0.35">
      <c r="A142" s="31">
        <v>44</v>
      </c>
      <c r="B142" s="20">
        <v>0.115</v>
      </c>
      <c r="C142" s="14">
        <v>3</v>
      </c>
      <c r="D142">
        <v>0</v>
      </c>
      <c r="E142" s="32">
        <v>0</v>
      </c>
      <c r="F142" s="14">
        <v>46</v>
      </c>
      <c r="G142" s="14">
        <v>6</v>
      </c>
      <c r="H142" s="14">
        <v>0</v>
      </c>
      <c r="Q142" t="e">
        <f ca="1"/>
        <v>#NAME?</v>
      </c>
      <c r="R142" t="e">
        <f ca="1"/>
        <v>#NAME?</v>
      </c>
      <c r="S142" t="e">
        <f ca="1"/>
        <v>#NAME?</v>
      </c>
      <c r="T142" t="e">
        <f ca="1"/>
        <v>#NAME?</v>
      </c>
      <c r="U142" t="e">
        <f ca="1"/>
        <v>#NAME?</v>
      </c>
      <c r="V142" t="e">
        <f ca="1"/>
        <v>#NAME?</v>
      </c>
      <c r="W142" t="e">
        <f ca="1"/>
        <v>#NAME?</v>
      </c>
      <c r="X142" s="138" t="e">
        <f ca="1"/>
        <v>#NAME?</v>
      </c>
      <c r="Y142" s="139" t="e">
        <f ca="1"/>
        <v>#NAME?</v>
      </c>
      <c r="Z142" s="140" t="e">
        <f t="shared" ca="1" si="28"/>
        <v>#NAME?</v>
      </c>
      <c r="AA142" t="e">
        <f t="shared" ca="1" si="29"/>
        <v>#NAME?</v>
      </c>
      <c r="AB142" t="e">
        <f t="shared" ca="1" si="30"/>
        <v>#NAME?</v>
      </c>
      <c r="AC142" s="138" t="e">
        <f t="shared" ca="1" si="31"/>
        <v>#NAME?</v>
      </c>
      <c r="AD142" s="140" t="e">
        <f t="shared" ca="1" si="32"/>
        <v>#NAME?</v>
      </c>
      <c r="AE142" s="138">
        <f t="shared" ca="1" si="33"/>
        <v>0</v>
      </c>
      <c r="AF142" s="140" t="e">
        <f t="shared" ca="1" si="34"/>
        <v>#NAME?</v>
      </c>
      <c r="AG142">
        <f t="shared" ca="1" si="35"/>
        <v>0</v>
      </c>
      <c r="BD142" t="e">
        <f ca="1"/>
        <v>#NAME?</v>
      </c>
      <c r="BE142" t="e">
        <f ca="1"/>
        <v>#NAME?</v>
      </c>
      <c r="BF142" t="e">
        <f ca="1"/>
        <v>#NAME?</v>
      </c>
      <c r="BG142" t="e">
        <f t="shared" ca="1" si="39"/>
        <v>#NAME?</v>
      </c>
      <c r="BH142" t="e">
        <f t="shared" ca="1" si="40"/>
        <v>#NAME?</v>
      </c>
      <c r="BI142" t="e">
        <f t="shared" ca="1" si="36"/>
        <v>#NAME?</v>
      </c>
      <c r="BJ142" t="e">
        <f t="shared" ca="1" si="37"/>
        <v>#NAME?</v>
      </c>
      <c r="BK142" t="e">
        <f t="shared" ca="1" si="38"/>
        <v>#NAME?</v>
      </c>
    </row>
    <row r="143" spans="1:63" ht="15.5" x14ac:dyDescent="0.35">
      <c r="A143" s="31">
        <v>75</v>
      </c>
      <c r="B143" s="20">
        <v>0.995</v>
      </c>
      <c r="C143" s="14">
        <v>2</v>
      </c>
      <c r="D143">
        <v>1</v>
      </c>
      <c r="E143" s="32">
        <v>1</v>
      </c>
      <c r="F143" s="14">
        <v>30</v>
      </c>
      <c r="G143" s="14">
        <v>10</v>
      </c>
      <c r="H143" s="14">
        <v>1</v>
      </c>
      <c r="Q143" t="e">
        <f ca="1"/>
        <v>#NAME?</v>
      </c>
      <c r="R143" t="e">
        <f ca="1"/>
        <v>#NAME?</v>
      </c>
      <c r="S143" t="e">
        <f ca="1"/>
        <v>#NAME?</v>
      </c>
      <c r="T143" t="e">
        <f ca="1"/>
        <v>#NAME?</v>
      </c>
      <c r="U143" t="e">
        <f ca="1"/>
        <v>#NAME?</v>
      </c>
      <c r="V143" t="e">
        <f ca="1"/>
        <v>#NAME?</v>
      </c>
      <c r="W143" t="e">
        <f ca="1"/>
        <v>#NAME?</v>
      </c>
      <c r="X143" s="138" t="e">
        <f ca="1"/>
        <v>#NAME?</v>
      </c>
      <c r="Y143" s="139" t="e">
        <f ca="1"/>
        <v>#NAME?</v>
      </c>
      <c r="Z143" s="140" t="e">
        <f t="shared" ca="1" si="28"/>
        <v>#NAME?</v>
      </c>
      <c r="AA143" t="e">
        <f t="shared" ca="1" si="29"/>
        <v>#NAME?</v>
      </c>
      <c r="AB143" t="e">
        <f t="shared" ca="1" si="30"/>
        <v>#NAME?</v>
      </c>
      <c r="AC143" s="138" t="e">
        <f t="shared" ca="1" si="31"/>
        <v>#NAME?</v>
      </c>
      <c r="AD143" s="140" t="e">
        <f t="shared" ca="1" si="32"/>
        <v>#NAME?</v>
      </c>
      <c r="AE143" s="138">
        <f t="shared" ca="1" si="33"/>
        <v>0</v>
      </c>
      <c r="AF143" s="140" t="e">
        <f t="shared" ca="1" si="34"/>
        <v>#NAME?</v>
      </c>
      <c r="AG143">
        <f t="shared" ca="1" si="35"/>
        <v>0</v>
      </c>
      <c r="BD143" t="e">
        <f ca="1"/>
        <v>#NAME?</v>
      </c>
      <c r="BE143" t="e">
        <f ca="1"/>
        <v>#NAME?</v>
      </c>
      <c r="BF143" t="e">
        <f ca="1"/>
        <v>#NAME?</v>
      </c>
      <c r="BG143" t="e">
        <f t="shared" ca="1" si="39"/>
        <v>#NAME?</v>
      </c>
      <c r="BH143" t="e">
        <f t="shared" ca="1" si="40"/>
        <v>#NAME?</v>
      </c>
      <c r="BI143" t="e">
        <f t="shared" ca="1" si="36"/>
        <v>#NAME?</v>
      </c>
      <c r="BJ143" t="e">
        <f t="shared" ca="1" si="37"/>
        <v>#NAME?</v>
      </c>
      <c r="BK143" t="e">
        <f t="shared" ca="1" si="38"/>
        <v>#NAME?</v>
      </c>
    </row>
    <row r="144" spans="1:63" ht="15.5" x14ac:dyDescent="0.35">
      <c r="A144" s="31">
        <v>68</v>
      </c>
      <c r="B144" s="20">
        <v>2.3519999999999999</v>
      </c>
      <c r="C144" s="14">
        <v>0</v>
      </c>
      <c r="D144">
        <v>1</v>
      </c>
      <c r="E144" s="32">
        <v>1</v>
      </c>
      <c r="F144" s="14">
        <v>30</v>
      </c>
      <c r="G144" s="14">
        <v>12</v>
      </c>
      <c r="H144" s="14">
        <v>1</v>
      </c>
      <c r="Q144" t="e">
        <f ca="1"/>
        <v>#NAME?</v>
      </c>
      <c r="R144" t="e">
        <f ca="1"/>
        <v>#NAME?</v>
      </c>
      <c r="S144" t="e">
        <f ca="1"/>
        <v>#NAME?</v>
      </c>
      <c r="T144" t="e">
        <f ca="1"/>
        <v>#NAME?</v>
      </c>
      <c r="U144" t="e">
        <f ca="1"/>
        <v>#NAME?</v>
      </c>
      <c r="V144" t="e">
        <f ca="1"/>
        <v>#NAME?</v>
      </c>
      <c r="W144" t="e">
        <f ca="1"/>
        <v>#NAME?</v>
      </c>
      <c r="X144" s="138" t="e">
        <f ca="1"/>
        <v>#NAME?</v>
      </c>
      <c r="Y144" s="139" t="e">
        <f ca="1"/>
        <v>#NAME?</v>
      </c>
      <c r="Z144" s="140" t="e">
        <f t="shared" ca="1" si="28"/>
        <v>#NAME?</v>
      </c>
      <c r="AA144" t="e">
        <f t="shared" ca="1" si="29"/>
        <v>#NAME?</v>
      </c>
      <c r="AB144" t="e">
        <f t="shared" ca="1" si="30"/>
        <v>#NAME?</v>
      </c>
      <c r="AC144" s="138" t="e">
        <f t="shared" ca="1" si="31"/>
        <v>#NAME?</v>
      </c>
      <c r="AD144" s="140" t="e">
        <f t="shared" ca="1" si="32"/>
        <v>#NAME?</v>
      </c>
      <c r="AE144" s="138">
        <f t="shared" ca="1" si="33"/>
        <v>0</v>
      </c>
      <c r="AF144" s="140" t="e">
        <f t="shared" ca="1" si="34"/>
        <v>#NAME?</v>
      </c>
      <c r="AG144">
        <f t="shared" ca="1" si="35"/>
        <v>0</v>
      </c>
      <c r="BD144" t="e">
        <f ca="1"/>
        <v>#NAME?</v>
      </c>
      <c r="BE144" t="e">
        <f ca="1"/>
        <v>#NAME?</v>
      </c>
      <c r="BF144" t="e">
        <f ca="1"/>
        <v>#NAME?</v>
      </c>
      <c r="BG144" t="e">
        <f t="shared" ca="1" si="39"/>
        <v>#NAME?</v>
      </c>
      <c r="BH144" t="e">
        <f t="shared" ca="1" si="40"/>
        <v>#NAME?</v>
      </c>
      <c r="BI144" t="e">
        <f t="shared" ca="1" si="36"/>
        <v>#NAME?</v>
      </c>
      <c r="BJ144" t="e">
        <f t="shared" ca="1" si="37"/>
        <v>#NAME?</v>
      </c>
      <c r="BK144" t="e">
        <f t="shared" ca="1" si="38"/>
        <v>#NAME?</v>
      </c>
    </row>
    <row r="145" spans="1:63" ht="15.5" x14ac:dyDescent="0.35">
      <c r="A145" s="31">
        <v>84</v>
      </c>
      <c r="B145" s="20">
        <v>1.2589999999999999</v>
      </c>
      <c r="C145" s="14">
        <v>1</v>
      </c>
      <c r="D145">
        <v>1</v>
      </c>
      <c r="E145" s="32">
        <v>1</v>
      </c>
      <c r="F145" s="14">
        <v>31</v>
      </c>
      <c r="G145" s="14">
        <v>8</v>
      </c>
      <c r="H145" s="14">
        <v>1</v>
      </c>
      <c r="Q145" t="e">
        <f ca="1"/>
        <v>#NAME?</v>
      </c>
      <c r="R145" t="e">
        <f ca="1"/>
        <v>#NAME?</v>
      </c>
      <c r="S145" t="e">
        <f ca="1"/>
        <v>#NAME?</v>
      </c>
      <c r="T145" t="e">
        <f ca="1"/>
        <v>#NAME?</v>
      </c>
      <c r="U145" t="e">
        <f ca="1"/>
        <v>#NAME?</v>
      </c>
      <c r="V145" t="e">
        <f ca="1"/>
        <v>#NAME?</v>
      </c>
      <c r="W145" t="e">
        <f ca="1"/>
        <v>#NAME?</v>
      </c>
      <c r="X145" s="138" t="e">
        <f ca="1"/>
        <v>#NAME?</v>
      </c>
      <c r="Y145" s="139" t="e">
        <f ca="1"/>
        <v>#NAME?</v>
      </c>
      <c r="Z145" s="140" t="e">
        <f t="shared" ca="1" si="28"/>
        <v>#NAME?</v>
      </c>
      <c r="AA145" t="e">
        <f t="shared" ca="1" si="29"/>
        <v>#NAME?</v>
      </c>
      <c r="AB145" t="e">
        <f t="shared" ca="1" si="30"/>
        <v>#NAME?</v>
      </c>
      <c r="AC145" s="138" t="e">
        <f t="shared" ca="1" si="31"/>
        <v>#NAME?</v>
      </c>
      <c r="AD145" s="140" t="e">
        <f t="shared" ca="1" si="32"/>
        <v>#NAME?</v>
      </c>
      <c r="AE145" s="138">
        <f t="shared" ca="1" si="33"/>
        <v>0</v>
      </c>
      <c r="AF145" s="140" t="e">
        <f t="shared" ca="1" si="34"/>
        <v>#NAME?</v>
      </c>
      <c r="AG145">
        <f t="shared" ca="1" si="35"/>
        <v>0</v>
      </c>
      <c r="BD145" t="e">
        <f ca="1"/>
        <v>#NAME?</v>
      </c>
      <c r="BE145" t="e">
        <f ca="1"/>
        <v>#NAME?</v>
      </c>
      <c r="BF145" t="e">
        <f ca="1"/>
        <v>#NAME?</v>
      </c>
      <c r="BG145" t="e">
        <f t="shared" ca="1" si="39"/>
        <v>#NAME?</v>
      </c>
      <c r="BH145" t="e">
        <f t="shared" ca="1" si="40"/>
        <v>#NAME?</v>
      </c>
      <c r="BI145" t="e">
        <f t="shared" ca="1" si="36"/>
        <v>#NAME?</v>
      </c>
      <c r="BJ145" t="e">
        <f t="shared" ca="1" si="37"/>
        <v>#NAME?</v>
      </c>
      <c r="BK145" t="e">
        <f t="shared" ca="1" si="38"/>
        <v>#NAME?</v>
      </c>
    </row>
    <row r="146" spans="1:63" ht="15.5" x14ac:dyDescent="0.35">
      <c r="A146" s="31">
        <v>51</v>
      </c>
      <c r="B146" s="20">
        <v>1.464</v>
      </c>
      <c r="C146" s="14">
        <v>4</v>
      </c>
      <c r="D146">
        <v>0</v>
      </c>
      <c r="E146" s="32">
        <v>0</v>
      </c>
      <c r="F146" s="14">
        <v>46</v>
      </c>
      <c r="G146" s="14">
        <v>6</v>
      </c>
      <c r="H146" s="14">
        <v>1</v>
      </c>
      <c r="Q146" t="e">
        <f ca="1"/>
        <v>#NAME?</v>
      </c>
      <c r="R146" t="e">
        <f ca="1"/>
        <v>#NAME?</v>
      </c>
      <c r="S146" t="e">
        <f ca="1"/>
        <v>#NAME?</v>
      </c>
      <c r="T146" t="e">
        <f ca="1"/>
        <v>#NAME?</v>
      </c>
      <c r="U146" t="e">
        <f ca="1"/>
        <v>#NAME?</v>
      </c>
      <c r="V146" t="e">
        <f ca="1"/>
        <v>#NAME?</v>
      </c>
      <c r="W146" t="e">
        <f ca="1"/>
        <v>#NAME?</v>
      </c>
      <c r="X146" s="138" t="e">
        <f ca="1"/>
        <v>#NAME?</v>
      </c>
      <c r="Y146" s="139" t="e">
        <f ca="1"/>
        <v>#NAME?</v>
      </c>
      <c r="Z146" s="140" t="e">
        <f t="shared" ca="1" si="28"/>
        <v>#NAME?</v>
      </c>
      <c r="AA146" t="e">
        <f t="shared" ca="1" si="29"/>
        <v>#NAME?</v>
      </c>
      <c r="AB146" t="e">
        <f t="shared" ca="1" si="30"/>
        <v>#NAME?</v>
      </c>
      <c r="AC146" s="138" t="e">
        <f t="shared" ca="1" si="31"/>
        <v>#NAME?</v>
      </c>
      <c r="AD146" s="140" t="e">
        <f t="shared" ca="1" si="32"/>
        <v>#NAME?</v>
      </c>
      <c r="AE146" s="138">
        <f t="shared" ca="1" si="33"/>
        <v>0</v>
      </c>
      <c r="AF146" s="140" t="e">
        <f t="shared" ca="1" si="34"/>
        <v>#NAME?</v>
      </c>
      <c r="AG146">
        <f t="shared" ca="1" si="35"/>
        <v>0</v>
      </c>
      <c r="BD146" t="e">
        <f ca="1"/>
        <v>#NAME?</v>
      </c>
      <c r="BE146" t="e">
        <f ca="1"/>
        <v>#NAME?</v>
      </c>
      <c r="BF146" t="e">
        <f ca="1"/>
        <v>#NAME?</v>
      </c>
      <c r="BG146" t="e">
        <f t="shared" ca="1" si="39"/>
        <v>#NAME?</v>
      </c>
      <c r="BH146" t="e">
        <f t="shared" ca="1" si="40"/>
        <v>#NAME?</v>
      </c>
      <c r="BI146" t="e">
        <f t="shared" ca="1" si="36"/>
        <v>#NAME?</v>
      </c>
      <c r="BJ146" t="e">
        <f t="shared" ca="1" si="37"/>
        <v>#NAME?</v>
      </c>
      <c r="BK146" t="e">
        <f t="shared" ca="1" si="38"/>
        <v>#NAME?</v>
      </c>
    </row>
    <row r="147" spans="1:63" ht="15.5" x14ac:dyDescent="0.35">
      <c r="A147" s="31">
        <v>88</v>
      </c>
      <c r="B147" s="20">
        <v>0.504</v>
      </c>
      <c r="C147" s="14">
        <v>3</v>
      </c>
      <c r="D147">
        <v>1</v>
      </c>
      <c r="E147" s="32">
        <v>1</v>
      </c>
      <c r="F147" s="14">
        <v>42</v>
      </c>
      <c r="G147" s="14">
        <v>9</v>
      </c>
      <c r="H147" s="14">
        <v>0</v>
      </c>
      <c r="Q147" t="e">
        <f ca="1"/>
        <v>#NAME?</v>
      </c>
      <c r="R147" t="e">
        <f ca="1"/>
        <v>#NAME?</v>
      </c>
      <c r="S147" t="e">
        <f ca="1"/>
        <v>#NAME?</v>
      </c>
      <c r="T147" t="e">
        <f ca="1"/>
        <v>#NAME?</v>
      </c>
      <c r="U147" t="e">
        <f ca="1"/>
        <v>#NAME?</v>
      </c>
      <c r="V147" t="e">
        <f ca="1"/>
        <v>#NAME?</v>
      </c>
      <c r="W147" t="e">
        <f ca="1"/>
        <v>#NAME?</v>
      </c>
      <c r="X147" s="138" t="e">
        <f ca="1"/>
        <v>#NAME?</v>
      </c>
      <c r="Y147" s="139" t="e">
        <f ca="1"/>
        <v>#NAME?</v>
      </c>
      <c r="Z147" s="140" t="e">
        <f t="shared" ca="1" si="28"/>
        <v>#NAME?</v>
      </c>
      <c r="AA147" t="e">
        <f t="shared" ca="1" si="29"/>
        <v>#NAME?</v>
      </c>
      <c r="AB147" t="e">
        <f t="shared" ca="1" si="30"/>
        <v>#NAME?</v>
      </c>
      <c r="AC147" s="138" t="e">
        <f t="shared" ca="1" si="31"/>
        <v>#NAME?</v>
      </c>
      <c r="AD147" s="140" t="e">
        <f t="shared" ca="1" si="32"/>
        <v>#NAME?</v>
      </c>
      <c r="AE147" s="138">
        <f t="shared" ca="1" si="33"/>
        <v>0</v>
      </c>
      <c r="AF147" s="140" t="e">
        <f t="shared" ca="1" si="34"/>
        <v>#NAME?</v>
      </c>
      <c r="AG147">
        <f t="shared" ca="1" si="35"/>
        <v>0</v>
      </c>
      <c r="BD147" t="e">
        <f ca="1"/>
        <v>#NAME?</v>
      </c>
      <c r="BE147" t="e">
        <f ca="1"/>
        <v>#NAME?</v>
      </c>
      <c r="BF147" t="e">
        <f ca="1"/>
        <v>#NAME?</v>
      </c>
      <c r="BG147" t="e">
        <f t="shared" ca="1" si="39"/>
        <v>#NAME?</v>
      </c>
      <c r="BH147" t="e">
        <f t="shared" ca="1" si="40"/>
        <v>#NAME?</v>
      </c>
      <c r="BI147" t="e">
        <f t="shared" ca="1" si="36"/>
        <v>#NAME?</v>
      </c>
      <c r="BJ147" t="e">
        <f t="shared" ca="1" si="37"/>
        <v>#NAME?</v>
      </c>
      <c r="BK147" t="e">
        <f t="shared" ca="1" si="38"/>
        <v>#NAME?</v>
      </c>
    </row>
    <row r="148" spans="1:63" ht="15.5" x14ac:dyDescent="0.35">
      <c r="A148" s="31">
        <v>58</v>
      </c>
      <c r="B148" s="20">
        <v>0.44700000000000001</v>
      </c>
      <c r="C148" s="14">
        <v>4</v>
      </c>
      <c r="D148">
        <v>0</v>
      </c>
      <c r="E148" s="32">
        <v>0</v>
      </c>
      <c r="F148" s="14">
        <v>43</v>
      </c>
      <c r="G148" s="14">
        <v>10</v>
      </c>
      <c r="H148" s="14">
        <v>1</v>
      </c>
      <c r="Q148" t="e">
        <f ca="1"/>
        <v>#NAME?</v>
      </c>
      <c r="R148" t="e">
        <f ca="1"/>
        <v>#NAME?</v>
      </c>
      <c r="S148" t="e">
        <f ca="1"/>
        <v>#NAME?</v>
      </c>
      <c r="T148" t="e">
        <f ca="1"/>
        <v>#NAME?</v>
      </c>
      <c r="U148" t="e">
        <f ca="1"/>
        <v>#NAME?</v>
      </c>
      <c r="V148" t="e">
        <f ca="1"/>
        <v>#NAME?</v>
      </c>
      <c r="W148" t="e">
        <f ca="1"/>
        <v>#NAME?</v>
      </c>
      <c r="X148" s="138" t="e">
        <f ca="1"/>
        <v>#NAME?</v>
      </c>
      <c r="Y148" s="139" t="e">
        <f ca="1"/>
        <v>#NAME?</v>
      </c>
      <c r="Z148" s="140" t="e">
        <f t="shared" ca="1" si="28"/>
        <v>#NAME?</v>
      </c>
      <c r="AA148" t="e">
        <f t="shared" ca="1" si="29"/>
        <v>#NAME?</v>
      </c>
      <c r="AB148" t="e">
        <f t="shared" ca="1" si="30"/>
        <v>#NAME?</v>
      </c>
      <c r="AC148" s="138" t="e">
        <f t="shared" ca="1" si="31"/>
        <v>#NAME?</v>
      </c>
      <c r="AD148" s="140" t="e">
        <f t="shared" ca="1" si="32"/>
        <v>#NAME?</v>
      </c>
      <c r="AE148" s="138">
        <f t="shared" ca="1" si="33"/>
        <v>0</v>
      </c>
      <c r="AF148" s="140" t="e">
        <f t="shared" ca="1" si="34"/>
        <v>#NAME?</v>
      </c>
      <c r="AG148">
        <f t="shared" ca="1" si="35"/>
        <v>0</v>
      </c>
      <c r="BD148" t="e">
        <f ca="1"/>
        <v>#NAME?</v>
      </c>
      <c r="BE148" t="e">
        <f ca="1"/>
        <v>#NAME?</v>
      </c>
      <c r="BF148" t="e">
        <f ca="1"/>
        <v>#NAME?</v>
      </c>
      <c r="BG148" t="e">
        <f t="shared" ca="1" si="39"/>
        <v>#NAME?</v>
      </c>
      <c r="BH148" t="e">
        <f t="shared" ca="1" si="40"/>
        <v>#NAME?</v>
      </c>
      <c r="BI148" t="e">
        <f t="shared" ca="1" si="36"/>
        <v>#NAME?</v>
      </c>
      <c r="BJ148" t="e">
        <f t="shared" ca="1" si="37"/>
        <v>#NAME?</v>
      </c>
      <c r="BK148" t="e">
        <f t="shared" ca="1" si="38"/>
        <v>#NAME?</v>
      </c>
    </row>
    <row r="149" spans="1:63" ht="15.5" x14ac:dyDescent="0.35">
      <c r="A149" s="31">
        <v>66</v>
      </c>
      <c r="B149" s="20">
        <v>2.62</v>
      </c>
      <c r="C149" s="14">
        <v>2</v>
      </c>
      <c r="D149">
        <v>0</v>
      </c>
      <c r="E149" s="32">
        <v>1</v>
      </c>
      <c r="F149" s="14">
        <v>39</v>
      </c>
      <c r="G149" s="14">
        <v>8</v>
      </c>
      <c r="H149" s="14">
        <v>0</v>
      </c>
      <c r="Q149" t="e">
        <f ca="1"/>
        <v>#NAME?</v>
      </c>
      <c r="R149" t="e">
        <f ca="1"/>
        <v>#NAME?</v>
      </c>
      <c r="S149" t="e">
        <f ca="1"/>
        <v>#NAME?</v>
      </c>
      <c r="T149" t="e">
        <f ca="1"/>
        <v>#NAME?</v>
      </c>
      <c r="U149" t="e">
        <f ca="1"/>
        <v>#NAME?</v>
      </c>
      <c r="V149" t="e">
        <f ca="1"/>
        <v>#NAME?</v>
      </c>
      <c r="W149" t="e">
        <f ca="1"/>
        <v>#NAME?</v>
      </c>
      <c r="X149" s="138" t="e">
        <f ca="1"/>
        <v>#NAME?</v>
      </c>
      <c r="Y149" s="139" t="e">
        <f ca="1"/>
        <v>#NAME?</v>
      </c>
      <c r="Z149" s="140" t="e">
        <f t="shared" ca="1" si="28"/>
        <v>#NAME?</v>
      </c>
      <c r="AA149" t="e">
        <f t="shared" ca="1" si="29"/>
        <v>#NAME?</v>
      </c>
      <c r="AB149" t="e">
        <f t="shared" ca="1" si="30"/>
        <v>#NAME?</v>
      </c>
      <c r="AC149" s="138" t="e">
        <f t="shared" ca="1" si="31"/>
        <v>#NAME?</v>
      </c>
      <c r="AD149" s="140" t="e">
        <f t="shared" ca="1" si="32"/>
        <v>#NAME?</v>
      </c>
      <c r="AE149" s="138">
        <f t="shared" ca="1" si="33"/>
        <v>0</v>
      </c>
      <c r="AF149" s="140" t="e">
        <f t="shared" ca="1" si="34"/>
        <v>#NAME?</v>
      </c>
      <c r="AG149">
        <f t="shared" ca="1" si="35"/>
        <v>0</v>
      </c>
      <c r="BD149" t="e">
        <f ca="1"/>
        <v>#NAME?</v>
      </c>
      <c r="BE149" t="e">
        <f ca="1"/>
        <v>#NAME?</v>
      </c>
      <c r="BF149" t="e">
        <f ca="1"/>
        <v>#NAME?</v>
      </c>
      <c r="BG149" t="e">
        <f t="shared" ca="1" si="39"/>
        <v>#NAME?</v>
      </c>
      <c r="BH149" t="e">
        <f t="shared" ca="1" si="40"/>
        <v>#NAME?</v>
      </c>
      <c r="BI149" t="e">
        <f t="shared" ca="1" si="36"/>
        <v>#NAME?</v>
      </c>
      <c r="BJ149" t="e">
        <f t="shared" ca="1" si="37"/>
        <v>#NAME?</v>
      </c>
      <c r="BK149" t="e">
        <f t="shared" ca="1" si="38"/>
        <v>#NAME?</v>
      </c>
    </row>
    <row r="150" spans="1:63" ht="15.5" x14ac:dyDescent="0.35">
      <c r="A150" s="31">
        <v>55</v>
      </c>
      <c r="B150" s="20">
        <v>1.1679999999999999</v>
      </c>
      <c r="C150" s="14">
        <v>3</v>
      </c>
      <c r="D150">
        <v>0</v>
      </c>
      <c r="E150" s="32">
        <v>0</v>
      </c>
      <c r="F150" s="14">
        <v>52</v>
      </c>
      <c r="G150" s="14">
        <v>10</v>
      </c>
      <c r="H150" s="14">
        <v>1</v>
      </c>
      <c r="Q150" t="e">
        <f ca="1"/>
        <v>#NAME?</v>
      </c>
      <c r="R150" t="e">
        <f ca="1"/>
        <v>#NAME?</v>
      </c>
      <c r="S150" t="e">
        <f ca="1"/>
        <v>#NAME?</v>
      </c>
      <c r="T150" t="e">
        <f ca="1"/>
        <v>#NAME?</v>
      </c>
      <c r="U150" t="e">
        <f ca="1"/>
        <v>#NAME?</v>
      </c>
      <c r="V150" t="e">
        <f ca="1"/>
        <v>#NAME?</v>
      </c>
      <c r="W150" t="e">
        <f ca="1"/>
        <v>#NAME?</v>
      </c>
      <c r="X150" s="138" t="e">
        <f ca="1"/>
        <v>#NAME?</v>
      </c>
      <c r="Y150" s="139" t="e">
        <f ca="1"/>
        <v>#NAME?</v>
      </c>
      <c r="Z150" s="140" t="e">
        <f t="shared" ca="1" si="28"/>
        <v>#NAME?</v>
      </c>
      <c r="AA150" t="e">
        <f t="shared" ca="1" si="29"/>
        <v>#NAME?</v>
      </c>
      <c r="AB150" t="e">
        <f t="shared" ca="1" si="30"/>
        <v>#NAME?</v>
      </c>
      <c r="AC150" s="138" t="e">
        <f t="shared" ca="1" si="31"/>
        <v>#NAME?</v>
      </c>
      <c r="AD150" s="140" t="e">
        <f t="shared" ca="1" si="32"/>
        <v>#NAME?</v>
      </c>
      <c r="AE150" s="138">
        <f t="shared" ca="1" si="33"/>
        <v>0</v>
      </c>
      <c r="AF150" s="140" t="e">
        <f t="shared" ca="1" si="34"/>
        <v>#NAME?</v>
      </c>
      <c r="AG150">
        <f t="shared" ca="1" si="35"/>
        <v>0</v>
      </c>
      <c r="BD150" t="e">
        <f ca="1"/>
        <v>#NAME?</v>
      </c>
      <c r="BE150" t="e">
        <f ca="1"/>
        <v>#NAME?</v>
      </c>
      <c r="BF150" t="e">
        <f ca="1"/>
        <v>#NAME?</v>
      </c>
      <c r="BG150" t="e">
        <f t="shared" ca="1" si="39"/>
        <v>#NAME?</v>
      </c>
      <c r="BH150" t="e">
        <f t="shared" ca="1" si="40"/>
        <v>#NAME?</v>
      </c>
      <c r="BI150" t="e">
        <f t="shared" ca="1" si="36"/>
        <v>#NAME?</v>
      </c>
      <c r="BJ150" t="e">
        <f t="shared" ca="1" si="37"/>
        <v>#NAME?</v>
      </c>
      <c r="BK150" t="e">
        <f t="shared" ca="1" si="38"/>
        <v>#NAME?</v>
      </c>
    </row>
    <row r="151" spans="1:63" ht="15.5" x14ac:dyDescent="0.35">
      <c r="A151" s="31">
        <v>60</v>
      </c>
      <c r="B151" s="20">
        <v>3.2000000000000001E-2</v>
      </c>
      <c r="C151" s="14">
        <v>5</v>
      </c>
      <c r="D151">
        <v>0</v>
      </c>
      <c r="E151" s="32">
        <v>1</v>
      </c>
      <c r="F151" s="14">
        <v>35</v>
      </c>
      <c r="G151" s="14">
        <v>8</v>
      </c>
      <c r="H151" s="14">
        <v>1</v>
      </c>
      <c r="Q151" t="e">
        <f ca="1"/>
        <v>#NAME?</v>
      </c>
      <c r="R151" t="e">
        <f ca="1"/>
        <v>#NAME?</v>
      </c>
      <c r="S151" t="e">
        <f ca="1"/>
        <v>#NAME?</v>
      </c>
      <c r="T151" t="e">
        <f ca="1"/>
        <v>#NAME?</v>
      </c>
      <c r="U151" t="e">
        <f ca="1"/>
        <v>#NAME?</v>
      </c>
      <c r="V151" t="e">
        <f ca="1"/>
        <v>#NAME?</v>
      </c>
      <c r="W151" t="e">
        <f ca="1"/>
        <v>#NAME?</v>
      </c>
      <c r="X151" s="138" t="e">
        <f ca="1"/>
        <v>#NAME?</v>
      </c>
      <c r="Y151" s="139" t="e">
        <f ca="1"/>
        <v>#NAME?</v>
      </c>
      <c r="Z151" s="140" t="e">
        <f t="shared" ca="1" si="28"/>
        <v>#NAME?</v>
      </c>
      <c r="AA151" t="e">
        <f t="shared" ca="1" si="29"/>
        <v>#NAME?</v>
      </c>
      <c r="AB151" t="e">
        <f t="shared" ca="1" si="30"/>
        <v>#NAME?</v>
      </c>
      <c r="AC151" s="138" t="e">
        <f t="shared" ca="1" si="31"/>
        <v>#NAME?</v>
      </c>
      <c r="AD151" s="140" t="e">
        <f t="shared" ca="1" si="32"/>
        <v>#NAME?</v>
      </c>
      <c r="AE151" s="138">
        <f t="shared" ca="1" si="33"/>
        <v>0</v>
      </c>
      <c r="AF151" s="140" t="e">
        <f t="shared" ca="1" si="34"/>
        <v>#NAME?</v>
      </c>
      <c r="AG151">
        <f t="shared" ca="1" si="35"/>
        <v>0</v>
      </c>
      <c r="BD151" t="e">
        <f ca="1"/>
        <v>#NAME?</v>
      </c>
      <c r="BE151" t="e">
        <f ca="1"/>
        <v>#NAME?</v>
      </c>
      <c r="BF151" t="e">
        <f ca="1"/>
        <v>#NAME?</v>
      </c>
      <c r="BG151" t="e">
        <f t="shared" ca="1" si="39"/>
        <v>#NAME?</v>
      </c>
      <c r="BH151" t="e">
        <f t="shared" ca="1" si="40"/>
        <v>#NAME?</v>
      </c>
      <c r="BI151" t="e">
        <f t="shared" ca="1" si="36"/>
        <v>#NAME?</v>
      </c>
      <c r="BJ151" t="e">
        <f t="shared" ca="1" si="37"/>
        <v>#NAME?</v>
      </c>
      <c r="BK151" t="e">
        <f t="shared" ca="1" si="38"/>
        <v>#NAME?</v>
      </c>
    </row>
    <row r="152" spans="1:63" x14ac:dyDescent="0.35">
      <c r="Q152" t="e">
        <f ca="1"/>
        <v>#NAME?</v>
      </c>
      <c r="R152" t="e">
        <f ca="1"/>
        <v>#NAME?</v>
      </c>
      <c r="S152" t="e">
        <f ca="1"/>
        <v>#NAME?</v>
      </c>
      <c r="T152" t="e">
        <f ca="1"/>
        <v>#NAME?</v>
      </c>
      <c r="U152" t="e">
        <f ca="1"/>
        <v>#NAME?</v>
      </c>
      <c r="V152" t="e">
        <f ca="1"/>
        <v>#NAME?</v>
      </c>
      <c r="W152" t="e">
        <f ca="1"/>
        <v>#NAME?</v>
      </c>
      <c r="X152" s="138" t="e">
        <f ca="1"/>
        <v>#NAME?</v>
      </c>
      <c r="Y152" s="139" t="e">
        <f ca="1"/>
        <v>#NAME?</v>
      </c>
      <c r="Z152" s="140" t="e">
        <f t="shared" ca="1" si="28"/>
        <v>#NAME?</v>
      </c>
      <c r="AA152" t="e">
        <f t="shared" ca="1" si="29"/>
        <v>#NAME?</v>
      </c>
      <c r="AB152" t="e">
        <f t="shared" ca="1" si="30"/>
        <v>#NAME?</v>
      </c>
      <c r="AC152" s="138" t="e">
        <f t="shared" ca="1" si="31"/>
        <v>#NAME?</v>
      </c>
      <c r="AD152" s="140" t="e">
        <f t="shared" ca="1" si="32"/>
        <v>#NAME?</v>
      </c>
      <c r="AE152" s="138">
        <f t="shared" ca="1" si="33"/>
        <v>0</v>
      </c>
      <c r="AF152" s="140" t="e">
        <f t="shared" ca="1" si="34"/>
        <v>#NAME?</v>
      </c>
      <c r="AG152">
        <f t="shared" ca="1" si="35"/>
        <v>0</v>
      </c>
      <c r="BD152" t="e">
        <f ca="1"/>
        <v>#NAME?</v>
      </c>
      <c r="BE152" t="e">
        <f ca="1"/>
        <v>#NAME?</v>
      </c>
      <c r="BF152" t="e">
        <f ca="1"/>
        <v>#NAME?</v>
      </c>
      <c r="BG152" t="e">
        <f t="shared" ca="1" si="39"/>
        <v>#NAME?</v>
      </c>
      <c r="BH152" t="e">
        <f t="shared" ca="1" si="40"/>
        <v>#NAME?</v>
      </c>
      <c r="BI152" t="e">
        <f t="shared" ca="1" si="36"/>
        <v>#NAME?</v>
      </c>
      <c r="BJ152" t="e">
        <f t="shared" ca="1" si="37"/>
        <v>#NAME?</v>
      </c>
      <c r="BK152" t="e">
        <f t="shared" ca="1" si="38"/>
        <v>#NAME?</v>
      </c>
    </row>
    <row r="153" spans="1:63" x14ac:dyDescent="0.35">
      <c r="Q153" t="e">
        <f ca="1"/>
        <v>#NAME?</v>
      </c>
      <c r="R153" t="e">
        <f ca="1"/>
        <v>#NAME?</v>
      </c>
      <c r="S153" t="e">
        <f ca="1"/>
        <v>#NAME?</v>
      </c>
      <c r="T153" t="e">
        <f ca="1"/>
        <v>#NAME?</v>
      </c>
      <c r="U153" t="e">
        <f ca="1"/>
        <v>#NAME?</v>
      </c>
      <c r="V153" t="e">
        <f ca="1"/>
        <v>#NAME?</v>
      </c>
      <c r="W153" t="e">
        <f ca="1"/>
        <v>#NAME?</v>
      </c>
      <c r="X153" s="138" t="e">
        <f ca="1"/>
        <v>#NAME?</v>
      </c>
      <c r="Y153" s="139" t="e">
        <f ca="1"/>
        <v>#NAME?</v>
      </c>
      <c r="Z153" s="140" t="e">
        <f t="shared" ca="1" si="28"/>
        <v>#NAME?</v>
      </c>
      <c r="AA153" t="e">
        <f t="shared" ca="1" si="29"/>
        <v>#NAME?</v>
      </c>
      <c r="AB153" t="e">
        <f t="shared" ca="1" si="30"/>
        <v>#NAME?</v>
      </c>
      <c r="AC153" s="138" t="e">
        <f t="shared" ca="1" si="31"/>
        <v>#NAME?</v>
      </c>
      <c r="AD153" s="140" t="e">
        <f t="shared" ca="1" si="32"/>
        <v>#NAME?</v>
      </c>
      <c r="AE153" s="138">
        <f t="shared" ca="1" si="33"/>
        <v>0</v>
      </c>
      <c r="AF153" s="140" t="e">
        <f t="shared" ca="1" si="34"/>
        <v>#NAME?</v>
      </c>
      <c r="AG153">
        <f t="shared" ca="1" si="35"/>
        <v>0</v>
      </c>
      <c r="BD153" t="e">
        <f ca="1"/>
        <v>#NAME?</v>
      </c>
      <c r="BE153" t="e">
        <f ca="1"/>
        <v>#NAME?</v>
      </c>
      <c r="BF153" t="e">
        <f ca="1"/>
        <v>#NAME?</v>
      </c>
      <c r="BG153" t="e">
        <f t="shared" ca="1" si="39"/>
        <v>#NAME?</v>
      </c>
      <c r="BH153" t="e">
        <f t="shared" ca="1" si="40"/>
        <v>#NAME?</v>
      </c>
      <c r="BI153" t="e">
        <f t="shared" ca="1" si="36"/>
        <v>#NAME?</v>
      </c>
      <c r="BJ153" t="e">
        <f t="shared" ca="1" si="37"/>
        <v>#NAME?</v>
      </c>
      <c r="BK153" t="e">
        <f t="shared" ca="1" si="38"/>
        <v>#NAME?</v>
      </c>
    </row>
    <row r="154" spans="1:63" x14ac:dyDescent="0.35">
      <c r="Q154" t="e">
        <f ca="1"/>
        <v>#NAME?</v>
      </c>
      <c r="R154" t="e">
        <f ca="1"/>
        <v>#NAME?</v>
      </c>
      <c r="S154" t="e">
        <f ca="1"/>
        <v>#NAME?</v>
      </c>
      <c r="T154" t="e">
        <f ca="1"/>
        <v>#NAME?</v>
      </c>
      <c r="U154" t="e">
        <f ca="1"/>
        <v>#NAME?</v>
      </c>
      <c r="V154" t="e">
        <f ca="1"/>
        <v>#NAME?</v>
      </c>
      <c r="W154" t="e">
        <f ca="1"/>
        <v>#NAME?</v>
      </c>
      <c r="X154" s="138" t="e">
        <f ca="1"/>
        <v>#NAME?</v>
      </c>
      <c r="Y154" s="139" t="e">
        <f ca="1"/>
        <v>#NAME?</v>
      </c>
      <c r="Z154" s="140" t="e">
        <f t="shared" ca="1" si="28"/>
        <v>#NAME?</v>
      </c>
      <c r="AA154" t="e">
        <f t="shared" ca="1" si="29"/>
        <v>#NAME?</v>
      </c>
      <c r="AB154" t="e">
        <f t="shared" ca="1" si="30"/>
        <v>#NAME?</v>
      </c>
      <c r="AC154" s="138" t="e">
        <f t="shared" ca="1" si="31"/>
        <v>#NAME?</v>
      </c>
      <c r="AD154" s="140" t="e">
        <f t="shared" ca="1" si="32"/>
        <v>#NAME?</v>
      </c>
      <c r="AE154" s="138">
        <f t="shared" ca="1" si="33"/>
        <v>0</v>
      </c>
      <c r="AF154" s="140" t="e">
        <f t="shared" ca="1" si="34"/>
        <v>#NAME?</v>
      </c>
      <c r="AG154">
        <f t="shared" ca="1" si="35"/>
        <v>0</v>
      </c>
      <c r="BD154" t="e">
        <f ca="1"/>
        <v>#NAME?</v>
      </c>
      <c r="BE154" t="e">
        <f ca="1"/>
        <v>#NAME?</v>
      </c>
      <c r="BF154" t="e">
        <f ca="1"/>
        <v>#NAME?</v>
      </c>
      <c r="BG154" t="e">
        <f t="shared" ca="1" si="39"/>
        <v>#NAME?</v>
      </c>
      <c r="BH154" t="e">
        <f t="shared" ca="1" si="40"/>
        <v>#NAME?</v>
      </c>
      <c r="BI154" t="e">
        <f t="shared" ca="1" si="36"/>
        <v>#NAME?</v>
      </c>
      <c r="BJ154" t="e">
        <f t="shared" ca="1" si="37"/>
        <v>#NAME?</v>
      </c>
      <c r="BK154" t="e">
        <f t="shared" ca="1" si="38"/>
        <v>#NAME?</v>
      </c>
    </row>
    <row r="155" spans="1:63" x14ac:dyDescent="0.35">
      <c r="Q155" t="e">
        <f ca="1"/>
        <v>#NAME?</v>
      </c>
      <c r="R155" t="e">
        <f ca="1"/>
        <v>#NAME?</v>
      </c>
      <c r="S155" t="e">
        <f ca="1"/>
        <v>#NAME?</v>
      </c>
      <c r="T155" t="e">
        <f ca="1"/>
        <v>#NAME?</v>
      </c>
      <c r="U155" t="e">
        <f ca="1"/>
        <v>#NAME?</v>
      </c>
      <c r="V155" t="e">
        <f ca="1"/>
        <v>#NAME?</v>
      </c>
      <c r="W155" t="e">
        <f ca="1"/>
        <v>#NAME?</v>
      </c>
      <c r="X155" s="138" t="e">
        <f ca="1"/>
        <v>#NAME?</v>
      </c>
      <c r="Y155" s="139" t="e">
        <f ca="1"/>
        <v>#NAME?</v>
      </c>
      <c r="Z155" s="140" t="e">
        <f t="shared" ca="1" si="28"/>
        <v>#NAME?</v>
      </c>
      <c r="AA155" t="e">
        <f t="shared" ca="1" si="29"/>
        <v>#NAME?</v>
      </c>
      <c r="AB155" t="e">
        <f t="shared" ca="1" si="30"/>
        <v>#NAME?</v>
      </c>
      <c r="AC155" s="138" t="e">
        <f t="shared" ca="1" si="31"/>
        <v>#NAME?</v>
      </c>
      <c r="AD155" s="140" t="e">
        <f t="shared" ca="1" si="32"/>
        <v>#NAME?</v>
      </c>
      <c r="AE155" s="138">
        <f t="shared" ca="1" si="33"/>
        <v>0</v>
      </c>
      <c r="AF155" s="140" t="e">
        <f t="shared" ca="1" si="34"/>
        <v>#NAME?</v>
      </c>
      <c r="AG155">
        <f t="shared" ca="1" si="35"/>
        <v>0</v>
      </c>
      <c r="BD155" t="e">
        <f ca="1"/>
        <v>#NAME?</v>
      </c>
      <c r="BE155" t="e">
        <f ca="1"/>
        <v>#NAME?</v>
      </c>
      <c r="BF155" t="e">
        <f ca="1"/>
        <v>#NAME?</v>
      </c>
      <c r="BG155" t="e">
        <f t="shared" ca="1" si="39"/>
        <v>#NAME?</v>
      </c>
      <c r="BH155" t="e">
        <f t="shared" ca="1" si="40"/>
        <v>#NAME?</v>
      </c>
      <c r="BI155" t="e">
        <f t="shared" ca="1" si="36"/>
        <v>#NAME?</v>
      </c>
      <c r="BJ155" t="e">
        <f t="shared" ca="1" si="37"/>
        <v>#NAME?</v>
      </c>
      <c r="BK155" t="e">
        <f t="shared" ca="1" si="38"/>
        <v>#NAME?</v>
      </c>
    </row>
    <row r="156" spans="1:63" x14ac:dyDescent="0.35">
      <c r="Q156" t="e">
        <f ca="1"/>
        <v>#NAME?</v>
      </c>
      <c r="R156" t="e">
        <f ca="1"/>
        <v>#NAME?</v>
      </c>
      <c r="S156" t="e">
        <f ca="1"/>
        <v>#NAME?</v>
      </c>
      <c r="T156" t="e">
        <f ca="1"/>
        <v>#NAME?</v>
      </c>
      <c r="U156" t="e">
        <f ca="1"/>
        <v>#NAME?</v>
      </c>
      <c r="V156" t="e">
        <f ca="1"/>
        <v>#NAME?</v>
      </c>
      <c r="W156" t="e">
        <f ca="1"/>
        <v>#NAME?</v>
      </c>
      <c r="X156" s="138" t="e">
        <f ca="1"/>
        <v>#NAME?</v>
      </c>
      <c r="Y156" s="139" t="e">
        <f ca="1"/>
        <v>#NAME?</v>
      </c>
      <c r="Z156" s="140" t="e">
        <f t="shared" ca="1" si="28"/>
        <v>#NAME?</v>
      </c>
      <c r="AA156" t="e">
        <f t="shared" ca="1" si="29"/>
        <v>#NAME?</v>
      </c>
      <c r="AB156" t="e">
        <f t="shared" ca="1" si="30"/>
        <v>#NAME?</v>
      </c>
      <c r="AC156" s="138" t="e">
        <f t="shared" ca="1" si="31"/>
        <v>#NAME?</v>
      </c>
      <c r="AD156" s="140" t="e">
        <f t="shared" ca="1" si="32"/>
        <v>#NAME?</v>
      </c>
      <c r="AE156" s="138">
        <f t="shared" ca="1" si="33"/>
        <v>0</v>
      </c>
      <c r="AF156" s="140" t="e">
        <f t="shared" ca="1" si="34"/>
        <v>#NAME?</v>
      </c>
      <c r="AG156">
        <f t="shared" ca="1" si="35"/>
        <v>0</v>
      </c>
      <c r="BD156" t="e">
        <f ca="1"/>
        <v>#NAME?</v>
      </c>
      <c r="BE156" t="e">
        <f ca="1"/>
        <v>#NAME?</v>
      </c>
      <c r="BF156" t="e">
        <f ca="1"/>
        <v>#NAME?</v>
      </c>
      <c r="BG156" t="e">
        <f t="shared" ca="1" si="39"/>
        <v>#NAME?</v>
      </c>
      <c r="BH156" t="e">
        <f t="shared" ca="1" si="40"/>
        <v>#NAME?</v>
      </c>
      <c r="BI156" t="e">
        <f t="shared" ca="1" si="36"/>
        <v>#NAME?</v>
      </c>
      <c r="BJ156" t="e">
        <f t="shared" ca="1" si="37"/>
        <v>#NAME?</v>
      </c>
      <c r="BK156" t="e">
        <f t="shared" ca="1" si="38"/>
        <v>#NAME?</v>
      </c>
    </row>
    <row r="157" spans="1:63" x14ac:dyDescent="0.35">
      <c r="Q157" t="e">
        <f ca="1"/>
        <v>#NAME?</v>
      </c>
      <c r="R157" t="e">
        <f ca="1"/>
        <v>#NAME?</v>
      </c>
      <c r="S157" t="e">
        <f ca="1"/>
        <v>#NAME?</v>
      </c>
      <c r="T157" t="e">
        <f ca="1"/>
        <v>#NAME?</v>
      </c>
      <c r="U157" t="e">
        <f ca="1"/>
        <v>#NAME?</v>
      </c>
      <c r="V157" t="e">
        <f ca="1"/>
        <v>#NAME?</v>
      </c>
      <c r="W157" t="e">
        <f ca="1"/>
        <v>#NAME?</v>
      </c>
      <c r="X157" s="138" t="e">
        <f ca="1"/>
        <v>#NAME?</v>
      </c>
      <c r="Y157" s="139" t="e">
        <f ca="1"/>
        <v>#NAME?</v>
      </c>
      <c r="Z157" s="140" t="e">
        <f t="shared" ca="1" si="28"/>
        <v>#NAME?</v>
      </c>
      <c r="AA157" t="e">
        <f t="shared" ca="1" si="29"/>
        <v>#NAME?</v>
      </c>
      <c r="AB157" t="e">
        <f t="shared" ca="1" si="30"/>
        <v>#NAME?</v>
      </c>
      <c r="AC157" s="138" t="e">
        <f t="shared" ca="1" si="31"/>
        <v>#NAME?</v>
      </c>
      <c r="AD157" s="140" t="e">
        <f t="shared" ca="1" si="32"/>
        <v>#NAME?</v>
      </c>
      <c r="AE157" s="138">
        <f t="shared" ca="1" si="33"/>
        <v>0</v>
      </c>
      <c r="AF157" s="140" t="e">
        <f t="shared" ca="1" si="34"/>
        <v>#NAME?</v>
      </c>
      <c r="AG157">
        <f t="shared" ca="1" si="35"/>
        <v>0</v>
      </c>
      <c r="BD157" t="e">
        <f ca="1"/>
        <v>#NAME?</v>
      </c>
      <c r="BE157" t="e">
        <f ca="1"/>
        <v>#NAME?</v>
      </c>
      <c r="BF157" t="e">
        <f ca="1"/>
        <v>#NAME?</v>
      </c>
      <c r="BG157" t="e">
        <f t="shared" ca="1" si="39"/>
        <v>#NAME?</v>
      </c>
      <c r="BH157" t="e">
        <f t="shared" ca="1" si="40"/>
        <v>#NAME?</v>
      </c>
      <c r="BI157" t="e">
        <f t="shared" ca="1" si="36"/>
        <v>#NAME?</v>
      </c>
      <c r="BJ157" t="e">
        <f t="shared" ca="1" si="37"/>
        <v>#NAME?</v>
      </c>
      <c r="BK157" t="e">
        <f t="shared" ca="1" si="38"/>
        <v>#NAME?</v>
      </c>
    </row>
    <row r="158" spans="1:63" x14ac:dyDescent="0.35">
      <c r="Q158" t="e">
        <f ca="1"/>
        <v>#NAME?</v>
      </c>
      <c r="R158" t="e">
        <f ca="1"/>
        <v>#NAME?</v>
      </c>
      <c r="S158" t="e">
        <f ca="1"/>
        <v>#NAME?</v>
      </c>
      <c r="T158" t="e">
        <f ca="1"/>
        <v>#NAME?</v>
      </c>
      <c r="U158" t="e">
        <f ca="1"/>
        <v>#NAME?</v>
      </c>
      <c r="V158" t="e">
        <f ca="1"/>
        <v>#NAME?</v>
      </c>
      <c r="W158" t="e">
        <f ca="1"/>
        <v>#NAME?</v>
      </c>
      <c r="X158" s="138" t="e">
        <f ca="1"/>
        <v>#NAME?</v>
      </c>
      <c r="Y158" s="139" t="e">
        <f ca="1"/>
        <v>#NAME?</v>
      </c>
      <c r="Z158" s="140" t="e">
        <f t="shared" ca="1" si="28"/>
        <v>#NAME?</v>
      </c>
      <c r="AA158" t="e">
        <f t="shared" ca="1" si="29"/>
        <v>#NAME?</v>
      </c>
      <c r="AB158" t="e">
        <f t="shared" ca="1" si="30"/>
        <v>#NAME?</v>
      </c>
      <c r="AC158" s="138" t="e">
        <f t="shared" ca="1" si="31"/>
        <v>#NAME?</v>
      </c>
      <c r="AD158" s="140" t="e">
        <f t="shared" ca="1" si="32"/>
        <v>#NAME?</v>
      </c>
      <c r="AE158" s="138">
        <f t="shared" ca="1" si="33"/>
        <v>0</v>
      </c>
      <c r="AF158" s="140" t="e">
        <f t="shared" ca="1" si="34"/>
        <v>#NAME?</v>
      </c>
      <c r="AG158">
        <f t="shared" ca="1" si="35"/>
        <v>0</v>
      </c>
      <c r="BD158" t="e">
        <f ca="1"/>
        <v>#NAME?</v>
      </c>
      <c r="BE158" t="e">
        <f ca="1"/>
        <v>#NAME?</v>
      </c>
      <c r="BF158" t="e">
        <f ca="1"/>
        <v>#NAME?</v>
      </c>
      <c r="BG158" t="e">
        <f t="shared" ca="1" si="39"/>
        <v>#NAME?</v>
      </c>
      <c r="BH158" t="e">
        <f t="shared" ca="1" si="40"/>
        <v>#NAME?</v>
      </c>
      <c r="BI158" t="e">
        <f t="shared" ca="1" si="36"/>
        <v>#NAME?</v>
      </c>
      <c r="BJ158" t="e">
        <f t="shared" ca="1" si="37"/>
        <v>#NAME?</v>
      </c>
      <c r="BK158" t="e">
        <f t="shared" ca="1" si="38"/>
        <v>#NAME?</v>
      </c>
    </row>
    <row r="159" spans="1:63" x14ac:dyDescent="0.35">
      <c r="Q159" t="e">
        <f ca="1"/>
        <v>#NAME?</v>
      </c>
      <c r="R159" t="e">
        <f ca="1"/>
        <v>#NAME?</v>
      </c>
      <c r="S159" t="e">
        <f ca="1"/>
        <v>#NAME?</v>
      </c>
      <c r="T159" t="e">
        <f ca="1"/>
        <v>#NAME?</v>
      </c>
      <c r="U159" t="e">
        <f ca="1"/>
        <v>#NAME?</v>
      </c>
      <c r="V159" t="e">
        <f ca="1"/>
        <v>#NAME?</v>
      </c>
      <c r="W159" t="e">
        <f ca="1"/>
        <v>#NAME?</v>
      </c>
      <c r="X159" s="138" t="e">
        <f ca="1"/>
        <v>#NAME?</v>
      </c>
      <c r="Y159" s="139" t="e">
        <f ca="1"/>
        <v>#NAME?</v>
      </c>
      <c r="Z159" s="140" t="e">
        <f t="shared" ca="1" si="28"/>
        <v>#NAME?</v>
      </c>
      <c r="AA159" t="e">
        <f t="shared" ca="1" si="29"/>
        <v>#NAME?</v>
      </c>
      <c r="AB159" t="e">
        <f t="shared" ca="1" si="30"/>
        <v>#NAME?</v>
      </c>
      <c r="AC159" s="138" t="e">
        <f t="shared" ca="1" si="31"/>
        <v>#NAME?</v>
      </c>
      <c r="AD159" s="140" t="e">
        <f t="shared" ca="1" si="32"/>
        <v>#NAME?</v>
      </c>
      <c r="AE159" s="138">
        <f t="shared" ca="1" si="33"/>
        <v>0</v>
      </c>
      <c r="AF159" s="140" t="e">
        <f t="shared" ca="1" si="34"/>
        <v>#NAME?</v>
      </c>
      <c r="AG159">
        <f t="shared" ca="1" si="35"/>
        <v>0</v>
      </c>
      <c r="BD159" t="e">
        <f ca="1"/>
        <v>#NAME?</v>
      </c>
      <c r="BE159" t="e">
        <f ca="1"/>
        <v>#NAME?</v>
      </c>
      <c r="BF159" t="e">
        <f ca="1"/>
        <v>#NAME?</v>
      </c>
      <c r="BG159" t="e">
        <f t="shared" ca="1" si="39"/>
        <v>#NAME?</v>
      </c>
      <c r="BH159" t="e">
        <f t="shared" ca="1" si="40"/>
        <v>#NAME?</v>
      </c>
      <c r="BI159" t="e">
        <f t="shared" ca="1" si="36"/>
        <v>#NAME?</v>
      </c>
      <c r="BJ159" t="e">
        <f t="shared" ca="1" si="37"/>
        <v>#NAME?</v>
      </c>
      <c r="BK159" t="e">
        <f t="shared" ca="1" si="38"/>
        <v>#NAME?</v>
      </c>
    </row>
    <row r="160" spans="1:63" x14ac:dyDescent="0.35">
      <c r="Q160" t="e">
        <f ca="1"/>
        <v>#NAME?</v>
      </c>
      <c r="R160" t="e">
        <f ca="1"/>
        <v>#NAME?</v>
      </c>
      <c r="S160" t="e">
        <f ca="1"/>
        <v>#NAME?</v>
      </c>
      <c r="T160" t="e">
        <f ca="1"/>
        <v>#NAME?</v>
      </c>
      <c r="U160" t="e">
        <f ca="1"/>
        <v>#NAME?</v>
      </c>
      <c r="V160" t="e">
        <f ca="1"/>
        <v>#NAME?</v>
      </c>
      <c r="W160" t="e">
        <f ca="1"/>
        <v>#NAME?</v>
      </c>
      <c r="X160" s="141" t="e">
        <f ca="1"/>
        <v>#NAME?</v>
      </c>
      <c r="Y160" s="142" t="e">
        <f ca="1"/>
        <v>#NAME?</v>
      </c>
      <c r="Z160" s="140" t="e">
        <f t="shared" ca="1" si="28"/>
        <v>#NAME?</v>
      </c>
      <c r="AA160" t="e">
        <f t="shared" ca="1" si="29"/>
        <v>#NAME?</v>
      </c>
      <c r="AB160" t="e">
        <f t="shared" ca="1" si="30"/>
        <v>#NAME?</v>
      </c>
      <c r="AC160" s="138" t="e">
        <f t="shared" ca="1" si="31"/>
        <v>#NAME?</v>
      </c>
      <c r="AD160" s="140" t="e">
        <f t="shared" ca="1" si="32"/>
        <v>#NAME?</v>
      </c>
      <c r="AE160" s="138">
        <f t="shared" ca="1" si="33"/>
        <v>0</v>
      </c>
      <c r="AF160" s="140" t="e">
        <f t="shared" ca="1" si="34"/>
        <v>#NAME?</v>
      </c>
      <c r="AG160">
        <f t="shared" ca="1" si="35"/>
        <v>0</v>
      </c>
      <c r="BD160" t="e">
        <f ca="1"/>
        <v>#NAME?</v>
      </c>
      <c r="BE160" t="e">
        <f ca="1"/>
        <v>#NAME?</v>
      </c>
      <c r="BF160" t="e">
        <f ca="1"/>
        <v>#NAME?</v>
      </c>
      <c r="BG160" t="e">
        <f t="shared" ca="1" si="39"/>
        <v>#NAME?</v>
      </c>
      <c r="BH160" t="e">
        <f t="shared" ca="1" si="40"/>
        <v>#NAME?</v>
      </c>
      <c r="BI160" t="e">
        <f t="shared" ca="1" si="36"/>
        <v>#NAME?</v>
      </c>
      <c r="BJ160" t="e">
        <f t="shared" ca="1" si="37"/>
        <v>#NAME?</v>
      </c>
      <c r="BK160" t="e">
        <f t="shared" ca="1" si="38"/>
        <v>#NAME?</v>
      </c>
    </row>
    <row r="161" spans="17:63" x14ac:dyDescent="0.35">
      <c r="Q161" s="134"/>
      <c r="R161" s="134"/>
      <c r="S161" s="134"/>
      <c r="T161" s="134"/>
      <c r="U161" s="134"/>
      <c r="V161" s="134"/>
      <c r="W161" s="134"/>
      <c r="X161" s="134" t="e">
        <f ca="1">SUM(X11:X160)</f>
        <v>#NAME?</v>
      </c>
      <c r="Y161" s="134" t="e">
        <f t="shared" ref="Y161:Z161" ca="1" si="41">SUM(Y11:Y160)</f>
        <v>#NAME?</v>
      </c>
      <c r="Z161" s="146" t="e">
        <f t="shared" ca="1" si="41"/>
        <v>#NAME?</v>
      </c>
      <c r="AA161" s="146"/>
      <c r="AB161" s="146"/>
      <c r="AC161" s="146" t="e">
        <f ca="1">SUM(AC11:AC160)</f>
        <v>#NAME?</v>
      </c>
      <c r="AD161" s="146" t="e">
        <f t="shared" ref="AD161:AE161" ca="1" si="42">SUM(AD11:AD160)</f>
        <v>#NAME?</v>
      </c>
      <c r="AE161" s="146">
        <f t="shared" ca="1" si="42"/>
        <v>0</v>
      </c>
      <c r="AF161" s="146" t="e">
        <f ca="1">SUMPRODUCT(AF11:AF160,Z11:Z160)/Z161</f>
        <v>#NAME?</v>
      </c>
      <c r="AG161" s="146">
        <f ca="1">SUM(AG11:AG160)</f>
        <v>0</v>
      </c>
      <c r="BD161" s="152" t="e">
        <f ca="1"/>
        <v>#NAME?</v>
      </c>
      <c r="BE161" s="152" t="e">
        <f ca="1"/>
        <v>#NAME?</v>
      </c>
      <c r="BF161" s="152" t="e">
        <f ca="1"/>
        <v>#NAME?</v>
      </c>
      <c r="BG161" s="152" t="e">
        <f t="shared" ca="1" si="39"/>
        <v>#NAME?</v>
      </c>
      <c r="BH161" s="152" t="e">
        <f t="shared" ca="1" si="40"/>
        <v>#NAME?</v>
      </c>
      <c r="BI161" s="152" t="e">
        <f t="shared" ca="1" si="36"/>
        <v>#NAME?</v>
      </c>
      <c r="BJ161" s="152" t="e">
        <f t="shared" ca="1" si="37"/>
        <v>#NAME?</v>
      </c>
      <c r="BK161" s="152" t="e">
        <f t="shared" ca="1" si="38"/>
        <v>#NAME?</v>
      </c>
    </row>
    <row r="162" spans="17:63" ht="15" thickBot="1" x14ac:dyDescent="0.4">
      <c r="BK162" t="e">
        <f ca="1">SUM(BK11:BK161)</f>
        <v>#NAME?</v>
      </c>
    </row>
    <row r="163" spans="17:63" ht="15" thickTop="1" x14ac:dyDescent="0.35">
      <c r="Q163" s="151"/>
      <c r="R163" s="151" t="s">
        <v>186</v>
      </c>
      <c r="S163" s="151" t="s">
        <v>187</v>
      </c>
      <c r="T163" s="151" t="s">
        <v>188</v>
      </c>
      <c r="U163" s="151" t="s">
        <v>178</v>
      </c>
      <c r="V163" s="151" t="s">
        <v>189</v>
      </c>
      <c r="W163" s="151" t="s">
        <v>190</v>
      </c>
      <c r="X163" s="151" t="s">
        <v>191</v>
      </c>
    </row>
    <row r="164" spans="17:63" x14ac:dyDescent="0.35">
      <c r="Q164" t="s">
        <v>157</v>
      </c>
      <c r="R164" t="e">
        <f t="array" aca="1" ref="R164:R171" ca="1">AI12:AI19</f>
        <v>#NAME?</v>
      </c>
      <c r="S164" t="e">
        <f t="array" aca="1" ref="S164:S171" ca="1">SQRT([2]!DIAG(AN11:AU18))</f>
        <v>#NAME?</v>
      </c>
      <c r="T164" t="e">
        <f ca="1">(R164/S164)^2</f>
        <v>#NAME?</v>
      </c>
      <c r="U164" t="e">
        <f ca="1">_xlfn.CHISQ.DIST.RT(T164,1)</f>
        <v>#NAME?</v>
      </c>
      <c r="V164" t="e">
        <f ca="1">EXP(R164)</f>
        <v>#NAME?</v>
      </c>
    </row>
    <row r="165" spans="17:63" x14ac:dyDescent="0.35">
      <c r="Q165" t="str">
        <f t="array" ref="Q165:Q171">TRANSPOSE(Q10:W10)</f>
        <v>No. Staff</v>
      </c>
      <c r="R165" t="e">
        <f ca="1"/>
        <v>#NAME?</v>
      </c>
      <c r="S165" t="e">
        <f ca="1"/>
        <v>#NAME?</v>
      </c>
      <c r="T165" t="e">
        <f t="shared" ref="T165:T171" ca="1" si="43">(R165/S165)^2</f>
        <v>#NAME?</v>
      </c>
      <c r="U165" t="e">
        <f t="shared" ref="U165:U171" ca="1" si="44">_xlfn.CHISQ.DIST.RT(T165,1)</f>
        <v>#NAME?</v>
      </c>
      <c r="V165" t="e">
        <f t="shared" ref="V165:V171" ca="1" si="45">EXP(R165)</f>
        <v>#NAME?</v>
      </c>
      <c r="W165" t="e">
        <f ca="1">EXP(R165-S165*_xlfn.NORM.S.INV(1-$AL$16/2))</f>
        <v>#NAME?</v>
      </c>
      <c r="X165" t="e">
        <f ca="1">EXP(R165+S165*_xlfn.NORM.S.INV(1-$AL$16/2))</f>
        <v>#NAME?</v>
      </c>
    </row>
    <row r="166" spans="17:63" x14ac:dyDescent="0.35">
      <c r="Q166" t="str">
        <v>GrossProfit $m</v>
      </c>
      <c r="R166" t="e">
        <f ca="1"/>
        <v>#NAME?</v>
      </c>
      <c r="S166" t="e">
        <f ca="1"/>
        <v>#NAME?</v>
      </c>
      <c r="T166" t="e">
        <f t="shared" ca="1" si="43"/>
        <v>#NAME?</v>
      </c>
      <c r="U166" t="e">
        <f t="shared" ca="1" si="44"/>
        <v>#NAME?</v>
      </c>
      <c r="V166" t="e">
        <f t="shared" ca="1" si="45"/>
        <v>#NAME?</v>
      </c>
      <c r="W166" t="e">
        <f t="shared" ref="W166:W171" ca="1" si="46">EXP(R166-S166*_xlfn.NORM.S.INV(1-$AL$16/2))</f>
        <v>#NAME?</v>
      </c>
      <c r="X166" t="e">
        <f t="shared" ref="X166:X171" ca="1" si="47">EXP(R166+S166*_xlfn.NORM.S.INV(1-$AL$16/2))</f>
        <v>#NAME?</v>
      </c>
    </row>
    <row r="167" spans="17:63" x14ac:dyDescent="0.35">
      <c r="Q167" t="str">
        <v>Competitors</v>
      </c>
      <c r="R167" t="e">
        <f ca="1"/>
        <v>#NAME?</v>
      </c>
      <c r="S167" t="e">
        <f ca="1"/>
        <v>#NAME?</v>
      </c>
      <c r="T167" t="e">
        <f t="shared" ca="1" si="43"/>
        <v>#NAME?</v>
      </c>
      <c r="U167" t="e">
        <f t="shared" ca="1" si="44"/>
        <v>#NAME?</v>
      </c>
      <c r="V167" t="e">
        <f t="shared" ca="1" si="45"/>
        <v>#NAME?</v>
      </c>
      <c r="W167" t="e">
        <f t="shared" ca="1" si="46"/>
        <v>#NAME?</v>
      </c>
      <c r="X167" t="e">
        <f t="shared" ca="1" si="47"/>
        <v>#NAME?</v>
      </c>
    </row>
    <row r="168" spans="17:63" x14ac:dyDescent="0.35">
      <c r="Q168" t="str">
        <v>OnlineChannel</v>
      </c>
      <c r="R168" t="e">
        <f ca="1"/>
        <v>#NAME?</v>
      </c>
      <c r="S168" t="e">
        <f ca="1"/>
        <v>#NAME?</v>
      </c>
      <c r="T168" t="e">
        <f t="shared" ca="1" si="43"/>
        <v>#NAME?</v>
      </c>
      <c r="U168" t="e">
        <f t="shared" ca="1" si="44"/>
        <v>#NAME?</v>
      </c>
      <c r="V168" t="e">
        <f t="shared" ca="1" si="45"/>
        <v>#NAME?</v>
      </c>
      <c r="W168" t="e">
        <f t="shared" ca="1" si="46"/>
        <v>#NAME?</v>
      </c>
      <c r="X168" t="e">
        <f t="shared" ca="1" si="47"/>
        <v>#NAME?</v>
      </c>
    </row>
    <row r="169" spans="17:63" x14ac:dyDescent="0.35">
      <c r="Q169" t="str">
        <v>Mng-Gender</v>
      </c>
      <c r="R169" t="e">
        <f ca="1"/>
        <v>#NAME?</v>
      </c>
      <c r="S169" t="e">
        <f ca="1"/>
        <v>#NAME?</v>
      </c>
      <c r="T169" t="e">
        <f t="shared" ca="1" si="43"/>
        <v>#NAME?</v>
      </c>
      <c r="U169" t="e">
        <f t="shared" ca="1" si="44"/>
        <v>#NAME?</v>
      </c>
      <c r="V169" t="e">
        <f t="shared" ca="1" si="45"/>
        <v>#NAME?</v>
      </c>
      <c r="W169" t="e">
        <f t="shared" ca="1" si="46"/>
        <v>#NAME?</v>
      </c>
      <c r="X169" t="e">
        <f t="shared" ca="1" si="47"/>
        <v>#NAME?</v>
      </c>
    </row>
    <row r="170" spans="17:63" x14ac:dyDescent="0.35">
      <c r="Q170" t="str">
        <v>Mng-Age</v>
      </c>
      <c r="R170" t="e">
        <f ca="1"/>
        <v>#NAME?</v>
      </c>
      <c r="S170" t="e">
        <f ca="1"/>
        <v>#NAME?</v>
      </c>
      <c r="T170" t="e">
        <f t="shared" ca="1" si="43"/>
        <v>#NAME?</v>
      </c>
      <c r="U170" t="e">
        <f t="shared" ca="1" si="44"/>
        <v>#NAME?</v>
      </c>
      <c r="V170" t="e">
        <f t="shared" ca="1" si="45"/>
        <v>#NAME?</v>
      </c>
      <c r="W170" t="e">
        <f t="shared" ca="1" si="46"/>
        <v>#NAME?</v>
      </c>
      <c r="X170" t="e">
        <f t="shared" ca="1" si="47"/>
        <v>#NAME?</v>
      </c>
    </row>
    <row r="171" spans="17:63" x14ac:dyDescent="0.35">
      <c r="Q171" s="152" t="str">
        <v>Mng-Exp</v>
      </c>
      <c r="R171" s="152" t="e">
        <f ca="1"/>
        <v>#NAME?</v>
      </c>
      <c r="S171" s="152" t="e">
        <f ca="1"/>
        <v>#NAME?</v>
      </c>
      <c r="T171" s="152" t="e">
        <f t="shared" ca="1" si="43"/>
        <v>#NAME?</v>
      </c>
      <c r="U171" s="152" t="e">
        <f t="shared" ca="1" si="44"/>
        <v>#NAME?</v>
      </c>
      <c r="V171" s="152" t="e">
        <f t="shared" ca="1" si="45"/>
        <v>#NAME?</v>
      </c>
      <c r="W171" s="152" t="e">
        <f t="shared" ca="1" si="46"/>
        <v>#NAME?</v>
      </c>
      <c r="X171" s="152" t="e">
        <f t="shared" ca="1" si="47"/>
        <v>#NAME?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BEF9-5146-45FE-9967-7192A5356C5C}">
  <dimension ref="A1:BG174"/>
  <sheetViews>
    <sheetView workbookViewId="0">
      <selection sqref="A1:G151"/>
    </sheetView>
  </sheetViews>
  <sheetFormatPr defaultRowHeight="14.5" x14ac:dyDescent="0.35"/>
  <sheetData>
    <row r="1" spans="1:59" ht="15.5" x14ac:dyDescent="0.35">
      <c r="A1" s="27" t="s">
        <v>47</v>
      </c>
      <c r="B1" s="26" t="s">
        <v>49</v>
      </c>
      <c r="C1" s="26" t="s">
        <v>51</v>
      </c>
      <c r="D1" s="30" t="s">
        <v>60</v>
      </c>
      <c r="E1" s="26" t="s">
        <v>55</v>
      </c>
      <c r="F1" s="26" t="s">
        <v>56</v>
      </c>
      <c r="G1" s="28" t="s">
        <v>53</v>
      </c>
    </row>
    <row r="2" spans="1:59" ht="15.5" x14ac:dyDescent="0.35">
      <c r="A2" s="31">
        <v>60</v>
      </c>
      <c r="B2" s="20">
        <v>0.71199999999999997</v>
      </c>
      <c r="C2" s="14">
        <v>3</v>
      </c>
      <c r="D2">
        <v>1</v>
      </c>
      <c r="E2" s="14">
        <v>33</v>
      </c>
      <c r="F2" s="14">
        <v>12</v>
      </c>
      <c r="G2" s="14">
        <v>1</v>
      </c>
    </row>
    <row r="3" spans="1:59" ht="15.5" x14ac:dyDescent="0.35">
      <c r="A3" s="31">
        <v>69</v>
      </c>
      <c r="B3" s="20">
        <v>9.0999999999999998E-2</v>
      </c>
      <c r="C3" s="14">
        <v>3</v>
      </c>
      <c r="D3">
        <v>1</v>
      </c>
      <c r="E3" s="14">
        <v>33</v>
      </c>
      <c r="F3" s="14">
        <v>16</v>
      </c>
      <c r="G3" s="14">
        <v>1</v>
      </c>
    </row>
    <row r="4" spans="1:59" ht="15.5" x14ac:dyDescent="0.35">
      <c r="A4" s="31">
        <v>79</v>
      </c>
      <c r="B4" s="20">
        <v>1.72</v>
      </c>
      <c r="C4" s="14">
        <v>1</v>
      </c>
      <c r="D4">
        <v>1</v>
      </c>
      <c r="E4" s="14">
        <v>40</v>
      </c>
      <c r="F4" s="14">
        <v>13</v>
      </c>
      <c r="G4" s="14">
        <v>1</v>
      </c>
    </row>
    <row r="5" spans="1:59" ht="15.5" x14ac:dyDescent="0.35">
      <c r="A5" s="31">
        <v>66</v>
      </c>
      <c r="B5" s="20">
        <v>1.3720000000000001</v>
      </c>
      <c r="C5" s="14">
        <v>1</v>
      </c>
      <c r="D5">
        <v>0</v>
      </c>
      <c r="E5" s="14">
        <v>29</v>
      </c>
      <c r="F5" s="14">
        <v>10</v>
      </c>
      <c r="G5" s="14">
        <v>1</v>
      </c>
    </row>
    <row r="6" spans="1:59" ht="15.5" x14ac:dyDescent="0.35">
      <c r="A6" s="31">
        <v>51</v>
      </c>
      <c r="B6" s="20">
        <v>0.93500000000000005</v>
      </c>
      <c r="C6" s="14">
        <v>4</v>
      </c>
      <c r="D6">
        <v>0</v>
      </c>
      <c r="E6" s="14">
        <v>36</v>
      </c>
      <c r="F6" s="14">
        <v>4</v>
      </c>
      <c r="G6" s="14">
        <v>1</v>
      </c>
    </row>
    <row r="7" spans="1:59" ht="15.5" x14ac:dyDescent="0.35">
      <c r="A7" s="31">
        <v>62</v>
      </c>
      <c r="B7" s="20">
        <v>2.0190000000000001</v>
      </c>
      <c r="C7" s="14">
        <v>0</v>
      </c>
      <c r="D7">
        <v>1</v>
      </c>
      <c r="E7" s="14">
        <v>32</v>
      </c>
      <c r="F7" s="14">
        <v>15</v>
      </c>
      <c r="G7" s="14">
        <v>1</v>
      </c>
    </row>
    <row r="8" spans="1:59" ht="15.5" x14ac:dyDescent="0.35">
      <c r="A8" s="31">
        <v>61</v>
      </c>
      <c r="B8" s="20">
        <v>0.66200000000000003</v>
      </c>
      <c r="C8" s="14">
        <v>2</v>
      </c>
      <c r="D8">
        <v>0</v>
      </c>
      <c r="E8" s="14">
        <v>52</v>
      </c>
      <c r="F8" s="14">
        <v>15</v>
      </c>
      <c r="G8" s="14">
        <v>1</v>
      </c>
    </row>
    <row r="9" spans="1:59" ht="15.5" x14ac:dyDescent="0.35">
      <c r="A9" s="31">
        <v>59</v>
      </c>
      <c r="B9" s="20">
        <v>0.7</v>
      </c>
      <c r="C9" s="14">
        <v>2</v>
      </c>
      <c r="D9">
        <v>0</v>
      </c>
      <c r="E9" s="14">
        <v>41</v>
      </c>
      <c r="F9" s="14">
        <v>4</v>
      </c>
      <c r="G9" s="14">
        <v>1</v>
      </c>
    </row>
    <row r="10" spans="1:59" ht="15.5" x14ac:dyDescent="0.35">
      <c r="A10" s="31">
        <v>65</v>
      </c>
      <c r="B10" s="20">
        <v>0.93700000000000006</v>
      </c>
      <c r="C10" s="14">
        <v>4</v>
      </c>
      <c r="D10">
        <v>1</v>
      </c>
      <c r="E10" s="14">
        <v>31</v>
      </c>
      <c r="F10" s="14">
        <v>12</v>
      </c>
      <c r="G10" s="14">
        <v>0</v>
      </c>
    </row>
    <row r="11" spans="1:59" ht="15.5" x14ac:dyDescent="0.35">
      <c r="A11" s="31">
        <v>55</v>
      </c>
      <c r="B11" s="20">
        <v>6.5000000000000002E-2</v>
      </c>
      <c r="C11" s="14">
        <v>3</v>
      </c>
      <c r="D11">
        <v>1</v>
      </c>
      <c r="E11" s="14">
        <v>42</v>
      </c>
      <c r="F11" s="14">
        <v>13</v>
      </c>
      <c r="G11" s="14">
        <v>0</v>
      </c>
    </row>
    <row r="12" spans="1:59" ht="15.5" x14ac:dyDescent="0.35">
      <c r="A12" s="31">
        <v>65</v>
      </c>
      <c r="B12" s="20">
        <v>2.1440000000000001</v>
      </c>
      <c r="C12" s="14">
        <v>2</v>
      </c>
      <c r="D12">
        <v>1</v>
      </c>
      <c r="E12" s="14">
        <v>32</v>
      </c>
      <c r="F12" s="14">
        <v>8</v>
      </c>
      <c r="G12" s="14">
        <v>1</v>
      </c>
      <c r="O12" t="s">
        <v>164</v>
      </c>
      <c r="AU12" t="s">
        <v>193</v>
      </c>
      <c r="AZ12" t="s">
        <v>198</v>
      </c>
    </row>
    <row r="13" spans="1:59" ht="16" thickBot="1" x14ac:dyDescent="0.4">
      <c r="A13" s="31">
        <v>74</v>
      </c>
      <c r="B13" s="20">
        <v>0.248</v>
      </c>
      <c r="C13" s="14">
        <v>1</v>
      </c>
      <c r="D13">
        <v>1</v>
      </c>
      <c r="E13" s="14">
        <v>39</v>
      </c>
      <c r="F13" s="14">
        <v>21</v>
      </c>
      <c r="G13" s="14">
        <v>1</v>
      </c>
    </row>
    <row r="14" spans="1:59" ht="16" thickTop="1" x14ac:dyDescent="0.35">
      <c r="A14" s="31">
        <v>43</v>
      </c>
      <c r="B14" s="20">
        <v>1.607</v>
      </c>
      <c r="C14" s="14">
        <v>1</v>
      </c>
      <c r="D14">
        <v>0</v>
      </c>
      <c r="E14" s="14">
        <v>45</v>
      </c>
      <c r="F14" s="14">
        <v>8</v>
      </c>
      <c r="G14" s="14">
        <v>0</v>
      </c>
      <c r="O14" s="145" t="str">
        <f>A1</f>
        <v>No. Staff</v>
      </c>
      <c r="P14" s="145" t="str">
        <f t="shared" ref="P14:T14" si="0">B1</f>
        <v>GrossProfit $m</v>
      </c>
      <c r="Q14" s="145" t="str">
        <f t="shared" si="0"/>
        <v>Competitors</v>
      </c>
      <c r="R14" s="145" t="str">
        <f t="shared" si="0"/>
        <v>OnlineChannel</v>
      </c>
      <c r="S14" s="145" t="str">
        <f t="shared" si="0"/>
        <v>Mng-Age</v>
      </c>
      <c r="T14" s="145" t="str">
        <f t="shared" si="0"/>
        <v>Mng-Exp</v>
      </c>
      <c r="U14" s="145" t="s">
        <v>165</v>
      </c>
      <c r="V14" s="145" t="s">
        <v>166</v>
      </c>
      <c r="W14" s="145" t="s">
        <v>148</v>
      </c>
      <c r="X14" s="145" t="s">
        <v>167</v>
      </c>
      <c r="Y14" s="145" t="s">
        <v>168</v>
      </c>
      <c r="Z14" s="145" t="s">
        <v>169</v>
      </c>
      <c r="AA14" s="145" t="s">
        <v>170</v>
      </c>
      <c r="AB14" s="145" t="s">
        <v>171</v>
      </c>
      <c r="AC14" s="145" t="s">
        <v>172</v>
      </c>
      <c r="AD14" s="145" t="s">
        <v>173</v>
      </c>
      <c r="AF14" t="s">
        <v>174</v>
      </c>
      <c r="AH14" t="s">
        <v>175</v>
      </c>
      <c r="AI14" s="147" t="e">
        <f ca="1">U165*LN(U165/W165)+V165*LN(V165/W165)</f>
        <v>#NAME?</v>
      </c>
      <c r="AK14" t="s">
        <v>185</v>
      </c>
      <c r="AS14" t="s">
        <v>192</v>
      </c>
      <c r="AV14" s="153" t="s">
        <v>194</v>
      </c>
      <c r="AW14" s="153" t="s">
        <v>195</v>
      </c>
      <c r="AZ14" s="151" t="s">
        <v>168</v>
      </c>
      <c r="BA14" s="151" t="s">
        <v>166</v>
      </c>
      <c r="BB14" s="151" t="s">
        <v>165</v>
      </c>
      <c r="BC14" s="151" t="s">
        <v>199</v>
      </c>
      <c r="BD14" s="151" t="s">
        <v>200</v>
      </c>
      <c r="BE14" s="151" t="s">
        <v>201</v>
      </c>
      <c r="BF14" s="151" t="s">
        <v>202</v>
      </c>
      <c r="BG14" s="151" t="s">
        <v>203</v>
      </c>
    </row>
    <row r="15" spans="1:59" ht="15.5" x14ac:dyDescent="0.35">
      <c r="A15" s="31">
        <v>78</v>
      </c>
      <c r="B15" s="20">
        <v>1.6240000000000001</v>
      </c>
      <c r="C15" s="14">
        <v>5</v>
      </c>
      <c r="D15">
        <v>0</v>
      </c>
      <c r="E15" s="14">
        <v>39</v>
      </c>
      <c r="F15" s="14">
        <v>11</v>
      </c>
      <c r="G15" s="14">
        <v>1</v>
      </c>
      <c r="O15" t="e">
        <f t="array" aca="1" ref="O15:V164" ca="1">[2]!LogitSummary(A2:G151)</f>
        <v>#NAME?</v>
      </c>
      <c r="P15" t="e">
        <f ca="1"/>
        <v>#NAME?</v>
      </c>
      <c r="Q15" t="e">
        <f ca="1"/>
        <v>#NAME?</v>
      </c>
      <c r="R15" t="e">
        <f ca="1"/>
        <v>#NAME?</v>
      </c>
      <c r="S15" t="e">
        <f ca="1"/>
        <v>#NAME?</v>
      </c>
      <c r="T15" t="e">
        <f ca="1"/>
        <v>#NAME?</v>
      </c>
      <c r="U15" s="138" t="e">
        <f ca="1"/>
        <v>#NAME?</v>
      </c>
      <c r="V15" s="139" t="e">
        <f ca="1"/>
        <v>#NAME?</v>
      </c>
      <c r="W15" s="140" t="e">
        <f ca="1">U15+V15</f>
        <v>#NAME?</v>
      </c>
      <c r="X15" t="e">
        <f ca="1">IF(W15=0,"",U15/W15)</f>
        <v>#NAME?</v>
      </c>
      <c r="Y15" t="e">
        <f ca="1">1/(1+EXP(-$AF$16-MMULT(O15:T15,$AF$17:$AF$22)))</f>
        <v>#NAME?</v>
      </c>
      <c r="Z15" s="135" t="e">
        <f ca="1">W15*Y15</f>
        <v>#NAME?</v>
      </c>
      <c r="AA15" s="137" t="e">
        <f ca="1">W15-Z15</f>
        <v>#NAME?</v>
      </c>
      <c r="AB15" s="135">
        <f ca="1">IFERROR(W15*(X15*LN(Y15)+(1-X15)*LN(1-Y15)),0)</f>
        <v>0</v>
      </c>
      <c r="AC15" s="137" t="e">
        <f ca="1">100*IF(Y15&gt;=$AV$21,U15/W15,V15/W15)</f>
        <v>#NAME?</v>
      </c>
      <c r="AD15">
        <f ca="1">IFERROR((U15-Z15)^2/Z15+(V15-AA15)^2/AA15,0)</f>
        <v>0</v>
      </c>
      <c r="AH15" t="s">
        <v>176</v>
      </c>
      <c r="AI15" s="149">
        <f ca="1">AB165</f>
        <v>0</v>
      </c>
      <c r="AK15" s="135" t="e">
        <f t="array" aca="1" ref="AK15:AQ21" ca="1">MINVERSE(MMULT(TRANSPOSE([2]!DESIGN(O15:T164)),Y15:Y164*(1-Y15:Y164)*W15:W164*[2]!DESIGN(O15:T164)))</f>
        <v>#NAME?</v>
      </c>
      <c r="AL15" s="136" t="e">
        <f ca="1"/>
        <v>#NAME?</v>
      </c>
      <c r="AM15" s="136" t="e">
        <f ca="1"/>
        <v>#NAME?</v>
      </c>
      <c r="AN15" s="136" t="e">
        <f ca="1"/>
        <v>#NAME?</v>
      </c>
      <c r="AO15" s="136" t="e">
        <f ca="1"/>
        <v>#NAME?</v>
      </c>
      <c r="AP15" s="136" t="e">
        <f ca="1"/>
        <v>#NAME?</v>
      </c>
      <c r="AQ15" s="137" t="e">
        <f ca="1"/>
        <v>#NAME?</v>
      </c>
      <c r="AS15" s="147" t="e">
        <f t="array" aca="1" ref="AS15:AS21" ca="1">MMULT(AK15:AQ21,MMULT(TRANSPOSE([2]!DESIGN(O15:T164)),W15:W164*(X15:X164-Y15:Y164)))</f>
        <v>#NAME?</v>
      </c>
      <c r="AU15" t="s">
        <v>169</v>
      </c>
      <c r="AV15" s="135">
        <f ca="1">SUMIF(Y15:Y164,"&gt;="&amp;AV21,U15:U164)</f>
        <v>0</v>
      </c>
      <c r="AW15" s="137">
        <f ca="1">SUMIF(Y15:Y164,"&gt;="&amp;AV21,V15:V164)</f>
        <v>0</v>
      </c>
      <c r="AX15">
        <f ca="1">AV15+AW15</f>
        <v>0</v>
      </c>
      <c r="BC15">
        <v>0</v>
      </c>
      <c r="BD15">
        <v>0</v>
      </c>
      <c r="BE15" t="e">
        <f ca="1">1-BC15/BC$165</f>
        <v>#NAME?</v>
      </c>
      <c r="BF15" t="e">
        <f ca="1">1-BD15/BD$165</f>
        <v>#NAME?</v>
      </c>
      <c r="BG15" t="e">
        <f ca="1">(BE15-BE16)*BF15</f>
        <v>#NAME?</v>
      </c>
    </row>
    <row r="16" spans="1:59" ht="15.5" x14ac:dyDescent="0.35">
      <c r="A16" s="31">
        <v>67</v>
      </c>
      <c r="B16" s="20">
        <v>0.05</v>
      </c>
      <c r="C16" s="14">
        <v>4</v>
      </c>
      <c r="D16">
        <v>1</v>
      </c>
      <c r="E16" s="14">
        <v>31</v>
      </c>
      <c r="F16" s="14">
        <v>13</v>
      </c>
      <c r="G16" s="14">
        <v>0</v>
      </c>
      <c r="O16" t="e">
        <f ca="1"/>
        <v>#NAME?</v>
      </c>
      <c r="P16" t="e">
        <f ca="1"/>
        <v>#NAME?</v>
      </c>
      <c r="Q16" t="e">
        <f ca="1"/>
        <v>#NAME?</v>
      </c>
      <c r="R16" t="e">
        <f ca="1"/>
        <v>#NAME?</v>
      </c>
      <c r="S16" t="e">
        <f ca="1"/>
        <v>#NAME?</v>
      </c>
      <c r="T16" t="e">
        <f ca="1"/>
        <v>#NAME?</v>
      </c>
      <c r="U16" s="138" t="e">
        <f ca="1"/>
        <v>#NAME?</v>
      </c>
      <c r="V16" s="139" t="e">
        <f ca="1"/>
        <v>#NAME?</v>
      </c>
      <c r="W16" s="140" t="e">
        <f t="shared" ref="W16:W79" ca="1" si="1">U16+V16</f>
        <v>#NAME?</v>
      </c>
      <c r="X16" t="e">
        <f t="shared" ref="X16:X79" ca="1" si="2">IF(W16=0,"",U16/W16)</f>
        <v>#NAME?</v>
      </c>
      <c r="Y16" t="e">
        <f t="shared" ref="Y16:Y79" ca="1" si="3">1/(1+EXP(-$AF$16-MMULT(O16:T16,$AF$17:$AF$22)))</f>
        <v>#NAME?</v>
      </c>
      <c r="Z16" s="138" t="e">
        <f t="shared" ref="Z16:Z79" ca="1" si="4">W16*Y16</f>
        <v>#NAME?</v>
      </c>
      <c r="AA16" s="140" t="e">
        <f t="shared" ref="AA16:AA79" ca="1" si="5">W16-Z16</f>
        <v>#NAME?</v>
      </c>
      <c r="AB16" s="138">
        <f t="shared" ref="AB16:AB79" ca="1" si="6">IFERROR(W16*(X16*LN(Y16)+(1-X16)*LN(1-Y16)),0)</f>
        <v>0</v>
      </c>
      <c r="AC16" s="140" t="e">
        <f t="shared" ref="AC16:AC79" ca="1" si="7">100*IF(Y16&gt;=$AV$21,U16/W16,V16/W16)</f>
        <v>#NAME?</v>
      </c>
      <c r="AD16">
        <f t="shared" ref="AD16:AD79" ca="1" si="8">IFERROR((U16-Z16)^2/Z16+(V16-AA16)^2/AA16,0)</f>
        <v>0</v>
      </c>
      <c r="AF16" s="147" t="e">
        <f t="array" aca="1" ref="AF16:AF22" ca="1">[2]!LogitCoeff(O15:V164,,,,,20)</f>
        <v>#NAME?</v>
      </c>
      <c r="AK16" s="138" t="e">
        <f ca="1"/>
        <v>#NAME?</v>
      </c>
      <c r="AL16" s="139" t="e">
        <f ca="1"/>
        <v>#NAME?</v>
      </c>
      <c r="AM16" s="139" t="e">
        <f ca="1"/>
        <v>#NAME?</v>
      </c>
      <c r="AN16" s="139" t="e">
        <f ca="1"/>
        <v>#NAME?</v>
      </c>
      <c r="AO16" s="139" t="e">
        <f ca="1"/>
        <v>#NAME?</v>
      </c>
      <c r="AP16" s="139" t="e">
        <f ca="1"/>
        <v>#NAME?</v>
      </c>
      <c r="AQ16" s="140" t="e">
        <f ca="1"/>
        <v>#NAME?</v>
      </c>
      <c r="AS16" s="148" t="e">
        <f ca="1"/>
        <v>#NAME?</v>
      </c>
      <c r="AU16" t="s">
        <v>170</v>
      </c>
      <c r="AV16" s="141" t="e">
        <f ca="1">AV17-AV15</f>
        <v>#NAME?</v>
      </c>
      <c r="AW16" s="143" t="e">
        <f ca="1">AW17-AW15</f>
        <v>#NAME?</v>
      </c>
      <c r="AX16" t="e">
        <f t="shared" ref="AX16:AX17" ca="1" si="9">AV16+AW16</f>
        <v>#NAME?</v>
      </c>
      <c r="AZ16" t="e">
        <f t="array" aca="1" ref="AZ16:BB165" ca="1">[2]!SelectCols(U15:Y164,"5,2,1",1)</f>
        <v>#NAME?</v>
      </c>
      <c r="BA16" t="e">
        <f ca="1"/>
        <v>#NAME?</v>
      </c>
      <c r="BB16" t="e">
        <f ca="1"/>
        <v>#NAME?</v>
      </c>
      <c r="BC16" t="e">
        <f ca="1">BC15+BA16</f>
        <v>#NAME?</v>
      </c>
      <c r="BD16" t="e">
        <f ca="1">BD15+BB16</f>
        <v>#NAME?</v>
      </c>
      <c r="BE16" t="e">
        <f t="shared" ref="BE16:BE79" ca="1" si="10">1-BC16/BC$165</f>
        <v>#NAME?</v>
      </c>
      <c r="BF16" t="e">
        <f t="shared" ref="BF16:BF79" ca="1" si="11">1-BD16/BD$165</f>
        <v>#NAME?</v>
      </c>
      <c r="BG16" t="e">
        <f t="shared" ref="BG16:BG79" ca="1" si="12">(BE16-BE17)*BF16</f>
        <v>#NAME?</v>
      </c>
    </row>
    <row r="17" spans="1:59" ht="15.5" x14ac:dyDescent="0.35">
      <c r="A17" s="31">
        <v>62</v>
      </c>
      <c r="B17" s="20">
        <v>0.58799999999999997</v>
      </c>
      <c r="C17" s="14">
        <v>4</v>
      </c>
      <c r="D17">
        <v>1</v>
      </c>
      <c r="E17" s="14">
        <v>41</v>
      </c>
      <c r="F17" s="14">
        <v>10</v>
      </c>
      <c r="G17" s="14">
        <v>1</v>
      </c>
      <c r="O17" t="e">
        <f ca="1"/>
        <v>#NAME?</v>
      </c>
      <c r="P17" t="e">
        <f ca="1"/>
        <v>#NAME?</v>
      </c>
      <c r="Q17" t="e">
        <f ca="1"/>
        <v>#NAME?</v>
      </c>
      <c r="R17" t="e">
        <f ca="1"/>
        <v>#NAME?</v>
      </c>
      <c r="S17" t="e">
        <f ca="1"/>
        <v>#NAME?</v>
      </c>
      <c r="T17" t="e">
        <f ca="1"/>
        <v>#NAME?</v>
      </c>
      <c r="U17" s="138" t="e">
        <f ca="1"/>
        <v>#NAME?</v>
      </c>
      <c r="V17" s="139" t="e">
        <f ca="1"/>
        <v>#NAME?</v>
      </c>
      <c r="W17" s="140" t="e">
        <f t="shared" ca="1" si="1"/>
        <v>#NAME?</v>
      </c>
      <c r="X17" t="e">
        <f t="shared" ca="1" si="2"/>
        <v>#NAME?</v>
      </c>
      <c r="Y17" t="e">
        <f t="shared" ca="1" si="3"/>
        <v>#NAME?</v>
      </c>
      <c r="Z17" s="138" t="e">
        <f t="shared" ca="1" si="4"/>
        <v>#NAME?</v>
      </c>
      <c r="AA17" s="140" t="e">
        <f t="shared" ca="1" si="5"/>
        <v>#NAME?</v>
      </c>
      <c r="AB17" s="138">
        <f t="shared" ca="1" si="6"/>
        <v>0</v>
      </c>
      <c r="AC17" s="140" t="e">
        <f t="shared" ca="1" si="7"/>
        <v>#NAME?</v>
      </c>
      <c r="AD17">
        <f t="shared" ca="1" si="8"/>
        <v>0</v>
      </c>
      <c r="AF17" s="148" t="e">
        <f ca="1"/>
        <v>#NAME?</v>
      </c>
      <c r="AH17" t="s">
        <v>177</v>
      </c>
      <c r="AI17" s="147" t="e">
        <f ca="1">2*(AI15-AI14)</f>
        <v>#NAME?</v>
      </c>
      <c r="AK17" s="138" t="e">
        <f ca="1"/>
        <v>#NAME?</v>
      </c>
      <c r="AL17" s="139" t="e">
        <f ca="1"/>
        <v>#NAME?</v>
      </c>
      <c r="AM17" s="139" t="e">
        <f ca="1"/>
        <v>#NAME?</v>
      </c>
      <c r="AN17" s="139" t="e">
        <f ca="1"/>
        <v>#NAME?</v>
      </c>
      <c r="AO17" s="139" t="e">
        <f ca="1"/>
        <v>#NAME?</v>
      </c>
      <c r="AP17" s="139" t="e">
        <f ca="1"/>
        <v>#NAME?</v>
      </c>
      <c r="AQ17" s="140" t="e">
        <f ca="1"/>
        <v>#NAME?</v>
      </c>
      <c r="AS17" s="148" t="e">
        <f ca="1"/>
        <v>#NAME?</v>
      </c>
      <c r="AV17" t="e">
        <f ca="1">U165</f>
        <v>#NAME?</v>
      </c>
      <c r="AW17" t="e">
        <f ca="1">V165</f>
        <v>#NAME?</v>
      </c>
      <c r="AX17" t="e">
        <f t="shared" ca="1" si="9"/>
        <v>#NAME?</v>
      </c>
      <c r="AZ17" t="e">
        <f ca="1"/>
        <v>#NAME?</v>
      </c>
      <c r="BA17" t="e">
        <f ca="1"/>
        <v>#NAME?</v>
      </c>
      <c r="BB17" t="e">
        <f ca="1"/>
        <v>#NAME?</v>
      </c>
      <c r="BC17" t="e">
        <f t="shared" ref="BC17:BC80" ca="1" si="13">BC16+BA17</f>
        <v>#NAME?</v>
      </c>
      <c r="BD17" t="e">
        <f t="shared" ref="BD17:BD80" ca="1" si="14">BD16+BB17</f>
        <v>#NAME?</v>
      </c>
      <c r="BE17" t="e">
        <f t="shared" ca="1" si="10"/>
        <v>#NAME?</v>
      </c>
      <c r="BF17" t="e">
        <f t="shared" ca="1" si="11"/>
        <v>#NAME?</v>
      </c>
      <c r="BG17" t="e">
        <f t="shared" ca="1" si="12"/>
        <v>#NAME?</v>
      </c>
    </row>
    <row r="18" spans="1:59" ht="15.5" x14ac:dyDescent="0.35">
      <c r="A18" s="31">
        <v>99</v>
      </c>
      <c r="B18" s="20">
        <v>1.76</v>
      </c>
      <c r="C18" s="14">
        <v>4</v>
      </c>
      <c r="D18">
        <v>1</v>
      </c>
      <c r="E18" s="14">
        <v>38</v>
      </c>
      <c r="F18" s="14">
        <v>12</v>
      </c>
      <c r="G18" s="14">
        <v>0</v>
      </c>
      <c r="O18" t="e">
        <f ca="1"/>
        <v>#NAME?</v>
      </c>
      <c r="P18" t="e">
        <f ca="1"/>
        <v>#NAME?</v>
      </c>
      <c r="Q18" t="e">
        <f ca="1"/>
        <v>#NAME?</v>
      </c>
      <c r="R18" t="e">
        <f ca="1"/>
        <v>#NAME?</v>
      </c>
      <c r="S18" t="e">
        <f ca="1"/>
        <v>#NAME?</v>
      </c>
      <c r="T18" t="e">
        <f ca="1"/>
        <v>#NAME?</v>
      </c>
      <c r="U18" s="138" t="e">
        <f ca="1"/>
        <v>#NAME?</v>
      </c>
      <c r="V18" s="139" t="e">
        <f ca="1"/>
        <v>#NAME?</v>
      </c>
      <c r="W18" s="140" t="e">
        <f t="shared" ca="1" si="1"/>
        <v>#NAME?</v>
      </c>
      <c r="X18" t="e">
        <f t="shared" ca="1" si="2"/>
        <v>#NAME?</v>
      </c>
      <c r="Y18" t="e">
        <f t="shared" ca="1" si="3"/>
        <v>#NAME?</v>
      </c>
      <c r="Z18" s="138" t="e">
        <f t="shared" ca="1" si="4"/>
        <v>#NAME?</v>
      </c>
      <c r="AA18" s="140" t="e">
        <f t="shared" ca="1" si="5"/>
        <v>#NAME?</v>
      </c>
      <c r="AB18" s="138">
        <f t="shared" ca="1" si="6"/>
        <v>0</v>
      </c>
      <c r="AC18" s="140" t="e">
        <f t="shared" ca="1" si="7"/>
        <v>#NAME?</v>
      </c>
      <c r="AD18">
        <f t="shared" ca="1" si="8"/>
        <v>0</v>
      </c>
      <c r="AF18" s="148" t="e">
        <f ca="1"/>
        <v>#NAME?</v>
      </c>
      <c r="AH18" t="s">
        <v>138</v>
      </c>
      <c r="AI18" s="148">
        <f ca="1">COUNT(O15:T15)</f>
        <v>0</v>
      </c>
      <c r="AK18" s="138" t="e">
        <f ca="1"/>
        <v>#NAME?</v>
      </c>
      <c r="AL18" s="139" t="e">
        <f ca="1"/>
        <v>#NAME?</v>
      </c>
      <c r="AM18" s="139" t="e">
        <f ca="1"/>
        <v>#NAME?</v>
      </c>
      <c r="AN18" s="139" t="e">
        <f ca="1"/>
        <v>#NAME?</v>
      </c>
      <c r="AO18" s="139" t="e">
        <f ca="1"/>
        <v>#NAME?</v>
      </c>
      <c r="AP18" s="139" t="e">
        <f ca="1"/>
        <v>#NAME?</v>
      </c>
      <c r="AQ18" s="140" t="e">
        <f ca="1"/>
        <v>#NAME?</v>
      </c>
      <c r="AS18" s="148" t="e">
        <f ca="1"/>
        <v>#NAME?</v>
      </c>
      <c r="AZ18" t="e">
        <f ca="1"/>
        <v>#NAME?</v>
      </c>
      <c r="BA18" t="e">
        <f ca="1"/>
        <v>#NAME?</v>
      </c>
      <c r="BB18" t="e">
        <f ca="1"/>
        <v>#NAME?</v>
      </c>
      <c r="BC18" t="e">
        <f t="shared" ca="1" si="13"/>
        <v>#NAME?</v>
      </c>
      <c r="BD18" t="e">
        <f t="shared" ca="1" si="14"/>
        <v>#NAME?</v>
      </c>
      <c r="BE18" t="e">
        <f t="shared" ca="1" si="10"/>
        <v>#NAME?</v>
      </c>
      <c r="BF18" t="e">
        <f t="shared" ca="1" si="11"/>
        <v>#NAME?</v>
      </c>
      <c r="BG18" t="e">
        <f t="shared" ca="1" si="12"/>
        <v>#NAME?</v>
      </c>
    </row>
    <row r="19" spans="1:59" ht="15.5" x14ac:dyDescent="0.35">
      <c r="A19" s="31">
        <v>67</v>
      </c>
      <c r="B19" s="20">
        <v>4.4999999999999998E-2</v>
      </c>
      <c r="C19" s="14">
        <v>0</v>
      </c>
      <c r="D19">
        <v>1</v>
      </c>
      <c r="E19" s="14">
        <v>29</v>
      </c>
      <c r="F19" s="14">
        <v>13</v>
      </c>
      <c r="G19" s="14">
        <v>1</v>
      </c>
      <c r="O19" t="e">
        <f ca="1"/>
        <v>#NAME?</v>
      </c>
      <c r="P19" t="e">
        <f ca="1"/>
        <v>#NAME?</v>
      </c>
      <c r="Q19" t="e">
        <f ca="1"/>
        <v>#NAME?</v>
      </c>
      <c r="R19" t="e">
        <f ca="1"/>
        <v>#NAME?</v>
      </c>
      <c r="S19" t="e">
        <f ca="1"/>
        <v>#NAME?</v>
      </c>
      <c r="T19" t="e">
        <f ca="1"/>
        <v>#NAME?</v>
      </c>
      <c r="U19" s="138" t="e">
        <f ca="1"/>
        <v>#NAME?</v>
      </c>
      <c r="V19" s="139" t="e">
        <f ca="1"/>
        <v>#NAME?</v>
      </c>
      <c r="W19" s="140" t="e">
        <f t="shared" ca="1" si="1"/>
        <v>#NAME?</v>
      </c>
      <c r="X19" t="e">
        <f t="shared" ca="1" si="2"/>
        <v>#NAME?</v>
      </c>
      <c r="Y19" t="e">
        <f t="shared" ca="1" si="3"/>
        <v>#NAME?</v>
      </c>
      <c r="Z19" s="138" t="e">
        <f t="shared" ca="1" si="4"/>
        <v>#NAME?</v>
      </c>
      <c r="AA19" s="140" t="e">
        <f t="shared" ca="1" si="5"/>
        <v>#NAME?</v>
      </c>
      <c r="AB19" s="138">
        <f t="shared" ca="1" si="6"/>
        <v>0</v>
      </c>
      <c r="AC19" s="140" t="e">
        <f t="shared" ca="1" si="7"/>
        <v>#NAME?</v>
      </c>
      <c r="AD19">
        <f t="shared" ca="1" si="8"/>
        <v>0</v>
      </c>
      <c r="AF19" s="148" t="e">
        <f ca="1"/>
        <v>#NAME?</v>
      </c>
      <c r="AH19" t="s">
        <v>178</v>
      </c>
      <c r="AI19" s="148" t="e">
        <f ca="1">_xlfn.CHISQ.DIST.RT(AI17,AI18)</f>
        <v>#NAME?</v>
      </c>
      <c r="AK19" s="138" t="e">
        <f ca="1"/>
        <v>#NAME?</v>
      </c>
      <c r="AL19" s="139" t="e">
        <f ca="1"/>
        <v>#NAME?</v>
      </c>
      <c r="AM19" s="139" t="e">
        <f ca="1"/>
        <v>#NAME?</v>
      </c>
      <c r="AN19" s="139" t="e">
        <f ca="1"/>
        <v>#NAME?</v>
      </c>
      <c r="AO19" s="139" t="e">
        <f ca="1"/>
        <v>#NAME?</v>
      </c>
      <c r="AP19" s="139" t="e">
        <f ca="1"/>
        <v>#NAME?</v>
      </c>
      <c r="AQ19" s="140" t="e">
        <f ca="1"/>
        <v>#NAME?</v>
      </c>
      <c r="AS19" s="148" t="e">
        <f ca="1"/>
        <v>#NAME?</v>
      </c>
      <c r="AU19" t="s">
        <v>196</v>
      </c>
      <c r="AV19" s="154" t="e">
        <f ca="1">AV15/AV17</f>
        <v>#NAME?</v>
      </c>
      <c r="AW19" s="155" t="e">
        <f ca="1">AW16/AW17</f>
        <v>#NAME?</v>
      </c>
      <c r="AX19" t="e">
        <f ca="1">(AV15+AW16)/AX17</f>
        <v>#NAME?</v>
      </c>
      <c r="AZ19" t="e">
        <f ca="1"/>
        <v>#NAME?</v>
      </c>
      <c r="BA19" t="e">
        <f ca="1"/>
        <v>#NAME?</v>
      </c>
      <c r="BB19" t="e">
        <f ca="1"/>
        <v>#NAME?</v>
      </c>
      <c r="BC19" t="e">
        <f t="shared" ca="1" si="13"/>
        <v>#NAME?</v>
      </c>
      <c r="BD19" t="e">
        <f t="shared" ca="1" si="14"/>
        <v>#NAME?</v>
      </c>
      <c r="BE19" t="e">
        <f t="shared" ca="1" si="10"/>
        <v>#NAME?</v>
      </c>
      <c r="BF19" t="e">
        <f t="shared" ca="1" si="11"/>
        <v>#NAME?</v>
      </c>
      <c r="BG19" t="e">
        <f t="shared" ca="1" si="12"/>
        <v>#NAME?</v>
      </c>
    </row>
    <row r="20" spans="1:59" ht="15.5" x14ac:dyDescent="0.35">
      <c r="A20" s="31">
        <v>51</v>
      </c>
      <c r="B20" s="20">
        <v>1</v>
      </c>
      <c r="C20" s="14">
        <v>3</v>
      </c>
      <c r="D20">
        <v>0</v>
      </c>
      <c r="E20" s="14">
        <v>34</v>
      </c>
      <c r="F20" s="14">
        <v>6</v>
      </c>
      <c r="G20" s="14">
        <v>1</v>
      </c>
      <c r="O20" t="e">
        <f ca="1"/>
        <v>#NAME?</v>
      </c>
      <c r="P20" t="e">
        <f ca="1"/>
        <v>#NAME?</v>
      </c>
      <c r="Q20" t="e">
        <f ca="1"/>
        <v>#NAME?</v>
      </c>
      <c r="R20" t="e">
        <f ca="1"/>
        <v>#NAME?</v>
      </c>
      <c r="S20" t="e">
        <f ca="1"/>
        <v>#NAME?</v>
      </c>
      <c r="T20" t="e">
        <f ca="1"/>
        <v>#NAME?</v>
      </c>
      <c r="U20" s="138" t="e">
        <f ca="1"/>
        <v>#NAME?</v>
      </c>
      <c r="V20" s="139" t="e">
        <f ca="1"/>
        <v>#NAME?</v>
      </c>
      <c r="W20" s="140" t="e">
        <f t="shared" ca="1" si="1"/>
        <v>#NAME?</v>
      </c>
      <c r="X20" t="e">
        <f t="shared" ca="1" si="2"/>
        <v>#NAME?</v>
      </c>
      <c r="Y20" t="e">
        <f t="shared" ca="1" si="3"/>
        <v>#NAME?</v>
      </c>
      <c r="Z20" s="138" t="e">
        <f t="shared" ca="1" si="4"/>
        <v>#NAME?</v>
      </c>
      <c r="AA20" s="140" t="e">
        <f t="shared" ca="1" si="5"/>
        <v>#NAME?</v>
      </c>
      <c r="AB20" s="138">
        <f t="shared" ca="1" si="6"/>
        <v>0</v>
      </c>
      <c r="AC20" s="140" t="e">
        <f t="shared" ca="1" si="7"/>
        <v>#NAME?</v>
      </c>
      <c r="AD20">
        <f t="shared" ca="1" si="8"/>
        <v>0</v>
      </c>
      <c r="AF20" s="148" t="e">
        <f ca="1"/>
        <v>#NAME?</v>
      </c>
      <c r="AH20" t="s">
        <v>179</v>
      </c>
      <c r="AI20" s="148">
        <v>0.05</v>
      </c>
      <c r="AK20" s="138" t="e">
        <f ca="1"/>
        <v>#NAME?</v>
      </c>
      <c r="AL20" s="139" t="e">
        <f ca="1"/>
        <v>#NAME?</v>
      </c>
      <c r="AM20" s="139" t="e">
        <f ca="1"/>
        <v>#NAME?</v>
      </c>
      <c r="AN20" s="139" t="e">
        <f ca="1"/>
        <v>#NAME?</v>
      </c>
      <c r="AO20" s="139" t="e">
        <f ca="1"/>
        <v>#NAME?</v>
      </c>
      <c r="AP20" s="139" t="e">
        <f ca="1"/>
        <v>#NAME?</v>
      </c>
      <c r="AQ20" s="140" t="e">
        <f ca="1"/>
        <v>#NAME?</v>
      </c>
      <c r="AS20" s="148" t="e">
        <f ca="1"/>
        <v>#NAME?</v>
      </c>
      <c r="AZ20" t="e">
        <f ca="1"/>
        <v>#NAME?</v>
      </c>
      <c r="BA20" t="e">
        <f ca="1"/>
        <v>#NAME?</v>
      </c>
      <c r="BB20" t="e">
        <f ca="1"/>
        <v>#NAME?</v>
      </c>
      <c r="BC20" t="e">
        <f t="shared" ca="1" si="13"/>
        <v>#NAME?</v>
      </c>
      <c r="BD20" t="e">
        <f t="shared" ca="1" si="14"/>
        <v>#NAME?</v>
      </c>
      <c r="BE20" t="e">
        <f t="shared" ca="1" si="10"/>
        <v>#NAME?</v>
      </c>
      <c r="BF20" t="e">
        <f t="shared" ca="1" si="11"/>
        <v>#NAME?</v>
      </c>
      <c r="BG20" t="e">
        <f t="shared" ca="1" si="12"/>
        <v>#NAME?</v>
      </c>
    </row>
    <row r="21" spans="1:59" ht="15.5" x14ac:dyDescent="0.35">
      <c r="A21" s="31">
        <v>71</v>
      </c>
      <c r="B21" s="20">
        <v>0.121</v>
      </c>
      <c r="C21" s="14">
        <v>0</v>
      </c>
      <c r="D21">
        <v>1</v>
      </c>
      <c r="E21" s="14">
        <v>34</v>
      </c>
      <c r="F21" s="14">
        <v>8</v>
      </c>
      <c r="G21" s="14">
        <v>0</v>
      </c>
      <c r="O21" t="e">
        <f ca="1"/>
        <v>#NAME?</v>
      </c>
      <c r="P21" t="e">
        <f ca="1"/>
        <v>#NAME?</v>
      </c>
      <c r="Q21" t="e">
        <f ca="1"/>
        <v>#NAME?</v>
      </c>
      <c r="R21" t="e">
        <f ca="1"/>
        <v>#NAME?</v>
      </c>
      <c r="S21" t="e">
        <f ca="1"/>
        <v>#NAME?</v>
      </c>
      <c r="T21" t="e">
        <f ca="1"/>
        <v>#NAME?</v>
      </c>
      <c r="U21" s="138" t="e">
        <f ca="1"/>
        <v>#NAME?</v>
      </c>
      <c r="V21" s="139" t="e">
        <f ca="1"/>
        <v>#NAME?</v>
      </c>
      <c r="W21" s="140" t="e">
        <f t="shared" ca="1" si="1"/>
        <v>#NAME?</v>
      </c>
      <c r="X21" t="e">
        <f t="shared" ca="1" si="2"/>
        <v>#NAME?</v>
      </c>
      <c r="Y21" t="e">
        <f t="shared" ca="1" si="3"/>
        <v>#NAME?</v>
      </c>
      <c r="Z21" s="138" t="e">
        <f t="shared" ca="1" si="4"/>
        <v>#NAME?</v>
      </c>
      <c r="AA21" s="140" t="e">
        <f t="shared" ca="1" si="5"/>
        <v>#NAME?</v>
      </c>
      <c r="AB21" s="138">
        <f t="shared" ca="1" si="6"/>
        <v>0</v>
      </c>
      <c r="AC21" s="140" t="e">
        <f t="shared" ca="1" si="7"/>
        <v>#NAME?</v>
      </c>
      <c r="AD21">
        <f t="shared" ca="1" si="8"/>
        <v>0</v>
      </c>
      <c r="AF21" s="148" t="e">
        <f ca="1"/>
        <v>#NAME?</v>
      </c>
      <c r="AH21" t="s">
        <v>180</v>
      </c>
      <c r="AI21" s="150" t="e">
        <f ca="1">IF(AI19&lt;AI20,"yes","no")</f>
        <v>#NAME?</v>
      </c>
      <c r="AK21" s="141" t="e">
        <f ca="1"/>
        <v>#NAME?</v>
      </c>
      <c r="AL21" s="142" t="e">
        <f ca="1"/>
        <v>#NAME?</v>
      </c>
      <c r="AM21" s="142" t="e">
        <f ca="1"/>
        <v>#NAME?</v>
      </c>
      <c r="AN21" s="142" t="e">
        <f ca="1"/>
        <v>#NAME?</v>
      </c>
      <c r="AO21" s="142" t="e">
        <f ca="1"/>
        <v>#NAME?</v>
      </c>
      <c r="AP21" s="142" t="e">
        <f ca="1"/>
        <v>#NAME?</v>
      </c>
      <c r="AQ21" s="143" t="e">
        <f ca="1"/>
        <v>#NAME?</v>
      </c>
      <c r="AS21" s="149" t="e">
        <f ca="1"/>
        <v>#NAME?</v>
      </c>
      <c r="AU21" t="s">
        <v>197</v>
      </c>
      <c r="AV21" s="156">
        <v>0.5</v>
      </c>
      <c r="AZ21" t="e">
        <f ca="1"/>
        <v>#NAME?</v>
      </c>
      <c r="BA21" t="e">
        <f ca="1"/>
        <v>#NAME?</v>
      </c>
      <c r="BB21" t="e">
        <f ca="1"/>
        <v>#NAME?</v>
      </c>
      <c r="BC21" t="e">
        <f t="shared" ca="1" si="13"/>
        <v>#NAME?</v>
      </c>
      <c r="BD21" t="e">
        <f t="shared" ca="1" si="14"/>
        <v>#NAME?</v>
      </c>
      <c r="BE21" t="e">
        <f t="shared" ca="1" si="10"/>
        <v>#NAME?</v>
      </c>
      <c r="BF21" t="e">
        <f t="shared" ca="1" si="11"/>
        <v>#NAME?</v>
      </c>
      <c r="BG21" t="e">
        <f t="shared" ca="1" si="12"/>
        <v>#NAME?</v>
      </c>
    </row>
    <row r="22" spans="1:59" ht="15.5" x14ac:dyDescent="0.35">
      <c r="A22" s="31">
        <v>65</v>
      </c>
      <c r="B22" s="20">
        <v>0.159</v>
      </c>
      <c r="C22" s="14">
        <v>2</v>
      </c>
      <c r="D22">
        <v>1</v>
      </c>
      <c r="E22" s="14">
        <v>47</v>
      </c>
      <c r="F22" s="14">
        <v>14</v>
      </c>
      <c r="G22" s="14">
        <v>0</v>
      </c>
      <c r="O22" t="e">
        <f ca="1"/>
        <v>#NAME?</v>
      </c>
      <c r="P22" t="e">
        <f ca="1"/>
        <v>#NAME?</v>
      </c>
      <c r="Q22" t="e">
        <f ca="1"/>
        <v>#NAME?</v>
      </c>
      <c r="R22" t="e">
        <f ca="1"/>
        <v>#NAME?</v>
      </c>
      <c r="S22" t="e">
        <f ca="1"/>
        <v>#NAME?</v>
      </c>
      <c r="T22" t="e">
        <f ca="1"/>
        <v>#NAME?</v>
      </c>
      <c r="U22" s="138" t="e">
        <f ca="1"/>
        <v>#NAME?</v>
      </c>
      <c r="V22" s="139" t="e">
        <f ca="1"/>
        <v>#NAME?</v>
      </c>
      <c r="W22" s="140" t="e">
        <f t="shared" ca="1" si="1"/>
        <v>#NAME?</v>
      </c>
      <c r="X22" t="e">
        <f t="shared" ca="1" si="2"/>
        <v>#NAME?</v>
      </c>
      <c r="Y22" t="e">
        <f t="shared" ca="1" si="3"/>
        <v>#NAME?</v>
      </c>
      <c r="Z22" s="138" t="e">
        <f t="shared" ca="1" si="4"/>
        <v>#NAME?</v>
      </c>
      <c r="AA22" s="140" t="e">
        <f t="shared" ca="1" si="5"/>
        <v>#NAME?</v>
      </c>
      <c r="AB22" s="138">
        <f t="shared" ca="1" si="6"/>
        <v>0</v>
      </c>
      <c r="AC22" s="140" t="e">
        <f t="shared" ca="1" si="7"/>
        <v>#NAME?</v>
      </c>
      <c r="AD22">
        <f t="shared" ca="1" si="8"/>
        <v>0</v>
      </c>
      <c r="AF22" s="149" t="e">
        <f ca="1"/>
        <v>#NAME?</v>
      </c>
      <c r="AZ22" t="e">
        <f ca="1"/>
        <v>#NAME?</v>
      </c>
      <c r="BA22" t="e">
        <f ca="1"/>
        <v>#NAME?</v>
      </c>
      <c r="BB22" t="e">
        <f ca="1"/>
        <v>#NAME?</v>
      </c>
      <c r="BC22" t="e">
        <f t="shared" ca="1" si="13"/>
        <v>#NAME?</v>
      </c>
      <c r="BD22" t="e">
        <f t="shared" ca="1" si="14"/>
        <v>#NAME?</v>
      </c>
      <c r="BE22" t="e">
        <f t="shared" ca="1" si="10"/>
        <v>#NAME?</v>
      </c>
      <c r="BF22" t="e">
        <f t="shared" ca="1" si="11"/>
        <v>#NAME?</v>
      </c>
      <c r="BG22" t="e">
        <f t="shared" ca="1" si="12"/>
        <v>#NAME?</v>
      </c>
    </row>
    <row r="23" spans="1:59" ht="15.5" x14ac:dyDescent="0.35">
      <c r="A23" s="31">
        <v>86</v>
      </c>
      <c r="B23" s="20">
        <v>2.2839999999999998</v>
      </c>
      <c r="C23" s="14">
        <v>0</v>
      </c>
      <c r="D23">
        <v>1</v>
      </c>
      <c r="E23" s="14">
        <v>38</v>
      </c>
      <c r="F23" s="14">
        <v>10</v>
      </c>
      <c r="G23" s="14">
        <v>1</v>
      </c>
      <c r="O23" t="e">
        <f ca="1"/>
        <v>#NAME?</v>
      </c>
      <c r="P23" t="e">
        <f ca="1"/>
        <v>#NAME?</v>
      </c>
      <c r="Q23" t="e">
        <f ca="1"/>
        <v>#NAME?</v>
      </c>
      <c r="R23" t="e">
        <f ca="1"/>
        <v>#NAME?</v>
      </c>
      <c r="S23" t="e">
        <f ca="1"/>
        <v>#NAME?</v>
      </c>
      <c r="T23" t="e">
        <f ca="1"/>
        <v>#NAME?</v>
      </c>
      <c r="U23" s="138" t="e">
        <f ca="1"/>
        <v>#NAME?</v>
      </c>
      <c r="V23" s="139" t="e">
        <f ca="1"/>
        <v>#NAME?</v>
      </c>
      <c r="W23" s="140" t="e">
        <f t="shared" ca="1" si="1"/>
        <v>#NAME?</v>
      </c>
      <c r="X23" t="e">
        <f t="shared" ca="1" si="2"/>
        <v>#NAME?</v>
      </c>
      <c r="Y23" t="e">
        <f t="shared" ca="1" si="3"/>
        <v>#NAME?</v>
      </c>
      <c r="Z23" s="138" t="e">
        <f t="shared" ca="1" si="4"/>
        <v>#NAME?</v>
      </c>
      <c r="AA23" s="140" t="e">
        <f t="shared" ca="1" si="5"/>
        <v>#NAME?</v>
      </c>
      <c r="AB23" s="138">
        <f t="shared" ca="1" si="6"/>
        <v>0</v>
      </c>
      <c r="AC23" s="140" t="e">
        <f t="shared" ca="1" si="7"/>
        <v>#NAME?</v>
      </c>
      <c r="AD23">
        <f t="shared" ca="1" si="8"/>
        <v>0</v>
      </c>
      <c r="AH23" t="s">
        <v>181</v>
      </c>
      <c r="AI23" s="147" t="e">
        <f ca="1">1-AI15/AI14</f>
        <v>#NAME?</v>
      </c>
      <c r="AZ23" t="e">
        <f ca="1"/>
        <v>#NAME?</v>
      </c>
      <c r="BA23" t="e">
        <f ca="1"/>
        <v>#NAME?</v>
      </c>
      <c r="BB23" t="e">
        <f ca="1"/>
        <v>#NAME?</v>
      </c>
      <c r="BC23" t="e">
        <f t="shared" ca="1" si="13"/>
        <v>#NAME?</v>
      </c>
      <c r="BD23" t="e">
        <f t="shared" ca="1" si="14"/>
        <v>#NAME?</v>
      </c>
      <c r="BE23" t="e">
        <f t="shared" ca="1" si="10"/>
        <v>#NAME?</v>
      </c>
      <c r="BF23" t="e">
        <f t="shared" ca="1" si="11"/>
        <v>#NAME?</v>
      </c>
      <c r="BG23" t="e">
        <f t="shared" ca="1" si="12"/>
        <v>#NAME?</v>
      </c>
    </row>
    <row r="24" spans="1:59" ht="15.5" x14ac:dyDescent="0.35">
      <c r="A24" s="31">
        <v>51</v>
      </c>
      <c r="B24" s="20">
        <v>0.79900000000000004</v>
      </c>
      <c r="C24" s="14">
        <v>6</v>
      </c>
      <c r="D24">
        <v>0</v>
      </c>
      <c r="E24" s="14">
        <v>34</v>
      </c>
      <c r="F24" s="14">
        <v>12</v>
      </c>
      <c r="G24" s="14">
        <v>1</v>
      </c>
      <c r="O24" t="e">
        <f ca="1"/>
        <v>#NAME?</v>
      </c>
      <c r="P24" t="e">
        <f ca="1"/>
        <v>#NAME?</v>
      </c>
      <c r="Q24" t="e">
        <f ca="1"/>
        <v>#NAME?</v>
      </c>
      <c r="R24" t="e">
        <f ca="1"/>
        <v>#NAME?</v>
      </c>
      <c r="S24" t="e">
        <f ca="1"/>
        <v>#NAME?</v>
      </c>
      <c r="T24" t="e">
        <f ca="1"/>
        <v>#NAME?</v>
      </c>
      <c r="U24" s="138" t="e">
        <f ca="1"/>
        <v>#NAME?</v>
      </c>
      <c r="V24" s="139" t="e">
        <f ca="1"/>
        <v>#NAME?</v>
      </c>
      <c r="W24" s="140" t="e">
        <f t="shared" ca="1" si="1"/>
        <v>#NAME?</v>
      </c>
      <c r="X24" t="e">
        <f t="shared" ca="1" si="2"/>
        <v>#NAME?</v>
      </c>
      <c r="Y24" t="e">
        <f t="shared" ca="1" si="3"/>
        <v>#NAME?</v>
      </c>
      <c r="Z24" s="138" t="e">
        <f t="shared" ca="1" si="4"/>
        <v>#NAME?</v>
      </c>
      <c r="AA24" s="140" t="e">
        <f t="shared" ca="1" si="5"/>
        <v>#NAME?</v>
      </c>
      <c r="AB24" s="138">
        <f t="shared" ca="1" si="6"/>
        <v>0</v>
      </c>
      <c r="AC24" s="140" t="e">
        <f t="shared" ca="1" si="7"/>
        <v>#NAME?</v>
      </c>
      <c r="AD24">
        <f t="shared" ca="1" si="8"/>
        <v>0</v>
      </c>
      <c r="AH24" t="s">
        <v>182</v>
      </c>
      <c r="AI24" s="148" t="e">
        <f ca="1">1-EXP((-2/W165)*(AI15-AI14))</f>
        <v>#NAME?</v>
      </c>
      <c r="AZ24" t="e">
        <f ca="1"/>
        <v>#NAME?</v>
      </c>
      <c r="BA24" t="e">
        <f ca="1"/>
        <v>#NAME?</v>
      </c>
      <c r="BB24" t="e">
        <f ca="1"/>
        <v>#NAME?</v>
      </c>
      <c r="BC24" t="e">
        <f t="shared" ca="1" si="13"/>
        <v>#NAME?</v>
      </c>
      <c r="BD24" t="e">
        <f t="shared" ca="1" si="14"/>
        <v>#NAME?</v>
      </c>
      <c r="BE24" t="e">
        <f t="shared" ca="1" si="10"/>
        <v>#NAME?</v>
      </c>
      <c r="BF24" t="e">
        <f t="shared" ca="1" si="11"/>
        <v>#NAME?</v>
      </c>
      <c r="BG24" t="e">
        <f t="shared" ca="1" si="12"/>
        <v>#NAME?</v>
      </c>
    </row>
    <row r="25" spans="1:59" ht="15.5" x14ac:dyDescent="0.35">
      <c r="A25" s="31">
        <v>56</v>
      </c>
      <c r="B25" s="20">
        <v>0.91100000000000003</v>
      </c>
      <c r="C25" s="14">
        <v>2</v>
      </c>
      <c r="D25">
        <v>1</v>
      </c>
      <c r="E25" s="14">
        <v>30</v>
      </c>
      <c r="F25" s="14">
        <v>13</v>
      </c>
      <c r="G25" s="14">
        <v>1</v>
      </c>
      <c r="O25" t="e">
        <f ca="1"/>
        <v>#NAME?</v>
      </c>
      <c r="P25" t="e">
        <f ca="1"/>
        <v>#NAME?</v>
      </c>
      <c r="Q25" t="e">
        <f ca="1"/>
        <v>#NAME?</v>
      </c>
      <c r="R25" t="e">
        <f ca="1"/>
        <v>#NAME?</v>
      </c>
      <c r="S25" t="e">
        <f ca="1"/>
        <v>#NAME?</v>
      </c>
      <c r="T25" t="e">
        <f ca="1"/>
        <v>#NAME?</v>
      </c>
      <c r="U25" s="138" t="e">
        <f ca="1"/>
        <v>#NAME?</v>
      </c>
      <c r="V25" s="139" t="e">
        <f ca="1"/>
        <v>#NAME?</v>
      </c>
      <c r="W25" s="140" t="e">
        <f t="shared" ca="1" si="1"/>
        <v>#NAME?</v>
      </c>
      <c r="X25" t="e">
        <f t="shared" ca="1" si="2"/>
        <v>#NAME?</v>
      </c>
      <c r="Y25" t="e">
        <f t="shared" ca="1" si="3"/>
        <v>#NAME?</v>
      </c>
      <c r="Z25" s="138" t="e">
        <f t="shared" ca="1" si="4"/>
        <v>#NAME?</v>
      </c>
      <c r="AA25" s="140" t="e">
        <f t="shared" ca="1" si="5"/>
        <v>#NAME?</v>
      </c>
      <c r="AB25" s="138">
        <f t="shared" ca="1" si="6"/>
        <v>0</v>
      </c>
      <c r="AC25" s="140" t="e">
        <f t="shared" ca="1" si="7"/>
        <v>#NAME?</v>
      </c>
      <c r="AD25">
        <f t="shared" ca="1" si="8"/>
        <v>0</v>
      </c>
      <c r="AH25" t="s">
        <v>183</v>
      </c>
      <c r="AI25" s="149" t="e">
        <f ca="1">AI24/(1-EXP(2*AI14/W165))</f>
        <v>#NAME?</v>
      </c>
      <c r="AZ25" t="e">
        <f ca="1"/>
        <v>#NAME?</v>
      </c>
      <c r="BA25" t="e">
        <f ca="1"/>
        <v>#NAME?</v>
      </c>
      <c r="BB25" t="e">
        <f ca="1"/>
        <v>#NAME?</v>
      </c>
      <c r="BC25" t="e">
        <f t="shared" ca="1" si="13"/>
        <v>#NAME?</v>
      </c>
      <c r="BD25" t="e">
        <f t="shared" ca="1" si="14"/>
        <v>#NAME?</v>
      </c>
      <c r="BE25" t="e">
        <f t="shared" ca="1" si="10"/>
        <v>#NAME?</v>
      </c>
      <c r="BF25" t="e">
        <f t="shared" ca="1" si="11"/>
        <v>#NAME?</v>
      </c>
      <c r="BG25" t="e">
        <f t="shared" ca="1" si="12"/>
        <v>#NAME?</v>
      </c>
    </row>
    <row r="26" spans="1:59" ht="15.5" x14ac:dyDescent="0.35">
      <c r="A26" s="31">
        <v>60</v>
      </c>
      <c r="B26" s="20">
        <v>0.81299999999999994</v>
      </c>
      <c r="C26" s="14">
        <v>3</v>
      </c>
      <c r="D26">
        <v>0</v>
      </c>
      <c r="E26" s="14">
        <v>44</v>
      </c>
      <c r="F26" s="14">
        <v>8</v>
      </c>
      <c r="G26" s="14">
        <v>1</v>
      </c>
      <c r="O26" t="e">
        <f ca="1"/>
        <v>#NAME?</v>
      </c>
      <c r="P26" t="e">
        <f ca="1"/>
        <v>#NAME?</v>
      </c>
      <c r="Q26" t="e">
        <f ca="1"/>
        <v>#NAME?</v>
      </c>
      <c r="R26" t="e">
        <f ca="1"/>
        <v>#NAME?</v>
      </c>
      <c r="S26" t="e">
        <f ca="1"/>
        <v>#NAME?</v>
      </c>
      <c r="T26" t="e">
        <f ca="1"/>
        <v>#NAME?</v>
      </c>
      <c r="U26" s="138" t="e">
        <f ca="1"/>
        <v>#NAME?</v>
      </c>
      <c r="V26" s="139" t="e">
        <f ca="1"/>
        <v>#NAME?</v>
      </c>
      <c r="W26" s="140" t="e">
        <f t="shared" ca="1" si="1"/>
        <v>#NAME?</v>
      </c>
      <c r="X26" t="e">
        <f t="shared" ca="1" si="2"/>
        <v>#NAME?</v>
      </c>
      <c r="Y26" t="e">
        <f t="shared" ca="1" si="3"/>
        <v>#NAME?</v>
      </c>
      <c r="Z26" s="138" t="e">
        <f t="shared" ca="1" si="4"/>
        <v>#NAME?</v>
      </c>
      <c r="AA26" s="140" t="e">
        <f t="shared" ca="1" si="5"/>
        <v>#NAME?</v>
      </c>
      <c r="AB26" s="138">
        <f t="shared" ca="1" si="6"/>
        <v>0</v>
      </c>
      <c r="AC26" s="140" t="e">
        <f t="shared" ca="1" si="7"/>
        <v>#NAME?</v>
      </c>
      <c r="AD26">
        <f t="shared" ca="1" si="8"/>
        <v>0</v>
      </c>
      <c r="AZ26" t="e">
        <f ca="1"/>
        <v>#NAME?</v>
      </c>
      <c r="BA26" t="e">
        <f ca="1"/>
        <v>#NAME?</v>
      </c>
      <c r="BB26" t="e">
        <f ca="1"/>
        <v>#NAME?</v>
      </c>
      <c r="BC26" t="e">
        <f t="shared" ca="1" si="13"/>
        <v>#NAME?</v>
      </c>
      <c r="BD26" t="e">
        <f t="shared" ca="1" si="14"/>
        <v>#NAME?</v>
      </c>
      <c r="BE26" t="e">
        <f t="shared" ca="1" si="10"/>
        <v>#NAME?</v>
      </c>
      <c r="BF26" t="e">
        <f t="shared" ca="1" si="11"/>
        <v>#NAME?</v>
      </c>
      <c r="BG26" t="e">
        <f t="shared" ca="1" si="12"/>
        <v>#NAME?</v>
      </c>
    </row>
    <row r="27" spans="1:59" ht="15.5" x14ac:dyDescent="0.35">
      <c r="A27" s="31">
        <v>40</v>
      </c>
      <c r="B27" s="20">
        <v>0.97599999999999998</v>
      </c>
      <c r="C27" s="14">
        <v>2</v>
      </c>
      <c r="D27">
        <v>0</v>
      </c>
      <c r="E27" s="14">
        <v>37</v>
      </c>
      <c r="F27" s="14">
        <v>5</v>
      </c>
      <c r="G27" s="14">
        <v>0</v>
      </c>
      <c r="O27" t="e">
        <f ca="1"/>
        <v>#NAME?</v>
      </c>
      <c r="P27" t="e">
        <f ca="1"/>
        <v>#NAME?</v>
      </c>
      <c r="Q27" t="e">
        <f ca="1"/>
        <v>#NAME?</v>
      </c>
      <c r="R27" t="e">
        <f ca="1"/>
        <v>#NAME?</v>
      </c>
      <c r="S27" t="e">
        <f ca="1"/>
        <v>#NAME?</v>
      </c>
      <c r="T27" t="e">
        <f ca="1"/>
        <v>#NAME?</v>
      </c>
      <c r="U27" s="138" t="e">
        <f ca="1"/>
        <v>#NAME?</v>
      </c>
      <c r="V27" s="139" t="e">
        <f ca="1"/>
        <v>#NAME?</v>
      </c>
      <c r="W27" s="140" t="e">
        <f t="shared" ca="1" si="1"/>
        <v>#NAME?</v>
      </c>
      <c r="X27" t="e">
        <f t="shared" ca="1" si="2"/>
        <v>#NAME?</v>
      </c>
      <c r="Y27" t="e">
        <f t="shared" ca="1" si="3"/>
        <v>#NAME?</v>
      </c>
      <c r="Z27" s="138" t="e">
        <f t="shared" ca="1" si="4"/>
        <v>#NAME?</v>
      </c>
      <c r="AA27" s="140" t="e">
        <f t="shared" ca="1" si="5"/>
        <v>#NAME?</v>
      </c>
      <c r="AB27" s="138">
        <f t="shared" ca="1" si="6"/>
        <v>0</v>
      </c>
      <c r="AC27" s="140" t="e">
        <f t="shared" ca="1" si="7"/>
        <v>#NAME?</v>
      </c>
      <c r="AD27">
        <f t="shared" ca="1" si="8"/>
        <v>0</v>
      </c>
      <c r="AH27" t="s">
        <v>184</v>
      </c>
      <c r="AI27" s="147">
        <f ca="1">AD165</f>
        <v>0</v>
      </c>
      <c r="AZ27" t="e">
        <f ca="1"/>
        <v>#NAME?</v>
      </c>
      <c r="BA27" t="e">
        <f ca="1"/>
        <v>#NAME?</v>
      </c>
      <c r="BB27" t="e">
        <f ca="1"/>
        <v>#NAME?</v>
      </c>
      <c r="BC27" t="e">
        <f t="shared" ca="1" si="13"/>
        <v>#NAME?</v>
      </c>
      <c r="BD27" t="e">
        <f t="shared" ca="1" si="14"/>
        <v>#NAME?</v>
      </c>
      <c r="BE27" t="e">
        <f t="shared" ca="1" si="10"/>
        <v>#NAME?</v>
      </c>
      <c r="BF27" t="e">
        <f t="shared" ca="1" si="11"/>
        <v>#NAME?</v>
      </c>
      <c r="BG27" t="e">
        <f t="shared" ca="1" si="12"/>
        <v>#NAME?</v>
      </c>
    </row>
    <row r="28" spans="1:59" ht="15.5" x14ac:dyDescent="0.35">
      <c r="A28" s="31">
        <v>85</v>
      </c>
      <c r="B28" s="20">
        <v>1.86</v>
      </c>
      <c r="C28" s="14">
        <v>2</v>
      </c>
      <c r="D28">
        <v>1</v>
      </c>
      <c r="E28" s="14">
        <v>37</v>
      </c>
      <c r="F28" s="14">
        <v>13</v>
      </c>
      <c r="G28" s="14">
        <v>1</v>
      </c>
      <c r="O28" t="e">
        <f ca="1"/>
        <v>#NAME?</v>
      </c>
      <c r="P28" t="e">
        <f ca="1"/>
        <v>#NAME?</v>
      </c>
      <c r="Q28" t="e">
        <f ca="1"/>
        <v>#NAME?</v>
      </c>
      <c r="R28" t="e">
        <f ca="1"/>
        <v>#NAME?</v>
      </c>
      <c r="S28" t="e">
        <f ca="1"/>
        <v>#NAME?</v>
      </c>
      <c r="T28" t="e">
        <f ca="1"/>
        <v>#NAME?</v>
      </c>
      <c r="U28" s="138" t="e">
        <f ca="1"/>
        <v>#NAME?</v>
      </c>
      <c r="V28" s="139" t="e">
        <f ca="1"/>
        <v>#NAME?</v>
      </c>
      <c r="W28" s="140" t="e">
        <f t="shared" ca="1" si="1"/>
        <v>#NAME?</v>
      </c>
      <c r="X28" t="e">
        <f t="shared" ca="1" si="2"/>
        <v>#NAME?</v>
      </c>
      <c r="Y28" t="e">
        <f t="shared" ca="1" si="3"/>
        <v>#NAME?</v>
      </c>
      <c r="Z28" s="138" t="e">
        <f t="shared" ca="1" si="4"/>
        <v>#NAME?</v>
      </c>
      <c r="AA28" s="140" t="e">
        <f t="shared" ca="1" si="5"/>
        <v>#NAME?</v>
      </c>
      <c r="AB28" s="138">
        <f t="shared" ca="1" si="6"/>
        <v>0</v>
      </c>
      <c r="AC28" s="140" t="e">
        <f t="shared" ca="1" si="7"/>
        <v>#NAME?</v>
      </c>
      <c r="AD28">
        <f t="shared" ca="1" si="8"/>
        <v>0</v>
      </c>
      <c r="AH28" t="s">
        <v>138</v>
      </c>
      <c r="AI28" s="148">
        <f ca="1">COUNT(W15:W164)-2</f>
        <v>-2</v>
      </c>
      <c r="AZ28" t="e">
        <f ca="1"/>
        <v>#NAME?</v>
      </c>
      <c r="BA28" t="e">
        <f ca="1"/>
        <v>#NAME?</v>
      </c>
      <c r="BB28" t="e">
        <f ca="1"/>
        <v>#NAME?</v>
      </c>
      <c r="BC28" t="e">
        <f t="shared" ca="1" si="13"/>
        <v>#NAME?</v>
      </c>
      <c r="BD28" t="e">
        <f t="shared" ca="1" si="14"/>
        <v>#NAME?</v>
      </c>
      <c r="BE28" t="e">
        <f t="shared" ca="1" si="10"/>
        <v>#NAME?</v>
      </c>
      <c r="BF28" t="e">
        <f t="shared" ca="1" si="11"/>
        <v>#NAME?</v>
      </c>
      <c r="BG28" t="e">
        <f t="shared" ca="1" si="12"/>
        <v>#NAME?</v>
      </c>
    </row>
    <row r="29" spans="1:59" ht="15.5" x14ac:dyDescent="0.35">
      <c r="A29" s="31">
        <v>35</v>
      </c>
      <c r="B29" s="20">
        <v>4.7E-2</v>
      </c>
      <c r="C29" s="14">
        <v>4</v>
      </c>
      <c r="D29">
        <v>0</v>
      </c>
      <c r="E29" s="14">
        <v>27</v>
      </c>
      <c r="F29" s="14">
        <v>5</v>
      </c>
      <c r="G29" s="14">
        <v>1</v>
      </c>
      <c r="O29" t="e">
        <f ca="1"/>
        <v>#NAME?</v>
      </c>
      <c r="P29" t="e">
        <f ca="1"/>
        <v>#NAME?</v>
      </c>
      <c r="Q29" t="e">
        <f ca="1"/>
        <v>#NAME?</v>
      </c>
      <c r="R29" t="e">
        <f ca="1"/>
        <v>#NAME?</v>
      </c>
      <c r="S29" t="e">
        <f ca="1"/>
        <v>#NAME?</v>
      </c>
      <c r="T29" t="e">
        <f ca="1"/>
        <v>#NAME?</v>
      </c>
      <c r="U29" s="138" t="e">
        <f ca="1"/>
        <v>#NAME?</v>
      </c>
      <c r="V29" s="139" t="e">
        <f ca="1"/>
        <v>#NAME?</v>
      </c>
      <c r="W29" s="140" t="e">
        <f t="shared" ca="1" si="1"/>
        <v>#NAME?</v>
      </c>
      <c r="X29" t="e">
        <f t="shared" ca="1" si="2"/>
        <v>#NAME?</v>
      </c>
      <c r="Y29" t="e">
        <f t="shared" ca="1" si="3"/>
        <v>#NAME?</v>
      </c>
      <c r="Z29" s="138" t="e">
        <f t="shared" ca="1" si="4"/>
        <v>#NAME?</v>
      </c>
      <c r="AA29" s="140" t="e">
        <f t="shared" ca="1" si="5"/>
        <v>#NAME?</v>
      </c>
      <c r="AB29" s="138">
        <f t="shared" ca="1" si="6"/>
        <v>0</v>
      </c>
      <c r="AC29" s="140" t="e">
        <f t="shared" ca="1" si="7"/>
        <v>#NAME?</v>
      </c>
      <c r="AD29">
        <f t="shared" ca="1" si="8"/>
        <v>0</v>
      </c>
      <c r="AH29" t="s">
        <v>178</v>
      </c>
      <c r="AI29" s="148" t="e">
        <f ca="1">_xlfn.CHISQ.DIST.RT(AI27,AI28)</f>
        <v>#NUM!</v>
      </c>
      <c r="AZ29" t="e">
        <f ca="1"/>
        <v>#NAME?</v>
      </c>
      <c r="BA29" t="e">
        <f ca="1"/>
        <v>#NAME?</v>
      </c>
      <c r="BB29" t="e">
        <f ca="1"/>
        <v>#NAME?</v>
      </c>
      <c r="BC29" t="e">
        <f t="shared" ca="1" si="13"/>
        <v>#NAME?</v>
      </c>
      <c r="BD29" t="e">
        <f t="shared" ca="1" si="14"/>
        <v>#NAME?</v>
      </c>
      <c r="BE29" t="e">
        <f t="shared" ca="1" si="10"/>
        <v>#NAME?</v>
      </c>
      <c r="BF29" t="e">
        <f t="shared" ca="1" si="11"/>
        <v>#NAME?</v>
      </c>
      <c r="BG29" t="e">
        <f t="shared" ca="1" si="12"/>
        <v>#NAME?</v>
      </c>
    </row>
    <row r="30" spans="1:59" ht="15.5" x14ac:dyDescent="0.35">
      <c r="A30" s="31">
        <v>51</v>
      </c>
      <c r="B30" s="20">
        <v>0.498</v>
      </c>
      <c r="C30" s="14">
        <v>4</v>
      </c>
      <c r="D30">
        <v>0</v>
      </c>
      <c r="E30" s="14">
        <v>30</v>
      </c>
      <c r="F30" s="14">
        <v>5</v>
      </c>
      <c r="G30" s="14">
        <v>1</v>
      </c>
      <c r="O30" t="e">
        <f ca="1"/>
        <v>#NAME?</v>
      </c>
      <c r="P30" t="e">
        <f ca="1"/>
        <v>#NAME?</v>
      </c>
      <c r="Q30" t="e">
        <f ca="1"/>
        <v>#NAME?</v>
      </c>
      <c r="R30" t="e">
        <f ca="1"/>
        <v>#NAME?</v>
      </c>
      <c r="S30" t="e">
        <f ca="1"/>
        <v>#NAME?</v>
      </c>
      <c r="T30" t="e">
        <f ca="1"/>
        <v>#NAME?</v>
      </c>
      <c r="U30" s="138" t="e">
        <f ca="1"/>
        <v>#NAME?</v>
      </c>
      <c r="V30" s="139" t="e">
        <f ca="1"/>
        <v>#NAME?</v>
      </c>
      <c r="W30" s="140" t="e">
        <f t="shared" ca="1" si="1"/>
        <v>#NAME?</v>
      </c>
      <c r="X30" t="e">
        <f t="shared" ca="1" si="2"/>
        <v>#NAME?</v>
      </c>
      <c r="Y30" t="e">
        <f t="shared" ca="1" si="3"/>
        <v>#NAME?</v>
      </c>
      <c r="Z30" s="138" t="e">
        <f t="shared" ca="1" si="4"/>
        <v>#NAME?</v>
      </c>
      <c r="AA30" s="140" t="e">
        <f t="shared" ca="1" si="5"/>
        <v>#NAME?</v>
      </c>
      <c r="AB30" s="138">
        <f t="shared" ca="1" si="6"/>
        <v>0</v>
      </c>
      <c r="AC30" s="140" t="e">
        <f t="shared" ca="1" si="7"/>
        <v>#NAME?</v>
      </c>
      <c r="AD30">
        <f t="shared" ca="1" si="8"/>
        <v>0</v>
      </c>
      <c r="AH30" t="s">
        <v>179</v>
      </c>
      <c r="AI30" s="148">
        <f>AI20</f>
        <v>0.05</v>
      </c>
      <c r="AZ30" t="e">
        <f ca="1"/>
        <v>#NAME?</v>
      </c>
      <c r="BA30" t="e">
        <f ca="1"/>
        <v>#NAME?</v>
      </c>
      <c r="BB30" t="e">
        <f ca="1"/>
        <v>#NAME?</v>
      </c>
      <c r="BC30" t="e">
        <f t="shared" ca="1" si="13"/>
        <v>#NAME?</v>
      </c>
      <c r="BD30" t="e">
        <f t="shared" ca="1" si="14"/>
        <v>#NAME?</v>
      </c>
      <c r="BE30" t="e">
        <f t="shared" ca="1" si="10"/>
        <v>#NAME?</v>
      </c>
      <c r="BF30" t="e">
        <f t="shared" ca="1" si="11"/>
        <v>#NAME?</v>
      </c>
      <c r="BG30" t="e">
        <f t="shared" ca="1" si="12"/>
        <v>#NAME?</v>
      </c>
    </row>
    <row r="31" spans="1:59" ht="15.5" x14ac:dyDescent="0.35">
      <c r="A31" s="31">
        <v>102</v>
      </c>
      <c r="B31" s="20">
        <v>8.4000000000000005E-2</v>
      </c>
      <c r="C31" s="14">
        <v>2</v>
      </c>
      <c r="D31">
        <v>1</v>
      </c>
      <c r="E31" s="14">
        <v>38</v>
      </c>
      <c r="F31" s="14">
        <v>11</v>
      </c>
      <c r="G31" s="14">
        <v>1</v>
      </c>
      <c r="O31" t="e">
        <f ca="1"/>
        <v>#NAME?</v>
      </c>
      <c r="P31" t="e">
        <f ca="1"/>
        <v>#NAME?</v>
      </c>
      <c r="Q31" t="e">
        <f ca="1"/>
        <v>#NAME?</v>
      </c>
      <c r="R31" t="e">
        <f ca="1"/>
        <v>#NAME?</v>
      </c>
      <c r="S31" t="e">
        <f ca="1"/>
        <v>#NAME?</v>
      </c>
      <c r="T31" t="e">
        <f ca="1"/>
        <v>#NAME?</v>
      </c>
      <c r="U31" s="138" t="e">
        <f ca="1"/>
        <v>#NAME?</v>
      </c>
      <c r="V31" s="139" t="e">
        <f ca="1"/>
        <v>#NAME?</v>
      </c>
      <c r="W31" s="140" t="e">
        <f t="shared" ca="1" si="1"/>
        <v>#NAME?</v>
      </c>
      <c r="X31" t="e">
        <f t="shared" ca="1" si="2"/>
        <v>#NAME?</v>
      </c>
      <c r="Y31" t="e">
        <f t="shared" ca="1" si="3"/>
        <v>#NAME?</v>
      </c>
      <c r="Z31" s="138" t="e">
        <f t="shared" ca="1" si="4"/>
        <v>#NAME?</v>
      </c>
      <c r="AA31" s="140" t="e">
        <f t="shared" ca="1" si="5"/>
        <v>#NAME?</v>
      </c>
      <c r="AB31" s="138">
        <f t="shared" ca="1" si="6"/>
        <v>0</v>
      </c>
      <c r="AC31" s="140" t="e">
        <f t="shared" ca="1" si="7"/>
        <v>#NAME?</v>
      </c>
      <c r="AD31">
        <f t="shared" ca="1" si="8"/>
        <v>0</v>
      </c>
      <c r="AH31" t="s">
        <v>180</v>
      </c>
      <c r="AI31" s="150" t="e">
        <f ca="1">IF(AI29&lt;AI30,"yes","no")</f>
        <v>#NUM!</v>
      </c>
      <c r="AZ31" t="e">
        <f ca="1"/>
        <v>#NAME?</v>
      </c>
      <c r="BA31" t="e">
        <f ca="1"/>
        <v>#NAME?</v>
      </c>
      <c r="BB31" t="e">
        <f ca="1"/>
        <v>#NAME?</v>
      </c>
      <c r="BC31" t="e">
        <f t="shared" ca="1" si="13"/>
        <v>#NAME?</v>
      </c>
      <c r="BD31" t="e">
        <f t="shared" ca="1" si="14"/>
        <v>#NAME?</v>
      </c>
      <c r="BE31" t="e">
        <f t="shared" ca="1" si="10"/>
        <v>#NAME?</v>
      </c>
      <c r="BF31" t="e">
        <f t="shared" ca="1" si="11"/>
        <v>#NAME?</v>
      </c>
      <c r="BG31" t="e">
        <f t="shared" ca="1" si="12"/>
        <v>#NAME?</v>
      </c>
    </row>
    <row r="32" spans="1:59" ht="15.5" x14ac:dyDescent="0.35">
      <c r="A32" s="31">
        <v>70</v>
      </c>
      <c r="B32" s="20">
        <v>4.8000000000000001E-2</v>
      </c>
      <c r="C32" s="14">
        <v>4</v>
      </c>
      <c r="D32">
        <v>0</v>
      </c>
      <c r="E32" s="14">
        <v>35</v>
      </c>
      <c r="F32" s="14">
        <v>11</v>
      </c>
      <c r="G32" s="14">
        <v>1</v>
      </c>
      <c r="O32" t="e">
        <f ca="1"/>
        <v>#NAME?</v>
      </c>
      <c r="P32" t="e">
        <f ca="1"/>
        <v>#NAME?</v>
      </c>
      <c r="Q32" t="e">
        <f ca="1"/>
        <v>#NAME?</v>
      </c>
      <c r="R32" t="e">
        <f ca="1"/>
        <v>#NAME?</v>
      </c>
      <c r="S32" t="e">
        <f ca="1"/>
        <v>#NAME?</v>
      </c>
      <c r="T32" t="e">
        <f ca="1"/>
        <v>#NAME?</v>
      </c>
      <c r="U32" s="138" t="e">
        <f ca="1"/>
        <v>#NAME?</v>
      </c>
      <c r="V32" s="139" t="e">
        <f ca="1"/>
        <v>#NAME?</v>
      </c>
      <c r="W32" s="140" t="e">
        <f t="shared" ca="1" si="1"/>
        <v>#NAME?</v>
      </c>
      <c r="X32" t="e">
        <f t="shared" ca="1" si="2"/>
        <v>#NAME?</v>
      </c>
      <c r="Y32" t="e">
        <f t="shared" ca="1" si="3"/>
        <v>#NAME?</v>
      </c>
      <c r="Z32" s="138" t="e">
        <f t="shared" ca="1" si="4"/>
        <v>#NAME?</v>
      </c>
      <c r="AA32" s="140" t="e">
        <f t="shared" ca="1" si="5"/>
        <v>#NAME?</v>
      </c>
      <c r="AB32" s="138">
        <f t="shared" ca="1" si="6"/>
        <v>0</v>
      </c>
      <c r="AC32" s="140" t="e">
        <f t="shared" ca="1" si="7"/>
        <v>#NAME?</v>
      </c>
      <c r="AD32">
        <f t="shared" ca="1" si="8"/>
        <v>0</v>
      </c>
      <c r="AZ32" t="e">
        <f ca="1"/>
        <v>#NAME?</v>
      </c>
      <c r="BA32" t="e">
        <f ca="1"/>
        <v>#NAME?</v>
      </c>
      <c r="BB32" t="e">
        <f ca="1"/>
        <v>#NAME?</v>
      </c>
      <c r="BC32" t="e">
        <f t="shared" ca="1" si="13"/>
        <v>#NAME?</v>
      </c>
      <c r="BD32" t="e">
        <f t="shared" ca="1" si="14"/>
        <v>#NAME?</v>
      </c>
      <c r="BE32" t="e">
        <f t="shared" ca="1" si="10"/>
        <v>#NAME?</v>
      </c>
      <c r="BF32" t="e">
        <f t="shared" ca="1" si="11"/>
        <v>#NAME?</v>
      </c>
      <c r="BG32" t="e">
        <f t="shared" ca="1" si="12"/>
        <v>#NAME?</v>
      </c>
    </row>
    <row r="33" spans="1:59" ht="15.5" x14ac:dyDescent="0.35">
      <c r="A33" s="31">
        <v>61</v>
      </c>
      <c r="B33" s="20">
        <v>0.96</v>
      </c>
      <c r="C33" s="14">
        <v>2</v>
      </c>
      <c r="D33">
        <v>1</v>
      </c>
      <c r="E33" s="14">
        <v>30</v>
      </c>
      <c r="F33" s="14">
        <v>10</v>
      </c>
      <c r="G33" s="14">
        <v>1</v>
      </c>
      <c r="O33" t="e">
        <f ca="1"/>
        <v>#NAME?</v>
      </c>
      <c r="P33" t="e">
        <f ca="1"/>
        <v>#NAME?</v>
      </c>
      <c r="Q33" t="e">
        <f ca="1"/>
        <v>#NAME?</v>
      </c>
      <c r="R33" t="e">
        <f ca="1"/>
        <v>#NAME?</v>
      </c>
      <c r="S33" t="e">
        <f ca="1"/>
        <v>#NAME?</v>
      </c>
      <c r="T33" t="e">
        <f ca="1"/>
        <v>#NAME?</v>
      </c>
      <c r="U33" s="138" t="e">
        <f ca="1"/>
        <v>#NAME?</v>
      </c>
      <c r="V33" s="139" t="e">
        <f ca="1"/>
        <v>#NAME?</v>
      </c>
      <c r="W33" s="140" t="e">
        <f t="shared" ca="1" si="1"/>
        <v>#NAME?</v>
      </c>
      <c r="X33" t="e">
        <f t="shared" ca="1" si="2"/>
        <v>#NAME?</v>
      </c>
      <c r="Y33" t="e">
        <f t="shared" ca="1" si="3"/>
        <v>#NAME?</v>
      </c>
      <c r="Z33" s="138" t="e">
        <f t="shared" ca="1" si="4"/>
        <v>#NAME?</v>
      </c>
      <c r="AA33" s="140" t="e">
        <f t="shared" ca="1" si="5"/>
        <v>#NAME?</v>
      </c>
      <c r="AB33" s="138">
        <f t="shared" ca="1" si="6"/>
        <v>0</v>
      </c>
      <c r="AC33" s="140" t="e">
        <f t="shared" ca="1" si="7"/>
        <v>#NAME?</v>
      </c>
      <c r="AD33">
        <f t="shared" ca="1" si="8"/>
        <v>0</v>
      </c>
      <c r="AZ33" t="e">
        <f ca="1"/>
        <v>#NAME?</v>
      </c>
      <c r="BA33" t="e">
        <f ca="1"/>
        <v>#NAME?</v>
      </c>
      <c r="BB33" t="e">
        <f ca="1"/>
        <v>#NAME?</v>
      </c>
      <c r="BC33" t="e">
        <f t="shared" ca="1" si="13"/>
        <v>#NAME?</v>
      </c>
      <c r="BD33" t="e">
        <f t="shared" ca="1" si="14"/>
        <v>#NAME?</v>
      </c>
      <c r="BE33" t="e">
        <f t="shared" ca="1" si="10"/>
        <v>#NAME?</v>
      </c>
      <c r="BF33" t="e">
        <f t="shared" ca="1" si="11"/>
        <v>#NAME?</v>
      </c>
      <c r="BG33" t="e">
        <f t="shared" ca="1" si="12"/>
        <v>#NAME?</v>
      </c>
    </row>
    <row r="34" spans="1:59" ht="15.5" x14ac:dyDescent="0.35">
      <c r="A34" s="31">
        <v>44</v>
      </c>
      <c r="B34" s="20">
        <v>1.18</v>
      </c>
      <c r="C34" s="14">
        <v>2</v>
      </c>
      <c r="D34">
        <v>0</v>
      </c>
      <c r="E34" s="14">
        <v>34</v>
      </c>
      <c r="F34" s="14">
        <v>6</v>
      </c>
      <c r="G34" s="14">
        <v>0</v>
      </c>
      <c r="O34" t="e">
        <f ca="1"/>
        <v>#NAME?</v>
      </c>
      <c r="P34" t="e">
        <f ca="1"/>
        <v>#NAME?</v>
      </c>
      <c r="Q34" t="e">
        <f ca="1"/>
        <v>#NAME?</v>
      </c>
      <c r="R34" t="e">
        <f ca="1"/>
        <v>#NAME?</v>
      </c>
      <c r="S34" t="e">
        <f ca="1"/>
        <v>#NAME?</v>
      </c>
      <c r="T34" t="e">
        <f ca="1"/>
        <v>#NAME?</v>
      </c>
      <c r="U34" s="138" t="e">
        <f ca="1"/>
        <v>#NAME?</v>
      </c>
      <c r="V34" s="139" t="e">
        <f ca="1"/>
        <v>#NAME?</v>
      </c>
      <c r="W34" s="140" t="e">
        <f t="shared" ca="1" si="1"/>
        <v>#NAME?</v>
      </c>
      <c r="X34" t="e">
        <f t="shared" ca="1" si="2"/>
        <v>#NAME?</v>
      </c>
      <c r="Y34" t="e">
        <f t="shared" ca="1" si="3"/>
        <v>#NAME?</v>
      </c>
      <c r="Z34" s="138" t="e">
        <f t="shared" ca="1" si="4"/>
        <v>#NAME?</v>
      </c>
      <c r="AA34" s="140" t="e">
        <f t="shared" ca="1" si="5"/>
        <v>#NAME?</v>
      </c>
      <c r="AB34" s="138">
        <f t="shared" ca="1" si="6"/>
        <v>0</v>
      </c>
      <c r="AC34" s="140" t="e">
        <f t="shared" ca="1" si="7"/>
        <v>#NAME?</v>
      </c>
      <c r="AD34">
        <f t="shared" ca="1" si="8"/>
        <v>0</v>
      </c>
      <c r="AZ34" t="e">
        <f ca="1"/>
        <v>#NAME?</v>
      </c>
      <c r="BA34" t="e">
        <f ca="1"/>
        <v>#NAME?</v>
      </c>
      <c r="BB34" t="e">
        <f ca="1"/>
        <v>#NAME?</v>
      </c>
      <c r="BC34" t="e">
        <f t="shared" ca="1" si="13"/>
        <v>#NAME?</v>
      </c>
      <c r="BD34" t="e">
        <f t="shared" ca="1" si="14"/>
        <v>#NAME?</v>
      </c>
      <c r="BE34" t="e">
        <f t="shared" ca="1" si="10"/>
        <v>#NAME?</v>
      </c>
      <c r="BF34" t="e">
        <f t="shared" ca="1" si="11"/>
        <v>#NAME?</v>
      </c>
      <c r="BG34" t="e">
        <f t="shared" ca="1" si="12"/>
        <v>#NAME?</v>
      </c>
    </row>
    <row r="35" spans="1:59" ht="15.5" x14ac:dyDescent="0.35">
      <c r="A35" s="31">
        <v>98</v>
      </c>
      <c r="B35" s="20">
        <v>0.97399999999999998</v>
      </c>
      <c r="C35" s="14">
        <v>1</v>
      </c>
      <c r="D35">
        <v>0</v>
      </c>
      <c r="E35" s="14">
        <v>37</v>
      </c>
      <c r="F35" s="14">
        <v>6</v>
      </c>
      <c r="G35" s="14">
        <v>1</v>
      </c>
      <c r="O35" t="e">
        <f ca="1"/>
        <v>#NAME?</v>
      </c>
      <c r="P35" t="e">
        <f ca="1"/>
        <v>#NAME?</v>
      </c>
      <c r="Q35" t="e">
        <f ca="1"/>
        <v>#NAME?</v>
      </c>
      <c r="R35" t="e">
        <f ca="1"/>
        <v>#NAME?</v>
      </c>
      <c r="S35" t="e">
        <f ca="1"/>
        <v>#NAME?</v>
      </c>
      <c r="T35" t="e">
        <f ca="1"/>
        <v>#NAME?</v>
      </c>
      <c r="U35" s="138" t="e">
        <f ca="1"/>
        <v>#NAME?</v>
      </c>
      <c r="V35" s="139" t="e">
        <f ca="1"/>
        <v>#NAME?</v>
      </c>
      <c r="W35" s="140" t="e">
        <f t="shared" ca="1" si="1"/>
        <v>#NAME?</v>
      </c>
      <c r="X35" t="e">
        <f t="shared" ca="1" si="2"/>
        <v>#NAME?</v>
      </c>
      <c r="Y35" t="e">
        <f t="shared" ca="1" si="3"/>
        <v>#NAME?</v>
      </c>
      <c r="Z35" s="138" t="e">
        <f t="shared" ca="1" si="4"/>
        <v>#NAME?</v>
      </c>
      <c r="AA35" s="140" t="e">
        <f t="shared" ca="1" si="5"/>
        <v>#NAME?</v>
      </c>
      <c r="AB35" s="138">
        <f t="shared" ca="1" si="6"/>
        <v>0</v>
      </c>
      <c r="AC35" s="140" t="e">
        <f t="shared" ca="1" si="7"/>
        <v>#NAME?</v>
      </c>
      <c r="AD35">
        <f t="shared" ca="1" si="8"/>
        <v>0</v>
      </c>
      <c r="AZ35" t="e">
        <f ca="1"/>
        <v>#NAME?</v>
      </c>
      <c r="BA35" t="e">
        <f ca="1"/>
        <v>#NAME?</v>
      </c>
      <c r="BB35" t="e">
        <f ca="1"/>
        <v>#NAME?</v>
      </c>
      <c r="BC35" t="e">
        <f t="shared" ca="1" si="13"/>
        <v>#NAME?</v>
      </c>
      <c r="BD35" t="e">
        <f t="shared" ca="1" si="14"/>
        <v>#NAME?</v>
      </c>
      <c r="BE35" t="e">
        <f t="shared" ca="1" si="10"/>
        <v>#NAME?</v>
      </c>
      <c r="BF35" t="e">
        <f t="shared" ca="1" si="11"/>
        <v>#NAME?</v>
      </c>
      <c r="BG35" t="e">
        <f t="shared" ca="1" si="12"/>
        <v>#NAME?</v>
      </c>
    </row>
    <row r="36" spans="1:59" ht="15.5" x14ac:dyDescent="0.35">
      <c r="A36" s="31">
        <v>53</v>
      </c>
      <c r="B36" s="20">
        <v>1.3149999999999999</v>
      </c>
      <c r="C36" s="14">
        <v>1</v>
      </c>
      <c r="D36">
        <v>0</v>
      </c>
      <c r="E36" s="14">
        <v>35</v>
      </c>
      <c r="F36" s="14">
        <v>9</v>
      </c>
      <c r="G36" s="14">
        <v>1</v>
      </c>
      <c r="O36" t="e">
        <f ca="1"/>
        <v>#NAME?</v>
      </c>
      <c r="P36" t="e">
        <f ca="1"/>
        <v>#NAME?</v>
      </c>
      <c r="Q36" t="e">
        <f ca="1"/>
        <v>#NAME?</v>
      </c>
      <c r="R36" t="e">
        <f ca="1"/>
        <v>#NAME?</v>
      </c>
      <c r="S36" t="e">
        <f ca="1"/>
        <v>#NAME?</v>
      </c>
      <c r="T36" t="e">
        <f ca="1"/>
        <v>#NAME?</v>
      </c>
      <c r="U36" s="138" t="e">
        <f ca="1"/>
        <v>#NAME?</v>
      </c>
      <c r="V36" s="139" t="e">
        <f ca="1"/>
        <v>#NAME?</v>
      </c>
      <c r="W36" s="140" t="e">
        <f t="shared" ca="1" si="1"/>
        <v>#NAME?</v>
      </c>
      <c r="X36" t="e">
        <f t="shared" ca="1" si="2"/>
        <v>#NAME?</v>
      </c>
      <c r="Y36" t="e">
        <f t="shared" ca="1" si="3"/>
        <v>#NAME?</v>
      </c>
      <c r="Z36" s="138" t="e">
        <f t="shared" ca="1" si="4"/>
        <v>#NAME?</v>
      </c>
      <c r="AA36" s="140" t="e">
        <f t="shared" ca="1" si="5"/>
        <v>#NAME?</v>
      </c>
      <c r="AB36" s="138">
        <f t="shared" ca="1" si="6"/>
        <v>0</v>
      </c>
      <c r="AC36" s="140" t="e">
        <f t="shared" ca="1" si="7"/>
        <v>#NAME?</v>
      </c>
      <c r="AD36">
        <f t="shared" ca="1" si="8"/>
        <v>0</v>
      </c>
      <c r="AZ36" t="e">
        <f ca="1"/>
        <v>#NAME?</v>
      </c>
      <c r="BA36" t="e">
        <f ca="1"/>
        <v>#NAME?</v>
      </c>
      <c r="BB36" t="e">
        <f ca="1"/>
        <v>#NAME?</v>
      </c>
      <c r="BC36" t="e">
        <f t="shared" ca="1" si="13"/>
        <v>#NAME?</v>
      </c>
      <c r="BD36" t="e">
        <f t="shared" ca="1" si="14"/>
        <v>#NAME?</v>
      </c>
      <c r="BE36" t="e">
        <f t="shared" ca="1" si="10"/>
        <v>#NAME?</v>
      </c>
      <c r="BF36" t="e">
        <f t="shared" ca="1" si="11"/>
        <v>#NAME?</v>
      </c>
      <c r="BG36" t="e">
        <f t="shared" ca="1" si="12"/>
        <v>#NAME?</v>
      </c>
    </row>
    <row r="37" spans="1:59" ht="15.5" x14ac:dyDescent="0.35">
      <c r="A37" s="31">
        <v>44</v>
      </c>
      <c r="B37" s="20">
        <v>0.97399999999999998</v>
      </c>
      <c r="C37" s="14">
        <v>3</v>
      </c>
      <c r="D37">
        <v>1</v>
      </c>
      <c r="E37" s="14">
        <v>33</v>
      </c>
      <c r="F37" s="14">
        <v>6</v>
      </c>
      <c r="G37" s="14">
        <v>0</v>
      </c>
      <c r="O37" t="e">
        <f ca="1"/>
        <v>#NAME?</v>
      </c>
      <c r="P37" t="e">
        <f ca="1"/>
        <v>#NAME?</v>
      </c>
      <c r="Q37" t="e">
        <f ca="1"/>
        <v>#NAME?</v>
      </c>
      <c r="R37" t="e">
        <f ca="1"/>
        <v>#NAME?</v>
      </c>
      <c r="S37" t="e">
        <f ca="1"/>
        <v>#NAME?</v>
      </c>
      <c r="T37" t="e">
        <f ca="1"/>
        <v>#NAME?</v>
      </c>
      <c r="U37" s="138" t="e">
        <f ca="1"/>
        <v>#NAME?</v>
      </c>
      <c r="V37" s="139" t="e">
        <f ca="1"/>
        <v>#NAME?</v>
      </c>
      <c r="W37" s="140" t="e">
        <f t="shared" ca="1" si="1"/>
        <v>#NAME?</v>
      </c>
      <c r="X37" t="e">
        <f t="shared" ca="1" si="2"/>
        <v>#NAME?</v>
      </c>
      <c r="Y37" t="e">
        <f t="shared" ca="1" si="3"/>
        <v>#NAME?</v>
      </c>
      <c r="Z37" s="138" t="e">
        <f t="shared" ca="1" si="4"/>
        <v>#NAME?</v>
      </c>
      <c r="AA37" s="140" t="e">
        <f t="shared" ca="1" si="5"/>
        <v>#NAME?</v>
      </c>
      <c r="AB37" s="138">
        <f t="shared" ca="1" si="6"/>
        <v>0</v>
      </c>
      <c r="AC37" s="140" t="e">
        <f t="shared" ca="1" si="7"/>
        <v>#NAME?</v>
      </c>
      <c r="AD37">
        <f t="shared" ca="1" si="8"/>
        <v>0</v>
      </c>
      <c r="AZ37" t="e">
        <f ca="1"/>
        <v>#NAME?</v>
      </c>
      <c r="BA37" t="e">
        <f ca="1"/>
        <v>#NAME?</v>
      </c>
      <c r="BB37" t="e">
        <f ca="1"/>
        <v>#NAME?</v>
      </c>
      <c r="BC37" t="e">
        <f t="shared" ca="1" si="13"/>
        <v>#NAME?</v>
      </c>
      <c r="BD37" t="e">
        <f t="shared" ca="1" si="14"/>
        <v>#NAME?</v>
      </c>
      <c r="BE37" t="e">
        <f t="shared" ca="1" si="10"/>
        <v>#NAME?</v>
      </c>
      <c r="BF37" t="e">
        <f t="shared" ca="1" si="11"/>
        <v>#NAME?</v>
      </c>
      <c r="BG37" t="e">
        <f t="shared" ca="1" si="12"/>
        <v>#NAME?</v>
      </c>
    </row>
    <row r="38" spans="1:59" ht="15.5" x14ac:dyDescent="0.35">
      <c r="A38" s="31">
        <v>58</v>
      </c>
      <c r="B38" s="20">
        <v>0.16700000000000001</v>
      </c>
      <c r="C38" s="14">
        <v>1</v>
      </c>
      <c r="D38">
        <v>0</v>
      </c>
      <c r="E38" s="14">
        <v>39</v>
      </c>
      <c r="F38" s="14">
        <v>10</v>
      </c>
      <c r="G38" s="14">
        <v>0</v>
      </c>
      <c r="O38" t="e">
        <f ca="1"/>
        <v>#NAME?</v>
      </c>
      <c r="P38" t="e">
        <f ca="1"/>
        <v>#NAME?</v>
      </c>
      <c r="Q38" t="e">
        <f ca="1"/>
        <v>#NAME?</v>
      </c>
      <c r="R38" t="e">
        <f ca="1"/>
        <v>#NAME?</v>
      </c>
      <c r="S38" t="e">
        <f ca="1"/>
        <v>#NAME?</v>
      </c>
      <c r="T38" t="e">
        <f ca="1"/>
        <v>#NAME?</v>
      </c>
      <c r="U38" s="138" t="e">
        <f ca="1"/>
        <v>#NAME?</v>
      </c>
      <c r="V38" s="139" t="e">
        <f ca="1"/>
        <v>#NAME?</v>
      </c>
      <c r="W38" s="140" t="e">
        <f t="shared" ca="1" si="1"/>
        <v>#NAME?</v>
      </c>
      <c r="X38" t="e">
        <f t="shared" ca="1" si="2"/>
        <v>#NAME?</v>
      </c>
      <c r="Y38" t="e">
        <f t="shared" ca="1" si="3"/>
        <v>#NAME?</v>
      </c>
      <c r="Z38" s="138" t="e">
        <f t="shared" ca="1" si="4"/>
        <v>#NAME?</v>
      </c>
      <c r="AA38" s="140" t="e">
        <f t="shared" ca="1" si="5"/>
        <v>#NAME?</v>
      </c>
      <c r="AB38" s="138">
        <f t="shared" ca="1" si="6"/>
        <v>0</v>
      </c>
      <c r="AC38" s="140" t="e">
        <f t="shared" ca="1" si="7"/>
        <v>#NAME?</v>
      </c>
      <c r="AD38">
        <f t="shared" ca="1" si="8"/>
        <v>0</v>
      </c>
      <c r="AZ38" t="e">
        <f ca="1"/>
        <v>#NAME?</v>
      </c>
      <c r="BA38" t="e">
        <f ca="1"/>
        <v>#NAME?</v>
      </c>
      <c r="BB38" t="e">
        <f ca="1"/>
        <v>#NAME?</v>
      </c>
      <c r="BC38" t="e">
        <f t="shared" ca="1" si="13"/>
        <v>#NAME?</v>
      </c>
      <c r="BD38" t="e">
        <f t="shared" ca="1" si="14"/>
        <v>#NAME?</v>
      </c>
      <c r="BE38" t="e">
        <f t="shared" ca="1" si="10"/>
        <v>#NAME?</v>
      </c>
      <c r="BF38" t="e">
        <f t="shared" ca="1" si="11"/>
        <v>#NAME?</v>
      </c>
      <c r="BG38" t="e">
        <f t="shared" ca="1" si="12"/>
        <v>#NAME?</v>
      </c>
    </row>
    <row r="39" spans="1:59" ht="15.5" x14ac:dyDescent="0.35">
      <c r="A39" s="31">
        <v>60</v>
      </c>
      <c r="B39" s="20">
        <v>0.93700000000000006</v>
      </c>
      <c r="C39" s="14">
        <v>3</v>
      </c>
      <c r="D39">
        <v>0</v>
      </c>
      <c r="E39" s="14">
        <v>59</v>
      </c>
      <c r="F39" s="14">
        <v>15</v>
      </c>
      <c r="G39" s="14">
        <v>1</v>
      </c>
      <c r="O39" t="e">
        <f ca="1"/>
        <v>#NAME?</v>
      </c>
      <c r="P39" t="e">
        <f ca="1"/>
        <v>#NAME?</v>
      </c>
      <c r="Q39" t="e">
        <f ca="1"/>
        <v>#NAME?</v>
      </c>
      <c r="R39" t="e">
        <f ca="1"/>
        <v>#NAME?</v>
      </c>
      <c r="S39" t="e">
        <f ca="1"/>
        <v>#NAME?</v>
      </c>
      <c r="T39" t="e">
        <f ca="1"/>
        <v>#NAME?</v>
      </c>
      <c r="U39" s="138" t="e">
        <f ca="1"/>
        <v>#NAME?</v>
      </c>
      <c r="V39" s="139" t="e">
        <f ca="1"/>
        <v>#NAME?</v>
      </c>
      <c r="W39" s="140" t="e">
        <f t="shared" ca="1" si="1"/>
        <v>#NAME?</v>
      </c>
      <c r="X39" t="e">
        <f t="shared" ca="1" si="2"/>
        <v>#NAME?</v>
      </c>
      <c r="Y39" t="e">
        <f t="shared" ca="1" si="3"/>
        <v>#NAME?</v>
      </c>
      <c r="Z39" s="138" t="e">
        <f t="shared" ca="1" si="4"/>
        <v>#NAME?</v>
      </c>
      <c r="AA39" s="140" t="e">
        <f t="shared" ca="1" si="5"/>
        <v>#NAME?</v>
      </c>
      <c r="AB39" s="138">
        <f t="shared" ca="1" si="6"/>
        <v>0</v>
      </c>
      <c r="AC39" s="140" t="e">
        <f t="shared" ca="1" si="7"/>
        <v>#NAME?</v>
      </c>
      <c r="AD39">
        <f t="shared" ca="1" si="8"/>
        <v>0</v>
      </c>
      <c r="AZ39" t="e">
        <f ca="1"/>
        <v>#NAME?</v>
      </c>
      <c r="BA39" t="e">
        <f ca="1"/>
        <v>#NAME?</v>
      </c>
      <c r="BB39" t="e">
        <f ca="1"/>
        <v>#NAME?</v>
      </c>
      <c r="BC39" t="e">
        <f t="shared" ca="1" si="13"/>
        <v>#NAME?</v>
      </c>
      <c r="BD39" t="e">
        <f t="shared" ca="1" si="14"/>
        <v>#NAME?</v>
      </c>
      <c r="BE39" t="e">
        <f t="shared" ca="1" si="10"/>
        <v>#NAME?</v>
      </c>
      <c r="BF39" t="e">
        <f t="shared" ca="1" si="11"/>
        <v>#NAME?</v>
      </c>
      <c r="BG39" t="e">
        <f t="shared" ca="1" si="12"/>
        <v>#NAME?</v>
      </c>
    </row>
    <row r="40" spans="1:59" ht="15.5" x14ac:dyDescent="0.35">
      <c r="A40" s="31">
        <v>54</v>
      </c>
      <c r="B40" s="20">
        <v>4.5999999999999999E-2</v>
      </c>
      <c r="C40" s="14">
        <v>0</v>
      </c>
      <c r="D40">
        <v>0</v>
      </c>
      <c r="E40" s="14">
        <v>30</v>
      </c>
      <c r="F40" s="14">
        <v>13</v>
      </c>
      <c r="G40" s="14">
        <v>1</v>
      </c>
      <c r="O40" t="e">
        <f ca="1"/>
        <v>#NAME?</v>
      </c>
      <c r="P40" t="e">
        <f ca="1"/>
        <v>#NAME?</v>
      </c>
      <c r="Q40" t="e">
        <f ca="1"/>
        <v>#NAME?</v>
      </c>
      <c r="R40" t="e">
        <f ca="1"/>
        <v>#NAME?</v>
      </c>
      <c r="S40" t="e">
        <f ca="1"/>
        <v>#NAME?</v>
      </c>
      <c r="T40" t="e">
        <f ca="1"/>
        <v>#NAME?</v>
      </c>
      <c r="U40" s="138" t="e">
        <f ca="1"/>
        <v>#NAME?</v>
      </c>
      <c r="V40" s="139" t="e">
        <f ca="1"/>
        <v>#NAME?</v>
      </c>
      <c r="W40" s="140" t="e">
        <f t="shared" ca="1" si="1"/>
        <v>#NAME?</v>
      </c>
      <c r="X40" t="e">
        <f t="shared" ca="1" si="2"/>
        <v>#NAME?</v>
      </c>
      <c r="Y40" t="e">
        <f t="shared" ca="1" si="3"/>
        <v>#NAME?</v>
      </c>
      <c r="Z40" s="138" t="e">
        <f t="shared" ca="1" si="4"/>
        <v>#NAME?</v>
      </c>
      <c r="AA40" s="140" t="e">
        <f t="shared" ca="1" si="5"/>
        <v>#NAME?</v>
      </c>
      <c r="AB40" s="138">
        <f t="shared" ca="1" si="6"/>
        <v>0</v>
      </c>
      <c r="AC40" s="140" t="e">
        <f t="shared" ca="1" si="7"/>
        <v>#NAME?</v>
      </c>
      <c r="AD40">
        <f t="shared" ca="1" si="8"/>
        <v>0</v>
      </c>
      <c r="AZ40" t="e">
        <f ca="1"/>
        <v>#NAME?</v>
      </c>
      <c r="BA40" t="e">
        <f ca="1"/>
        <v>#NAME?</v>
      </c>
      <c r="BB40" t="e">
        <f ca="1"/>
        <v>#NAME?</v>
      </c>
      <c r="BC40" t="e">
        <f t="shared" ca="1" si="13"/>
        <v>#NAME?</v>
      </c>
      <c r="BD40" t="e">
        <f t="shared" ca="1" si="14"/>
        <v>#NAME?</v>
      </c>
      <c r="BE40" t="e">
        <f t="shared" ca="1" si="10"/>
        <v>#NAME?</v>
      </c>
      <c r="BF40" t="e">
        <f t="shared" ca="1" si="11"/>
        <v>#NAME?</v>
      </c>
      <c r="BG40" t="e">
        <f t="shared" ca="1" si="12"/>
        <v>#NAME?</v>
      </c>
    </row>
    <row r="41" spans="1:59" ht="15.5" x14ac:dyDescent="0.35">
      <c r="A41" s="31">
        <v>48</v>
      </c>
      <c r="B41" s="25">
        <v>1.7999999999999999E-2</v>
      </c>
      <c r="C41" s="12">
        <v>2</v>
      </c>
      <c r="D41">
        <v>0</v>
      </c>
      <c r="E41" s="14">
        <v>28</v>
      </c>
      <c r="F41" s="14">
        <v>1</v>
      </c>
      <c r="G41" s="14">
        <v>0</v>
      </c>
      <c r="O41" t="e">
        <f ca="1"/>
        <v>#NAME?</v>
      </c>
      <c r="P41" t="e">
        <f ca="1"/>
        <v>#NAME?</v>
      </c>
      <c r="Q41" t="e">
        <f ca="1"/>
        <v>#NAME?</v>
      </c>
      <c r="R41" t="e">
        <f ca="1"/>
        <v>#NAME?</v>
      </c>
      <c r="S41" t="e">
        <f ca="1"/>
        <v>#NAME?</v>
      </c>
      <c r="T41" t="e">
        <f ca="1"/>
        <v>#NAME?</v>
      </c>
      <c r="U41" s="138" t="e">
        <f ca="1"/>
        <v>#NAME?</v>
      </c>
      <c r="V41" s="139" t="e">
        <f ca="1"/>
        <v>#NAME?</v>
      </c>
      <c r="W41" s="140" t="e">
        <f t="shared" ca="1" si="1"/>
        <v>#NAME?</v>
      </c>
      <c r="X41" t="e">
        <f t="shared" ca="1" si="2"/>
        <v>#NAME?</v>
      </c>
      <c r="Y41" t="e">
        <f t="shared" ca="1" si="3"/>
        <v>#NAME?</v>
      </c>
      <c r="Z41" s="138" t="e">
        <f t="shared" ca="1" si="4"/>
        <v>#NAME?</v>
      </c>
      <c r="AA41" s="140" t="e">
        <f t="shared" ca="1" si="5"/>
        <v>#NAME?</v>
      </c>
      <c r="AB41" s="138">
        <f t="shared" ca="1" si="6"/>
        <v>0</v>
      </c>
      <c r="AC41" s="140" t="e">
        <f t="shared" ca="1" si="7"/>
        <v>#NAME?</v>
      </c>
      <c r="AD41">
        <f t="shared" ca="1" si="8"/>
        <v>0</v>
      </c>
      <c r="AZ41" t="e">
        <f ca="1"/>
        <v>#NAME?</v>
      </c>
      <c r="BA41" t="e">
        <f ca="1"/>
        <v>#NAME?</v>
      </c>
      <c r="BB41" t="e">
        <f ca="1"/>
        <v>#NAME?</v>
      </c>
      <c r="BC41" t="e">
        <f t="shared" ca="1" si="13"/>
        <v>#NAME?</v>
      </c>
      <c r="BD41" t="e">
        <f t="shared" ca="1" si="14"/>
        <v>#NAME?</v>
      </c>
      <c r="BE41" t="e">
        <f t="shared" ca="1" si="10"/>
        <v>#NAME?</v>
      </c>
      <c r="BF41" t="e">
        <f t="shared" ca="1" si="11"/>
        <v>#NAME?</v>
      </c>
      <c r="BG41" t="e">
        <f t="shared" ca="1" si="12"/>
        <v>#NAME?</v>
      </c>
    </row>
    <row r="42" spans="1:59" ht="15.5" x14ac:dyDescent="0.35">
      <c r="A42" s="31">
        <v>53</v>
      </c>
      <c r="B42" s="20">
        <v>0.84</v>
      </c>
      <c r="C42" s="14">
        <v>3</v>
      </c>
      <c r="D42">
        <v>1</v>
      </c>
      <c r="E42" s="14">
        <v>36</v>
      </c>
      <c r="F42" s="14">
        <v>9</v>
      </c>
      <c r="G42" s="14">
        <v>1</v>
      </c>
      <c r="O42" t="e">
        <f ca="1"/>
        <v>#NAME?</v>
      </c>
      <c r="P42" t="e">
        <f ca="1"/>
        <v>#NAME?</v>
      </c>
      <c r="Q42" t="e">
        <f ca="1"/>
        <v>#NAME?</v>
      </c>
      <c r="R42" t="e">
        <f ca="1"/>
        <v>#NAME?</v>
      </c>
      <c r="S42" t="e">
        <f ca="1"/>
        <v>#NAME?</v>
      </c>
      <c r="T42" t="e">
        <f ca="1"/>
        <v>#NAME?</v>
      </c>
      <c r="U42" s="138" t="e">
        <f ca="1"/>
        <v>#NAME?</v>
      </c>
      <c r="V42" s="139" t="e">
        <f ca="1"/>
        <v>#NAME?</v>
      </c>
      <c r="W42" s="140" t="e">
        <f t="shared" ca="1" si="1"/>
        <v>#NAME?</v>
      </c>
      <c r="X42" t="e">
        <f t="shared" ca="1" si="2"/>
        <v>#NAME?</v>
      </c>
      <c r="Y42" t="e">
        <f t="shared" ca="1" si="3"/>
        <v>#NAME?</v>
      </c>
      <c r="Z42" s="138" t="e">
        <f t="shared" ca="1" si="4"/>
        <v>#NAME?</v>
      </c>
      <c r="AA42" s="140" t="e">
        <f t="shared" ca="1" si="5"/>
        <v>#NAME?</v>
      </c>
      <c r="AB42" s="138">
        <f t="shared" ca="1" si="6"/>
        <v>0</v>
      </c>
      <c r="AC42" s="140" t="e">
        <f t="shared" ca="1" si="7"/>
        <v>#NAME?</v>
      </c>
      <c r="AD42">
        <f t="shared" ca="1" si="8"/>
        <v>0</v>
      </c>
      <c r="AZ42" t="e">
        <f ca="1"/>
        <v>#NAME?</v>
      </c>
      <c r="BA42" t="e">
        <f ca="1"/>
        <v>#NAME?</v>
      </c>
      <c r="BB42" t="e">
        <f ca="1"/>
        <v>#NAME?</v>
      </c>
      <c r="BC42" t="e">
        <f t="shared" ca="1" si="13"/>
        <v>#NAME?</v>
      </c>
      <c r="BD42" t="e">
        <f t="shared" ca="1" si="14"/>
        <v>#NAME?</v>
      </c>
      <c r="BE42" t="e">
        <f t="shared" ca="1" si="10"/>
        <v>#NAME?</v>
      </c>
      <c r="BF42" t="e">
        <f t="shared" ca="1" si="11"/>
        <v>#NAME?</v>
      </c>
      <c r="BG42" t="e">
        <f t="shared" ca="1" si="12"/>
        <v>#NAME?</v>
      </c>
    </row>
    <row r="43" spans="1:59" ht="15.5" x14ac:dyDescent="0.35">
      <c r="A43" s="31">
        <v>88</v>
      </c>
      <c r="B43" s="20">
        <v>1</v>
      </c>
      <c r="C43" s="14">
        <v>2</v>
      </c>
      <c r="D43">
        <v>0</v>
      </c>
      <c r="E43" s="14">
        <v>40</v>
      </c>
      <c r="F43" s="14">
        <v>8</v>
      </c>
      <c r="G43" s="14">
        <v>1</v>
      </c>
      <c r="O43" t="e">
        <f ca="1"/>
        <v>#NAME?</v>
      </c>
      <c r="P43" t="e">
        <f ca="1"/>
        <v>#NAME?</v>
      </c>
      <c r="Q43" t="e">
        <f ca="1"/>
        <v>#NAME?</v>
      </c>
      <c r="R43" t="e">
        <f ca="1"/>
        <v>#NAME?</v>
      </c>
      <c r="S43" t="e">
        <f ca="1"/>
        <v>#NAME?</v>
      </c>
      <c r="T43" t="e">
        <f ca="1"/>
        <v>#NAME?</v>
      </c>
      <c r="U43" s="138" t="e">
        <f ca="1"/>
        <v>#NAME?</v>
      </c>
      <c r="V43" s="139" t="e">
        <f ca="1"/>
        <v>#NAME?</v>
      </c>
      <c r="W43" s="140" t="e">
        <f t="shared" ca="1" si="1"/>
        <v>#NAME?</v>
      </c>
      <c r="X43" t="e">
        <f t="shared" ca="1" si="2"/>
        <v>#NAME?</v>
      </c>
      <c r="Y43" t="e">
        <f t="shared" ca="1" si="3"/>
        <v>#NAME?</v>
      </c>
      <c r="Z43" s="138" t="e">
        <f t="shared" ca="1" si="4"/>
        <v>#NAME?</v>
      </c>
      <c r="AA43" s="140" t="e">
        <f t="shared" ca="1" si="5"/>
        <v>#NAME?</v>
      </c>
      <c r="AB43" s="138">
        <f t="shared" ca="1" si="6"/>
        <v>0</v>
      </c>
      <c r="AC43" s="140" t="e">
        <f t="shared" ca="1" si="7"/>
        <v>#NAME?</v>
      </c>
      <c r="AD43">
        <f t="shared" ca="1" si="8"/>
        <v>0</v>
      </c>
      <c r="AZ43" t="e">
        <f ca="1"/>
        <v>#NAME?</v>
      </c>
      <c r="BA43" t="e">
        <f ca="1"/>
        <v>#NAME?</v>
      </c>
      <c r="BB43" t="e">
        <f ca="1"/>
        <v>#NAME?</v>
      </c>
      <c r="BC43" t="e">
        <f t="shared" ca="1" si="13"/>
        <v>#NAME?</v>
      </c>
      <c r="BD43" t="e">
        <f t="shared" ca="1" si="14"/>
        <v>#NAME?</v>
      </c>
      <c r="BE43" t="e">
        <f t="shared" ca="1" si="10"/>
        <v>#NAME?</v>
      </c>
      <c r="BF43" t="e">
        <f t="shared" ca="1" si="11"/>
        <v>#NAME?</v>
      </c>
      <c r="BG43" t="e">
        <f t="shared" ca="1" si="12"/>
        <v>#NAME?</v>
      </c>
    </row>
    <row r="44" spans="1:59" ht="15.5" x14ac:dyDescent="0.35">
      <c r="A44" s="31">
        <v>59</v>
      </c>
      <c r="B44" s="20">
        <v>1.159</v>
      </c>
      <c r="C44" s="14">
        <v>1</v>
      </c>
      <c r="D44">
        <v>0</v>
      </c>
      <c r="E44" s="14">
        <v>43</v>
      </c>
      <c r="F44" s="14">
        <v>15</v>
      </c>
      <c r="G44" s="14">
        <v>1</v>
      </c>
      <c r="O44" t="e">
        <f ca="1"/>
        <v>#NAME?</v>
      </c>
      <c r="P44" t="e">
        <f ca="1"/>
        <v>#NAME?</v>
      </c>
      <c r="Q44" t="e">
        <f ca="1"/>
        <v>#NAME?</v>
      </c>
      <c r="R44" t="e">
        <f ca="1"/>
        <v>#NAME?</v>
      </c>
      <c r="S44" t="e">
        <f ca="1"/>
        <v>#NAME?</v>
      </c>
      <c r="T44" t="e">
        <f ca="1"/>
        <v>#NAME?</v>
      </c>
      <c r="U44" s="138" t="e">
        <f ca="1"/>
        <v>#NAME?</v>
      </c>
      <c r="V44" s="139" t="e">
        <f ca="1"/>
        <v>#NAME?</v>
      </c>
      <c r="W44" s="140" t="e">
        <f t="shared" ca="1" si="1"/>
        <v>#NAME?</v>
      </c>
      <c r="X44" t="e">
        <f t="shared" ca="1" si="2"/>
        <v>#NAME?</v>
      </c>
      <c r="Y44" t="e">
        <f t="shared" ca="1" si="3"/>
        <v>#NAME?</v>
      </c>
      <c r="Z44" s="138" t="e">
        <f t="shared" ca="1" si="4"/>
        <v>#NAME?</v>
      </c>
      <c r="AA44" s="140" t="e">
        <f t="shared" ca="1" si="5"/>
        <v>#NAME?</v>
      </c>
      <c r="AB44" s="138">
        <f t="shared" ca="1" si="6"/>
        <v>0</v>
      </c>
      <c r="AC44" s="140" t="e">
        <f t="shared" ca="1" si="7"/>
        <v>#NAME?</v>
      </c>
      <c r="AD44">
        <f t="shared" ca="1" si="8"/>
        <v>0</v>
      </c>
      <c r="AZ44" t="e">
        <f ca="1"/>
        <v>#NAME?</v>
      </c>
      <c r="BA44" t="e">
        <f ca="1"/>
        <v>#NAME?</v>
      </c>
      <c r="BB44" t="e">
        <f ca="1"/>
        <v>#NAME?</v>
      </c>
      <c r="BC44" t="e">
        <f t="shared" ca="1" si="13"/>
        <v>#NAME?</v>
      </c>
      <c r="BD44" t="e">
        <f t="shared" ca="1" si="14"/>
        <v>#NAME?</v>
      </c>
      <c r="BE44" t="e">
        <f t="shared" ca="1" si="10"/>
        <v>#NAME?</v>
      </c>
      <c r="BF44" t="e">
        <f t="shared" ca="1" si="11"/>
        <v>#NAME?</v>
      </c>
      <c r="BG44" t="e">
        <f t="shared" ca="1" si="12"/>
        <v>#NAME?</v>
      </c>
    </row>
    <row r="45" spans="1:59" ht="15.5" x14ac:dyDescent="0.35">
      <c r="A45" s="31">
        <v>117</v>
      </c>
      <c r="B45" s="20">
        <v>0.104</v>
      </c>
      <c r="C45" s="14">
        <v>2</v>
      </c>
      <c r="D45">
        <v>0</v>
      </c>
      <c r="E45" s="14">
        <v>52</v>
      </c>
      <c r="F45" s="14">
        <v>15</v>
      </c>
      <c r="G45" s="14">
        <v>1</v>
      </c>
      <c r="O45" t="e">
        <f ca="1"/>
        <v>#NAME?</v>
      </c>
      <c r="P45" t="e">
        <f ca="1"/>
        <v>#NAME?</v>
      </c>
      <c r="Q45" t="e">
        <f ca="1"/>
        <v>#NAME?</v>
      </c>
      <c r="R45" t="e">
        <f ca="1"/>
        <v>#NAME?</v>
      </c>
      <c r="S45" t="e">
        <f ca="1"/>
        <v>#NAME?</v>
      </c>
      <c r="T45" t="e">
        <f ca="1"/>
        <v>#NAME?</v>
      </c>
      <c r="U45" s="138" t="e">
        <f ca="1"/>
        <v>#NAME?</v>
      </c>
      <c r="V45" s="139" t="e">
        <f ca="1"/>
        <v>#NAME?</v>
      </c>
      <c r="W45" s="140" t="e">
        <f t="shared" ca="1" si="1"/>
        <v>#NAME?</v>
      </c>
      <c r="X45" t="e">
        <f t="shared" ca="1" si="2"/>
        <v>#NAME?</v>
      </c>
      <c r="Y45" t="e">
        <f t="shared" ca="1" si="3"/>
        <v>#NAME?</v>
      </c>
      <c r="Z45" s="138" t="e">
        <f t="shared" ca="1" si="4"/>
        <v>#NAME?</v>
      </c>
      <c r="AA45" s="140" t="e">
        <f t="shared" ca="1" si="5"/>
        <v>#NAME?</v>
      </c>
      <c r="AB45" s="138">
        <f t="shared" ca="1" si="6"/>
        <v>0</v>
      </c>
      <c r="AC45" s="140" t="e">
        <f t="shared" ca="1" si="7"/>
        <v>#NAME?</v>
      </c>
      <c r="AD45">
        <f t="shared" ca="1" si="8"/>
        <v>0</v>
      </c>
      <c r="AZ45" t="e">
        <f ca="1"/>
        <v>#NAME?</v>
      </c>
      <c r="BA45" t="e">
        <f ca="1"/>
        <v>#NAME?</v>
      </c>
      <c r="BB45" t="e">
        <f ca="1"/>
        <v>#NAME?</v>
      </c>
      <c r="BC45" t="e">
        <f t="shared" ca="1" si="13"/>
        <v>#NAME?</v>
      </c>
      <c r="BD45" t="e">
        <f t="shared" ca="1" si="14"/>
        <v>#NAME?</v>
      </c>
      <c r="BE45" t="e">
        <f t="shared" ca="1" si="10"/>
        <v>#NAME?</v>
      </c>
      <c r="BF45" t="e">
        <f t="shared" ca="1" si="11"/>
        <v>#NAME?</v>
      </c>
      <c r="BG45" t="e">
        <f t="shared" ca="1" si="12"/>
        <v>#NAME?</v>
      </c>
    </row>
    <row r="46" spans="1:59" ht="15.5" x14ac:dyDescent="0.35">
      <c r="A46" s="31">
        <v>83</v>
      </c>
      <c r="B46" s="20">
        <v>0.93600000000000005</v>
      </c>
      <c r="C46" s="14">
        <v>2</v>
      </c>
      <c r="D46">
        <v>0</v>
      </c>
      <c r="E46" s="14">
        <v>45</v>
      </c>
      <c r="F46" s="14">
        <v>9</v>
      </c>
      <c r="G46" s="14">
        <v>1</v>
      </c>
      <c r="O46" t="e">
        <f ca="1"/>
        <v>#NAME?</v>
      </c>
      <c r="P46" t="e">
        <f ca="1"/>
        <v>#NAME?</v>
      </c>
      <c r="Q46" t="e">
        <f ca="1"/>
        <v>#NAME?</v>
      </c>
      <c r="R46" t="e">
        <f ca="1"/>
        <v>#NAME?</v>
      </c>
      <c r="S46" t="e">
        <f ca="1"/>
        <v>#NAME?</v>
      </c>
      <c r="T46" t="e">
        <f ca="1"/>
        <v>#NAME?</v>
      </c>
      <c r="U46" s="138" t="e">
        <f ca="1"/>
        <v>#NAME?</v>
      </c>
      <c r="V46" s="139" t="e">
        <f ca="1"/>
        <v>#NAME?</v>
      </c>
      <c r="W46" s="140" t="e">
        <f t="shared" ca="1" si="1"/>
        <v>#NAME?</v>
      </c>
      <c r="X46" t="e">
        <f t="shared" ca="1" si="2"/>
        <v>#NAME?</v>
      </c>
      <c r="Y46" t="e">
        <f t="shared" ca="1" si="3"/>
        <v>#NAME?</v>
      </c>
      <c r="Z46" s="138" t="e">
        <f t="shared" ca="1" si="4"/>
        <v>#NAME?</v>
      </c>
      <c r="AA46" s="140" t="e">
        <f t="shared" ca="1" si="5"/>
        <v>#NAME?</v>
      </c>
      <c r="AB46" s="138">
        <f t="shared" ca="1" si="6"/>
        <v>0</v>
      </c>
      <c r="AC46" s="140" t="e">
        <f t="shared" ca="1" si="7"/>
        <v>#NAME?</v>
      </c>
      <c r="AD46">
        <f t="shared" ca="1" si="8"/>
        <v>0</v>
      </c>
      <c r="AZ46" t="e">
        <f ca="1"/>
        <v>#NAME?</v>
      </c>
      <c r="BA46" t="e">
        <f ca="1"/>
        <v>#NAME?</v>
      </c>
      <c r="BB46" t="e">
        <f ca="1"/>
        <v>#NAME?</v>
      </c>
      <c r="BC46" t="e">
        <f t="shared" ca="1" si="13"/>
        <v>#NAME?</v>
      </c>
      <c r="BD46" t="e">
        <f t="shared" ca="1" si="14"/>
        <v>#NAME?</v>
      </c>
      <c r="BE46" t="e">
        <f t="shared" ca="1" si="10"/>
        <v>#NAME?</v>
      </c>
      <c r="BF46" t="e">
        <f t="shared" ca="1" si="11"/>
        <v>#NAME?</v>
      </c>
      <c r="BG46" t="e">
        <f t="shared" ca="1" si="12"/>
        <v>#NAME?</v>
      </c>
    </row>
    <row r="47" spans="1:59" ht="15.5" x14ac:dyDescent="0.35">
      <c r="A47" s="31">
        <v>91</v>
      </c>
      <c r="B47" s="20">
        <v>1.968</v>
      </c>
      <c r="C47" s="14">
        <v>1</v>
      </c>
      <c r="D47">
        <v>0</v>
      </c>
      <c r="E47" s="14">
        <v>33</v>
      </c>
      <c r="F47" s="14">
        <v>5</v>
      </c>
      <c r="G47" s="14">
        <v>1</v>
      </c>
      <c r="O47" t="e">
        <f ca="1"/>
        <v>#NAME?</v>
      </c>
      <c r="P47" t="e">
        <f ca="1"/>
        <v>#NAME?</v>
      </c>
      <c r="Q47" t="e">
        <f ca="1"/>
        <v>#NAME?</v>
      </c>
      <c r="R47" t="e">
        <f ca="1"/>
        <v>#NAME?</v>
      </c>
      <c r="S47" t="e">
        <f ca="1"/>
        <v>#NAME?</v>
      </c>
      <c r="T47" t="e">
        <f ca="1"/>
        <v>#NAME?</v>
      </c>
      <c r="U47" s="138" t="e">
        <f ca="1"/>
        <v>#NAME?</v>
      </c>
      <c r="V47" s="139" t="e">
        <f ca="1"/>
        <v>#NAME?</v>
      </c>
      <c r="W47" s="140" t="e">
        <f t="shared" ca="1" si="1"/>
        <v>#NAME?</v>
      </c>
      <c r="X47" t="e">
        <f t="shared" ca="1" si="2"/>
        <v>#NAME?</v>
      </c>
      <c r="Y47" t="e">
        <f t="shared" ca="1" si="3"/>
        <v>#NAME?</v>
      </c>
      <c r="Z47" s="138" t="e">
        <f t="shared" ca="1" si="4"/>
        <v>#NAME?</v>
      </c>
      <c r="AA47" s="140" t="e">
        <f t="shared" ca="1" si="5"/>
        <v>#NAME?</v>
      </c>
      <c r="AB47" s="138">
        <f t="shared" ca="1" si="6"/>
        <v>0</v>
      </c>
      <c r="AC47" s="140" t="e">
        <f t="shared" ca="1" si="7"/>
        <v>#NAME?</v>
      </c>
      <c r="AD47">
        <f t="shared" ca="1" si="8"/>
        <v>0</v>
      </c>
      <c r="AZ47" t="e">
        <f ca="1"/>
        <v>#NAME?</v>
      </c>
      <c r="BA47" t="e">
        <f ca="1"/>
        <v>#NAME?</v>
      </c>
      <c r="BB47" t="e">
        <f ca="1"/>
        <v>#NAME?</v>
      </c>
      <c r="BC47" t="e">
        <f t="shared" ca="1" si="13"/>
        <v>#NAME?</v>
      </c>
      <c r="BD47" t="e">
        <f t="shared" ca="1" si="14"/>
        <v>#NAME?</v>
      </c>
      <c r="BE47" t="e">
        <f t="shared" ca="1" si="10"/>
        <v>#NAME?</v>
      </c>
      <c r="BF47" t="e">
        <f t="shared" ca="1" si="11"/>
        <v>#NAME?</v>
      </c>
      <c r="BG47" t="e">
        <f t="shared" ca="1" si="12"/>
        <v>#NAME?</v>
      </c>
    </row>
    <row r="48" spans="1:59" ht="15.5" x14ac:dyDescent="0.35">
      <c r="A48" s="31">
        <v>56</v>
      </c>
      <c r="B48" s="20">
        <v>2.536</v>
      </c>
      <c r="C48" s="14">
        <v>1</v>
      </c>
      <c r="D48">
        <v>0</v>
      </c>
      <c r="E48" s="14">
        <v>36</v>
      </c>
      <c r="F48" s="14">
        <v>8</v>
      </c>
      <c r="G48" s="14">
        <v>1</v>
      </c>
      <c r="O48" t="e">
        <f ca="1"/>
        <v>#NAME?</v>
      </c>
      <c r="P48" t="e">
        <f ca="1"/>
        <v>#NAME?</v>
      </c>
      <c r="Q48" t="e">
        <f ca="1"/>
        <v>#NAME?</v>
      </c>
      <c r="R48" t="e">
        <f ca="1"/>
        <v>#NAME?</v>
      </c>
      <c r="S48" t="e">
        <f ca="1"/>
        <v>#NAME?</v>
      </c>
      <c r="T48" t="e">
        <f ca="1"/>
        <v>#NAME?</v>
      </c>
      <c r="U48" s="138" t="e">
        <f ca="1"/>
        <v>#NAME?</v>
      </c>
      <c r="V48" s="139" t="e">
        <f ca="1"/>
        <v>#NAME?</v>
      </c>
      <c r="W48" s="140" t="e">
        <f t="shared" ca="1" si="1"/>
        <v>#NAME?</v>
      </c>
      <c r="X48" t="e">
        <f t="shared" ca="1" si="2"/>
        <v>#NAME?</v>
      </c>
      <c r="Y48" t="e">
        <f t="shared" ca="1" si="3"/>
        <v>#NAME?</v>
      </c>
      <c r="Z48" s="138" t="e">
        <f t="shared" ca="1" si="4"/>
        <v>#NAME?</v>
      </c>
      <c r="AA48" s="140" t="e">
        <f t="shared" ca="1" si="5"/>
        <v>#NAME?</v>
      </c>
      <c r="AB48" s="138">
        <f t="shared" ca="1" si="6"/>
        <v>0</v>
      </c>
      <c r="AC48" s="140" t="e">
        <f t="shared" ca="1" si="7"/>
        <v>#NAME?</v>
      </c>
      <c r="AD48">
        <f t="shared" ca="1" si="8"/>
        <v>0</v>
      </c>
      <c r="AZ48" t="e">
        <f ca="1"/>
        <v>#NAME?</v>
      </c>
      <c r="BA48" t="e">
        <f ca="1"/>
        <v>#NAME?</v>
      </c>
      <c r="BB48" t="e">
        <f ca="1"/>
        <v>#NAME?</v>
      </c>
      <c r="BC48" t="e">
        <f t="shared" ca="1" si="13"/>
        <v>#NAME?</v>
      </c>
      <c r="BD48" t="e">
        <f t="shared" ca="1" si="14"/>
        <v>#NAME?</v>
      </c>
      <c r="BE48" t="e">
        <f t="shared" ca="1" si="10"/>
        <v>#NAME?</v>
      </c>
      <c r="BF48" t="e">
        <f t="shared" ca="1" si="11"/>
        <v>#NAME?</v>
      </c>
      <c r="BG48" t="e">
        <f t="shared" ca="1" si="12"/>
        <v>#NAME?</v>
      </c>
    </row>
    <row r="49" spans="1:59" ht="15.5" x14ac:dyDescent="0.35">
      <c r="A49" s="31">
        <v>51</v>
      </c>
      <c r="B49" s="20">
        <v>0.41699999999999998</v>
      </c>
      <c r="C49" s="14">
        <v>3</v>
      </c>
      <c r="D49">
        <v>1</v>
      </c>
      <c r="E49" s="14">
        <v>36</v>
      </c>
      <c r="F49" s="14">
        <v>8</v>
      </c>
      <c r="G49" s="14">
        <v>0</v>
      </c>
      <c r="O49" t="e">
        <f ca="1"/>
        <v>#NAME?</v>
      </c>
      <c r="P49" t="e">
        <f ca="1"/>
        <v>#NAME?</v>
      </c>
      <c r="Q49" t="e">
        <f ca="1"/>
        <v>#NAME?</v>
      </c>
      <c r="R49" t="e">
        <f ca="1"/>
        <v>#NAME?</v>
      </c>
      <c r="S49" t="e">
        <f ca="1"/>
        <v>#NAME?</v>
      </c>
      <c r="T49" t="e">
        <f ca="1"/>
        <v>#NAME?</v>
      </c>
      <c r="U49" s="138" t="e">
        <f ca="1"/>
        <v>#NAME?</v>
      </c>
      <c r="V49" s="139" t="e">
        <f ca="1"/>
        <v>#NAME?</v>
      </c>
      <c r="W49" s="140" t="e">
        <f t="shared" ca="1" si="1"/>
        <v>#NAME?</v>
      </c>
      <c r="X49" t="e">
        <f t="shared" ca="1" si="2"/>
        <v>#NAME?</v>
      </c>
      <c r="Y49" t="e">
        <f t="shared" ca="1" si="3"/>
        <v>#NAME?</v>
      </c>
      <c r="Z49" s="138" t="e">
        <f t="shared" ca="1" si="4"/>
        <v>#NAME?</v>
      </c>
      <c r="AA49" s="140" t="e">
        <f t="shared" ca="1" si="5"/>
        <v>#NAME?</v>
      </c>
      <c r="AB49" s="138">
        <f t="shared" ca="1" si="6"/>
        <v>0</v>
      </c>
      <c r="AC49" s="140" t="e">
        <f t="shared" ca="1" si="7"/>
        <v>#NAME?</v>
      </c>
      <c r="AD49">
        <f t="shared" ca="1" si="8"/>
        <v>0</v>
      </c>
      <c r="AZ49" t="e">
        <f ca="1"/>
        <v>#NAME?</v>
      </c>
      <c r="BA49" t="e">
        <f ca="1"/>
        <v>#NAME?</v>
      </c>
      <c r="BB49" t="e">
        <f ca="1"/>
        <v>#NAME?</v>
      </c>
      <c r="BC49" t="e">
        <f t="shared" ca="1" si="13"/>
        <v>#NAME?</v>
      </c>
      <c r="BD49" t="e">
        <f t="shared" ca="1" si="14"/>
        <v>#NAME?</v>
      </c>
      <c r="BE49" t="e">
        <f t="shared" ca="1" si="10"/>
        <v>#NAME?</v>
      </c>
      <c r="BF49" t="e">
        <f t="shared" ca="1" si="11"/>
        <v>#NAME?</v>
      </c>
      <c r="BG49" t="e">
        <f t="shared" ca="1" si="12"/>
        <v>#NAME?</v>
      </c>
    </row>
    <row r="50" spans="1:59" ht="15.5" x14ac:dyDescent="0.35">
      <c r="A50" s="31">
        <v>56</v>
      </c>
      <c r="B50" s="20">
        <v>3.9E-2</v>
      </c>
      <c r="C50" s="14">
        <v>1</v>
      </c>
      <c r="D50">
        <v>0</v>
      </c>
      <c r="E50" s="14">
        <v>43</v>
      </c>
      <c r="F50" s="14">
        <v>6</v>
      </c>
      <c r="G50" s="14">
        <v>0</v>
      </c>
      <c r="O50" t="e">
        <f ca="1"/>
        <v>#NAME?</v>
      </c>
      <c r="P50" t="e">
        <f ca="1"/>
        <v>#NAME?</v>
      </c>
      <c r="Q50" t="e">
        <f ca="1"/>
        <v>#NAME?</v>
      </c>
      <c r="R50" t="e">
        <f ca="1"/>
        <v>#NAME?</v>
      </c>
      <c r="S50" t="e">
        <f ca="1"/>
        <v>#NAME?</v>
      </c>
      <c r="T50" t="e">
        <f ca="1"/>
        <v>#NAME?</v>
      </c>
      <c r="U50" s="138" t="e">
        <f ca="1"/>
        <v>#NAME?</v>
      </c>
      <c r="V50" s="139" t="e">
        <f ca="1"/>
        <v>#NAME?</v>
      </c>
      <c r="W50" s="140" t="e">
        <f t="shared" ca="1" si="1"/>
        <v>#NAME?</v>
      </c>
      <c r="X50" t="e">
        <f t="shared" ca="1" si="2"/>
        <v>#NAME?</v>
      </c>
      <c r="Y50" t="e">
        <f t="shared" ca="1" si="3"/>
        <v>#NAME?</v>
      </c>
      <c r="Z50" s="138" t="e">
        <f t="shared" ca="1" si="4"/>
        <v>#NAME?</v>
      </c>
      <c r="AA50" s="140" t="e">
        <f t="shared" ca="1" si="5"/>
        <v>#NAME?</v>
      </c>
      <c r="AB50" s="138">
        <f t="shared" ca="1" si="6"/>
        <v>0</v>
      </c>
      <c r="AC50" s="140" t="e">
        <f t="shared" ca="1" si="7"/>
        <v>#NAME?</v>
      </c>
      <c r="AD50">
        <f t="shared" ca="1" si="8"/>
        <v>0</v>
      </c>
      <c r="AZ50" t="e">
        <f ca="1"/>
        <v>#NAME?</v>
      </c>
      <c r="BA50" t="e">
        <f ca="1"/>
        <v>#NAME?</v>
      </c>
      <c r="BB50" t="e">
        <f ca="1"/>
        <v>#NAME?</v>
      </c>
      <c r="BC50" t="e">
        <f t="shared" ca="1" si="13"/>
        <v>#NAME?</v>
      </c>
      <c r="BD50" t="e">
        <f t="shared" ca="1" si="14"/>
        <v>#NAME?</v>
      </c>
      <c r="BE50" t="e">
        <f t="shared" ca="1" si="10"/>
        <v>#NAME?</v>
      </c>
      <c r="BF50" t="e">
        <f t="shared" ca="1" si="11"/>
        <v>#NAME?</v>
      </c>
      <c r="BG50" t="e">
        <f t="shared" ca="1" si="12"/>
        <v>#NAME?</v>
      </c>
    </row>
    <row r="51" spans="1:59" ht="15.5" x14ac:dyDescent="0.35">
      <c r="A51" s="31">
        <v>51</v>
      </c>
      <c r="B51" s="20">
        <v>1.155</v>
      </c>
      <c r="C51" s="14">
        <v>2</v>
      </c>
      <c r="D51">
        <v>0</v>
      </c>
      <c r="E51" s="14">
        <v>35</v>
      </c>
      <c r="F51" s="14">
        <v>1</v>
      </c>
      <c r="G51" s="14">
        <v>0</v>
      </c>
      <c r="O51" t="e">
        <f ca="1"/>
        <v>#NAME?</v>
      </c>
      <c r="P51" t="e">
        <f ca="1"/>
        <v>#NAME?</v>
      </c>
      <c r="Q51" t="e">
        <f ca="1"/>
        <v>#NAME?</v>
      </c>
      <c r="R51" t="e">
        <f ca="1"/>
        <v>#NAME?</v>
      </c>
      <c r="S51" t="e">
        <f ca="1"/>
        <v>#NAME?</v>
      </c>
      <c r="T51" t="e">
        <f ca="1"/>
        <v>#NAME?</v>
      </c>
      <c r="U51" s="138" t="e">
        <f ca="1"/>
        <v>#NAME?</v>
      </c>
      <c r="V51" s="139" t="e">
        <f ca="1"/>
        <v>#NAME?</v>
      </c>
      <c r="W51" s="140" t="e">
        <f t="shared" ca="1" si="1"/>
        <v>#NAME?</v>
      </c>
      <c r="X51" t="e">
        <f t="shared" ca="1" si="2"/>
        <v>#NAME?</v>
      </c>
      <c r="Y51" t="e">
        <f t="shared" ca="1" si="3"/>
        <v>#NAME?</v>
      </c>
      <c r="Z51" s="138" t="e">
        <f t="shared" ca="1" si="4"/>
        <v>#NAME?</v>
      </c>
      <c r="AA51" s="140" t="e">
        <f t="shared" ca="1" si="5"/>
        <v>#NAME?</v>
      </c>
      <c r="AB51" s="138">
        <f t="shared" ca="1" si="6"/>
        <v>0</v>
      </c>
      <c r="AC51" s="140" t="e">
        <f t="shared" ca="1" si="7"/>
        <v>#NAME?</v>
      </c>
      <c r="AD51">
        <f t="shared" ca="1" si="8"/>
        <v>0</v>
      </c>
      <c r="AZ51" t="e">
        <f ca="1"/>
        <v>#NAME?</v>
      </c>
      <c r="BA51" t="e">
        <f ca="1"/>
        <v>#NAME?</v>
      </c>
      <c r="BB51" t="e">
        <f ca="1"/>
        <v>#NAME?</v>
      </c>
      <c r="BC51" t="e">
        <f t="shared" ca="1" si="13"/>
        <v>#NAME?</v>
      </c>
      <c r="BD51" t="e">
        <f t="shared" ca="1" si="14"/>
        <v>#NAME?</v>
      </c>
      <c r="BE51" t="e">
        <f t="shared" ca="1" si="10"/>
        <v>#NAME?</v>
      </c>
      <c r="BF51" t="e">
        <f t="shared" ca="1" si="11"/>
        <v>#NAME?</v>
      </c>
      <c r="BG51" t="e">
        <f t="shared" ca="1" si="12"/>
        <v>#NAME?</v>
      </c>
    </row>
    <row r="52" spans="1:59" ht="15.5" x14ac:dyDescent="0.35">
      <c r="A52" s="31">
        <v>56</v>
      </c>
      <c r="B52" s="20">
        <v>1.9990000000000001</v>
      </c>
      <c r="C52" s="14">
        <v>0</v>
      </c>
      <c r="D52">
        <v>0</v>
      </c>
      <c r="E52" s="14">
        <v>49</v>
      </c>
      <c r="F52" s="14">
        <v>7</v>
      </c>
      <c r="G52" s="14">
        <v>0</v>
      </c>
      <c r="O52" t="e">
        <f ca="1"/>
        <v>#NAME?</v>
      </c>
      <c r="P52" t="e">
        <f ca="1"/>
        <v>#NAME?</v>
      </c>
      <c r="Q52" t="e">
        <f ca="1"/>
        <v>#NAME?</v>
      </c>
      <c r="R52" t="e">
        <f ca="1"/>
        <v>#NAME?</v>
      </c>
      <c r="S52" t="e">
        <f ca="1"/>
        <v>#NAME?</v>
      </c>
      <c r="T52" t="e">
        <f ca="1"/>
        <v>#NAME?</v>
      </c>
      <c r="U52" s="138" t="e">
        <f ca="1"/>
        <v>#NAME?</v>
      </c>
      <c r="V52" s="139" t="e">
        <f ca="1"/>
        <v>#NAME?</v>
      </c>
      <c r="W52" s="140" t="e">
        <f t="shared" ca="1" si="1"/>
        <v>#NAME?</v>
      </c>
      <c r="X52" t="e">
        <f t="shared" ca="1" si="2"/>
        <v>#NAME?</v>
      </c>
      <c r="Y52" t="e">
        <f t="shared" ca="1" si="3"/>
        <v>#NAME?</v>
      </c>
      <c r="Z52" s="138" t="e">
        <f t="shared" ca="1" si="4"/>
        <v>#NAME?</v>
      </c>
      <c r="AA52" s="140" t="e">
        <f t="shared" ca="1" si="5"/>
        <v>#NAME?</v>
      </c>
      <c r="AB52" s="138">
        <f t="shared" ca="1" si="6"/>
        <v>0</v>
      </c>
      <c r="AC52" s="140" t="e">
        <f t="shared" ca="1" si="7"/>
        <v>#NAME?</v>
      </c>
      <c r="AD52">
        <f t="shared" ca="1" si="8"/>
        <v>0</v>
      </c>
      <c r="AZ52" t="e">
        <f ca="1"/>
        <v>#NAME?</v>
      </c>
      <c r="BA52" t="e">
        <f ca="1"/>
        <v>#NAME?</v>
      </c>
      <c r="BB52" t="e">
        <f ca="1"/>
        <v>#NAME?</v>
      </c>
      <c r="BC52" t="e">
        <f t="shared" ca="1" si="13"/>
        <v>#NAME?</v>
      </c>
      <c r="BD52" t="e">
        <f t="shared" ca="1" si="14"/>
        <v>#NAME?</v>
      </c>
      <c r="BE52" t="e">
        <f t="shared" ca="1" si="10"/>
        <v>#NAME?</v>
      </c>
      <c r="BF52" t="e">
        <f t="shared" ca="1" si="11"/>
        <v>#NAME?</v>
      </c>
      <c r="BG52" t="e">
        <f t="shared" ca="1" si="12"/>
        <v>#NAME?</v>
      </c>
    </row>
    <row r="53" spans="1:59" ht="15.5" x14ac:dyDescent="0.35">
      <c r="A53" s="31">
        <v>53</v>
      </c>
      <c r="B53" s="20">
        <v>2.8719999999999999</v>
      </c>
      <c r="C53" s="14">
        <v>6</v>
      </c>
      <c r="D53">
        <v>0</v>
      </c>
      <c r="E53" s="14">
        <v>35</v>
      </c>
      <c r="F53" s="14">
        <v>4</v>
      </c>
      <c r="G53" s="14">
        <v>1</v>
      </c>
      <c r="O53" t="e">
        <f ca="1"/>
        <v>#NAME?</v>
      </c>
      <c r="P53" t="e">
        <f ca="1"/>
        <v>#NAME?</v>
      </c>
      <c r="Q53" t="e">
        <f ca="1"/>
        <v>#NAME?</v>
      </c>
      <c r="R53" t="e">
        <f ca="1"/>
        <v>#NAME?</v>
      </c>
      <c r="S53" t="e">
        <f ca="1"/>
        <v>#NAME?</v>
      </c>
      <c r="T53" t="e">
        <f ca="1"/>
        <v>#NAME?</v>
      </c>
      <c r="U53" s="138" t="e">
        <f ca="1"/>
        <v>#NAME?</v>
      </c>
      <c r="V53" s="139" t="e">
        <f ca="1"/>
        <v>#NAME?</v>
      </c>
      <c r="W53" s="140" t="e">
        <f t="shared" ca="1" si="1"/>
        <v>#NAME?</v>
      </c>
      <c r="X53" t="e">
        <f t="shared" ca="1" si="2"/>
        <v>#NAME?</v>
      </c>
      <c r="Y53" t="e">
        <f t="shared" ca="1" si="3"/>
        <v>#NAME?</v>
      </c>
      <c r="Z53" s="138" t="e">
        <f t="shared" ca="1" si="4"/>
        <v>#NAME?</v>
      </c>
      <c r="AA53" s="140" t="e">
        <f t="shared" ca="1" si="5"/>
        <v>#NAME?</v>
      </c>
      <c r="AB53" s="138">
        <f t="shared" ca="1" si="6"/>
        <v>0</v>
      </c>
      <c r="AC53" s="140" t="e">
        <f t="shared" ca="1" si="7"/>
        <v>#NAME?</v>
      </c>
      <c r="AD53">
        <f t="shared" ca="1" si="8"/>
        <v>0</v>
      </c>
      <c r="AZ53" t="e">
        <f ca="1"/>
        <v>#NAME?</v>
      </c>
      <c r="BA53" t="e">
        <f ca="1"/>
        <v>#NAME?</v>
      </c>
      <c r="BB53" t="e">
        <f ca="1"/>
        <v>#NAME?</v>
      </c>
      <c r="BC53" t="e">
        <f t="shared" ca="1" si="13"/>
        <v>#NAME?</v>
      </c>
      <c r="BD53" t="e">
        <f t="shared" ca="1" si="14"/>
        <v>#NAME?</v>
      </c>
      <c r="BE53" t="e">
        <f t="shared" ca="1" si="10"/>
        <v>#NAME?</v>
      </c>
      <c r="BF53" t="e">
        <f t="shared" ca="1" si="11"/>
        <v>#NAME?</v>
      </c>
      <c r="BG53" t="e">
        <f t="shared" ca="1" si="12"/>
        <v>#NAME?</v>
      </c>
    </row>
    <row r="54" spans="1:59" ht="15.5" x14ac:dyDescent="0.35">
      <c r="A54" s="31">
        <v>62</v>
      </c>
      <c r="B54" s="20">
        <v>0.73399999999999999</v>
      </c>
      <c r="C54" s="14">
        <v>3</v>
      </c>
      <c r="D54">
        <v>0</v>
      </c>
      <c r="E54" s="14">
        <v>44</v>
      </c>
      <c r="F54" s="14">
        <v>5</v>
      </c>
      <c r="G54" s="14">
        <v>1</v>
      </c>
      <c r="O54" t="e">
        <f ca="1"/>
        <v>#NAME?</v>
      </c>
      <c r="P54" t="e">
        <f ca="1"/>
        <v>#NAME?</v>
      </c>
      <c r="Q54" t="e">
        <f ca="1"/>
        <v>#NAME?</v>
      </c>
      <c r="R54" t="e">
        <f ca="1"/>
        <v>#NAME?</v>
      </c>
      <c r="S54" t="e">
        <f ca="1"/>
        <v>#NAME?</v>
      </c>
      <c r="T54" t="e">
        <f ca="1"/>
        <v>#NAME?</v>
      </c>
      <c r="U54" s="138" t="e">
        <f ca="1"/>
        <v>#NAME?</v>
      </c>
      <c r="V54" s="139" t="e">
        <f ca="1"/>
        <v>#NAME?</v>
      </c>
      <c r="W54" s="140" t="e">
        <f t="shared" ca="1" si="1"/>
        <v>#NAME?</v>
      </c>
      <c r="X54" t="e">
        <f t="shared" ca="1" si="2"/>
        <v>#NAME?</v>
      </c>
      <c r="Y54" t="e">
        <f t="shared" ca="1" si="3"/>
        <v>#NAME?</v>
      </c>
      <c r="Z54" s="138" t="e">
        <f t="shared" ca="1" si="4"/>
        <v>#NAME?</v>
      </c>
      <c r="AA54" s="140" t="e">
        <f t="shared" ca="1" si="5"/>
        <v>#NAME?</v>
      </c>
      <c r="AB54" s="138">
        <f t="shared" ca="1" si="6"/>
        <v>0</v>
      </c>
      <c r="AC54" s="140" t="e">
        <f t="shared" ca="1" si="7"/>
        <v>#NAME?</v>
      </c>
      <c r="AD54">
        <f t="shared" ca="1" si="8"/>
        <v>0</v>
      </c>
      <c r="AZ54" t="e">
        <f ca="1"/>
        <v>#NAME?</v>
      </c>
      <c r="BA54" t="e">
        <f ca="1"/>
        <v>#NAME?</v>
      </c>
      <c r="BB54" t="e">
        <f ca="1"/>
        <v>#NAME?</v>
      </c>
      <c r="BC54" t="e">
        <f t="shared" ca="1" si="13"/>
        <v>#NAME?</v>
      </c>
      <c r="BD54" t="e">
        <f t="shared" ca="1" si="14"/>
        <v>#NAME?</v>
      </c>
      <c r="BE54" t="e">
        <f t="shared" ca="1" si="10"/>
        <v>#NAME?</v>
      </c>
      <c r="BF54" t="e">
        <f t="shared" ca="1" si="11"/>
        <v>#NAME?</v>
      </c>
      <c r="BG54" t="e">
        <f t="shared" ca="1" si="12"/>
        <v>#NAME?</v>
      </c>
    </row>
    <row r="55" spans="1:59" ht="15.5" x14ac:dyDescent="0.35">
      <c r="A55" s="31">
        <v>44</v>
      </c>
      <c r="B55" s="20">
        <v>4.5900000000000003E-2</v>
      </c>
      <c r="C55" s="14">
        <v>6</v>
      </c>
      <c r="D55">
        <v>0</v>
      </c>
      <c r="E55" s="14">
        <v>29</v>
      </c>
      <c r="F55" s="14">
        <v>2</v>
      </c>
      <c r="G55" s="14">
        <v>1</v>
      </c>
      <c r="O55" t="e">
        <f ca="1"/>
        <v>#NAME?</v>
      </c>
      <c r="P55" t="e">
        <f ca="1"/>
        <v>#NAME?</v>
      </c>
      <c r="Q55" t="e">
        <f ca="1"/>
        <v>#NAME?</v>
      </c>
      <c r="R55" t="e">
        <f ca="1"/>
        <v>#NAME?</v>
      </c>
      <c r="S55" t="e">
        <f ca="1"/>
        <v>#NAME?</v>
      </c>
      <c r="T55" t="e">
        <f ca="1"/>
        <v>#NAME?</v>
      </c>
      <c r="U55" s="138" t="e">
        <f ca="1"/>
        <v>#NAME?</v>
      </c>
      <c r="V55" s="139" t="e">
        <f ca="1"/>
        <v>#NAME?</v>
      </c>
      <c r="W55" s="140" t="e">
        <f t="shared" ca="1" si="1"/>
        <v>#NAME?</v>
      </c>
      <c r="X55" t="e">
        <f t="shared" ca="1" si="2"/>
        <v>#NAME?</v>
      </c>
      <c r="Y55" t="e">
        <f t="shared" ca="1" si="3"/>
        <v>#NAME?</v>
      </c>
      <c r="Z55" s="138" t="e">
        <f t="shared" ca="1" si="4"/>
        <v>#NAME?</v>
      </c>
      <c r="AA55" s="140" t="e">
        <f t="shared" ca="1" si="5"/>
        <v>#NAME?</v>
      </c>
      <c r="AB55" s="138">
        <f t="shared" ca="1" si="6"/>
        <v>0</v>
      </c>
      <c r="AC55" s="140" t="e">
        <f t="shared" ca="1" si="7"/>
        <v>#NAME?</v>
      </c>
      <c r="AD55">
        <f t="shared" ca="1" si="8"/>
        <v>0</v>
      </c>
      <c r="AZ55" t="e">
        <f ca="1"/>
        <v>#NAME?</v>
      </c>
      <c r="BA55" t="e">
        <f ca="1"/>
        <v>#NAME?</v>
      </c>
      <c r="BB55" t="e">
        <f ca="1"/>
        <v>#NAME?</v>
      </c>
      <c r="BC55" t="e">
        <f t="shared" ca="1" si="13"/>
        <v>#NAME?</v>
      </c>
      <c r="BD55" t="e">
        <f t="shared" ca="1" si="14"/>
        <v>#NAME?</v>
      </c>
      <c r="BE55" t="e">
        <f t="shared" ca="1" si="10"/>
        <v>#NAME?</v>
      </c>
      <c r="BF55" t="e">
        <f t="shared" ca="1" si="11"/>
        <v>#NAME?</v>
      </c>
      <c r="BG55" t="e">
        <f t="shared" ca="1" si="12"/>
        <v>#NAME?</v>
      </c>
    </row>
    <row r="56" spans="1:59" ht="15.5" x14ac:dyDescent="0.35">
      <c r="A56" s="31">
        <v>41</v>
      </c>
      <c r="B56" s="20">
        <v>0.879</v>
      </c>
      <c r="C56" s="14">
        <v>2</v>
      </c>
      <c r="D56">
        <v>0</v>
      </c>
      <c r="E56" s="14">
        <v>39</v>
      </c>
      <c r="F56" s="14">
        <v>5</v>
      </c>
      <c r="G56" s="14">
        <v>0</v>
      </c>
      <c r="O56" t="e">
        <f ca="1"/>
        <v>#NAME?</v>
      </c>
      <c r="P56" t="e">
        <f ca="1"/>
        <v>#NAME?</v>
      </c>
      <c r="Q56" t="e">
        <f ca="1"/>
        <v>#NAME?</v>
      </c>
      <c r="R56" t="e">
        <f ca="1"/>
        <v>#NAME?</v>
      </c>
      <c r="S56" t="e">
        <f ca="1"/>
        <v>#NAME?</v>
      </c>
      <c r="T56" t="e">
        <f ca="1"/>
        <v>#NAME?</v>
      </c>
      <c r="U56" s="138" t="e">
        <f ca="1"/>
        <v>#NAME?</v>
      </c>
      <c r="V56" s="139" t="e">
        <f ca="1"/>
        <v>#NAME?</v>
      </c>
      <c r="W56" s="140" t="e">
        <f t="shared" ca="1" si="1"/>
        <v>#NAME?</v>
      </c>
      <c r="X56" t="e">
        <f t="shared" ca="1" si="2"/>
        <v>#NAME?</v>
      </c>
      <c r="Y56" t="e">
        <f t="shared" ca="1" si="3"/>
        <v>#NAME?</v>
      </c>
      <c r="Z56" s="138" t="e">
        <f t="shared" ca="1" si="4"/>
        <v>#NAME?</v>
      </c>
      <c r="AA56" s="140" t="e">
        <f t="shared" ca="1" si="5"/>
        <v>#NAME?</v>
      </c>
      <c r="AB56" s="138">
        <f t="shared" ca="1" si="6"/>
        <v>0</v>
      </c>
      <c r="AC56" s="140" t="e">
        <f t="shared" ca="1" si="7"/>
        <v>#NAME?</v>
      </c>
      <c r="AD56">
        <f t="shared" ca="1" si="8"/>
        <v>0</v>
      </c>
      <c r="AZ56" t="e">
        <f ca="1"/>
        <v>#NAME?</v>
      </c>
      <c r="BA56" t="e">
        <f ca="1"/>
        <v>#NAME?</v>
      </c>
      <c r="BB56" t="e">
        <f ca="1"/>
        <v>#NAME?</v>
      </c>
      <c r="BC56" t="e">
        <f t="shared" ca="1" si="13"/>
        <v>#NAME?</v>
      </c>
      <c r="BD56" t="e">
        <f t="shared" ca="1" si="14"/>
        <v>#NAME?</v>
      </c>
      <c r="BE56" t="e">
        <f t="shared" ca="1" si="10"/>
        <v>#NAME?</v>
      </c>
      <c r="BF56" t="e">
        <f t="shared" ca="1" si="11"/>
        <v>#NAME?</v>
      </c>
      <c r="BG56" t="e">
        <f t="shared" ca="1" si="12"/>
        <v>#NAME?</v>
      </c>
    </row>
    <row r="57" spans="1:59" ht="15.5" x14ac:dyDescent="0.35">
      <c r="A57" s="31">
        <v>72</v>
      </c>
      <c r="B57" s="20">
        <v>1.496</v>
      </c>
      <c r="C57" s="14">
        <v>2</v>
      </c>
      <c r="D57">
        <v>0</v>
      </c>
      <c r="E57" s="14">
        <v>36</v>
      </c>
      <c r="F57" s="14">
        <v>6</v>
      </c>
      <c r="G57" s="14">
        <v>1</v>
      </c>
      <c r="O57" t="e">
        <f ca="1"/>
        <v>#NAME?</v>
      </c>
      <c r="P57" t="e">
        <f ca="1"/>
        <v>#NAME?</v>
      </c>
      <c r="Q57" t="e">
        <f ca="1"/>
        <v>#NAME?</v>
      </c>
      <c r="R57" t="e">
        <f ca="1"/>
        <v>#NAME?</v>
      </c>
      <c r="S57" t="e">
        <f ca="1"/>
        <v>#NAME?</v>
      </c>
      <c r="T57" t="e">
        <f ca="1"/>
        <v>#NAME?</v>
      </c>
      <c r="U57" s="138" t="e">
        <f ca="1"/>
        <v>#NAME?</v>
      </c>
      <c r="V57" s="139" t="e">
        <f ca="1"/>
        <v>#NAME?</v>
      </c>
      <c r="W57" s="140" t="e">
        <f t="shared" ca="1" si="1"/>
        <v>#NAME?</v>
      </c>
      <c r="X57" t="e">
        <f t="shared" ca="1" si="2"/>
        <v>#NAME?</v>
      </c>
      <c r="Y57" t="e">
        <f t="shared" ca="1" si="3"/>
        <v>#NAME?</v>
      </c>
      <c r="Z57" s="138" t="e">
        <f t="shared" ca="1" si="4"/>
        <v>#NAME?</v>
      </c>
      <c r="AA57" s="140" t="e">
        <f t="shared" ca="1" si="5"/>
        <v>#NAME?</v>
      </c>
      <c r="AB57" s="138">
        <f t="shared" ca="1" si="6"/>
        <v>0</v>
      </c>
      <c r="AC57" s="140" t="e">
        <f t="shared" ca="1" si="7"/>
        <v>#NAME?</v>
      </c>
      <c r="AD57">
        <f t="shared" ca="1" si="8"/>
        <v>0</v>
      </c>
      <c r="AZ57" t="e">
        <f ca="1"/>
        <v>#NAME?</v>
      </c>
      <c r="BA57" t="e">
        <f ca="1"/>
        <v>#NAME?</v>
      </c>
      <c r="BB57" t="e">
        <f ca="1"/>
        <v>#NAME?</v>
      </c>
      <c r="BC57" t="e">
        <f t="shared" ca="1" si="13"/>
        <v>#NAME?</v>
      </c>
      <c r="BD57" t="e">
        <f t="shared" ca="1" si="14"/>
        <v>#NAME?</v>
      </c>
      <c r="BE57" t="e">
        <f t="shared" ca="1" si="10"/>
        <v>#NAME?</v>
      </c>
      <c r="BF57" t="e">
        <f t="shared" ca="1" si="11"/>
        <v>#NAME?</v>
      </c>
      <c r="BG57" t="e">
        <f t="shared" ca="1" si="12"/>
        <v>#NAME?</v>
      </c>
    </row>
    <row r="58" spans="1:59" ht="15.5" x14ac:dyDescent="0.35">
      <c r="A58" s="31">
        <v>55</v>
      </c>
      <c r="B58" s="20">
        <v>0.65500000000000003</v>
      </c>
      <c r="C58" s="14">
        <v>3</v>
      </c>
      <c r="D58">
        <v>0</v>
      </c>
      <c r="E58" s="14">
        <v>37</v>
      </c>
      <c r="F58" s="14">
        <v>9</v>
      </c>
      <c r="G58" s="14">
        <v>1</v>
      </c>
      <c r="O58" t="e">
        <f ca="1"/>
        <v>#NAME?</v>
      </c>
      <c r="P58" t="e">
        <f ca="1"/>
        <v>#NAME?</v>
      </c>
      <c r="Q58" t="e">
        <f ca="1"/>
        <v>#NAME?</v>
      </c>
      <c r="R58" t="e">
        <f ca="1"/>
        <v>#NAME?</v>
      </c>
      <c r="S58" t="e">
        <f ca="1"/>
        <v>#NAME?</v>
      </c>
      <c r="T58" t="e">
        <f ca="1"/>
        <v>#NAME?</v>
      </c>
      <c r="U58" s="138" t="e">
        <f ca="1"/>
        <v>#NAME?</v>
      </c>
      <c r="V58" s="139" t="e">
        <f ca="1"/>
        <v>#NAME?</v>
      </c>
      <c r="W58" s="140" t="e">
        <f t="shared" ca="1" si="1"/>
        <v>#NAME?</v>
      </c>
      <c r="X58" t="e">
        <f t="shared" ca="1" si="2"/>
        <v>#NAME?</v>
      </c>
      <c r="Y58" t="e">
        <f t="shared" ca="1" si="3"/>
        <v>#NAME?</v>
      </c>
      <c r="Z58" s="138" t="e">
        <f t="shared" ca="1" si="4"/>
        <v>#NAME?</v>
      </c>
      <c r="AA58" s="140" t="e">
        <f t="shared" ca="1" si="5"/>
        <v>#NAME?</v>
      </c>
      <c r="AB58" s="138">
        <f t="shared" ca="1" si="6"/>
        <v>0</v>
      </c>
      <c r="AC58" s="140" t="e">
        <f t="shared" ca="1" si="7"/>
        <v>#NAME?</v>
      </c>
      <c r="AD58">
        <f t="shared" ca="1" si="8"/>
        <v>0</v>
      </c>
      <c r="AZ58" t="e">
        <f ca="1"/>
        <v>#NAME?</v>
      </c>
      <c r="BA58" t="e">
        <f ca="1"/>
        <v>#NAME?</v>
      </c>
      <c r="BB58" t="e">
        <f ca="1"/>
        <v>#NAME?</v>
      </c>
      <c r="BC58" t="e">
        <f t="shared" ca="1" si="13"/>
        <v>#NAME?</v>
      </c>
      <c r="BD58" t="e">
        <f t="shared" ca="1" si="14"/>
        <v>#NAME?</v>
      </c>
      <c r="BE58" t="e">
        <f t="shared" ca="1" si="10"/>
        <v>#NAME?</v>
      </c>
      <c r="BF58" t="e">
        <f t="shared" ca="1" si="11"/>
        <v>#NAME?</v>
      </c>
      <c r="BG58" t="e">
        <f t="shared" ca="1" si="12"/>
        <v>#NAME?</v>
      </c>
    </row>
    <row r="59" spans="1:59" ht="15.5" x14ac:dyDescent="0.35">
      <c r="A59" s="31">
        <v>48</v>
      </c>
      <c r="B59" s="20">
        <v>1.6439999999999999</v>
      </c>
      <c r="C59" s="14">
        <v>3</v>
      </c>
      <c r="D59">
        <v>1</v>
      </c>
      <c r="E59" s="14">
        <v>34</v>
      </c>
      <c r="F59" s="14">
        <v>19</v>
      </c>
      <c r="G59" s="14">
        <v>0</v>
      </c>
      <c r="O59" t="e">
        <f ca="1"/>
        <v>#NAME?</v>
      </c>
      <c r="P59" t="e">
        <f ca="1"/>
        <v>#NAME?</v>
      </c>
      <c r="Q59" t="e">
        <f ca="1"/>
        <v>#NAME?</v>
      </c>
      <c r="R59" t="e">
        <f ca="1"/>
        <v>#NAME?</v>
      </c>
      <c r="S59" t="e">
        <f ca="1"/>
        <v>#NAME?</v>
      </c>
      <c r="T59" t="e">
        <f ca="1"/>
        <v>#NAME?</v>
      </c>
      <c r="U59" s="138" t="e">
        <f ca="1"/>
        <v>#NAME?</v>
      </c>
      <c r="V59" s="139" t="e">
        <f ca="1"/>
        <v>#NAME?</v>
      </c>
      <c r="W59" s="140" t="e">
        <f t="shared" ca="1" si="1"/>
        <v>#NAME?</v>
      </c>
      <c r="X59" t="e">
        <f t="shared" ca="1" si="2"/>
        <v>#NAME?</v>
      </c>
      <c r="Y59" t="e">
        <f t="shared" ca="1" si="3"/>
        <v>#NAME?</v>
      </c>
      <c r="Z59" s="138" t="e">
        <f t="shared" ca="1" si="4"/>
        <v>#NAME?</v>
      </c>
      <c r="AA59" s="140" t="e">
        <f t="shared" ca="1" si="5"/>
        <v>#NAME?</v>
      </c>
      <c r="AB59" s="138">
        <f t="shared" ca="1" si="6"/>
        <v>0</v>
      </c>
      <c r="AC59" s="140" t="e">
        <f t="shared" ca="1" si="7"/>
        <v>#NAME?</v>
      </c>
      <c r="AD59">
        <f t="shared" ca="1" si="8"/>
        <v>0</v>
      </c>
      <c r="AZ59" t="e">
        <f ca="1"/>
        <v>#NAME?</v>
      </c>
      <c r="BA59" t="e">
        <f ca="1"/>
        <v>#NAME?</v>
      </c>
      <c r="BB59" t="e">
        <f ca="1"/>
        <v>#NAME?</v>
      </c>
      <c r="BC59" t="e">
        <f t="shared" ca="1" si="13"/>
        <v>#NAME?</v>
      </c>
      <c r="BD59" t="e">
        <f t="shared" ca="1" si="14"/>
        <v>#NAME?</v>
      </c>
      <c r="BE59" t="e">
        <f t="shared" ca="1" si="10"/>
        <v>#NAME?</v>
      </c>
      <c r="BF59" t="e">
        <f t="shared" ca="1" si="11"/>
        <v>#NAME?</v>
      </c>
      <c r="BG59" t="e">
        <f t="shared" ca="1" si="12"/>
        <v>#NAME?</v>
      </c>
    </row>
    <row r="60" spans="1:59" ht="15.5" x14ac:dyDescent="0.35">
      <c r="A60" s="31">
        <v>76</v>
      </c>
      <c r="B60" s="20">
        <v>0.81899999999999995</v>
      </c>
      <c r="C60" s="14">
        <v>4</v>
      </c>
      <c r="D60">
        <v>1</v>
      </c>
      <c r="E60" s="14">
        <v>52</v>
      </c>
      <c r="F60" s="14">
        <v>18</v>
      </c>
      <c r="G60" s="14">
        <v>0</v>
      </c>
      <c r="O60" t="e">
        <f ca="1"/>
        <v>#NAME?</v>
      </c>
      <c r="P60" t="e">
        <f ca="1"/>
        <v>#NAME?</v>
      </c>
      <c r="Q60" t="e">
        <f ca="1"/>
        <v>#NAME?</v>
      </c>
      <c r="R60" t="e">
        <f ca="1"/>
        <v>#NAME?</v>
      </c>
      <c r="S60" t="e">
        <f ca="1"/>
        <v>#NAME?</v>
      </c>
      <c r="T60" t="e">
        <f ca="1"/>
        <v>#NAME?</v>
      </c>
      <c r="U60" s="138" t="e">
        <f ca="1"/>
        <v>#NAME?</v>
      </c>
      <c r="V60" s="139" t="e">
        <f ca="1"/>
        <v>#NAME?</v>
      </c>
      <c r="W60" s="140" t="e">
        <f t="shared" ca="1" si="1"/>
        <v>#NAME?</v>
      </c>
      <c r="X60" t="e">
        <f t="shared" ca="1" si="2"/>
        <v>#NAME?</v>
      </c>
      <c r="Y60" t="e">
        <f t="shared" ca="1" si="3"/>
        <v>#NAME?</v>
      </c>
      <c r="Z60" s="138" t="e">
        <f t="shared" ca="1" si="4"/>
        <v>#NAME?</v>
      </c>
      <c r="AA60" s="140" t="e">
        <f t="shared" ca="1" si="5"/>
        <v>#NAME?</v>
      </c>
      <c r="AB60" s="138">
        <f t="shared" ca="1" si="6"/>
        <v>0</v>
      </c>
      <c r="AC60" s="140" t="e">
        <f t="shared" ca="1" si="7"/>
        <v>#NAME?</v>
      </c>
      <c r="AD60">
        <f t="shared" ca="1" si="8"/>
        <v>0</v>
      </c>
      <c r="AZ60" t="e">
        <f ca="1"/>
        <v>#NAME?</v>
      </c>
      <c r="BA60" t="e">
        <f ca="1"/>
        <v>#NAME?</v>
      </c>
      <c r="BB60" t="e">
        <f ca="1"/>
        <v>#NAME?</v>
      </c>
      <c r="BC60" t="e">
        <f t="shared" ca="1" si="13"/>
        <v>#NAME?</v>
      </c>
      <c r="BD60" t="e">
        <f t="shared" ca="1" si="14"/>
        <v>#NAME?</v>
      </c>
      <c r="BE60" t="e">
        <f t="shared" ca="1" si="10"/>
        <v>#NAME?</v>
      </c>
      <c r="BF60" t="e">
        <f t="shared" ca="1" si="11"/>
        <v>#NAME?</v>
      </c>
      <c r="BG60" t="e">
        <f t="shared" ca="1" si="12"/>
        <v>#NAME?</v>
      </c>
    </row>
    <row r="61" spans="1:59" ht="15.5" x14ac:dyDescent="0.35">
      <c r="A61" s="31">
        <v>58</v>
      </c>
      <c r="B61" s="20">
        <v>1.623</v>
      </c>
      <c r="C61" s="14">
        <v>1</v>
      </c>
      <c r="D61">
        <v>1</v>
      </c>
      <c r="E61" s="14">
        <v>45</v>
      </c>
      <c r="F61" s="14">
        <v>10</v>
      </c>
      <c r="G61" s="14">
        <v>0</v>
      </c>
      <c r="O61" t="e">
        <f ca="1"/>
        <v>#NAME?</v>
      </c>
      <c r="P61" t="e">
        <f ca="1"/>
        <v>#NAME?</v>
      </c>
      <c r="Q61" t="e">
        <f ca="1"/>
        <v>#NAME?</v>
      </c>
      <c r="R61" t="e">
        <f ca="1"/>
        <v>#NAME?</v>
      </c>
      <c r="S61" t="e">
        <f ca="1"/>
        <v>#NAME?</v>
      </c>
      <c r="T61" t="e">
        <f ca="1"/>
        <v>#NAME?</v>
      </c>
      <c r="U61" s="138" t="e">
        <f ca="1"/>
        <v>#NAME?</v>
      </c>
      <c r="V61" s="139" t="e">
        <f ca="1"/>
        <v>#NAME?</v>
      </c>
      <c r="W61" s="140" t="e">
        <f t="shared" ca="1" si="1"/>
        <v>#NAME?</v>
      </c>
      <c r="X61" t="e">
        <f t="shared" ca="1" si="2"/>
        <v>#NAME?</v>
      </c>
      <c r="Y61" t="e">
        <f t="shared" ca="1" si="3"/>
        <v>#NAME?</v>
      </c>
      <c r="Z61" s="138" t="e">
        <f t="shared" ca="1" si="4"/>
        <v>#NAME?</v>
      </c>
      <c r="AA61" s="140" t="e">
        <f t="shared" ca="1" si="5"/>
        <v>#NAME?</v>
      </c>
      <c r="AB61" s="138">
        <f t="shared" ca="1" si="6"/>
        <v>0</v>
      </c>
      <c r="AC61" s="140" t="e">
        <f t="shared" ca="1" si="7"/>
        <v>#NAME?</v>
      </c>
      <c r="AD61">
        <f t="shared" ca="1" si="8"/>
        <v>0</v>
      </c>
      <c r="AZ61" t="e">
        <f ca="1"/>
        <v>#NAME?</v>
      </c>
      <c r="BA61" t="e">
        <f ca="1"/>
        <v>#NAME?</v>
      </c>
      <c r="BB61" t="e">
        <f ca="1"/>
        <v>#NAME?</v>
      </c>
      <c r="BC61" t="e">
        <f t="shared" ca="1" si="13"/>
        <v>#NAME?</v>
      </c>
      <c r="BD61" t="e">
        <f t="shared" ca="1" si="14"/>
        <v>#NAME?</v>
      </c>
      <c r="BE61" t="e">
        <f t="shared" ca="1" si="10"/>
        <v>#NAME?</v>
      </c>
      <c r="BF61" t="e">
        <f t="shared" ca="1" si="11"/>
        <v>#NAME?</v>
      </c>
      <c r="BG61" t="e">
        <f t="shared" ca="1" si="12"/>
        <v>#NAME?</v>
      </c>
    </row>
    <row r="62" spans="1:59" ht="15.5" x14ac:dyDescent="0.35">
      <c r="A62" s="31">
        <v>51</v>
      </c>
      <c r="B62" s="20">
        <v>1.0840000000000001</v>
      </c>
      <c r="C62" s="14">
        <v>2</v>
      </c>
      <c r="D62">
        <v>0</v>
      </c>
      <c r="E62" s="14">
        <v>53</v>
      </c>
      <c r="F62" s="14">
        <v>9</v>
      </c>
      <c r="G62" s="14">
        <v>0</v>
      </c>
      <c r="O62" t="e">
        <f ca="1"/>
        <v>#NAME?</v>
      </c>
      <c r="P62" t="e">
        <f ca="1"/>
        <v>#NAME?</v>
      </c>
      <c r="Q62" t="e">
        <f ca="1"/>
        <v>#NAME?</v>
      </c>
      <c r="R62" t="e">
        <f ca="1"/>
        <v>#NAME?</v>
      </c>
      <c r="S62" t="e">
        <f ca="1"/>
        <v>#NAME?</v>
      </c>
      <c r="T62" t="e">
        <f ca="1"/>
        <v>#NAME?</v>
      </c>
      <c r="U62" s="138" t="e">
        <f ca="1"/>
        <v>#NAME?</v>
      </c>
      <c r="V62" s="139" t="e">
        <f ca="1"/>
        <v>#NAME?</v>
      </c>
      <c r="W62" s="140" t="e">
        <f t="shared" ca="1" si="1"/>
        <v>#NAME?</v>
      </c>
      <c r="X62" t="e">
        <f t="shared" ca="1" si="2"/>
        <v>#NAME?</v>
      </c>
      <c r="Y62" t="e">
        <f t="shared" ca="1" si="3"/>
        <v>#NAME?</v>
      </c>
      <c r="Z62" s="138" t="e">
        <f t="shared" ca="1" si="4"/>
        <v>#NAME?</v>
      </c>
      <c r="AA62" s="140" t="e">
        <f t="shared" ca="1" si="5"/>
        <v>#NAME?</v>
      </c>
      <c r="AB62" s="138">
        <f t="shared" ca="1" si="6"/>
        <v>0</v>
      </c>
      <c r="AC62" s="140" t="e">
        <f t="shared" ca="1" si="7"/>
        <v>#NAME?</v>
      </c>
      <c r="AD62">
        <f t="shared" ca="1" si="8"/>
        <v>0</v>
      </c>
      <c r="AZ62" t="e">
        <f ca="1"/>
        <v>#NAME?</v>
      </c>
      <c r="BA62" t="e">
        <f ca="1"/>
        <v>#NAME?</v>
      </c>
      <c r="BB62" t="e">
        <f ca="1"/>
        <v>#NAME?</v>
      </c>
      <c r="BC62" t="e">
        <f t="shared" ca="1" si="13"/>
        <v>#NAME?</v>
      </c>
      <c r="BD62" t="e">
        <f t="shared" ca="1" si="14"/>
        <v>#NAME?</v>
      </c>
      <c r="BE62" t="e">
        <f t="shared" ca="1" si="10"/>
        <v>#NAME?</v>
      </c>
      <c r="BF62" t="e">
        <f t="shared" ca="1" si="11"/>
        <v>#NAME?</v>
      </c>
      <c r="BG62" t="e">
        <f t="shared" ca="1" si="12"/>
        <v>#NAME?</v>
      </c>
    </row>
    <row r="63" spans="1:59" ht="15.5" x14ac:dyDescent="0.35">
      <c r="A63" s="31">
        <v>67</v>
      </c>
      <c r="B63" s="20">
        <v>1.4610000000000001</v>
      </c>
      <c r="C63" s="14">
        <v>4</v>
      </c>
      <c r="D63">
        <v>0</v>
      </c>
      <c r="E63" s="14">
        <v>44</v>
      </c>
      <c r="F63" s="14">
        <v>10</v>
      </c>
      <c r="G63" s="14">
        <v>0</v>
      </c>
      <c r="O63" t="e">
        <f ca="1"/>
        <v>#NAME?</v>
      </c>
      <c r="P63" t="e">
        <f ca="1"/>
        <v>#NAME?</v>
      </c>
      <c r="Q63" t="e">
        <f ca="1"/>
        <v>#NAME?</v>
      </c>
      <c r="R63" t="e">
        <f ca="1"/>
        <v>#NAME?</v>
      </c>
      <c r="S63" t="e">
        <f ca="1"/>
        <v>#NAME?</v>
      </c>
      <c r="T63" t="e">
        <f ca="1"/>
        <v>#NAME?</v>
      </c>
      <c r="U63" s="138" t="e">
        <f ca="1"/>
        <v>#NAME?</v>
      </c>
      <c r="V63" s="139" t="e">
        <f ca="1"/>
        <v>#NAME?</v>
      </c>
      <c r="W63" s="140" t="e">
        <f t="shared" ca="1" si="1"/>
        <v>#NAME?</v>
      </c>
      <c r="X63" t="e">
        <f t="shared" ca="1" si="2"/>
        <v>#NAME?</v>
      </c>
      <c r="Y63" t="e">
        <f t="shared" ca="1" si="3"/>
        <v>#NAME?</v>
      </c>
      <c r="Z63" s="138" t="e">
        <f t="shared" ca="1" si="4"/>
        <v>#NAME?</v>
      </c>
      <c r="AA63" s="140" t="e">
        <f t="shared" ca="1" si="5"/>
        <v>#NAME?</v>
      </c>
      <c r="AB63" s="138">
        <f t="shared" ca="1" si="6"/>
        <v>0</v>
      </c>
      <c r="AC63" s="140" t="e">
        <f t="shared" ca="1" si="7"/>
        <v>#NAME?</v>
      </c>
      <c r="AD63">
        <f t="shared" ca="1" si="8"/>
        <v>0</v>
      </c>
      <c r="AZ63" t="e">
        <f ca="1"/>
        <v>#NAME?</v>
      </c>
      <c r="BA63" t="e">
        <f ca="1"/>
        <v>#NAME?</v>
      </c>
      <c r="BB63" t="e">
        <f ca="1"/>
        <v>#NAME?</v>
      </c>
      <c r="BC63" t="e">
        <f t="shared" ca="1" si="13"/>
        <v>#NAME?</v>
      </c>
      <c r="BD63" t="e">
        <f t="shared" ca="1" si="14"/>
        <v>#NAME?</v>
      </c>
      <c r="BE63" t="e">
        <f t="shared" ca="1" si="10"/>
        <v>#NAME?</v>
      </c>
      <c r="BF63" t="e">
        <f t="shared" ca="1" si="11"/>
        <v>#NAME?</v>
      </c>
      <c r="BG63" t="e">
        <f t="shared" ca="1" si="12"/>
        <v>#NAME?</v>
      </c>
    </row>
    <row r="64" spans="1:59" ht="15.5" x14ac:dyDescent="0.35">
      <c r="A64" s="31">
        <v>50</v>
      </c>
      <c r="B64" s="20">
        <v>0.53200000000000003</v>
      </c>
      <c r="C64" s="14">
        <v>2</v>
      </c>
      <c r="D64">
        <v>0</v>
      </c>
      <c r="E64" s="14">
        <v>46</v>
      </c>
      <c r="F64" s="14">
        <v>3</v>
      </c>
      <c r="G64" s="14">
        <v>0</v>
      </c>
      <c r="O64" t="e">
        <f ca="1"/>
        <v>#NAME?</v>
      </c>
      <c r="P64" t="e">
        <f ca="1"/>
        <v>#NAME?</v>
      </c>
      <c r="Q64" t="e">
        <f ca="1"/>
        <v>#NAME?</v>
      </c>
      <c r="R64" t="e">
        <f ca="1"/>
        <v>#NAME?</v>
      </c>
      <c r="S64" t="e">
        <f ca="1"/>
        <v>#NAME?</v>
      </c>
      <c r="T64" t="e">
        <f ca="1"/>
        <v>#NAME?</v>
      </c>
      <c r="U64" s="138" t="e">
        <f ca="1"/>
        <v>#NAME?</v>
      </c>
      <c r="V64" s="139" t="e">
        <f ca="1"/>
        <v>#NAME?</v>
      </c>
      <c r="W64" s="140" t="e">
        <f t="shared" ca="1" si="1"/>
        <v>#NAME?</v>
      </c>
      <c r="X64" t="e">
        <f t="shared" ca="1" si="2"/>
        <v>#NAME?</v>
      </c>
      <c r="Y64" t="e">
        <f t="shared" ca="1" si="3"/>
        <v>#NAME?</v>
      </c>
      <c r="Z64" s="138" t="e">
        <f t="shared" ca="1" si="4"/>
        <v>#NAME?</v>
      </c>
      <c r="AA64" s="140" t="e">
        <f t="shared" ca="1" si="5"/>
        <v>#NAME?</v>
      </c>
      <c r="AB64" s="138">
        <f t="shared" ca="1" si="6"/>
        <v>0</v>
      </c>
      <c r="AC64" s="140" t="e">
        <f t="shared" ca="1" si="7"/>
        <v>#NAME?</v>
      </c>
      <c r="AD64">
        <f t="shared" ca="1" si="8"/>
        <v>0</v>
      </c>
      <c r="AZ64" t="e">
        <f ca="1"/>
        <v>#NAME?</v>
      </c>
      <c r="BA64" t="e">
        <f ca="1"/>
        <v>#NAME?</v>
      </c>
      <c r="BB64" t="e">
        <f ca="1"/>
        <v>#NAME?</v>
      </c>
      <c r="BC64" t="e">
        <f t="shared" ca="1" si="13"/>
        <v>#NAME?</v>
      </c>
      <c r="BD64" t="e">
        <f t="shared" ca="1" si="14"/>
        <v>#NAME?</v>
      </c>
      <c r="BE64" t="e">
        <f t="shared" ca="1" si="10"/>
        <v>#NAME?</v>
      </c>
      <c r="BF64" t="e">
        <f t="shared" ca="1" si="11"/>
        <v>#NAME?</v>
      </c>
      <c r="BG64" t="e">
        <f t="shared" ca="1" si="12"/>
        <v>#NAME?</v>
      </c>
    </row>
    <row r="65" spans="1:59" ht="15.5" x14ac:dyDescent="0.35">
      <c r="A65" s="31">
        <v>58</v>
      </c>
      <c r="B65" s="20">
        <v>1.3360000000000001</v>
      </c>
      <c r="C65" s="14">
        <v>2</v>
      </c>
      <c r="D65">
        <v>1</v>
      </c>
      <c r="E65" s="14">
        <v>38</v>
      </c>
      <c r="F65" s="14">
        <v>9</v>
      </c>
      <c r="G65" s="14">
        <v>0</v>
      </c>
      <c r="O65" t="e">
        <f ca="1"/>
        <v>#NAME?</v>
      </c>
      <c r="P65" t="e">
        <f ca="1"/>
        <v>#NAME?</v>
      </c>
      <c r="Q65" t="e">
        <f ca="1"/>
        <v>#NAME?</v>
      </c>
      <c r="R65" t="e">
        <f ca="1"/>
        <v>#NAME?</v>
      </c>
      <c r="S65" t="e">
        <f ca="1"/>
        <v>#NAME?</v>
      </c>
      <c r="T65" t="e">
        <f ca="1"/>
        <v>#NAME?</v>
      </c>
      <c r="U65" s="138" t="e">
        <f ca="1"/>
        <v>#NAME?</v>
      </c>
      <c r="V65" s="139" t="e">
        <f ca="1"/>
        <v>#NAME?</v>
      </c>
      <c r="W65" s="140" t="e">
        <f t="shared" ca="1" si="1"/>
        <v>#NAME?</v>
      </c>
      <c r="X65" t="e">
        <f t="shared" ca="1" si="2"/>
        <v>#NAME?</v>
      </c>
      <c r="Y65" t="e">
        <f t="shared" ca="1" si="3"/>
        <v>#NAME?</v>
      </c>
      <c r="Z65" s="138" t="e">
        <f t="shared" ca="1" si="4"/>
        <v>#NAME?</v>
      </c>
      <c r="AA65" s="140" t="e">
        <f t="shared" ca="1" si="5"/>
        <v>#NAME?</v>
      </c>
      <c r="AB65" s="138">
        <f t="shared" ca="1" si="6"/>
        <v>0</v>
      </c>
      <c r="AC65" s="140" t="e">
        <f t="shared" ca="1" si="7"/>
        <v>#NAME?</v>
      </c>
      <c r="AD65">
        <f t="shared" ca="1" si="8"/>
        <v>0</v>
      </c>
      <c r="AZ65" t="e">
        <f ca="1"/>
        <v>#NAME?</v>
      </c>
      <c r="BA65" t="e">
        <f ca="1"/>
        <v>#NAME?</v>
      </c>
      <c r="BB65" t="e">
        <f ca="1"/>
        <v>#NAME?</v>
      </c>
      <c r="BC65" t="e">
        <f t="shared" ca="1" si="13"/>
        <v>#NAME?</v>
      </c>
      <c r="BD65" t="e">
        <f t="shared" ca="1" si="14"/>
        <v>#NAME?</v>
      </c>
      <c r="BE65" t="e">
        <f t="shared" ca="1" si="10"/>
        <v>#NAME?</v>
      </c>
      <c r="BF65" t="e">
        <f t="shared" ca="1" si="11"/>
        <v>#NAME?</v>
      </c>
      <c r="BG65" t="e">
        <f t="shared" ca="1" si="12"/>
        <v>#NAME?</v>
      </c>
    </row>
    <row r="66" spans="1:59" ht="15.5" x14ac:dyDescent="0.35">
      <c r="A66" s="31">
        <v>89</v>
      </c>
      <c r="B66" s="20">
        <v>1.018</v>
      </c>
      <c r="C66" s="14">
        <v>0</v>
      </c>
      <c r="D66">
        <v>1</v>
      </c>
      <c r="E66" s="14">
        <v>36</v>
      </c>
      <c r="F66" s="14">
        <v>12</v>
      </c>
      <c r="G66" s="14">
        <v>1</v>
      </c>
      <c r="O66" t="e">
        <f ca="1"/>
        <v>#NAME?</v>
      </c>
      <c r="P66" t="e">
        <f ca="1"/>
        <v>#NAME?</v>
      </c>
      <c r="Q66" t="e">
        <f ca="1"/>
        <v>#NAME?</v>
      </c>
      <c r="R66" t="e">
        <f ca="1"/>
        <v>#NAME?</v>
      </c>
      <c r="S66" t="e">
        <f ca="1"/>
        <v>#NAME?</v>
      </c>
      <c r="T66" t="e">
        <f ca="1"/>
        <v>#NAME?</v>
      </c>
      <c r="U66" s="138" t="e">
        <f ca="1"/>
        <v>#NAME?</v>
      </c>
      <c r="V66" s="139" t="e">
        <f ca="1"/>
        <v>#NAME?</v>
      </c>
      <c r="W66" s="140" t="e">
        <f t="shared" ca="1" si="1"/>
        <v>#NAME?</v>
      </c>
      <c r="X66" t="e">
        <f t="shared" ca="1" si="2"/>
        <v>#NAME?</v>
      </c>
      <c r="Y66" t="e">
        <f t="shared" ca="1" si="3"/>
        <v>#NAME?</v>
      </c>
      <c r="Z66" s="138" t="e">
        <f t="shared" ca="1" si="4"/>
        <v>#NAME?</v>
      </c>
      <c r="AA66" s="140" t="e">
        <f t="shared" ca="1" si="5"/>
        <v>#NAME?</v>
      </c>
      <c r="AB66" s="138">
        <f t="shared" ca="1" si="6"/>
        <v>0</v>
      </c>
      <c r="AC66" s="140" t="e">
        <f t="shared" ca="1" si="7"/>
        <v>#NAME?</v>
      </c>
      <c r="AD66">
        <f t="shared" ca="1" si="8"/>
        <v>0</v>
      </c>
      <c r="AZ66" t="e">
        <f ca="1"/>
        <v>#NAME?</v>
      </c>
      <c r="BA66" t="e">
        <f ca="1"/>
        <v>#NAME?</v>
      </c>
      <c r="BB66" t="e">
        <f ca="1"/>
        <v>#NAME?</v>
      </c>
      <c r="BC66" t="e">
        <f t="shared" ca="1" si="13"/>
        <v>#NAME?</v>
      </c>
      <c r="BD66" t="e">
        <f t="shared" ca="1" si="14"/>
        <v>#NAME?</v>
      </c>
      <c r="BE66" t="e">
        <f t="shared" ca="1" si="10"/>
        <v>#NAME?</v>
      </c>
      <c r="BF66" t="e">
        <f t="shared" ca="1" si="11"/>
        <v>#NAME?</v>
      </c>
      <c r="BG66" t="e">
        <f t="shared" ca="1" si="12"/>
        <v>#NAME?</v>
      </c>
    </row>
    <row r="67" spans="1:59" ht="15.5" x14ac:dyDescent="0.35">
      <c r="A67" s="31">
        <v>76</v>
      </c>
      <c r="B67" s="20">
        <v>4.2999999999999997E-2</v>
      </c>
      <c r="C67" s="14">
        <v>2</v>
      </c>
      <c r="D67">
        <v>0</v>
      </c>
      <c r="E67" s="14">
        <v>42</v>
      </c>
      <c r="F67" s="14">
        <v>3</v>
      </c>
      <c r="G67" s="14">
        <v>1</v>
      </c>
      <c r="O67" t="e">
        <f ca="1"/>
        <v>#NAME?</v>
      </c>
      <c r="P67" t="e">
        <f ca="1"/>
        <v>#NAME?</v>
      </c>
      <c r="Q67" t="e">
        <f ca="1"/>
        <v>#NAME?</v>
      </c>
      <c r="R67" t="e">
        <f ca="1"/>
        <v>#NAME?</v>
      </c>
      <c r="S67" t="e">
        <f ca="1"/>
        <v>#NAME?</v>
      </c>
      <c r="T67" t="e">
        <f ca="1"/>
        <v>#NAME?</v>
      </c>
      <c r="U67" s="138" t="e">
        <f ca="1"/>
        <v>#NAME?</v>
      </c>
      <c r="V67" s="139" t="e">
        <f ca="1"/>
        <v>#NAME?</v>
      </c>
      <c r="W67" s="140" t="e">
        <f t="shared" ca="1" si="1"/>
        <v>#NAME?</v>
      </c>
      <c r="X67" t="e">
        <f t="shared" ca="1" si="2"/>
        <v>#NAME?</v>
      </c>
      <c r="Y67" t="e">
        <f t="shared" ca="1" si="3"/>
        <v>#NAME?</v>
      </c>
      <c r="Z67" s="138" t="e">
        <f t="shared" ca="1" si="4"/>
        <v>#NAME?</v>
      </c>
      <c r="AA67" s="140" t="e">
        <f t="shared" ca="1" si="5"/>
        <v>#NAME?</v>
      </c>
      <c r="AB67" s="138">
        <f t="shared" ca="1" si="6"/>
        <v>0</v>
      </c>
      <c r="AC67" s="140" t="e">
        <f t="shared" ca="1" si="7"/>
        <v>#NAME?</v>
      </c>
      <c r="AD67">
        <f t="shared" ca="1" si="8"/>
        <v>0</v>
      </c>
      <c r="AZ67" t="e">
        <f ca="1"/>
        <v>#NAME?</v>
      </c>
      <c r="BA67" t="e">
        <f ca="1"/>
        <v>#NAME?</v>
      </c>
      <c r="BB67" t="e">
        <f ca="1"/>
        <v>#NAME?</v>
      </c>
      <c r="BC67" t="e">
        <f t="shared" ca="1" si="13"/>
        <v>#NAME?</v>
      </c>
      <c r="BD67" t="e">
        <f t="shared" ca="1" si="14"/>
        <v>#NAME?</v>
      </c>
      <c r="BE67" t="e">
        <f t="shared" ca="1" si="10"/>
        <v>#NAME?</v>
      </c>
      <c r="BF67" t="e">
        <f t="shared" ca="1" si="11"/>
        <v>#NAME?</v>
      </c>
      <c r="BG67" t="e">
        <f t="shared" ca="1" si="12"/>
        <v>#NAME?</v>
      </c>
    </row>
    <row r="68" spans="1:59" ht="15.5" x14ac:dyDescent="0.35">
      <c r="A68" s="31">
        <v>71</v>
      </c>
      <c r="B68" s="20">
        <v>1.28</v>
      </c>
      <c r="C68" s="14">
        <v>2</v>
      </c>
      <c r="D68">
        <v>1</v>
      </c>
      <c r="E68" s="14">
        <v>28</v>
      </c>
      <c r="F68" s="14">
        <v>9</v>
      </c>
      <c r="G68" s="14">
        <v>0</v>
      </c>
      <c r="O68" t="e">
        <f ca="1"/>
        <v>#NAME?</v>
      </c>
      <c r="P68" t="e">
        <f ca="1"/>
        <v>#NAME?</v>
      </c>
      <c r="Q68" t="e">
        <f ca="1"/>
        <v>#NAME?</v>
      </c>
      <c r="R68" t="e">
        <f ca="1"/>
        <v>#NAME?</v>
      </c>
      <c r="S68" t="e">
        <f ca="1"/>
        <v>#NAME?</v>
      </c>
      <c r="T68" t="e">
        <f ca="1"/>
        <v>#NAME?</v>
      </c>
      <c r="U68" s="138" t="e">
        <f ca="1"/>
        <v>#NAME?</v>
      </c>
      <c r="V68" s="139" t="e">
        <f ca="1"/>
        <v>#NAME?</v>
      </c>
      <c r="W68" s="140" t="e">
        <f t="shared" ca="1" si="1"/>
        <v>#NAME?</v>
      </c>
      <c r="X68" t="e">
        <f t="shared" ca="1" si="2"/>
        <v>#NAME?</v>
      </c>
      <c r="Y68" t="e">
        <f t="shared" ca="1" si="3"/>
        <v>#NAME?</v>
      </c>
      <c r="Z68" s="138" t="e">
        <f t="shared" ca="1" si="4"/>
        <v>#NAME?</v>
      </c>
      <c r="AA68" s="140" t="e">
        <f t="shared" ca="1" si="5"/>
        <v>#NAME?</v>
      </c>
      <c r="AB68" s="138">
        <f t="shared" ca="1" si="6"/>
        <v>0</v>
      </c>
      <c r="AC68" s="140" t="e">
        <f t="shared" ca="1" si="7"/>
        <v>#NAME?</v>
      </c>
      <c r="AD68">
        <f t="shared" ca="1" si="8"/>
        <v>0</v>
      </c>
      <c r="AZ68" t="e">
        <f ca="1"/>
        <v>#NAME?</v>
      </c>
      <c r="BA68" t="e">
        <f ca="1"/>
        <v>#NAME?</v>
      </c>
      <c r="BB68" t="e">
        <f ca="1"/>
        <v>#NAME?</v>
      </c>
      <c r="BC68" t="e">
        <f t="shared" ca="1" si="13"/>
        <v>#NAME?</v>
      </c>
      <c r="BD68" t="e">
        <f t="shared" ca="1" si="14"/>
        <v>#NAME?</v>
      </c>
      <c r="BE68" t="e">
        <f t="shared" ca="1" si="10"/>
        <v>#NAME?</v>
      </c>
      <c r="BF68" t="e">
        <f t="shared" ca="1" si="11"/>
        <v>#NAME?</v>
      </c>
      <c r="BG68" t="e">
        <f t="shared" ca="1" si="12"/>
        <v>#NAME?</v>
      </c>
    </row>
    <row r="69" spans="1:59" ht="15.5" x14ac:dyDescent="0.35">
      <c r="A69" s="31">
        <v>63</v>
      </c>
      <c r="B69" s="20">
        <v>0.61199999999999999</v>
      </c>
      <c r="C69" s="14">
        <v>3</v>
      </c>
      <c r="D69">
        <v>0</v>
      </c>
      <c r="E69" s="14">
        <v>35</v>
      </c>
      <c r="F69" s="14">
        <v>10</v>
      </c>
      <c r="G69" s="14">
        <v>1</v>
      </c>
      <c r="O69" t="e">
        <f ca="1"/>
        <v>#NAME?</v>
      </c>
      <c r="P69" t="e">
        <f ca="1"/>
        <v>#NAME?</v>
      </c>
      <c r="Q69" t="e">
        <f ca="1"/>
        <v>#NAME?</v>
      </c>
      <c r="R69" t="e">
        <f ca="1"/>
        <v>#NAME?</v>
      </c>
      <c r="S69" t="e">
        <f ca="1"/>
        <v>#NAME?</v>
      </c>
      <c r="T69" t="e">
        <f ca="1"/>
        <v>#NAME?</v>
      </c>
      <c r="U69" s="138" t="e">
        <f ca="1"/>
        <v>#NAME?</v>
      </c>
      <c r="V69" s="139" t="e">
        <f ca="1"/>
        <v>#NAME?</v>
      </c>
      <c r="W69" s="140" t="e">
        <f t="shared" ca="1" si="1"/>
        <v>#NAME?</v>
      </c>
      <c r="X69" t="e">
        <f t="shared" ca="1" si="2"/>
        <v>#NAME?</v>
      </c>
      <c r="Y69" t="e">
        <f t="shared" ca="1" si="3"/>
        <v>#NAME?</v>
      </c>
      <c r="Z69" s="138" t="e">
        <f t="shared" ca="1" si="4"/>
        <v>#NAME?</v>
      </c>
      <c r="AA69" s="140" t="e">
        <f t="shared" ca="1" si="5"/>
        <v>#NAME?</v>
      </c>
      <c r="AB69" s="138">
        <f t="shared" ca="1" si="6"/>
        <v>0</v>
      </c>
      <c r="AC69" s="140" t="e">
        <f t="shared" ca="1" si="7"/>
        <v>#NAME?</v>
      </c>
      <c r="AD69">
        <f t="shared" ca="1" si="8"/>
        <v>0</v>
      </c>
      <c r="AZ69" t="e">
        <f ca="1"/>
        <v>#NAME?</v>
      </c>
      <c r="BA69" t="e">
        <f ca="1"/>
        <v>#NAME?</v>
      </c>
      <c r="BB69" t="e">
        <f ca="1"/>
        <v>#NAME?</v>
      </c>
      <c r="BC69" t="e">
        <f t="shared" ca="1" si="13"/>
        <v>#NAME?</v>
      </c>
      <c r="BD69" t="e">
        <f t="shared" ca="1" si="14"/>
        <v>#NAME?</v>
      </c>
      <c r="BE69" t="e">
        <f t="shared" ca="1" si="10"/>
        <v>#NAME?</v>
      </c>
      <c r="BF69" t="e">
        <f t="shared" ca="1" si="11"/>
        <v>#NAME?</v>
      </c>
      <c r="BG69" t="e">
        <f t="shared" ca="1" si="12"/>
        <v>#NAME?</v>
      </c>
    </row>
    <row r="70" spans="1:59" ht="15.5" x14ac:dyDescent="0.35">
      <c r="A70" s="31">
        <v>55</v>
      </c>
      <c r="B70" s="20">
        <v>0.73899999999999999</v>
      </c>
      <c r="C70" s="14">
        <v>3</v>
      </c>
      <c r="D70">
        <v>0</v>
      </c>
      <c r="E70" s="14">
        <v>43</v>
      </c>
      <c r="F70" s="14">
        <v>11</v>
      </c>
      <c r="G70" s="14">
        <v>1</v>
      </c>
      <c r="O70" t="e">
        <f ca="1"/>
        <v>#NAME?</v>
      </c>
      <c r="P70" t="e">
        <f ca="1"/>
        <v>#NAME?</v>
      </c>
      <c r="Q70" t="e">
        <f ca="1"/>
        <v>#NAME?</v>
      </c>
      <c r="R70" t="e">
        <f ca="1"/>
        <v>#NAME?</v>
      </c>
      <c r="S70" t="e">
        <f ca="1"/>
        <v>#NAME?</v>
      </c>
      <c r="T70" t="e">
        <f ca="1"/>
        <v>#NAME?</v>
      </c>
      <c r="U70" s="138" t="e">
        <f ca="1"/>
        <v>#NAME?</v>
      </c>
      <c r="V70" s="139" t="e">
        <f ca="1"/>
        <v>#NAME?</v>
      </c>
      <c r="W70" s="140" t="e">
        <f t="shared" ca="1" si="1"/>
        <v>#NAME?</v>
      </c>
      <c r="X70" t="e">
        <f t="shared" ca="1" si="2"/>
        <v>#NAME?</v>
      </c>
      <c r="Y70" t="e">
        <f t="shared" ca="1" si="3"/>
        <v>#NAME?</v>
      </c>
      <c r="Z70" s="138" t="e">
        <f t="shared" ca="1" si="4"/>
        <v>#NAME?</v>
      </c>
      <c r="AA70" s="140" t="e">
        <f t="shared" ca="1" si="5"/>
        <v>#NAME?</v>
      </c>
      <c r="AB70" s="138">
        <f t="shared" ca="1" si="6"/>
        <v>0</v>
      </c>
      <c r="AC70" s="140" t="e">
        <f t="shared" ca="1" si="7"/>
        <v>#NAME?</v>
      </c>
      <c r="AD70">
        <f t="shared" ca="1" si="8"/>
        <v>0</v>
      </c>
      <c r="AZ70" t="e">
        <f ca="1"/>
        <v>#NAME?</v>
      </c>
      <c r="BA70" t="e">
        <f ca="1"/>
        <v>#NAME?</v>
      </c>
      <c r="BB70" t="e">
        <f ca="1"/>
        <v>#NAME?</v>
      </c>
      <c r="BC70" t="e">
        <f t="shared" ca="1" si="13"/>
        <v>#NAME?</v>
      </c>
      <c r="BD70" t="e">
        <f t="shared" ca="1" si="14"/>
        <v>#NAME?</v>
      </c>
      <c r="BE70" t="e">
        <f t="shared" ca="1" si="10"/>
        <v>#NAME?</v>
      </c>
      <c r="BF70" t="e">
        <f t="shared" ca="1" si="11"/>
        <v>#NAME?</v>
      </c>
      <c r="BG70" t="e">
        <f t="shared" ca="1" si="12"/>
        <v>#NAME?</v>
      </c>
    </row>
    <row r="71" spans="1:59" ht="15.5" x14ac:dyDescent="0.35">
      <c r="A71" s="31">
        <v>56</v>
      </c>
      <c r="B71" s="20">
        <v>1.1419999999999999</v>
      </c>
      <c r="C71" s="14">
        <v>2</v>
      </c>
      <c r="D71">
        <v>0</v>
      </c>
      <c r="E71" s="14">
        <v>35</v>
      </c>
      <c r="F71" s="14">
        <v>8</v>
      </c>
      <c r="G71" s="14">
        <v>1</v>
      </c>
      <c r="O71" t="e">
        <f ca="1"/>
        <v>#NAME?</v>
      </c>
      <c r="P71" t="e">
        <f ca="1"/>
        <v>#NAME?</v>
      </c>
      <c r="Q71" t="e">
        <f ca="1"/>
        <v>#NAME?</v>
      </c>
      <c r="R71" t="e">
        <f ca="1"/>
        <v>#NAME?</v>
      </c>
      <c r="S71" t="e">
        <f ca="1"/>
        <v>#NAME?</v>
      </c>
      <c r="T71" t="e">
        <f ca="1"/>
        <v>#NAME?</v>
      </c>
      <c r="U71" s="138" t="e">
        <f ca="1"/>
        <v>#NAME?</v>
      </c>
      <c r="V71" s="139" t="e">
        <f ca="1"/>
        <v>#NAME?</v>
      </c>
      <c r="W71" s="140" t="e">
        <f t="shared" ca="1" si="1"/>
        <v>#NAME?</v>
      </c>
      <c r="X71" t="e">
        <f t="shared" ca="1" si="2"/>
        <v>#NAME?</v>
      </c>
      <c r="Y71" t="e">
        <f t="shared" ca="1" si="3"/>
        <v>#NAME?</v>
      </c>
      <c r="Z71" s="138" t="e">
        <f t="shared" ca="1" si="4"/>
        <v>#NAME?</v>
      </c>
      <c r="AA71" s="140" t="e">
        <f t="shared" ca="1" si="5"/>
        <v>#NAME?</v>
      </c>
      <c r="AB71" s="138">
        <f t="shared" ca="1" si="6"/>
        <v>0</v>
      </c>
      <c r="AC71" s="140" t="e">
        <f t="shared" ca="1" si="7"/>
        <v>#NAME?</v>
      </c>
      <c r="AD71">
        <f t="shared" ca="1" si="8"/>
        <v>0</v>
      </c>
      <c r="AZ71" t="e">
        <f ca="1"/>
        <v>#NAME?</v>
      </c>
      <c r="BA71" t="e">
        <f ca="1"/>
        <v>#NAME?</v>
      </c>
      <c r="BB71" t="e">
        <f ca="1"/>
        <v>#NAME?</v>
      </c>
      <c r="BC71" t="e">
        <f t="shared" ca="1" si="13"/>
        <v>#NAME?</v>
      </c>
      <c r="BD71" t="e">
        <f t="shared" ca="1" si="14"/>
        <v>#NAME?</v>
      </c>
      <c r="BE71" t="e">
        <f t="shared" ca="1" si="10"/>
        <v>#NAME?</v>
      </c>
      <c r="BF71" t="e">
        <f t="shared" ca="1" si="11"/>
        <v>#NAME?</v>
      </c>
      <c r="BG71" t="e">
        <f t="shared" ca="1" si="12"/>
        <v>#NAME?</v>
      </c>
    </row>
    <row r="72" spans="1:59" ht="15.5" x14ac:dyDescent="0.35">
      <c r="A72" s="31">
        <v>57</v>
      </c>
      <c r="B72" s="20">
        <v>1.476</v>
      </c>
      <c r="C72" s="14">
        <v>1</v>
      </c>
      <c r="D72">
        <v>1</v>
      </c>
      <c r="E72" s="14">
        <v>28</v>
      </c>
      <c r="F72" s="14">
        <v>8</v>
      </c>
      <c r="G72" s="14">
        <v>1</v>
      </c>
      <c r="O72" t="e">
        <f ca="1"/>
        <v>#NAME?</v>
      </c>
      <c r="P72" t="e">
        <f ca="1"/>
        <v>#NAME?</v>
      </c>
      <c r="Q72" t="e">
        <f ca="1"/>
        <v>#NAME?</v>
      </c>
      <c r="R72" t="e">
        <f ca="1"/>
        <v>#NAME?</v>
      </c>
      <c r="S72" t="e">
        <f ca="1"/>
        <v>#NAME?</v>
      </c>
      <c r="T72" t="e">
        <f ca="1"/>
        <v>#NAME?</v>
      </c>
      <c r="U72" s="138" t="e">
        <f ca="1"/>
        <v>#NAME?</v>
      </c>
      <c r="V72" s="139" t="e">
        <f ca="1"/>
        <v>#NAME?</v>
      </c>
      <c r="W72" s="140" t="e">
        <f t="shared" ca="1" si="1"/>
        <v>#NAME?</v>
      </c>
      <c r="X72" t="e">
        <f t="shared" ca="1" si="2"/>
        <v>#NAME?</v>
      </c>
      <c r="Y72" t="e">
        <f t="shared" ca="1" si="3"/>
        <v>#NAME?</v>
      </c>
      <c r="Z72" s="138" t="e">
        <f t="shared" ca="1" si="4"/>
        <v>#NAME?</v>
      </c>
      <c r="AA72" s="140" t="e">
        <f t="shared" ca="1" si="5"/>
        <v>#NAME?</v>
      </c>
      <c r="AB72" s="138">
        <f t="shared" ca="1" si="6"/>
        <v>0</v>
      </c>
      <c r="AC72" s="140" t="e">
        <f t="shared" ca="1" si="7"/>
        <v>#NAME?</v>
      </c>
      <c r="AD72">
        <f t="shared" ca="1" si="8"/>
        <v>0</v>
      </c>
      <c r="AZ72" t="e">
        <f ca="1"/>
        <v>#NAME?</v>
      </c>
      <c r="BA72" t="e">
        <f ca="1"/>
        <v>#NAME?</v>
      </c>
      <c r="BB72" t="e">
        <f ca="1"/>
        <v>#NAME?</v>
      </c>
      <c r="BC72" t="e">
        <f t="shared" ca="1" si="13"/>
        <v>#NAME?</v>
      </c>
      <c r="BD72" t="e">
        <f t="shared" ca="1" si="14"/>
        <v>#NAME?</v>
      </c>
      <c r="BE72" t="e">
        <f t="shared" ca="1" si="10"/>
        <v>#NAME?</v>
      </c>
      <c r="BF72" t="e">
        <f t="shared" ca="1" si="11"/>
        <v>#NAME?</v>
      </c>
      <c r="BG72" t="e">
        <f t="shared" ca="1" si="12"/>
        <v>#NAME?</v>
      </c>
    </row>
    <row r="73" spans="1:59" ht="15.5" x14ac:dyDescent="0.35">
      <c r="A73" s="31">
        <v>79</v>
      </c>
      <c r="B73" s="20">
        <v>0.54600000000000004</v>
      </c>
      <c r="C73" s="14">
        <v>4</v>
      </c>
      <c r="D73">
        <v>0</v>
      </c>
      <c r="E73" s="14">
        <v>56</v>
      </c>
      <c r="F73" s="14">
        <v>3</v>
      </c>
      <c r="G73" s="14">
        <v>1</v>
      </c>
      <c r="O73" t="e">
        <f ca="1"/>
        <v>#NAME?</v>
      </c>
      <c r="P73" t="e">
        <f ca="1"/>
        <v>#NAME?</v>
      </c>
      <c r="Q73" t="e">
        <f ca="1"/>
        <v>#NAME?</v>
      </c>
      <c r="R73" t="e">
        <f ca="1"/>
        <v>#NAME?</v>
      </c>
      <c r="S73" t="e">
        <f ca="1"/>
        <v>#NAME?</v>
      </c>
      <c r="T73" t="e">
        <f ca="1"/>
        <v>#NAME?</v>
      </c>
      <c r="U73" s="138" t="e">
        <f ca="1"/>
        <v>#NAME?</v>
      </c>
      <c r="V73" s="139" t="e">
        <f ca="1"/>
        <v>#NAME?</v>
      </c>
      <c r="W73" s="140" t="e">
        <f t="shared" ca="1" si="1"/>
        <v>#NAME?</v>
      </c>
      <c r="X73" t="e">
        <f t="shared" ca="1" si="2"/>
        <v>#NAME?</v>
      </c>
      <c r="Y73" t="e">
        <f t="shared" ca="1" si="3"/>
        <v>#NAME?</v>
      </c>
      <c r="Z73" s="138" t="e">
        <f t="shared" ca="1" si="4"/>
        <v>#NAME?</v>
      </c>
      <c r="AA73" s="140" t="e">
        <f t="shared" ca="1" si="5"/>
        <v>#NAME?</v>
      </c>
      <c r="AB73" s="138">
        <f t="shared" ca="1" si="6"/>
        <v>0</v>
      </c>
      <c r="AC73" s="140" t="e">
        <f t="shared" ca="1" si="7"/>
        <v>#NAME?</v>
      </c>
      <c r="AD73">
        <f t="shared" ca="1" si="8"/>
        <v>0</v>
      </c>
      <c r="AZ73" t="e">
        <f ca="1"/>
        <v>#NAME?</v>
      </c>
      <c r="BA73" t="e">
        <f ca="1"/>
        <v>#NAME?</v>
      </c>
      <c r="BB73" t="e">
        <f ca="1"/>
        <v>#NAME?</v>
      </c>
      <c r="BC73" t="e">
        <f t="shared" ca="1" si="13"/>
        <v>#NAME?</v>
      </c>
      <c r="BD73" t="e">
        <f t="shared" ca="1" si="14"/>
        <v>#NAME?</v>
      </c>
      <c r="BE73" t="e">
        <f t="shared" ca="1" si="10"/>
        <v>#NAME?</v>
      </c>
      <c r="BF73" t="e">
        <f t="shared" ca="1" si="11"/>
        <v>#NAME?</v>
      </c>
      <c r="BG73" t="e">
        <f t="shared" ca="1" si="12"/>
        <v>#NAME?</v>
      </c>
    </row>
    <row r="74" spans="1:59" ht="15.5" x14ac:dyDescent="0.35">
      <c r="A74" s="31">
        <v>53</v>
      </c>
      <c r="B74" s="20">
        <v>1.2949999999999999</v>
      </c>
      <c r="C74" s="14">
        <v>1</v>
      </c>
      <c r="D74">
        <v>1</v>
      </c>
      <c r="E74" s="14">
        <v>40</v>
      </c>
      <c r="F74" s="14">
        <v>8</v>
      </c>
      <c r="G74" s="14">
        <v>1</v>
      </c>
      <c r="O74" t="e">
        <f ca="1"/>
        <v>#NAME?</v>
      </c>
      <c r="P74" t="e">
        <f ca="1"/>
        <v>#NAME?</v>
      </c>
      <c r="Q74" t="e">
        <f ca="1"/>
        <v>#NAME?</v>
      </c>
      <c r="R74" t="e">
        <f ca="1"/>
        <v>#NAME?</v>
      </c>
      <c r="S74" t="e">
        <f ca="1"/>
        <v>#NAME?</v>
      </c>
      <c r="T74" t="e">
        <f ca="1"/>
        <v>#NAME?</v>
      </c>
      <c r="U74" s="138" t="e">
        <f ca="1"/>
        <v>#NAME?</v>
      </c>
      <c r="V74" s="139" t="e">
        <f ca="1"/>
        <v>#NAME?</v>
      </c>
      <c r="W74" s="140" t="e">
        <f t="shared" ca="1" si="1"/>
        <v>#NAME?</v>
      </c>
      <c r="X74" t="e">
        <f t="shared" ca="1" si="2"/>
        <v>#NAME?</v>
      </c>
      <c r="Y74" t="e">
        <f t="shared" ca="1" si="3"/>
        <v>#NAME?</v>
      </c>
      <c r="Z74" s="138" t="e">
        <f t="shared" ca="1" si="4"/>
        <v>#NAME?</v>
      </c>
      <c r="AA74" s="140" t="e">
        <f t="shared" ca="1" si="5"/>
        <v>#NAME?</v>
      </c>
      <c r="AB74" s="138">
        <f t="shared" ca="1" si="6"/>
        <v>0</v>
      </c>
      <c r="AC74" s="140" t="e">
        <f t="shared" ca="1" si="7"/>
        <v>#NAME?</v>
      </c>
      <c r="AD74">
        <f t="shared" ca="1" si="8"/>
        <v>0</v>
      </c>
      <c r="AZ74" t="e">
        <f ca="1"/>
        <v>#NAME?</v>
      </c>
      <c r="BA74" t="e">
        <f ca="1"/>
        <v>#NAME?</v>
      </c>
      <c r="BB74" t="e">
        <f ca="1"/>
        <v>#NAME?</v>
      </c>
      <c r="BC74" t="e">
        <f t="shared" ca="1" si="13"/>
        <v>#NAME?</v>
      </c>
      <c r="BD74" t="e">
        <f t="shared" ca="1" si="14"/>
        <v>#NAME?</v>
      </c>
      <c r="BE74" t="e">
        <f t="shared" ca="1" si="10"/>
        <v>#NAME?</v>
      </c>
      <c r="BF74" t="e">
        <f t="shared" ca="1" si="11"/>
        <v>#NAME?</v>
      </c>
      <c r="BG74" t="e">
        <f t="shared" ca="1" si="12"/>
        <v>#NAME?</v>
      </c>
    </row>
    <row r="75" spans="1:59" ht="15.5" x14ac:dyDescent="0.35">
      <c r="A75" s="31">
        <v>47</v>
      </c>
      <c r="B75" s="20">
        <v>1.512</v>
      </c>
      <c r="C75" s="14">
        <v>0</v>
      </c>
      <c r="D75">
        <v>1</v>
      </c>
      <c r="E75" s="14">
        <v>31</v>
      </c>
      <c r="F75" s="14">
        <v>7</v>
      </c>
      <c r="G75" s="14">
        <v>0</v>
      </c>
      <c r="O75" t="e">
        <f ca="1"/>
        <v>#NAME?</v>
      </c>
      <c r="P75" t="e">
        <f ca="1"/>
        <v>#NAME?</v>
      </c>
      <c r="Q75" t="e">
        <f ca="1"/>
        <v>#NAME?</v>
      </c>
      <c r="R75" t="e">
        <f ca="1"/>
        <v>#NAME?</v>
      </c>
      <c r="S75" t="e">
        <f ca="1"/>
        <v>#NAME?</v>
      </c>
      <c r="T75" t="e">
        <f ca="1"/>
        <v>#NAME?</v>
      </c>
      <c r="U75" s="138" t="e">
        <f ca="1"/>
        <v>#NAME?</v>
      </c>
      <c r="V75" s="139" t="e">
        <f ca="1"/>
        <v>#NAME?</v>
      </c>
      <c r="W75" s="140" t="e">
        <f t="shared" ca="1" si="1"/>
        <v>#NAME?</v>
      </c>
      <c r="X75" t="e">
        <f t="shared" ca="1" si="2"/>
        <v>#NAME?</v>
      </c>
      <c r="Y75" t="e">
        <f t="shared" ca="1" si="3"/>
        <v>#NAME?</v>
      </c>
      <c r="Z75" s="138" t="e">
        <f t="shared" ca="1" si="4"/>
        <v>#NAME?</v>
      </c>
      <c r="AA75" s="140" t="e">
        <f t="shared" ca="1" si="5"/>
        <v>#NAME?</v>
      </c>
      <c r="AB75" s="138">
        <f t="shared" ca="1" si="6"/>
        <v>0</v>
      </c>
      <c r="AC75" s="140" t="e">
        <f t="shared" ca="1" si="7"/>
        <v>#NAME?</v>
      </c>
      <c r="AD75">
        <f t="shared" ca="1" si="8"/>
        <v>0</v>
      </c>
      <c r="AZ75" t="e">
        <f ca="1"/>
        <v>#NAME?</v>
      </c>
      <c r="BA75" t="e">
        <f ca="1"/>
        <v>#NAME?</v>
      </c>
      <c r="BB75" t="e">
        <f ca="1"/>
        <v>#NAME?</v>
      </c>
      <c r="BC75" t="e">
        <f t="shared" ca="1" si="13"/>
        <v>#NAME?</v>
      </c>
      <c r="BD75" t="e">
        <f t="shared" ca="1" si="14"/>
        <v>#NAME?</v>
      </c>
      <c r="BE75" t="e">
        <f t="shared" ca="1" si="10"/>
        <v>#NAME?</v>
      </c>
      <c r="BF75" t="e">
        <f t="shared" ca="1" si="11"/>
        <v>#NAME?</v>
      </c>
      <c r="BG75" t="e">
        <f t="shared" ca="1" si="12"/>
        <v>#NAME?</v>
      </c>
    </row>
    <row r="76" spans="1:59" ht="15.5" x14ac:dyDescent="0.35">
      <c r="A76" s="31">
        <v>39</v>
      </c>
      <c r="B76" s="20">
        <v>0.10299999999999999</v>
      </c>
      <c r="C76" s="14">
        <v>5</v>
      </c>
      <c r="D76">
        <v>1</v>
      </c>
      <c r="E76" s="14">
        <v>40</v>
      </c>
      <c r="F76" s="14">
        <v>20</v>
      </c>
      <c r="G76" s="14">
        <v>1</v>
      </c>
      <c r="O76" t="e">
        <f ca="1"/>
        <v>#NAME?</v>
      </c>
      <c r="P76" t="e">
        <f ca="1"/>
        <v>#NAME?</v>
      </c>
      <c r="Q76" t="e">
        <f ca="1"/>
        <v>#NAME?</v>
      </c>
      <c r="R76" t="e">
        <f ca="1"/>
        <v>#NAME?</v>
      </c>
      <c r="S76" t="e">
        <f ca="1"/>
        <v>#NAME?</v>
      </c>
      <c r="T76" t="e">
        <f ca="1"/>
        <v>#NAME?</v>
      </c>
      <c r="U76" s="138" t="e">
        <f ca="1"/>
        <v>#NAME?</v>
      </c>
      <c r="V76" s="139" t="e">
        <f ca="1"/>
        <v>#NAME?</v>
      </c>
      <c r="W76" s="140" t="e">
        <f t="shared" ca="1" si="1"/>
        <v>#NAME?</v>
      </c>
      <c r="X76" t="e">
        <f t="shared" ca="1" si="2"/>
        <v>#NAME?</v>
      </c>
      <c r="Y76" t="e">
        <f t="shared" ca="1" si="3"/>
        <v>#NAME?</v>
      </c>
      <c r="Z76" s="138" t="e">
        <f t="shared" ca="1" si="4"/>
        <v>#NAME?</v>
      </c>
      <c r="AA76" s="140" t="e">
        <f t="shared" ca="1" si="5"/>
        <v>#NAME?</v>
      </c>
      <c r="AB76" s="138">
        <f t="shared" ca="1" si="6"/>
        <v>0</v>
      </c>
      <c r="AC76" s="140" t="e">
        <f t="shared" ca="1" si="7"/>
        <v>#NAME?</v>
      </c>
      <c r="AD76">
        <f t="shared" ca="1" si="8"/>
        <v>0</v>
      </c>
      <c r="AZ76" t="e">
        <f ca="1"/>
        <v>#NAME?</v>
      </c>
      <c r="BA76" t="e">
        <f ca="1"/>
        <v>#NAME?</v>
      </c>
      <c r="BB76" t="e">
        <f ca="1"/>
        <v>#NAME?</v>
      </c>
      <c r="BC76" t="e">
        <f t="shared" ca="1" si="13"/>
        <v>#NAME?</v>
      </c>
      <c r="BD76" t="e">
        <f t="shared" ca="1" si="14"/>
        <v>#NAME?</v>
      </c>
      <c r="BE76" t="e">
        <f t="shared" ca="1" si="10"/>
        <v>#NAME?</v>
      </c>
      <c r="BF76" t="e">
        <f t="shared" ca="1" si="11"/>
        <v>#NAME?</v>
      </c>
      <c r="BG76" t="e">
        <f t="shared" ca="1" si="12"/>
        <v>#NAME?</v>
      </c>
    </row>
    <row r="77" spans="1:59" ht="15.5" x14ac:dyDescent="0.35">
      <c r="A77" s="31">
        <v>75</v>
      </c>
      <c r="B77" s="20">
        <v>0.185</v>
      </c>
      <c r="C77" s="14">
        <v>5</v>
      </c>
      <c r="D77">
        <v>1</v>
      </c>
      <c r="E77" s="14">
        <v>29</v>
      </c>
      <c r="F77" s="14">
        <v>15</v>
      </c>
      <c r="G77" s="14">
        <v>0</v>
      </c>
      <c r="O77" t="e">
        <f ca="1"/>
        <v>#NAME?</v>
      </c>
      <c r="P77" t="e">
        <f ca="1"/>
        <v>#NAME?</v>
      </c>
      <c r="Q77" t="e">
        <f ca="1"/>
        <v>#NAME?</v>
      </c>
      <c r="R77" t="e">
        <f ca="1"/>
        <v>#NAME?</v>
      </c>
      <c r="S77" t="e">
        <f ca="1"/>
        <v>#NAME?</v>
      </c>
      <c r="T77" t="e">
        <f ca="1"/>
        <v>#NAME?</v>
      </c>
      <c r="U77" s="138" t="e">
        <f ca="1"/>
        <v>#NAME?</v>
      </c>
      <c r="V77" s="139" t="e">
        <f ca="1"/>
        <v>#NAME?</v>
      </c>
      <c r="W77" s="140" t="e">
        <f t="shared" ca="1" si="1"/>
        <v>#NAME?</v>
      </c>
      <c r="X77" t="e">
        <f t="shared" ca="1" si="2"/>
        <v>#NAME?</v>
      </c>
      <c r="Y77" t="e">
        <f t="shared" ca="1" si="3"/>
        <v>#NAME?</v>
      </c>
      <c r="Z77" s="138" t="e">
        <f t="shared" ca="1" si="4"/>
        <v>#NAME?</v>
      </c>
      <c r="AA77" s="140" t="e">
        <f t="shared" ca="1" si="5"/>
        <v>#NAME?</v>
      </c>
      <c r="AB77" s="138">
        <f t="shared" ca="1" si="6"/>
        <v>0</v>
      </c>
      <c r="AC77" s="140" t="e">
        <f t="shared" ca="1" si="7"/>
        <v>#NAME?</v>
      </c>
      <c r="AD77">
        <f t="shared" ca="1" si="8"/>
        <v>0</v>
      </c>
      <c r="AZ77" t="e">
        <f ca="1"/>
        <v>#NAME?</v>
      </c>
      <c r="BA77" t="e">
        <f ca="1"/>
        <v>#NAME?</v>
      </c>
      <c r="BB77" t="e">
        <f ca="1"/>
        <v>#NAME?</v>
      </c>
      <c r="BC77" t="e">
        <f t="shared" ca="1" si="13"/>
        <v>#NAME?</v>
      </c>
      <c r="BD77" t="e">
        <f t="shared" ca="1" si="14"/>
        <v>#NAME?</v>
      </c>
      <c r="BE77" t="e">
        <f t="shared" ca="1" si="10"/>
        <v>#NAME?</v>
      </c>
      <c r="BF77" t="e">
        <f t="shared" ca="1" si="11"/>
        <v>#NAME?</v>
      </c>
      <c r="BG77" t="e">
        <f t="shared" ca="1" si="12"/>
        <v>#NAME?</v>
      </c>
    </row>
    <row r="78" spans="1:59" ht="15.5" x14ac:dyDescent="0.35">
      <c r="A78" s="31">
        <v>51</v>
      </c>
      <c r="B78" s="20">
        <v>0.63600000000000001</v>
      </c>
      <c r="C78" s="14">
        <v>3</v>
      </c>
      <c r="D78">
        <v>1</v>
      </c>
      <c r="E78" s="14">
        <v>32</v>
      </c>
      <c r="F78" s="14">
        <v>10</v>
      </c>
      <c r="G78" s="14">
        <v>1</v>
      </c>
      <c r="O78" t="e">
        <f ca="1"/>
        <v>#NAME?</v>
      </c>
      <c r="P78" t="e">
        <f ca="1"/>
        <v>#NAME?</v>
      </c>
      <c r="Q78" t="e">
        <f ca="1"/>
        <v>#NAME?</v>
      </c>
      <c r="R78" t="e">
        <f ca="1"/>
        <v>#NAME?</v>
      </c>
      <c r="S78" t="e">
        <f ca="1"/>
        <v>#NAME?</v>
      </c>
      <c r="T78" t="e">
        <f ca="1"/>
        <v>#NAME?</v>
      </c>
      <c r="U78" s="138" t="e">
        <f ca="1"/>
        <v>#NAME?</v>
      </c>
      <c r="V78" s="139" t="e">
        <f ca="1"/>
        <v>#NAME?</v>
      </c>
      <c r="W78" s="140" t="e">
        <f t="shared" ca="1" si="1"/>
        <v>#NAME?</v>
      </c>
      <c r="X78" t="e">
        <f t="shared" ca="1" si="2"/>
        <v>#NAME?</v>
      </c>
      <c r="Y78" t="e">
        <f t="shared" ca="1" si="3"/>
        <v>#NAME?</v>
      </c>
      <c r="Z78" s="138" t="e">
        <f t="shared" ca="1" si="4"/>
        <v>#NAME?</v>
      </c>
      <c r="AA78" s="140" t="e">
        <f t="shared" ca="1" si="5"/>
        <v>#NAME?</v>
      </c>
      <c r="AB78" s="138">
        <f t="shared" ca="1" si="6"/>
        <v>0</v>
      </c>
      <c r="AC78" s="140" t="e">
        <f t="shared" ca="1" si="7"/>
        <v>#NAME?</v>
      </c>
      <c r="AD78">
        <f t="shared" ca="1" si="8"/>
        <v>0</v>
      </c>
      <c r="AZ78" t="e">
        <f ca="1"/>
        <v>#NAME?</v>
      </c>
      <c r="BA78" t="e">
        <f ca="1"/>
        <v>#NAME?</v>
      </c>
      <c r="BB78" t="e">
        <f ca="1"/>
        <v>#NAME?</v>
      </c>
      <c r="BC78" t="e">
        <f t="shared" ca="1" si="13"/>
        <v>#NAME?</v>
      </c>
      <c r="BD78" t="e">
        <f t="shared" ca="1" si="14"/>
        <v>#NAME?</v>
      </c>
      <c r="BE78" t="e">
        <f t="shared" ca="1" si="10"/>
        <v>#NAME?</v>
      </c>
      <c r="BF78" t="e">
        <f t="shared" ca="1" si="11"/>
        <v>#NAME?</v>
      </c>
      <c r="BG78" t="e">
        <f t="shared" ca="1" si="12"/>
        <v>#NAME?</v>
      </c>
    </row>
    <row r="79" spans="1:59" ht="15.5" x14ac:dyDescent="0.35">
      <c r="A79" s="31">
        <v>51</v>
      </c>
      <c r="B79" s="20">
        <v>0.17199999999999999</v>
      </c>
      <c r="C79" s="14">
        <v>5</v>
      </c>
      <c r="D79">
        <v>0</v>
      </c>
      <c r="E79" s="14">
        <v>33</v>
      </c>
      <c r="F79" s="14">
        <v>11</v>
      </c>
      <c r="G79" s="14">
        <v>1</v>
      </c>
      <c r="O79" t="e">
        <f ca="1"/>
        <v>#NAME?</v>
      </c>
      <c r="P79" t="e">
        <f ca="1"/>
        <v>#NAME?</v>
      </c>
      <c r="Q79" t="e">
        <f ca="1"/>
        <v>#NAME?</v>
      </c>
      <c r="R79" t="e">
        <f ca="1"/>
        <v>#NAME?</v>
      </c>
      <c r="S79" t="e">
        <f ca="1"/>
        <v>#NAME?</v>
      </c>
      <c r="T79" t="e">
        <f ca="1"/>
        <v>#NAME?</v>
      </c>
      <c r="U79" s="138" t="e">
        <f ca="1"/>
        <v>#NAME?</v>
      </c>
      <c r="V79" s="139" t="e">
        <f ca="1"/>
        <v>#NAME?</v>
      </c>
      <c r="W79" s="140" t="e">
        <f t="shared" ca="1" si="1"/>
        <v>#NAME?</v>
      </c>
      <c r="X79" t="e">
        <f t="shared" ca="1" si="2"/>
        <v>#NAME?</v>
      </c>
      <c r="Y79" t="e">
        <f t="shared" ca="1" si="3"/>
        <v>#NAME?</v>
      </c>
      <c r="Z79" s="138" t="e">
        <f t="shared" ca="1" si="4"/>
        <v>#NAME?</v>
      </c>
      <c r="AA79" s="140" t="e">
        <f t="shared" ca="1" si="5"/>
        <v>#NAME?</v>
      </c>
      <c r="AB79" s="138">
        <f t="shared" ca="1" si="6"/>
        <v>0</v>
      </c>
      <c r="AC79" s="140" t="e">
        <f t="shared" ca="1" si="7"/>
        <v>#NAME?</v>
      </c>
      <c r="AD79">
        <f t="shared" ca="1" si="8"/>
        <v>0</v>
      </c>
      <c r="AZ79" t="e">
        <f ca="1"/>
        <v>#NAME?</v>
      </c>
      <c r="BA79" t="e">
        <f ca="1"/>
        <v>#NAME?</v>
      </c>
      <c r="BB79" t="e">
        <f ca="1"/>
        <v>#NAME?</v>
      </c>
      <c r="BC79" t="e">
        <f t="shared" ca="1" si="13"/>
        <v>#NAME?</v>
      </c>
      <c r="BD79" t="e">
        <f t="shared" ca="1" si="14"/>
        <v>#NAME?</v>
      </c>
      <c r="BE79" t="e">
        <f t="shared" ca="1" si="10"/>
        <v>#NAME?</v>
      </c>
      <c r="BF79" t="e">
        <f t="shared" ca="1" si="11"/>
        <v>#NAME?</v>
      </c>
      <c r="BG79" t="e">
        <f t="shared" ca="1" si="12"/>
        <v>#NAME?</v>
      </c>
    </row>
    <row r="80" spans="1:59" ht="15.5" x14ac:dyDescent="0.35">
      <c r="A80" s="31">
        <v>74</v>
      </c>
      <c r="B80" s="20">
        <v>4.3999999999999997E-2</v>
      </c>
      <c r="C80" s="14">
        <v>3</v>
      </c>
      <c r="D80">
        <v>0</v>
      </c>
      <c r="E80" s="14">
        <v>39</v>
      </c>
      <c r="F80" s="14">
        <v>7</v>
      </c>
      <c r="G80" s="14">
        <v>1</v>
      </c>
      <c r="O80" t="e">
        <f ca="1"/>
        <v>#NAME?</v>
      </c>
      <c r="P80" t="e">
        <f ca="1"/>
        <v>#NAME?</v>
      </c>
      <c r="Q80" t="e">
        <f ca="1"/>
        <v>#NAME?</v>
      </c>
      <c r="R80" t="e">
        <f ca="1"/>
        <v>#NAME?</v>
      </c>
      <c r="S80" t="e">
        <f ca="1"/>
        <v>#NAME?</v>
      </c>
      <c r="T80" t="e">
        <f ca="1"/>
        <v>#NAME?</v>
      </c>
      <c r="U80" s="138" t="e">
        <f ca="1"/>
        <v>#NAME?</v>
      </c>
      <c r="V80" s="139" t="e">
        <f ca="1"/>
        <v>#NAME?</v>
      </c>
      <c r="W80" s="140" t="e">
        <f t="shared" ref="W80:W143" ca="1" si="15">U80+V80</f>
        <v>#NAME?</v>
      </c>
      <c r="X80" t="e">
        <f t="shared" ref="X80:X143" ca="1" si="16">IF(W80=0,"",U80/W80)</f>
        <v>#NAME?</v>
      </c>
      <c r="Y80" t="e">
        <f t="shared" ref="Y80:Y143" ca="1" si="17">1/(1+EXP(-$AF$16-MMULT(O80:T80,$AF$17:$AF$22)))</f>
        <v>#NAME?</v>
      </c>
      <c r="Z80" s="138" t="e">
        <f t="shared" ref="Z80:Z143" ca="1" si="18">W80*Y80</f>
        <v>#NAME?</v>
      </c>
      <c r="AA80" s="140" t="e">
        <f t="shared" ref="AA80:AA143" ca="1" si="19">W80-Z80</f>
        <v>#NAME?</v>
      </c>
      <c r="AB80" s="138">
        <f t="shared" ref="AB80:AB143" ca="1" si="20">IFERROR(W80*(X80*LN(Y80)+(1-X80)*LN(1-Y80)),0)</f>
        <v>0</v>
      </c>
      <c r="AC80" s="140" t="e">
        <f t="shared" ref="AC80:AC143" ca="1" si="21">100*IF(Y80&gt;=$AV$21,U80/W80,V80/W80)</f>
        <v>#NAME?</v>
      </c>
      <c r="AD80">
        <f t="shared" ref="AD80:AD143" ca="1" si="22">IFERROR((U80-Z80)^2/Z80+(V80-AA80)^2/AA80,0)</f>
        <v>0</v>
      </c>
      <c r="AZ80" t="e">
        <f ca="1"/>
        <v>#NAME?</v>
      </c>
      <c r="BA80" t="e">
        <f ca="1"/>
        <v>#NAME?</v>
      </c>
      <c r="BB80" t="e">
        <f ca="1"/>
        <v>#NAME?</v>
      </c>
      <c r="BC80" t="e">
        <f t="shared" ca="1" si="13"/>
        <v>#NAME?</v>
      </c>
      <c r="BD80" t="e">
        <f t="shared" ca="1" si="14"/>
        <v>#NAME?</v>
      </c>
      <c r="BE80" t="e">
        <f t="shared" ref="BE80:BE143" ca="1" si="23">1-BC80/BC$165</f>
        <v>#NAME?</v>
      </c>
      <c r="BF80" t="e">
        <f t="shared" ref="BF80:BF143" ca="1" si="24">1-BD80/BD$165</f>
        <v>#NAME?</v>
      </c>
      <c r="BG80" t="e">
        <f t="shared" ref="BG80:BG143" ca="1" si="25">(BE80-BE81)*BF80</f>
        <v>#NAME?</v>
      </c>
    </row>
    <row r="81" spans="1:59" ht="15.5" x14ac:dyDescent="0.35">
      <c r="A81" s="31">
        <v>50</v>
      </c>
      <c r="B81" s="20">
        <v>1.5449999999999999</v>
      </c>
      <c r="C81" s="14">
        <v>3</v>
      </c>
      <c r="D81">
        <v>1</v>
      </c>
      <c r="E81" s="14">
        <v>41</v>
      </c>
      <c r="F81" s="14">
        <v>10</v>
      </c>
      <c r="G81" s="14">
        <v>1</v>
      </c>
      <c r="O81" t="e">
        <f ca="1"/>
        <v>#NAME?</v>
      </c>
      <c r="P81" t="e">
        <f ca="1"/>
        <v>#NAME?</v>
      </c>
      <c r="Q81" t="e">
        <f ca="1"/>
        <v>#NAME?</v>
      </c>
      <c r="R81" t="e">
        <f ca="1"/>
        <v>#NAME?</v>
      </c>
      <c r="S81" t="e">
        <f ca="1"/>
        <v>#NAME?</v>
      </c>
      <c r="T81" t="e">
        <f ca="1"/>
        <v>#NAME?</v>
      </c>
      <c r="U81" s="138" t="e">
        <f ca="1"/>
        <v>#NAME?</v>
      </c>
      <c r="V81" s="139" t="e">
        <f ca="1"/>
        <v>#NAME?</v>
      </c>
      <c r="W81" s="140" t="e">
        <f t="shared" ca="1" si="15"/>
        <v>#NAME?</v>
      </c>
      <c r="X81" t="e">
        <f t="shared" ca="1" si="16"/>
        <v>#NAME?</v>
      </c>
      <c r="Y81" t="e">
        <f t="shared" ca="1" si="17"/>
        <v>#NAME?</v>
      </c>
      <c r="Z81" s="138" t="e">
        <f t="shared" ca="1" si="18"/>
        <v>#NAME?</v>
      </c>
      <c r="AA81" s="140" t="e">
        <f t="shared" ca="1" si="19"/>
        <v>#NAME?</v>
      </c>
      <c r="AB81" s="138">
        <f t="shared" ca="1" si="20"/>
        <v>0</v>
      </c>
      <c r="AC81" s="140" t="e">
        <f t="shared" ca="1" si="21"/>
        <v>#NAME?</v>
      </c>
      <c r="AD81">
        <f t="shared" ca="1" si="22"/>
        <v>0</v>
      </c>
      <c r="AZ81" t="e">
        <f ca="1"/>
        <v>#NAME?</v>
      </c>
      <c r="BA81" t="e">
        <f ca="1"/>
        <v>#NAME?</v>
      </c>
      <c r="BB81" t="e">
        <f ca="1"/>
        <v>#NAME?</v>
      </c>
      <c r="BC81" t="e">
        <f t="shared" ref="BC81:BC144" ca="1" si="26">BC80+BA81</f>
        <v>#NAME?</v>
      </c>
      <c r="BD81" t="e">
        <f t="shared" ref="BD81:BD144" ca="1" si="27">BD80+BB81</f>
        <v>#NAME?</v>
      </c>
      <c r="BE81" t="e">
        <f t="shared" ca="1" si="23"/>
        <v>#NAME?</v>
      </c>
      <c r="BF81" t="e">
        <f t="shared" ca="1" si="24"/>
        <v>#NAME?</v>
      </c>
      <c r="BG81" t="e">
        <f t="shared" ca="1" si="25"/>
        <v>#NAME?</v>
      </c>
    </row>
    <row r="82" spans="1:59" ht="15.5" x14ac:dyDescent="0.35">
      <c r="A82" s="31">
        <v>70</v>
      </c>
      <c r="B82" s="20">
        <v>0.29099999999999998</v>
      </c>
      <c r="C82" s="14">
        <v>3</v>
      </c>
      <c r="D82">
        <v>1</v>
      </c>
      <c r="E82" s="14">
        <v>31</v>
      </c>
      <c r="F82" s="14">
        <v>6</v>
      </c>
      <c r="G82" s="14">
        <v>1</v>
      </c>
      <c r="O82" t="e">
        <f ca="1"/>
        <v>#NAME?</v>
      </c>
      <c r="P82" t="e">
        <f ca="1"/>
        <v>#NAME?</v>
      </c>
      <c r="Q82" t="e">
        <f ca="1"/>
        <v>#NAME?</v>
      </c>
      <c r="R82" t="e">
        <f ca="1"/>
        <v>#NAME?</v>
      </c>
      <c r="S82" t="e">
        <f ca="1"/>
        <v>#NAME?</v>
      </c>
      <c r="T82" t="e">
        <f ca="1"/>
        <v>#NAME?</v>
      </c>
      <c r="U82" s="138" t="e">
        <f ca="1"/>
        <v>#NAME?</v>
      </c>
      <c r="V82" s="139" t="e">
        <f ca="1"/>
        <v>#NAME?</v>
      </c>
      <c r="W82" s="140" t="e">
        <f t="shared" ca="1" si="15"/>
        <v>#NAME?</v>
      </c>
      <c r="X82" t="e">
        <f t="shared" ca="1" si="16"/>
        <v>#NAME?</v>
      </c>
      <c r="Y82" t="e">
        <f t="shared" ca="1" si="17"/>
        <v>#NAME?</v>
      </c>
      <c r="Z82" s="138" t="e">
        <f t="shared" ca="1" si="18"/>
        <v>#NAME?</v>
      </c>
      <c r="AA82" s="140" t="e">
        <f t="shared" ca="1" si="19"/>
        <v>#NAME?</v>
      </c>
      <c r="AB82" s="138">
        <f t="shared" ca="1" si="20"/>
        <v>0</v>
      </c>
      <c r="AC82" s="140" t="e">
        <f t="shared" ca="1" si="21"/>
        <v>#NAME?</v>
      </c>
      <c r="AD82">
        <f t="shared" ca="1" si="22"/>
        <v>0</v>
      </c>
      <c r="AZ82" t="e">
        <f ca="1"/>
        <v>#NAME?</v>
      </c>
      <c r="BA82" t="e">
        <f ca="1"/>
        <v>#NAME?</v>
      </c>
      <c r="BB82" t="e">
        <f ca="1"/>
        <v>#NAME?</v>
      </c>
      <c r="BC82" t="e">
        <f t="shared" ca="1" si="26"/>
        <v>#NAME?</v>
      </c>
      <c r="BD82" t="e">
        <f t="shared" ca="1" si="27"/>
        <v>#NAME?</v>
      </c>
      <c r="BE82" t="e">
        <f t="shared" ca="1" si="23"/>
        <v>#NAME?</v>
      </c>
      <c r="BF82" t="e">
        <f t="shared" ca="1" si="24"/>
        <v>#NAME?</v>
      </c>
      <c r="BG82" t="e">
        <f t="shared" ca="1" si="25"/>
        <v>#NAME?</v>
      </c>
    </row>
    <row r="83" spans="1:59" ht="15.5" x14ac:dyDescent="0.35">
      <c r="A83" s="31">
        <v>66</v>
      </c>
      <c r="B83" s="20">
        <v>9.1999999999999998E-2</v>
      </c>
      <c r="C83" s="14">
        <v>4</v>
      </c>
      <c r="D83">
        <v>0</v>
      </c>
      <c r="E83" s="14">
        <v>43</v>
      </c>
      <c r="F83" s="14">
        <v>12</v>
      </c>
      <c r="G83" s="14">
        <v>0</v>
      </c>
      <c r="O83" t="e">
        <f ca="1"/>
        <v>#NAME?</v>
      </c>
      <c r="P83" t="e">
        <f ca="1"/>
        <v>#NAME?</v>
      </c>
      <c r="Q83" t="e">
        <f ca="1"/>
        <v>#NAME?</v>
      </c>
      <c r="R83" t="e">
        <f ca="1"/>
        <v>#NAME?</v>
      </c>
      <c r="S83" t="e">
        <f ca="1"/>
        <v>#NAME?</v>
      </c>
      <c r="T83" t="e">
        <f ca="1"/>
        <v>#NAME?</v>
      </c>
      <c r="U83" s="138" t="e">
        <f ca="1"/>
        <v>#NAME?</v>
      </c>
      <c r="V83" s="139" t="e">
        <f ca="1"/>
        <v>#NAME?</v>
      </c>
      <c r="W83" s="140" t="e">
        <f t="shared" ca="1" si="15"/>
        <v>#NAME?</v>
      </c>
      <c r="X83" t="e">
        <f t="shared" ca="1" si="16"/>
        <v>#NAME?</v>
      </c>
      <c r="Y83" t="e">
        <f t="shared" ca="1" si="17"/>
        <v>#NAME?</v>
      </c>
      <c r="Z83" s="138" t="e">
        <f t="shared" ca="1" si="18"/>
        <v>#NAME?</v>
      </c>
      <c r="AA83" s="140" t="e">
        <f t="shared" ca="1" si="19"/>
        <v>#NAME?</v>
      </c>
      <c r="AB83" s="138">
        <f t="shared" ca="1" si="20"/>
        <v>0</v>
      </c>
      <c r="AC83" s="140" t="e">
        <f t="shared" ca="1" si="21"/>
        <v>#NAME?</v>
      </c>
      <c r="AD83">
        <f t="shared" ca="1" si="22"/>
        <v>0</v>
      </c>
      <c r="AZ83" t="e">
        <f ca="1"/>
        <v>#NAME?</v>
      </c>
      <c r="BA83" t="e">
        <f ca="1"/>
        <v>#NAME?</v>
      </c>
      <c r="BB83" t="e">
        <f ca="1"/>
        <v>#NAME?</v>
      </c>
      <c r="BC83" t="e">
        <f t="shared" ca="1" si="26"/>
        <v>#NAME?</v>
      </c>
      <c r="BD83" t="e">
        <f t="shared" ca="1" si="27"/>
        <v>#NAME?</v>
      </c>
      <c r="BE83" t="e">
        <f t="shared" ca="1" si="23"/>
        <v>#NAME?</v>
      </c>
      <c r="BF83" t="e">
        <f t="shared" ca="1" si="24"/>
        <v>#NAME?</v>
      </c>
      <c r="BG83" t="e">
        <f t="shared" ca="1" si="25"/>
        <v>#NAME?</v>
      </c>
    </row>
    <row r="84" spans="1:59" ht="15.5" x14ac:dyDescent="0.35">
      <c r="A84" s="31">
        <v>43</v>
      </c>
      <c r="B84" s="20">
        <v>0.48</v>
      </c>
      <c r="C84" s="14">
        <v>3</v>
      </c>
      <c r="D84">
        <v>0</v>
      </c>
      <c r="E84" s="14">
        <v>30</v>
      </c>
      <c r="F84" s="14">
        <v>4</v>
      </c>
      <c r="G84" s="14">
        <v>0</v>
      </c>
      <c r="O84" t="e">
        <f ca="1"/>
        <v>#NAME?</v>
      </c>
      <c r="P84" t="e">
        <f ca="1"/>
        <v>#NAME?</v>
      </c>
      <c r="Q84" t="e">
        <f ca="1"/>
        <v>#NAME?</v>
      </c>
      <c r="R84" t="e">
        <f ca="1"/>
        <v>#NAME?</v>
      </c>
      <c r="S84" t="e">
        <f ca="1"/>
        <v>#NAME?</v>
      </c>
      <c r="T84" t="e">
        <f ca="1"/>
        <v>#NAME?</v>
      </c>
      <c r="U84" s="138" t="e">
        <f ca="1"/>
        <v>#NAME?</v>
      </c>
      <c r="V84" s="139" t="e">
        <f ca="1"/>
        <v>#NAME?</v>
      </c>
      <c r="W84" s="140" t="e">
        <f t="shared" ca="1" si="15"/>
        <v>#NAME?</v>
      </c>
      <c r="X84" t="e">
        <f t="shared" ca="1" si="16"/>
        <v>#NAME?</v>
      </c>
      <c r="Y84" t="e">
        <f t="shared" ca="1" si="17"/>
        <v>#NAME?</v>
      </c>
      <c r="Z84" s="138" t="e">
        <f t="shared" ca="1" si="18"/>
        <v>#NAME?</v>
      </c>
      <c r="AA84" s="140" t="e">
        <f t="shared" ca="1" si="19"/>
        <v>#NAME?</v>
      </c>
      <c r="AB84" s="138">
        <f t="shared" ca="1" si="20"/>
        <v>0</v>
      </c>
      <c r="AC84" s="140" t="e">
        <f t="shared" ca="1" si="21"/>
        <v>#NAME?</v>
      </c>
      <c r="AD84">
        <f t="shared" ca="1" si="22"/>
        <v>0</v>
      </c>
      <c r="AZ84" t="e">
        <f ca="1"/>
        <v>#NAME?</v>
      </c>
      <c r="BA84" t="e">
        <f ca="1"/>
        <v>#NAME?</v>
      </c>
      <c r="BB84" t="e">
        <f ca="1"/>
        <v>#NAME?</v>
      </c>
      <c r="BC84" t="e">
        <f t="shared" ca="1" si="26"/>
        <v>#NAME?</v>
      </c>
      <c r="BD84" t="e">
        <f t="shared" ca="1" si="27"/>
        <v>#NAME?</v>
      </c>
      <c r="BE84" t="e">
        <f t="shared" ca="1" si="23"/>
        <v>#NAME?</v>
      </c>
      <c r="BF84" t="e">
        <f t="shared" ca="1" si="24"/>
        <v>#NAME?</v>
      </c>
      <c r="BG84" t="e">
        <f t="shared" ca="1" si="25"/>
        <v>#NAME?</v>
      </c>
    </row>
    <row r="85" spans="1:59" ht="15.5" x14ac:dyDescent="0.35">
      <c r="A85" s="31">
        <v>49</v>
      </c>
      <c r="B85" s="20">
        <v>0.98299999999999998</v>
      </c>
      <c r="C85" s="14">
        <v>4</v>
      </c>
      <c r="D85">
        <v>0</v>
      </c>
      <c r="E85" s="14">
        <v>39</v>
      </c>
      <c r="F85" s="14">
        <v>7</v>
      </c>
      <c r="G85" s="14">
        <v>1</v>
      </c>
      <c r="O85" t="e">
        <f ca="1"/>
        <v>#NAME?</v>
      </c>
      <c r="P85" t="e">
        <f ca="1"/>
        <v>#NAME?</v>
      </c>
      <c r="Q85" t="e">
        <f ca="1"/>
        <v>#NAME?</v>
      </c>
      <c r="R85" t="e">
        <f ca="1"/>
        <v>#NAME?</v>
      </c>
      <c r="S85" t="e">
        <f ca="1"/>
        <v>#NAME?</v>
      </c>
      <c r="T85" t="e">
        <f ca="1"/>
        <v>#NAME?</v>
      </c>
      <c r="U85" s="138" t="e">
        <f ca="1"/>
        <v>#NAME?</v>
      </c>
      <c r="V85" s="139" t="e">
        <f ca="1"/>
        <v>#NAME?</v>
      </c>
      <c r="W85" s="140" t="e">
        <f t="shared" ca="1" si="15"/>
        <v>#NAME?</v>
      </c>
      <c r="X85" t="e">
        <f t="shared" ca="1" si="16"/>
        <v>#NAME?</v>
      </c>
      <c r="Y85" t="e">
        <f t="shared" ca="1" si="17"/>
        <v>#NAME?</v>
      </c>
      <c r="Z85" s="138" t="e">
        <f t="shared" ca="1" si="18"/>
        <v>#NAME?</v>
      </c>
      <c r="AA85" s="140" t="e">
        <f t="shared" ca="1" si="19"/>
        <v>#NAME?</v>
      </c>
      <c r="AB85" s="138">
        <f t="shared" ca="1" si="20"/>
        <v>0</v>
      </c>
      <c r="AC85" s="140" t="e">
        <f t="shared" ca="1" si="21"/>
        <v>#NAME?</v>
      </c>
      <c r="AD85">
        <f t="shared" ca="1" si="22"/>
        <v>0</v>
      </c>
      <c r="AZ85" t="e">
        <f ca="1"/>
        <v>#NAME?</v>
      </c>
      <c r="BA85" t="e">
        <f ca="1"/>
        <v>#NAME?</v>
      </c>
      <c r="BB85" t="e">
        <f ca="1"/>
        <v>#NAME?</v>
      </c>
      <c r="BC85" t="e">
        <f t="shared" ca="1" si="26"/>
        <v>#NAME?</v>
      </c>
      <c r="BD85" t="e">
        <f t="shared" ca="1" si="27"/>
        <v>#NAME?</v>
      </c>
      <c r="BE85" t="e">
        <f t="shared" ca="1" si="23"/>
        <v>#NAME?</v>
      </c>
      <c r="BF85" t="e">
        <f t="shared" ca="1" si="24"/>
        <v>#NAME?</v>
      </c>
      <c r="BG85" t="e">
        <f t="shared" ca="1" si="25"/>
        <v>#NAME?</v>
      </c>
    </row>
    <row r="86" spans="1:59" ht="15.5" x14ac:dyDescent="0.35">
      <c r="A86" s="31">
        <v>49</v>
      </c>
      <c r="B86" s="20">
        <v>1.881</v>
      </c>
      <c r="C86" s="14">
        <v>1</v>
      </c>
      <c r="D86">
        <v>0</v>
      </c>
      <c r="E86" s="14">
        <v>46</v>
      </c>
      <c r="F86" s="14">
        <v>9</v>
      </c>
      <c r="G86" s="14">
        <v>0</v>
      </c>
      <c r="O86" t="e">
        <f ca="1"/>
        <v>#NAME?</v>
      </c>
      <c r="P86" t="e">
        <f ca="1"/>
        <v>#NAME?</v>
      </c>
      <c r="Q86" t="e">
        <f ca="1"/>
        <v>#NAME?</v>
      </c>
      <c r="R86" t="e">
        <f ca="1"/>
        <v>#NAME?</v>
      </c>
      <c r="S86" t="e">
        <f ca="1"/>
        <v>#NAME?</v>
      </c>
      <c r="T86" t="e">
        <f ca="1"/>
        <v>#NAME?</v>
      </c>
      <c r="U86" s="138" t="e">
        <f ca="1"/>
        <v>#NAME?</v>
      </c>
      <c r="V86" s="139" t="e">
        <f ca="1"/>
        <v>#NAME?</v>
      </c>
      <c r="W86" s="140" t="e">
        <f t="shared" ca="1" si="15"/>
        <v>#NAME?</v>
      </c>
      <c r="X86" t="e">
        <f t="shared" ca="1" si="16"/>
        <v>#NAME?</v>
      </c>
      <c r="Y86" t="e">
        <f t="shared" ca="1" si="17"/>
        <v>#NAME?</v>
      </c>
      <c r="Z86" s="138" t="e">
        <f t="shared" ca="1" si="18"/>
        <v>#NAME?</v>
      </c>
      <c r="AA86" s="140" t="e">
        <f t="shared" ca="1" si="19"/>
        <v>#NAME?</v>
      </c>
      <c r="AB86" s="138">
        <f t="shared" ca="1" si="20"/>
        <v>0</v>
      </c>
      <c r="AC86" s="140" t="e">
        <f t="shared" ca="1" si="21"/>
        <v>#NAME?</v>
      </c>
      <c r="AD86">
        <f t="shared" ca="1" si="22"/>
        <v>0</v>
      </c>
      <c r="AZ86" t="e">
        <f ca="1"/>
        <v>#NAME?</v>
      </c>
      <c r="BA86" t="e">
        <f ca="1"/>
        <v>#NAME?</v>
      </c>
      <c r="BB86" t="e">
        <f ca="1"/>
        <v>#NAME?</v>
      </c>
      <c r="BC86" t="e">
        <f t="shared" ca="1" si="26"/>
        <v>#NAME?</v>
      </c>
      <c r="BD86" t="e">
        <f t="shared" ca="1" si="27"/>
        <v>#NAME?</v>
      </c>
      <c r="BE86" t="e">
        <f t="shared" ca="1" si="23"/>
        <v>#NAME?</v>
      </c>
      <c r="BF86" t="e">
        <f t="shared" ca="1" si="24"/>
        <v>#NAME?</v>
      </c>
      <c r="BG86" t="e">
        <f t="shared" ca="1" si="25"/>
        <v>#NAME?</v>
      </c>
    </row>
    <row r="87" spans="1:59" ht="15.5" x14ac:dyDescent="0.35">
      <c r="A87" s="31">
        <v>46</v>
      </c>
      <c r="B87" s="20">
        <v>2.6259999999999999</v>
      </c>
      <c r="C87" s="14">
        <v>2</v>
      </c>
      <c r="D87">
        <v>0</v>
      </c>
      <c r="E87" s="14">
        <v>50</v>
      </c>
      <c r="F87" s="14">
        <v>4</v>
      </c>
      <c r="G87" s="14">
        <v>0</v>
      </c>
      <c r="O87" t="e">
        <f ca="1"/>
        <v>#NAME?</v>
      </c>
      <c r="P87" t="e">
        <f ca="1"/>
        <v>#NAME?</v>
      </c>
      <c r="Q87" t="e">
        <f ca="1"/>
        <v>#NAME?</v>
      </c>
      <c r="R87" t="e">
        <f ca="1"/>
        <v>#NAME?</v>
      </c>
      <c r="S87" t="e">
        <f ca="1"/>
        <v>#NAME?</v>
      </c>
      <c r="T87" t="e">
        <f ca="1"/>
        <v>#NAME?</v>
      </c>
      <c r="U87" s="138" t="e">
        <f ca="1"/>
        <v>#NAME?</v>
      </c>
      <c r="V87" s="139" t="e">
        <f ca="1"/>
        <v>#NAME?</v>
      </c>
      <c r="W87" s="140" t="e">
        <f t="shared" ca="1" si="15"/>
        <v>#NAME?</v>
      </c>
      <c r="X87" t="e">
        <f t="shared" ca="1" si="16"/>
        <v>#NAME?</v>
      </c>
      <c r="Y87" t="e">
        <f t="shared" ca="1" si="17"/>
        <v>#NAME?</v>
      </c>
      <c r="Z87" s="138" t="e">
        <f t="shared" ca="1" si="18"/>
        <v>#NAME?</v>
      </c>
      <c r="AA87" s="140" t="e">
        <f t="shared" ca="1" si="19"/>
        <v>#NAME?</v>
      </c>
      <c r="AB87" s="138">
        <f t="shared" ca="1" si="20"/>
        <v>0</v>
      </c>
      <c r="AC87" s="140" t="e">
        <f t="shared" ca="1" si="21"/>
        <v>#NAME?</v>
      </c>
      <c r="AD87">
        <f t="shared" ca="1" si="22"/>
        <v>0</v>
      </c>
      <c r="AZ87" t="e">
        <f ca="1"/>
        <v>#NAME?</v>
      </c>
      <c r="BA87" t="e">
        <f ca="1"/>
        <v>#NAME?</v>
      </c>
      <c r="BB87" t="e">
        <f ca="1"/>
        <v>#NAME?</v>
      </c>
      <c r="BC87" t="e">
        <f t="shared" ca="1" si="26"/>
        <v>#NAME?</v>
      </c>
      <c r="BD87" t="e">
        <f t="shared" ca="1" si="27"/>
        <v>#NAME?</v>
      </c>
      <c r="BE87" t="e">
        <f t="shared" ca="1" si="23"/>
        <v>#NAME?</v>
      </c>
      <c r="BF87" t="e">
        <f t="shared" ca="1" si="24"/>
        <v>#NAME?</v>
      </c>
      <c r="BG87" t="e">
        <f t="shared" ca="1" si="25"/>
        <v>#NAME?</v>
      </c>
    </row>
    <row r="88" spans="1:59" ht="15.5" x14ac:dyDescent="0.35">
      <c r="A88" s="31">
        <v>53</v>
      </c>
      <c r="B88" s="20">
        <v>0.56799999999999995</v>
      </c>
      <c r="C88" s="14">
        <v>3</v>
      </c>
      <c r="D88">
        <v>0</v>
      </c>
      <c r="E88" s="14">
        <v>44</v>
      </c>
      <c r="F88" s="14">
        <v>8</v>
      </c>
      <c r="G88" s="14">
        <v>0</v>
      </c>
      <c r="O88" t="e">
        <f ca="1"/>
        <v>#NAME?</v>
      </c>
      <c r="P88" t="e">
        <f ca="1"/>
        <v>#NAME?</v>
      </c>
      <c r="Q88" t="e">
        <f ca="1"/>
        <v>#NAME?</v>
      </c>
      <c r="R88" t="e">
        <f ca="1"/>
        <v>#NAME?</v>
      </c>
      <c r="S88" t="e">
        <f ca="1"/>
        <v>#NAME?</v>
      </c>
      <c r="T88" t="e">
        <f ca="1"/>
        <v>#NAME?</v>
      </c>
      <c r="U88" s="138" t="e">
        <f ca="1"/>
        <v>#NAME?</v>
      </c>
      <c r="V88" s="139" t="e">
        <f ca="1"/>
        <v>#NAME?</v>
      </c>
      <c r="W88" s="140" t="e">
        <f t="shared" ca="1" si="15"/>
        <v>#NAME?</v>
      </c>
      <c r="X88" t="e">
        <f t="shared" ca="1" si="16"/>
        <v>#NAME?</v>
      </c>
      <c r="Y88" t="e">
        <f t="shared" ca="1" si="17"/>
        <v>#NAME?</v>
      </c>
      <c r="Z88" s="138" t="e">
        <f t="shared" ca="1" si="18"/>
        <v>#NAME?</v>
      </c>
      <c r="AA88" s="140" t="e">
        <f t="shared" ca="1" si="19"/>
        <v>#NAME?</v>
      </c>
      <c r="AB88" s="138">
        <f t="shared" ca="1" si="20"/>
        <v>0</v>
      </c>
      <c r="AC88" s="140" t="e">
        <f t="shared" ca="1" si="21"/>
        <v>#NAME?</v>
      </c>
      <c r="AD88">
        <f t="shared" ca="1" si="22"/>
        <v>0</v>
      </c>
      <c r="AZ88" t="e">
        <f ca="1"/>
        <v>#NAME?</v>
      </c>
      <c r="BA88" t="e">
        <f ca="1"/>
        <v>#NAME?</v>
      </c>
      <c r="BB88" t="e">
        <f ca="1"/>
        <v>#NAME?</v>
      </c>
      <c r="BC88" t="e">
        <f t="shared" ca="1" si="26"/>
        <v>#NAME?</v>
      </c>
      <c r="BD88" t="e">
        <f t="shared" ca="1" si="27"/>
        <v>#NAME?</v>
      </c>
      <c r="BE88" t="e">
        <f t="shared" ca="1" si="23"/>
        <v>#NAME?</v>
      </c>
      <c r="BF88" t="e">
        <f t="shared" ca="1" si="24"/>
        <v>#NAME?</v>
      </c>
      <c r="BG88" t="e">
        <f t="shared" ca="1" si="25"/>
        <v>#NAME?</v>
      </c>
    </row>
    <row r="89" spans="1:59" ht="15.5" x14ac:dyDescent="0.35">
      <c r="A89" s="31">
        <v>62</v>
      </c>
      <c r="B89" s="20">
        <v>0.879</v>
      </c>
      <c r="C89" s="14">
        <v>3</v>
      </c>
      <c r="D89">
        <v>1</v>
      </c>
      <c r="E89" s="14">
        <v>31</v>
      </c>
      <c r="F89" s="14">
        <v>10</v>
      </c>
      <c r="G89" s="14">
        <v>0</v>
      </c>
      <c r="O89" t="e">
        <f ca="1"/>
        <v>#NAME?</v>
      </c>
      <c r="P89" t="e">
        <f ca="1"/>
        <v>#NAME?</v>
      </c>
      <c r="Q89" t="e">
        <f ca="1"/>
        <v>#NAME?</v>
      </c>
      <c r="R89" t="e">
        <f ca="1"/>
        <v>#NAME?</v>
      </c>
      <c r="S89" t="e">
        <f ca="1"/>
        <v>#NAME?</v>
      </c>
      <c r="T89" t="e">
        <f ca="1"/>
        <v>#NAME?</v>
      </c>
      <c r="U89" s="138" t="e">
        <f ca="1"/>
        <v>#NAME?</v>
      </c>
      <c r="V89" s="139" t="e">
        <f ca="1"/>
        <v>#NAME?</v>
      </c>
      <c r="W89" s="140" t="e">
        <f t="shared" ca="1" si="15"/>
        <v>#NAME?</v>
      </c>
      <c r="X89" t="e">
        <f t="shared" ca="1" si="16"/>
        <v>#NAME?</v>
      </c>
      <c r="Y89" t="e">
        <f t="shared" ca="1" si="17"/>
        <v>#NAME?</v>
      </c>
      <c r="Z89" s="138" t="e">
        <f t="shared" ca="1" si="18"/>
        <v>#NAME?</v>
      </c>
      <c r="AA89" s="140" t="e">
        <f t="shared" ca="1" si="19"/>
        <v>#NAME?</v>
      </c>
      <c r="AB89" s="138">
        <f t="shared" ca="1" si="20"/>
        <v>0</v>
      </c>
      <c r="AC89" s="140" t="e">
        <f t="shared" ca="1" si="21"/>
        <v>#NAME?</v>
      </c>
      <c r="AD89">
        <f t="shared" ca="1" si="22"/>
        <v>0</v>
      </c>
      <c r="AZ89" t="e">
        <f ca="1"/>
        <v>#NAME?</v>
      </c>
      <c r="BA89" t="e">
        <f ca="1"/>
        <v>#NAME?</v>
      </c>
      <c r="BB89" t="e">
        <f ca="1"/>
        <v>#NAME?</v>
      </c>
      <c r="BC89" t="e">
        <f t="shared" ca="1" si="26"/>
        <v>#NAME?</v>
      </c>
      <c r="BD89" t="e">
        <f t="shared" ca="1" si="27"/>
        <v>#NAME?</v>
      </c>
      <c r="BE89" t="e">
        <f t="shared" ca="1" si="23"/>
        <v>#NAME?</v>
      </c>
      <c r="BF89" t="e">
        <f t="shared" ca="1" si="24"/>
        <v>#NAME?</v>
      </c>
      <c r="BG89" t="e">
        <f t="shared" ca="1" si="25"/>
        <v>#NAME?</v>
      </c>
    </row>
    <row r="90" spans="1:59" ht="15.5" x14ac:dyDescent="0.35">
      <c r="A90" s="31">
        <v>51</v>
      </c>
      <c r="B90" s="20">
        <v>1.083</v>
      </c>
      <c r="C90" s="14">
        <v>2</v>
      </c>
      <c r="D90">
        <v>0</v>
      </c>
      <c r="E90" s="14">
        <v>53</v>
      </c>
      <c r="F90" s="14">
        <v>7</v>
      </c>
      <c r="G90" s="14">
        <v>0</v>
      </c>
      <c r="O90" t="e">
        <f ca="1"/>
        <v>#NAME?</v>
      </c>
      <c r="P90" t="e">
        <f ca="1"/>
        <v>#NAME?</v>
      </c>
      <c r="Q90" t="e">
        <f ca="1"/>
        <v>#NAME?</v>
      </c>
      <c r="R90" t="e">
        <f ca="1"/>
        <v>#NAME?</v>
      </c>
      <c r="S90" t="e">
        <f ca="1"/>
        <v>#NAME?</v>
      </c>
      <c r="T90" t="e">
        <f ca="1"/>
        <v>#NAME?</v>
      </c>
      <c r="U90" s="138" t="e">
        <f ca="1"/>
        <v>#NAME?</v>
      </c>
      <c r="V90" s="139" t="e">
        <f ca="1"/>
        <v>#NAME?</v>
      </c>
      <c r="W90" s="140" t="e">
        <f t="shared" ca="1" si="15"/>
        <v>#NAME?</v>
      </c>
      <c r="X90" t="e">
        <f t="shared" ca="1" si="16"/>
        <v>#NAME?</v>
      </c>
      <c r="Y90" t="e">
        <f t="shared" ca="1" si="17"/>
        <v>#NAME?</v>
      </c>
      <c r="Z90" s="138" t="e">
        <f t="shared" ca="1" si="18"/>
        <v>#NAME?</v>
      </c>
      <c r="AA90" s="140" t="e">
        <f t="shared" ca="1" si="19"/>
        <v>#NAME?</v>
      </c>
      <c r="AB90" s="138">
        <f t="shared" ca="1" si="20"/>
        <v>0</v>
      </c>
      <c r="AC90" s="140" t="e">
        <f t="shared" ca="1" si="21"/>
        <v>#NAME?</v>
      </c>
      <c r="AD90">
        <f t="shared" ca="1" si="22"/>
        <v>0</v>
      </c>
      <c r="AZ90" t="e">
        <f ca="1"/>
        <v>#NAME?</v>
      </c>
      <c r="BA90" t="e">
        <f ca="1"/>
        <v>#NAME?</v>
      </c>
      <c r="BB90" t="e">
        <f ca="1"/>
        <v>#NAME?</v>
      </c>
      <c r="BC90" t="e">
        <f t="shared" ca="1" si="26"/>
        <v>#NAME?</v>
      </c>
      <c r="BD90" t="e">
        <f t="shared" ca="1" si="27"/>
        <v>#NAME?</v>
      </c>
      <c r="BE90" t="e">
        <f t="shared" ca="1" si="23"/>
        <v>#NAME?</v>
      </c>
      <c r="BF90" t="e">
        <f t="shared" ca="1" si="24"/>
        <v>#NAME?</v>
      </c>
      <c r="BG90" t="e">
        <f t="shared" ca="1" si="25"/>
        <v>#NAME?</v>
      </c>
    </row>
    <row r="91" spans="1:59" ht="15.5" x14ac:dyDescent="0.35">
      <c r="A91" s="31">
        <v>70</v>
      </c>
      <c r="B91" s="20">
        <v>0.82799999999999996</v>
      </c>
      <c r="C91" s="14">
        <v>3</v>
      </c>
      <c r="D91">
        <v>1</v>
      </c>
      <c r="E91" s="14">
        <v>37</v>
      </c>
      <c r="F91" s="14">
        <v>15</v>
      </c>
      <c r="G91" s="14">
        <v>1</v>
      </c>
      <c r="O91" t="e">
        <f ca="1"/>
        <v>#NAME?</v>
      </c>
      <c r="P91" t="e">
        <f ca="1"/>
        <v>#NAME?</v>
      </c>
      <c r="Q91" t="e">
        <f ca="1"/>
        <v>#NAME?</v>
      </c>
      <c r="R91" t="e">
        <f ca="1"/>
        <v>#NAME?</v>
      </c>
      <c r="S91" t="e">
        <f ca="1"/>
        <v>#NAME?</v>
      </c>
      <c r="T91" t="e">
        <f ca="1"/>
        <v>#NAME?</v>
      </c>
      <c r="U91" s="138" t="e">
        <f ca="1"/>
        <v>#NAME?</v>
      </c>
      <c r="V91" s="139" t="e">
        <f ca="1"/>
        <v>#NAME?</v>
      </c>
      <c r="W91" s="140" t="e">
        <f t="shared" ca="1" si="15"/>
        <v>#NAME?</v>
      </c>
      <c r="X91" t="e">
        <f t="shared" ca="1" si="16"/>
        <v>#NAME?</v>
      </c>
      <c r="Y91" t="e">
        <f t="shared" ca="1" si="17"/>
        <v>#NAME?</v>
      </c>
      <c r="Z91" s="138" t="e">
        <f t="shared" ca="1" si="18"/>
        <v>#NAME?</v>
      </c>
      <c r="AA91" s="140" t="e">
        <f t="shared" ca="1" si="19"/>
        <v>#NAME?</v>
      </c>
      <c r="AB91" s="138">
        <f t="shared" ca="1" si="20"/>
        <v>0</v>
      </c>
      <c r="AC91" s="140" t="e">
        <f t="shared" ca="1" si="21"/>
        <v>#NAME?</v>
      </c>
      <c r="AD91">
        <f t="shared" ca="1" si="22"/>
        <v>0</v>
      </c>
      <c r="AZ91" t="e">
        <f ca="1"/>
        <v>#NAME?</v>
      </c>
      <c r="BA91" t="e">
        <f ca="1"/>
        <v>#NAME?</v>
      </c>
      <c r="BB91" t="e">
        <f ca="1"/>
        <v>#NAME?</v>
      </c>
      <c r="BC91" t="e">
        <f t="shared" ca="1" si="26"/>
        <v>#NAME?</v>
      </c>
      <c r="BD91" t="e">
        <f t="shared" ca="1" si="27"/>
        <v>#NAME?</v>
      </c>
      <c r="BE91" t="e">
        <f t="shared" ca="1" si="23"/>
        <v>#NAME?</v>
      </c>
      <c r="BF91" t="e">
        <f t="shared" ca="1" si="24"/>
        <v>#NAME?</v>
      </c>
      <c r="BG91" t="e">
        <f t="shared" ca="1" si="25"/>
        <v>#NAME?</v>
      </c>
    </row>
    <row r="92" spans="1:59" ht="15.5" x14ac:dyDescent="0.35">
      <c r="A92" s="31">
        <v>56</v>
      </c>
      <c r="B92" s="20">
        <v>1.56</v>
      </c>
      <c r="C92" s="14">
        <v>5</v>
      </c>
      <c r="D92">
        <v>0</v>
      </c>
      <c r="E92" s="14">
        <v>46</v>
      </c>
      <c r="F92" s="14">
        <v>1</v>
      </c>
      <c r="G92" s="14">
        <v>1</v>
      </c>
      <c r="O92" t="e">
        <f ca="1"/>
        <v>#NAME?</v>
      </c>
      <c r="P92" t="e">
        <f ca="1"/>
        <v>#NAME?</v>
      </c>
      <c r="Q92" t="e">
        <f ca="1"/>
        <v>#NAME?</v>
      </c>
      <c r="R92" t="e">
        <f ca="1"/>
        <v>#NAME?</v>
      </c>
      <c r="S92" t="e">
        <f ca="1"/>
        <v>#NAME?</v>
      </c>
      <c r="T92" t="e">
        <f ca="1"/>
        <v>#NAME?</v>
      </c>
      <c r="U92" s="138" t="e">
        <f ca="1"/>
        <v>#NAME?</v>
      </c>
      <c r="V92" s="139" t="e">
        <f ca="1"/>
        <v>#NAME?</v>
      </c>
      <c r="W92" s="140" t="e">
        <f t="shared" ca="1" si="15"/>
        <v>#NAME?</v>
      </c>
      <c r="X92" t="e">
        <f t="shared" ca="1" si="16"/>
        <v>#NAME?</v>
      </c>
      <c r="Y92" t="e">
        <f t="shared" ca="1" si="17"/>
        <v>#NAME?</v>
      </c>
      <c r="Z92" s="138" t="e">
        <f t="shared" ca="1" si="18"/>
        <v>#NAME?</v>
      </c>
      <c r="AA92" s="140" t="e">
        <f t="shared" ca="1" si="19"/>
        <v>#NAME?</v>
      </c>
      <c r="AB92" s="138">
        <f t="shared" ca="1" si="20"/>
        <v>0</v>
      </c>
      <c r="AC92" s="140" t="e">
        <f t="shared" ca="1" si="21"/>
        <v>#NAME?</v>
      </c>
      <c r="AD92">
        <f t="shared" ca="1" si="22"/>
        <v>0</v>
      </c>
      <c r="AZ92" t="e">
        <f ca="1"/>
        <v>#NAME?</v>
      </c>
      <c r="BA92" t="e">
        <f ca="1"/>
        <v>#NAME?</v>
      </c>
      <c r="BB92" t="e">
        <f ca="1"/>
        <v>#NAME?</v>
      </c>
      <c r="BC92" t="e">
        <f t="shared" ca="1" si="26"/>
        <v>#NAME?</v>
      </c>
      <c r="BD92" t="e">
        <f t="shared" ca="1" si="27"/>
        <v>#NAME?</v>
      </c>
      <c r="BE92" t="e">
        <f t="shared" ca="1" si="23"/>
        <v>#NAME?</v>
      </c>
      <c r="BF92" t="e">
        <f t="shared" ca="1" si="24"/>
        <v>#NAME?</v>
      </c>
      <c r="BG92" t="e">
        <f t="shared" ca="1" si="25"/>
        <v>#NAME?</v>
      </c>
    </row>
    <row r="93" spans="1:59" ht="15.5" x14ac:dyDescent="0.35">
      <c r="A93" s="31">
        <v>42</v>
      </c>
      <c r="B93" s="20">
        <v>1.4279999999999999</v>
      </c>
      <c r="C93" s="14">
        <v>4</v>
      </c>
      <c r="D93">
        <v>0</v>
      </c>
      <c r="E93" s="14">
        <v>45</v>
      </c>
      <c r="F93" s="14">
        <v>5</v>
      </c>
      <c r="G93" s="14">
        <v>1</v>
      </c>
      <c r="O93" t="e">
        <f ca="1"/>
        <v>#NAME?</v>
      </c>
      <c r="P93" t="e">
        <f ca="1"/>
        <v>#NAME?</v>
      </c>
      <c r="Q93" t="e">
        <f ca="1"/>
        <v>#NAME?</v>
      </c>
      <c r="R93" t="e">
        <f ca="1"/>
        <v>#NAME?</v>
      </c>
      <c r="S93" t="e">
        <f ca="1"/>
        <v>#NAME?</v>
      </c>
      <c r="T93" t="e">
        <f ca="1"/>
        <v>#NAME?</v>
      </c>
      <c r="U93" s="138" t="e">
        <f ca="1"/>
        <v>#NAME?</v>
      </c>
      <c r="V93" s="139" t="e">
        <f ca="1"/>
        <v>#NAME?</v>
      </c>
      <c r="W93" s="140" t="e">
        <f t="shared" ca="1" si="15"/>
        <v>#NAME?</v>
      </c>
      <c r="X93" t="e">
        <f t="shared" ca="1" si="16"/>
        <v>#NAME?</v>
      </c>
      <c r="Y93" t="e">
        <f t="shared" ca="1" si="17"/>
        <v>#NAME?</v>
      </c>
      <c r="Z93" s="138" t="e">
        <f t="shared" ca="1" si="18"/>
        <v>#NAME?</v>
      </c>
      <c r="AA93" s="140" t="e">
        <f t="shared" ca="1" si="19"/>
        <v>#NAME?</v>
      </c>
      <c r="AB93" s="138">
        <f t="shared" ca="1" si="20"/>
        <v>0</v>
      </c>
      <c r="AC93" s="140" t="e">
        <f t="shared" ca="1" si="21"/>
        <v>#NAME?</v>
      </c>
      <c r="AD93">
        <f t="shared" ca="1" si="22"/>
        <v>0</v>
      </c>
      <c r="AZ93" t="e">
        <f ca="1"/>
        <v>#NAME?</v>
      </c>
      <c r="BA93" t="e">
        <f ca="1"/>
        <v>#NAME?</v>
      </c>
      <c r="BB93" t="e">
        <f ca="1"/>
        <v>#NAME?</v>
      </c>
      <c r="BC93" t="e">
        <f t="shared" ca="1" si="26"/>
        <v>#NAME?</v>
      </c>
      <c r="BD93" t="e">
        <f t="shared" ca="1" si="27"/>
        <v>#NAME?</v>
      </c>
      <c r="BE93" t="e">
        <f t="shared" ca="1" si="23"/>
        <v>#NAME?</v>
      </c>
      <c r="BF93" t="e">
        <f t="shared" ca="1" si="24"/>
        <v>#NAME?</v>
      </c>
      <c r="BG93" t="e">
        <f t="shared" ca="1" si="25"/>
        <v>#NAME?</v>
      </c>
    </row>
    <row r="94" spans="1:59" ht="15.5" x14ac:dyDescent="0.35">
      <c r="A94" s="31">
        <v>56</v>
      </c>
      <c r="B94" s="20">
        <v>1.4039999999999999</v>
      </c>
      <c r="C94" s="14">
        <v>1</v>
      </c>
      <c r="D94">
        <v>0</v>
      </c>
      <c r="E94" s="14">
        <v>34</v>
      </c>
      <c r="F94" s="14">
        <v>8</v>
      </c>
      <c r="G94" s="14">
        <v>1</v>
      </c>
      <c r="O94" t="e">
        <f ca="1"/>
        <v>#NAME?</v>
      </c>
      <c r="P94" t="e">
        <f ca="1"/>
        <v>#NAME?</v>
      </c>
      <c r="Q94" t="e">
        <f ca="1"/>
        <v>#NAME?</v>
      </c>
      <c r="R94" t="e">
        <f ca="1"/>
        <v>#NAME?</v>
      </c>
      <c r="S94" t="e">
        <f ca="1"/>
        <v>#NAME?</v>
      </c>
      <c r="T94" t="e">
        <f ca="1"/>
        <v>#NAME?</v>
      </c>
      <c r="U94" s="138" t="e">
        <f ca="1"/>
        <v>#NAME?</v>
      </c>
      <c r="V94" s="139" t="e">
        <f ca="1"/>
        <v>#NAME?</v>
      </c>
      <c r="W94" s="140" t="e">
        <f t="shared" ca="1" si="15"/>
        <v>#NAME?</v>
      </c>
      <c r="X94" t="e">
        <f t="shared" ca="1" si="16"/>
        <v>#NAME?</v>
      </c>
      <c r="Y94" t="e">
        <f t="shared" ca="1" si="17"/>
        <v>#NAME?</v>
      </c>
      <c r="Z94" s="138" t="e">
        <f t="shared" ca="1" si="18"/>
        <v>#NAME?</v>
      </c>
      <c r="AA94" s="140" t="e">
        <f t="shared" ca="1" si="19"/>
        <v>#NAME?</v>
      </c>
      <c r="AB94" s="138">
        <f t="shared" ca="1" si="20"/>
        <v>0</v>
      </c>
      <c r="AC94" s="140" t="e">
        <f t="shared" ca="1" si="21"/>
        <v>#NAME?</v>
      </c>
      <c r="AD94">
        <f t="shared" ca="1" si="22"/>
        <v>0</v>
      </c>
      <c r="AZ94" t="e">
        <f ca="1"/>
        <v>#NAME?</v>
      </c>
      <c r="BA94" t="e">
        <f ca="1"/>
        <v>#NAME?</v>
      </c>
      <c r="BB94" t="e">
        <f ca="1"/>
        <v>#NAME?</v>
      </c>
      <c r="BC94" t="e">
        <f t="shared" ca="1" si="26"/>
        <v>#NAME?</v>
      </c>
      <c r="BD94" t="e">
        <f t="shared" ca="1" si="27"/>
        <v>#NAME?</v>
      </c>
      <c r="BE94" t="e">
        <f t="shared" ca="1" si="23"/>
        <v>#NAME?</v>
      </c>
      <c r="BF94" t="e">
        <f t="shared" ca="1" si="24"/>
        <v>#NAME?</v>
      </c>
      <c r="BG94" t="e">
        <f t="shared" ca="1" si="25"/>
        <v>#NAME?</v>
      </c>
    </row>
    <row r="95" spans="1:59" ht="15.5" x14ac:dyDescent="0.35">
      <c r="A95" s="31">
        <v>60</v>
      </c>
      <c r="B95" s="20">
        <v>1.0720000000000001</v>
      </c>
      <c r="C95" s="14">
        <v>2</v>
      </c>
      <c r="D95">
        <v>1</v>
      </c>
      <c r="E95" s="14">
        <v>38</v>
      </c>
      <c r="F95" s="14">
        <v>13</v>
      </c>
      <c r="G95" s="14">
        <v>1</v>
      </c>
      <c r="O95" t="e">
        <f ca="1"/>
        <v>#NAME?</v>
      </c>
      <c r="P95" t="e">
        <f ca="1"/>
        <v>#NAME?</v>
      </c>
      <c r="Q95" t="e">
        <f ca="1"/>
        <v>#NAME?</v>
      </c>
      <c r="R95" t="e">
        <f ca="1"/>
        <v>#NAME?</v>
      </c>
      <c r="S95" t="e">
        <f ca="1"/>
        <v>#NAME?</v>
      </c>
      <c r="T95" t="e">
        <f ca="1"/>
        <v>#NAME?</v>
      </c>
      <c r="U95" s="138" t="e">
        <f ca="1"/>
        <v>#NAME?</v>
      </c>
      <c r="V95" s="139" t="e">
        <f ca="1"/>
        <v>#NAME?</v>
      </c>
      <c r="W95" s="140" t="e">
        <f t="shared" ca="1" si="15"/>
        <v>#NAME?</v>
      </c>
      <c r="X95" t="e">
        <f t="shared" ca="1" si="16"/>
        <v>#NAME?</v>
      </c>
      <c r="Y95" t="e">
        <f t="shared" ca="1" si="17"/>
        <v>#NAME?</v>
      </c>
      <c r="Z95" s="138" t="e">
        <f t="shared" ca="1" si="18"/>
        <v>#NAME?</v>
      </c>
      <c r="AA95" s="140" t="e">
        <f t="shared" ca="1" si="19"/>
        <v>#NAME?</v>
      </c>
      <c r="AB95" s="138">
        <f t="shared" ca="1" si="20"/>
        <v>0</v>
      </c>
      <c r="AC95" s="140" t="e">
        <f t="shared" ca="1" si="21"/>
        <v>#NAME?</v>
      </c>
      <c r="AD95">
        <f t="shared" ca="1" si="22"/>
        <v>0</v>
      </c>
      <c r="AZ95" t="e">
        <f ca="1"/>
        <v>#NAME?</v>
      </c>
      <c r="BA95" t="e">
        <f ca="1"/>
        <v>#NAME?</v>
      </c>
      <c r="BB95" t="e">
        <f ca="1"/>
        <v>#NAME?</v>
      </c>
      <c r="BC95" t="e">
        <f t="shared" ca="1" si="26"/>
        <v>#NAME?</v>
      </c>
      <c r="BD95" t="e">
        <f t="shared" ca="1" si="27"/>
        <v>#NAME?</v>
      </c>
      <c r="BE95" t="e">
        <f t="shared" ca="1" si="23"/>
        <v>#NAME?</v>
      </c>
      <c r="BF95" t="e">
        <f t="shared" ca="1" si="24"/>
        <v>#NAME?</v>
      </c>
      <c r="BG95" t="e">
        <f t="shared" ca="1" si="25"/>
        <v>#NAME?</v>
      </c>
    </row>
    <row r="96" spans="1:59" ht="15.5" x14ac:dyDescent="0.35">
      <c r="A96" s="31">
        <v>48</v>
      </c>
      <c r="B96" s="20">
        <v>0.183</v>
      </c>
      <c r="C96" s="14">
        <v>4</v>
      </c>
      <c r="D96">
        <v>0</v>
      </c>
      <c r="E96" s="14">
        <v>37</v>
      </c>
      <c r="F96" s="14">
        <v>11</v>
      </c>
      <c r="G96" s="14">
        <v>1</v>
      </c>
      <c r="O96" t="e">
        <f ca="1"/>
        <v>#NAME?</v>
      </c>
      <c r="P96" t="e">
        <f ca="1"/>
        <v>#NAME?</v>
      </c>
      <c r="Q96" t="e">
        <f ca="1"/>
        <v>#NAME?</v>
      </c>
      <c r="R96" t="e">
        <f ca="1"/>
        <v>#NAME?</v>
      </c>
      <c r="S96" t="e">
        <f ca="1"/>
        <v>#NAME?</v>
      </c>
      <c r="T96" t="e">
        <f ca="1"/>
        <v>#NAME?</v>
      </c>
      <c r="U96" s="138" t="e">
        <f ca="1"/>
        <v>#NAME?</v>
      </c>
      <c r="V96" s="139" t="e">
        <f ca="1"/>
        <v>#NAME?</v>
      </c>
      <c r="W96" s="140" t="e">
        <f t="shared" ca="1" si="15"/>
        <v>#NAME?</v>
      </c>
      <c r="X96" t="e">
        <f t="shared" ca="1" si="16"/>
        <v>#NAME?</v>
      </c>
      <c r="Y96" t="e">
        <f t="shared" ca="1" si="17"/>
        <v>#NAME?</v>
      </c>
      <c r="Z96" s="138" t="e">
        <f t="shared" ca="1" si="18"/>
        <v>#NAME?</v>
      </c>
      <c r="AA96" s="140" t="e">
        <f t="shared" ca="1" si="19"/>
        <v>#NAME?</v>
      </c>
      <c r="AB96" s="138">
        <f t="shared" ca="1" si="20"/>
        <v>0</v>
      </c>
      <c r="AC96" s="140" t="e">
        <f t="shared" ca="1" si="21"/>
        <v>#NAME?</v>
      </c>
      <c r="AD96">
        <f t="shared" ca="1" si="22"/>
        <v>0</v>
      </c>
      <c r="AZ96" t="e">
        <f ca="1"/>
        <v>#NAME?</v>
      </c>
      <c r="BA96" t="e">
        <f ca="1"/>
        <v>#NAME?</v>
      </c>
      <c r="BB96" t="e">
        <f ca="1"/>
        <v>#NAME?</v>
      </c>
      <c r="BC96" t="e">
        <f t="shared" ca="1" si="26"/>
        <v>#NAME?</v>
      </c>
      <c r="BD96" t="e">
        <f t="shared" ca="1" si="27"/>
        <v>#NAME?</v>
      </c>
      <c r="BE96" t="e">
        <f t="shared" ca="1" si="23"/>
        <v>#NAME?</v>
      </c>
      <c r="BF96" t="e">
        <f t="shared" ca="1" si="24"/>
        <v>#NAME?</v>
      </c>
      <c r="BG96" t="e">
        <f t="shared" ca="1" si="25"/>
        <v>#NAME?</v>
      </c>
    </row>
    <row r="97" spans="1:59" ht="15.5" x14ac:dyDescent="0.35">
      <c r="A97" s="31">
        <v>88</v>
      </c>
      <c r="B97" s="20">
        <v>1.6</v>
      </c>
      <c r="C97" s="14">
        <v>0</v>
      </c>
      <c r="D97">
        <v>1</v>
      </c>
      <c r="E97" s="14">
        <v>39</v>
      </c>
      <c r="F97" s="14">
        <v>18</v>
      </c>
      <c r="G97" s="14">
        <v>1</v>
      </c>
      <c r="O97" t="e">
        <f ca="1"/>
        <v>#NAME?</v>
      </c>
      <c r="P97" t="e">
        <f ca="1"/>
        <v>#NAME?</v>
      </c>
      <c r="Q97" t="e">
        <f ca="1"/>
        <v>#NAME?</v>
      </c>
      <c r="R97" t="e">
        <f ca="1"/>
        <v>#NAME?</v>
      </c>
      <c r="S97" t="e">
        <f ca="1"/>
        <v>#NAME?</v>
      </c>
      <c r="T97" t="e">
        <f ca="1"/>
        <v>#NAME?</v>
      </c>
      <c r="U97" s="138" t="e">
        <f ca="1"/>
        <v>#NAME?</v>
      </c>
      <c r="V97" s="139" t="e">
        <f ca="1"/>
        <v>#NAME?</v>
      </c>
      <c r="W97" s="140" t="e">
        <f t="shared" ca="1" si="15"/>
        <v>#NAME?</v>
      </c>
      <c r="X97" t="e">
        <f t="shared" ca="1" si="16"/>
        <v>#NAME?</v>
      </c>
      <c r="Y97" t="e">
        <f t="shared" ca="1" si="17"/>
        <v>#NAME?</v>
      </c>
      <c r="Z97" s="138" t="e">
        <f t="shared" ca="1" si="18"/>
        <v>#NAME?</v>
      </c>
      <c r="AA97" s="140" t="e">
        <f t="shared" ca="1" si="19"/>
        <v>#NAME?</v>
      </c>
      <c r="AB97" s="138">
        <f t="shared" ca="1" si="20"/>
        <v>0</v>
      </c>
      <c r="AC97" s="140" t="e">
        <f t="shared" ca="1" si="21"/>
        <v>#NAME?</v>
      </c>
      <c r="AD97">
        <f t="shared" ca="1" si="22"/>
        <v>0</v>
      </c>
      <c r="AZ97" t="e">
        <f ca="1"/>
        <v>#NAME?</v>
      </c>
      <c r="BA97" t="e">
        <f ca="1"/>
        <v>#NAME?</v>
      </c>
      <c r="BB97" t="e">
        <f ca="1"/>
        <v>#NAME?</v>
      </c>
      <c r="BC97" t="e">
        <f t="shared" ca="1" si="26"/>
        <v>#NAME?</v>
      </c>
      <c r="BD97" t="e">
        <f t="shared" ca="1" si="27"/>
        <v>#NAME?</v>
      </c>
      <c r="BE97" t="e">
        <f t="shared" ca="1" si="23"/>
        <v>#NAME?</v>
      </c>
      <c r="BF97" t="e">
        <f t="shared" ca="1" si="24"/>
        <v>#NAME?</v>
      </c>
      <c r="BG97" t="e">
        <f t="shared" ca="1" si="25"/>
        <v>#NAME?</v>
      </c>
    </row>
    <row r="98" spans="1:59" ht="15.5" x14ac:dyDescent="0.35">
      <c r="A98" s="31">
        <v>75</v>
      </c>
      <c r="B98" s="20">
        <v>0.61199999999999999</v>
      </c>
      <c r="C98" s="14">
        <v>5</v>
      </c>
      <c r="D98">
        <v>1</v>
      </c>
      <c r="E98" s="14">
        <v>42</v>
      </c>
      <c r="F98" s="14">
        <v>15</v>
      </c>
      <c r="G98" s="14">
        <v>0</v>
      </c>
      <c r="O98" t="e">
        <f ca="1"/>
        <v>#NAME?</v>
      </c>
      <c r="P98" t="e">
        <f ca="1"/>
        <v>#NAME?</v>
      </c>
      <c r="Q98" t="e">
        <f ca="1"/>
        <v>#NAME?</v>
      </c>
      <c r="R98" t="e">
        <f ca="1"/>
        <v>#NAME?</v>
      </c>
      <c r="S98" t="e">
        <f ca="1"/>
        <v>#NAME?</v>
      </c>
      <c r="T98" t="e">
        <f ca="1"/>
        <v>#NAME?</v>
      </c>
      <c r="U98" s="138" t="e">
        <f ca="1"/>
        <v>#NAME?</v>
      </c>
      <c r="V98" s="139" t="e">
        <f ca="1"/>
        <v>#NAME?</v>
      </c>
      <c r="W98" s="140" t="e">
        <f t="shared" ca="1" si="15"/>
        <v>#NAME?</v>
      </c>
      <c r="X98" t="e">
        <f t="shared" ca="1" si="16"/>
        <v>#NAME?</v>
      </c>
      <c r="Y98" t="e">
        <f t="shared" ca="1" si="17"/>
        <v>#NAME?</v>
      </c>
      <c r="Z98" s="138" t="e">
        <f t="shared" ca="1" si="18"/>
        <v>#NAME?</v>
      </c>
      <c r="AA98" s="140" t="e">
        <f t="shared" ca="1" si="19"/>
        <v>#NAME?</v>
      </c>
      <c r="AB98" s="138">
        <f t="shared" ca="1" si="20"/>
        <v>0</v>
      </c>
      <c r="AC98" s="140" t="e">
        <f t="shared" ca="1" si="21"/>
        <v>#NAME?</v>
      </c>
      <c r="AD98">
        <f t="shared" ca="1" si="22"/>
        <v>0</v>
      </c>
      <c r="AZ98" t="e">
        <f ca="1"/>
        <v>#NAME?</v>
      </c>
      <c r="BA98" t="e">
        <f ca="1"/>
        <v>#NAME?</v>
      </c>
      <c r="BB98" t="e">
        <f ca="1"/>
        <v>#NAME?</v>
      </c>
      <c r="BC98" t="e">
        <f t="shared" ca="1" si="26"/>
        <v>#NAME?</v>
      </c>
      <c r="BD98" t="e">
        <f t="shared" ca="1" si="27"/>
        <v>#NAME?</v>
      </c>
      <c r="BE98" t="e">
        <f t="shared" ca="1" si="23"/>
        <v>#NAME?</v>
      </c>
      <c r="BF98" t="e">
        <f t="shared" ca="1" si="24"/>
        <v>#NAME?</v>
      </c>
      <c r="BG98" t="e">
        <f t="shared" ca="1" si="25"/>
        <v>#NAME?</v>
      </c>
    </row>
    <row r="99" spans="1:59" ht="15.5" x14ac:dyDescent="0.35">
      <c r="A99" s="31">
        <v>56</v>
      </c>
      <c r="B99" s="20">
        <v>0.496</v>
      </c>
      <c r="C99" s="14">
        <v>3</v>
      </c>
      <c r="D99">
        <v>0</v>
      </c>
      <c r="E99" s="14">
        <v>54</v>
      </c>
      <c r="F99" s="14">
        <v>8</v>
      </c>
      <c r="G99" s="14">
        <v>0</v>
      </c>
      <c r="O99" t="e">
        <f ca="1"/>
        <v>#NAME?</v>
      </c>
      <c r="P99" t="e">
        <f ca="1"/>
        <v>#NAME?</v>
      </c>
      <c r="Q99" t="e">
        <f ca="1"/>
        <v>#NAME?</v>
      </c>
      <c r="R99" t="e">
        <f ca="1"/>
        <v>#NAME?</v>
      </c>
      <c r="S99" t="e">
        <f ca="1"/>
        <v>#NAME?</v>
      </c>
      <c r="T99" t="e">
        <f ca="1"/>
        <v>#NAME?</v>
      </c>
      <c r="U99" s="138" t="e">
        <f ca="1"/>
        <v>#NAME?</v>
      </c>
      <c r="V99" s="139" t="e">
        <f ca="1"/>
        <v>#NAME?</v>
      </c>
      <c r="W99" s="140" t="e">
        <f t="shared" ca="1" si="15"/>
        <v>#NAME?</v>
      </c>
      <c r="X99" t="e">
        <f t="shared" ca="1" si="16"/>
        <v>#NAME?</v>
      </c>
      <c r="Y99" t="e">
        <f t="shared" ca="1" si="17"/>
        <v>#NAME?</v>
      </c>
      <c r="Z99" s="138" t="e">
        <f t="shared" ca="1" si="18"/>
        <v>#NAME?</v>
      </c>
      <c r="AA99" s="140" t="e">
        <f t="shared" ca="1" si="19"/>
        <v>#NAME?</v>
      </c>
      <c r="AB99" s="138">
        <f t="shared" ca="1" si="20"/>
        <v>0</v>
      </c>
      <c r="AC99" s="140" t="e">
        <f t="shared" ca="1" si="21"/>
        <v>#NAME?</v>
      </c>
      <c r="AD99">
        <f t="shared" ca="1" si="22"/>
        <v>0</v>
      </c>
      <c r="AZ99" t="e">
        <f ca="1"/>
        <v>#NAME?</v>
      </c>
      <c r="BA99" t="e">
        <f ca="1"/>
        <v>#NAME?</v>
      </c>
      <c r="BB99" t="e">
        <f ca="1"/>
        <v>#NAME?</v>
      </c>
      <c r="BC99" t="e">
        <f t="shared" ca="1" si="26"/>
        <v>#NAME?</v>
      </c>
      <c r="BD99" t="e">
        <f t="shared" ca="1" si="27"/>
        <v>#NAME?</v>
      </c>
      <c r="BE99" t="e">
        <f t="shared" ca="1" si="23"/>
        <v>#NAME?</v>
      </c>
      <c r="BF99" t="e">
        <f t="shared" ca="1" si="24"/>
        <v>#NAME?</v>
      </c>
      <c r="BG99" t="e">
        <f t="shared" ca="1" si="25"/>
        <v>#NAME?</v>
      </c>
    </row>
    <row r="100" spans="1:59" ht="15.5" x14ac:dyDescent="0.35">
      <c r="A100" s="31">
        <v>60</v>
      </c>
      <c r="B100" s="20">
        <v>1.8</v>
      </c>
      <c r="C100" s="14">
        <v>2</v>
      </c>
      <c r="D100">
        <v>0</v>
      </c>
      <c r="E100" s="14">
        <v>39</v>
      </c>
      <c r="F100" s="14">
        <v>9</v>
      </c>
      <c r="G100" s="14">
        <v>1</v>
      </c>
      <c r="O100" t="e">
        <f ca="1"/>
        <v>#NAME?</v>
      </c>
      <c r="P100" t="e">
        <f ca="1"/>
        <v>#NAME?</v>
      </c>
      <c r="Q100" t="e">
        <f ca="1"/>
        <v>#NAME?</v>
      </c>
      <c r="R100" t="e">
        <f ca="1"/>
        <v>#NAME?</v>
      </c>
      <c r="S100" t="e">
        <f ca="1"/>
        <v>#NAME?</v>
      </c>
      <c r="T100" t="e">
        <f ca="1"/>
        <v>#NAME?</v>
      </c>
      <c r="U100" s="138" t="e">
        <f ca="1"/>
        <v>#NAME?</v>
      </c>
      <c r="V100" s="139" t="e">
        <f ca="1"/>
        <v>#NAME?</v>
      </c>
      <c r="W100" s="140" t="e">
        <f t="shared" ca="1" si="15"/>
        <v>#NAME?</v>
      </c>
      <c r="X100" t="e">
        <f t="shared" ca="1" si="16"/>
        <v>#NAME?</v>
      </c>
      <c r="Y100" t="e">
        <f t="shared" ca="1" si="17"/>
        <v>#NAME?</v>
      </c>
      <c r="Z100" s="138" t="e">
        <f t="shared" ca="1" si="18"/>
        <v>#NAME?</v>
      </c>
      <c r="AA100" s="140" t="e">
        <f t="shared" ca="1" si="19"/>
        <v>#NAME?</v>
      </c>
      <c r="AB100" s="138">
        <f t="shared" ca="1" si="20"/>
        <v>0</v>
      </c>
      <c r="AC100" s="140" t="e">
        <f t="shared" ca="1" si="21"/>
        <v>#NAME?</v>
      </c>
      <c r="AD100">
        <f t="shared" ca="1" si="22"/>
        <v>0</v>
      </c>
      <c r="AZ100" t="e">
        <f ca="1"/>
        <v>#NAME?</v>
      </c>
      <c r="BA100" t="e">
        <f ca="1"/>
        <v>#NAME?</v>
      </c>
      <c r="BB100" t="e">
        <f ca="1"/>
        <v>#NAME?</v>
      </c>
      <c r="BC100" t="e">
        <f t="shared" ca="1" si="26"/>
        <v>#NAME?</v>
      </c>
      <c r="BD100" t="e">
        <f t="shared" ca="1" si="27"/>
        <v>#NAME?</v>
      </c>
      <c r="BE100" t="e">
        <f t="shared" ca="1" si="23"/>
        <v>#NAME?</v>
      </c>
      <c r="BF100" t="e">
        <f t="shared" ca="1" si="24"/>
        <v>#NAME?</v>
      </c>
      <c r="BG100" t="e">
        <f t="shared" ca="1" si="25"/>
        <v>#NAME?</v>
      </c>
    </row>
    <row r="101" spans="1:59" ht="15.5" x14ac:dyDescent="0.35">
      <c r="A101" s="31">
        <v>58</v>
      </c>
      <c r="B101" s="20">
        <v>0.40300000000000002</v>
      </c>
      <c r="C101" s="14">
        <v>2</v>
      </c>
      <c r="D101">
        <v>1</v>
      </c>
      <c r="E101" s="14">
        <v>35</v>
      </c>
      <c r="F101" s="14">
        <v>16</v>
      </c>
      <c r="G101" s="14">
        <v>0</v>
      </c>
      <c r="O101" t="e">
        <f ca="1"/>
        <v>#NAME?</v>
      </c>
      <c r="P101" t="e">
        <f ca="1"/>
        <v>#NAME?</v>
      </c>
      <c r="Q101" t="e">
        <f ca="1"/>
        <v>#NAME?</v>
      </c>
      <c r="R101" t="e">
        <f ca="1"/>
        <v>#NAME?</v>
      </c>
      <c r="S101" t="e">
        <f ca="1"/>
        <v>#NAME?</v>
      </c>
      <c r="T101" t="e">
        <f ca="1"/>
        <v>#NAME?</v>
      </c>
      <c r="U101" s="138" t="e">
        <f ca="1"/>
        <v>#NAME?</v>
      </c>
      <c r="V101" s="139" t="e">
        <f ca="1"/>
        <v>#NAME?</v>
      </c>
      <c r="W101" s="140" t="e">
        <f t="shared" ca="1" si="15"/>
        <v>#NAME?</v>
      </c>
      <c r="X101" t="e">
        <f t="shared" ca="1" si="16"/>
        <v>#NAME?</v>
      </c>
      <c r="Y101" t="e">
        <f t="shared" ca="1" si="17"/>
        <v>#NAME?</v>
      </c>
      <c r="Z101" s="138" t="e">
        <f t="shared" ca="1" si="18"/>
        <v>#NAME?</v>
      </c>
      <c r="AA101" s="140" t="e">
        <f t="shared" ca="1" si="19"/>
        <v>#NAME?</v>
      </c>
      <c r="AB101" s="138">
        <f t="shared" ca="1" si="20"/>
        <v>0</v>
      </c>
      <c r="AC101" s="140" t="e">
        <f t="shared" ca="1" si="21"/>
        <v>#NAME?</v>
      </c>
      <c r="AD101">
        <f t="shared" ca="1" si="22"/>
        <v>0</v>
      </c>
      <c r="AZ101" t="e">
        <f ca="1"/>
        <v>#NAME?</v>
      </c>
      <c r="BA101" t="e">
        <f ca="1"/>
        <v>#NAME?</v>
      </c>
      <c r="BB101" t="e">
        <f ca="1"/>
        <v>#NAME?</v>
      </c>
      <c r="BC101" t="e">
        <f t="shared" ca="1" si="26"/>
        <v>#NAME?</v>
      </c>
      <c r="BD101" t="e">
        <f t="shared" ca="1" si="27"/>
        <v>#NAME?</v>
      </c>
      <c r="BE101" t="e">
        <f t="shared" ca="1" si="23"/>
        <v>#NAME?</v>
      </c>
      <c r="BF101" t="e">
        <f t="shared" ca="1" si="24"/>
        <v>#NAME?</v>
      </c>
      <c r="BG101" t="e">
        <f t="shared" ca="1" si="25"/>
        <v>#NAME?</v>
      </c>
    </row>
    <row r="102" spans="1:59" ht="15.5" x14ac:dyDescent="0.35">
      <c r="A102" s="31">
        <v>67</v>
      </c>
      <c r="B102" s="20">
        <v>0.85599999999999998</v>
      </c>
      <c r="C102" s="14">
        <v>3</v>
      </c>
      <c r="D102">
        <v>0</v>
      </c>
      <c r="E102" s="14">
        <v>33</v>
      </c>
      <c r="F102" s="14">
        <v>1</v>
      </c>
      <c r="G102" s="14">
        <v>1</v>
      </c>
      <c r="O102" t="e">
        <f ca="1"/>
        <v>#NAME?</v>
      </c>
      <c r="P102" t="e">
        <f ca="1"/>
        <v>#NAME?</v>
      </c>
      <c r="Q102" t="e">
        <f ca="1"/>
        <v>#NAME?</v>
      </c>
      <c r="R102" t="e">
        <f ca="1"/>
        <v>#NAME?</v>
      </c>
      <c r="S102" t="e">
        <f ca="1"/>
        <v>#NAME?</v>
      </c>
      <c r="T102" t="e">
        <f ca="1"/>
        <v>#NAME?</v>
      </c>
      <c r="U102" s="138" t="e">
        <f ca="1"/>
        <v>#NAME?</v>
      </c>
      <c r="V102" s="139" t="e">
        <f ca="1"/>
        <v>#NAME?</v>
      </c>
      <c r="W102" s="140" t="e">
        <f t="shared" ca="1" si="15"/>
        <v>#NAME?</v>
      </c>
      <c r="X102" t="e">
        <f t="shared" ca="1" si="16"/>
        <v>#NAME?</v>
      </c>
      <c r="Y102" t="e">
        <f t="shared" ca="1" si="17"/>
        <v>#NAME?</v>
      </c>
      <c r="Z102" s="138" t="e">
        <f t="shared" ca="1" si="18"/>
        <v>#NAME?</v>
      </c>
      <c r="AA102" s="140" t="e">
        <f t="shared" ca="1" si="19"/>
        <v>#NAME?</v>
      </c>
      <c r="AB102" s="138">
        <f t="shared" ca="1" si="20"/>
        <v>0</v>
      </c>
      <c r="AC102" s="140" t="e">
        <f t="shared" ca="1" si="21"/>
        <v>#NAME?</v>
      </c>
      <c r="AD102">
        <f t="shared" ca="1" si="22"/>
        <v>0</v>
      </c>
      <c r="AZ102" t="e">
        <f ca="1"/>
        <v>#NAME?</v>
      </c>
      <c r="BA102" t="e">
        <f ca="1"/>
        <v>#NAME?</v>
      </c>
      <c r="BB102" t="e">
        <f ca="1"/>
        <v>#NAME?</v>
      </c>
      <c r="BC102" t="e">
        <f t="shared" ca="1" si="26"/>
        <v>#NAME?</v>
      </c>
      <c r="BD102" t="e">
        <f t="shared" ca="1" si="27"/>
        <v>#NAME?</v>
      </c>
      <c r="BE102" t="e">
        <f t="shared" ca="1" si="23"/>
        <v>#NAME?</v>
      </c>
      <c r="BF102" t="e">
        <f t="shared" ca="1" si="24"/>
        <v>#NAME?</v>
      </c>
      <c r="BG102" t="e">
        <f t="shared" ca="1" si="25"/>
        <v>#NAME?</v>
      </c>
    </row>
    <row r="103" spans="1:59" ht="15.5" x14ac:dyDescent="0.35">
      <c r="A103" s="31">
        <v>73</v>
      </c>
      <c r="B103" s="20">
        <v>1.8360000000000001</v>
      </c>
      <c r="C103" s="14">
        <v>0</v>
      </c>
      <c r="D103">
        <v>1</v>
      </c>
      <c r="E103" s="14">
        <v>36</v>
      </c>
      <c r="F103" s="14">
        <v>7</v>
      </c>
      <c r="G103" s="14">
        <v>0</v>
      </c>
      <c r="O103" t="e">
        <f ca="1"/>
        <v>#NAME?</v>
      </c>
      <c r="P103" t="e">
        <f ca="1"/>
        <v>#NAME?</v>
      </c>
      <c r="Q103" t="e">
        <f ca="1"/>
        <v>#NAME?</v>
      </c>
      <c r="R103" t="e">
        <f ca="1"/>
        <v>#NAME?</v>
      </c>
      <c r="S103" t="e">
        <f ca="1"/>
        <v>#NAME?</v>
      </c>
      <c r="T103" t="e">
        <f ca="1"/>
        <v>#NAME?</v>
      </c>
      <c r="U103" s="138" t="e">
        <f ca="1"/>
        <v>#NAME?</v>
      </c>
      <c r="V103" s="139" t="e">
        <f ca="1"/>
        <v>#NAME?</v>
      </c>
      <c r="W103" s="140" t="e">
        <f t="shared" ca="1" si="15"/>
        <v>#NAME?</v>
      </c>
      <c r="X103" t="e">
        <f t="shared" ca="1" si="16"/>
        <v>#NAME?</v>
      </c>
      <c r="Y103" t="e">
        <f t="shared" ca="1" si="17"/>
        <v>#NAME?</v>
      </c>
      <c r="Z103" s="138" t="e">
        <f t="shared" ca="1" si="18"/>
        <v>#NAME?</v>
      </c>
      <c r="AA103" s="140" t="e">
        <f t="shared" ca="1" si="19"/>
        <v>#NAME?</v>
      </c>
      <c r="AB103" s="138">
        <f t="shared" ca="1" si="20"/>
        <v>0</v>
      </c>
      <c r="AC103" s="140" t="e">
        <f t="shared" ca="1" si="21"/>
        <v>#NAME?</v>
      </c>
      <c r="AD103">
        <f t="shared" ca="1" si="22"/>
        <v>0</v>
      </c>
      <c r="AZ103" t="e">
        <f ca="1"/>
        <v>#NAME?</v>
      </c>
      <c r="BA103" t="e">
        <f ca="1"/>
        <v>#NAME?</v>
      </c>
      <c r="BB103" t="e">
        <f ca="1"/>
        <v>#NAME?</v>
      </c>
      <c r="BC103" t="e">
        <f t="shared" ca="1" si="26"/>
        <v>#NAME?</v>
      </c>
      <c r="BD103" t="e">
        <f t="shared" ca="1" si="27"/>
        <v>#NAME?</v>
      </c>
      <c r="BE103" t="e">
        <f t="shared" ca="1" si="23"/>
        <v>#NAME?</v>
      </c>
      <c r="BF103" t="e">
        <f t="shared" ca="1" si="24"/>
        <v>#NAME?</v>
      </c>
      <c r="BG103" t="e">
        <f t="shared" ca="1" si="25"/>
        <v>#NAME?</v>
      </c>
    </row>
    <row r="104" spans="1:59" ht="15.5" x14ac:dyDescent="0.35">
      <c r="A104" s="31">
        <v>70</v>
      </c>
      <c r="B104" s="20">
        <v>0.40799999999999997</v>
      </c>
      <c r="C104" s="14">
        <v>2</v>
      </c>
      <c r="D104">
        <v>0</v>
      </c>
      <c r="E104" s="14">
        <v>42</v>
      </c>
      <c r="F104" s="14">
        <v>7</v>
      </c>
      <c r="G104" s="14">
        <v>0</v>
      </c>
      <c r="O104" t="e">
        <f ca="1"/>
        <v>#NAME?</v>
      </c>
      <c r="P104" t="e">
        <f ca="1"/>
        <v>#NAME?</v>
      </c>
      <c r="Q104" t="e">
        <f ca="1"/>
        <v>#NAME?</v>
      </c>
      <c r="R104" t="e">
        <f ca="1"/>
        <v>#NAME?</v>
      </c>
      <c r="S104" t="e">
        <f ca="1"/>
        <v>#NAME?</v>
      </c>
      <c r="T104" t="e">
        <f ca="1"/>
        <v>#NAME?</v>
      </c>
      <c r="U104" s="138" t="e">
        <f ca="1"/>
        <v>#NAME?</v>
      </c>
      <c r="V104" s="139" t="e">
        <f ca="1"/>
        <v>#NAME?</v>
      </c>
      <c r="W104" s="140" t="e">
        <f t="shared" ca="1" si="15"/>
        <v>#NAME?</v>
      </c>
      <c r="X104" t="e">
        <f t="shared" ca="1" si="16"/>
        <v>#NAME?</v>
      </c>
      <c r="Y104" t="e">
        <f t="shared" ca="1" si="17"/>
        <v>#NAME?</v>
      </c>
      <c r="Z104" s="138" t="e">
        <f t="shared" ca="1" si="18"/>
        <v>#NAME?</v>
      </c>
      <c r="AA104" s="140" t="e">
        <f t="shared" ca="1" si="19"/>
        <v>#NAME?</v>
      </c>
      <c r="AB104" s="138">
        <f t="shared" ca="1" si="20"/>
        <v>0</v>
      </c>
      <c r="AC104" s="140" t="e">
        <f t="shared" ca="1" si="21"/>
        <v>#NAME?</v>
      </c>
      <c r="AD104">
        <f t="shared" ca="1" si="22"/>
        <v>0</v>
      </c>
      <c r="AZ104" t="e">
        <f ca="1"/>
        <v>#NAME?</v>
      </c>
      <c r="BA104" t="e">
        <f ca="1"/>
        <v>#NAME?</v>
      </c>
      <c r="BB104" t="e">
        <f ca="1"/>
        <v>#NAME?</v>
      </c>
      <c r="BC104" t="e">
        <f t="shared" ca="1" si="26"/>
        <v>#NAME?</v>
      </c>
      <c r="BD104" t="e">
        <f t="shared" ca="1" si="27"/>
        <v>#NAME?</v>
      </c>
      <c r="BE104" t="e">
        <f t="shared" ca="1" si="23"/>
        <v>#NAME?</v>
      </c>
      <c r="BF104" t="e">
        <f t="shared" ca="1" si="24"/>
        <v>#NAME?</v>
      </c>
      <c r="BG104" t="e">
        <f t="shared" ca="1" si="25"/>
        <v>#NAME?</v>
      </c>
    </row>
    <row r="105" spans="1:59" ht="15.5" x14ac:dyDescent="0.35">
      <c r="A105" s="31">
        <v>49</v>
      </c>
      <c r="B105" s="20">
        <v>0.124</v>
      </c>
      <c r="C105" s="14">
        <v>3</v>
      </c>
      <c r="D105">
        <v>1</v>
      </c>
      <c r="E105" s="14">
        <v>29</v>
      </c>
      <c r="F105" s="14">
        <v>10</v>
      </c>
      <c r="G105" s="14">
        <v>0</v>
      </c>
      <c r="O105" t="e">
        <f ca="1"/>
        <v>#NAME?</v>
      </c>
      <c r="P105" t="e">
        <f ca="1"/>
        <v>#NAME?</v>
      </c>
      <c r="Q105" t="e">
        <f ca="1"/>
        <v>#NAME?</v>
      </c>
      <c r="R105" t="e">
        <f ca="1"/>
        <v>#NAME?</v>
      </c>
      <c r="S105" t="e">
        <f ca="1"/>
        <v>#NAME?</v>
      </c>
      <c r="T105" t="e">
        <f ca="1"/>
        <v>#NAME?</v>
      </c>
      <c r="U105" s="138" t="e">
        <f ca="1"/>
        <v>#NAME?</v>
      </c>
      <c r="V105" s="139" t="e">
        <f ca="1"/>
        <v>#NAME?</v>
      </c>
      <c r="W105" s="140" t="e">
        <f t="shared" ca="1" si="15"/>
        <v>#NAME?</v>
      </c>
      <c r="X105" t="e">
        <f t="shared" ca="1" si="16"/>
        <v>#NAME?</v>
      </c>
      <c r="Y105" t="e">
        <f t="shared" ca="1" si="17"/>
        <v>#NAME?</v>
      </c>
      <c r="Z105" s="138" t="e">
        <f t="shared" ca="1" si="18"/>
        <v>#NAME?</v>
      </c>
      <c r="AA105" s="140" t="e">
        <f t="shared" ca="1" si="19"/>
        <v>#NAME?</v>
      </c>
      <c r="AB105" s="138">
        <f t="shared" ca="1" si="20"/>
        <v>0</v>
      </c>
      <c r="AC105" s="140" t="e">
        <f t="shared" ca="1" si="21"/>
        <v>#NAME?</v>
      </c>
      <c r="AD105">
        <f t="shared" ca="1" si="22"/>
        <v>0</v>
      </c>
      <c r="AZ105" t="e">
        <f ca="1"/>
        <v>#NAME?</v>
      </c>
      <c r="BA105" t="e">
        <f ca="1"/>
        <v>#NAME?</v>
      </c>
      <c r="BB105" t="e">
        <f ca="1"/>
        <v>#NAME?</v>
      </c>
      <c r="BC105" t="e">
        <f t="shared" ca="1" si="26"/>
        <v>#NAME?</v>
      </c>
      <c r="BD105" t="e">
        <f t="shared" ca="1" si="27"/>
        <v>#NAME?</v>
      </c>
      <c r="BE105" t="e">
        <f t="shared" ca="1" si="23"/>
        <v>#NAME?</v>
      </c>
      <c r="BF105" t="e">
        <f t="shared" ca="1" si="24"/>
        <v>#NAME?</v>
      </c>
      <c r="BG105" t="e">
        <f t="shared" ca="1" si="25"/>
        <v>#NAME?</v>
      </c>
    </row>
    <row r="106" spans="1:59" ht="15.5" x14ac:dyDescent="0.35">
      <c r="A106" s="31">
        <v>55</v>
      </c>
      <c r="B106" s="20">
        <v>8.5000000000000006E-2</v>
      </c>
      <c r="C106" s="14">
        <v>7</v>
      </c>
      <c r="D106">
        <v>0</v>
      </c>
      <c r="E106" s="14">
        <v>38</v>
      </c>
      <c r="F106" s="14">
        <v>4</v>
      </c>
      <c r="G106" s="14">
        <v>1</v>
      </c>
      <c r="O106" t="e">
        <f ca="1"/>
        <v>#NAME?</v>
      </c>
      <c r="P106" t="e">
        <f ca="1"/>
        <v>#NAME?</v>
      </c>
      <c r="Q106" t="e">
        <f ca="1"/>
        <v>#NAME?</v>
      </c>
      <c r="R106" t="e">
        <f ca="1"/>
        <v>#NAME?</v>
      </c>
      <c r="S106" t="e">
        <f ca="1"/>
        <v>#NAME?</v>
      </c>
      <c r="T106" t="e">
        <f ca="1"/>
        <v>#NAME?</v>
      </c>
      <c r="U106" s="138" t="e">
        <f ca="1"/>
        <v>#NAME?</v>
      </c>
      <c r="V106" s="139" t="e">
        <f ca="1"/>
        <v>#NAME?</v>
      </c>
      <c r="W106" s="140" t="e">
        <f t="shared" ca="1" si="15"/>
        <v>#NAME?</v>
      </c>
      <c r="X106" t="e">
        <f t="shared" ca="1" si="16"/>
        <v>#NAME?</v>
      </c>
      <c r="Y106" t="e">
        <f t="shared" ca="1" si="17"/>
        <v>#NAME?</v>
      </c>
      <c r="Z106" s="138" t="e">
        <f t="shared" ca="1" si="18"/>
        <v>#NAME?</v>
      </c>
      <c r="AA106" s="140" t="e">
        <f t="shared" ca="1" si="19"/>
        <v>#NAME?</v>
      </c>
      <c r="AB106" s="138">
        <f t="shared" ca="1" si="20"/>
        <v>0</v>
      </c>
      <c r="AC106" s="140" t="e">
        <f t="shared" ca="1" si="21"/>
        <v>#NAME?</v>
      </c>
      <c r="AD106">
        <f t="shared" ca="1" si="22"/>
        <v>0</v>
      </c>
      <c r="AZ106" t="e">
        <f ca="1"/>
        <v>#NAME?</v>
      </c>
      <c r="BA106" t="e">
        <f ca="1"/>
        <v>#NAME?</v>
      </c>
      <c r="BB106" t="e">
        <f ca="1"/>
        <v>#NAME?</v>
      </c>
      <c r="BC106" t="e">
        <f t="shared" ca="1" si="26"/>
        <v>#NAME?</v>
      </c>
      <c r="BD106" t="e">
        <f t="shared" ca="1" si="27"/>
        <v>#NAME?</v>
      </c>
      <c r="BE106" t="e">
        <f t="shared" ca="1" si="23"/>
        <v>#NAME?</v>
      </c>
      <c r="BF106" t="e">
        <f t="shared" ca="1" si="24"/>
        <v>#NAME?</v>
      </c>
      <c r="BG106" t="e">
        <f t="shared" ca="1" si="25"/>
        <v>#NAME?</v>
      </c>
    </row>
    <row r="107" spans="1:59" ht="15.5" x14ac:dyDescent="0.35">
      <c r="A107" s="31">
        <v>49</v>
      </c>
      <c r="B107" s="20">
        <v>0.85199999999999998</v>
      </c>
      <c r="C107" s="14">
        <v>3</v>
      </c>
      <c r="D107">
        <v>0</v>
      </c>
      <c r="E107" s="14">
        <v>37</v>
      </c>
      <c r="F107" s="14">
        <v>9</v>
      </c>
      <c r="G107" s="14">
        <v>1</v>
      </c>
      <c r="O107" t="e">
        <f ca="1"/>
        <v>#NAME?</v>
      </c>
      <c r="P107" t="e">
        <f ca="1"/>
        <v>#NAME?</v>
      </c>
      <c r="Q107" t="e">
        <f ca="1"/>
        <v>#NAME?</v>
      </c>
      <c r="R107" t="e">
        <f ca="1"/>
        <v>#NAME?</v>
      </c>
      <c r="S107" t="e">
        <f ca="1"/>
        <v>#NAME?</v>
      </c>
      <c r="T107" t="e">
        <f ca="1"/>
        <v>#NAME?</v>
      </c>
      <c r="U107" s="138" t="e">
        <f ca="1"/>
        <v>#NAME?</v>
      </c>
      <c r="V107" s="139" t="e">
        <f ca="1"/>
        <v>#NAME?</v>
      </c>
      <c r="W107" s="140" t="e">
        <f t="shared" ca="1" si="15"/>
        <v>#NAME?</v>
      </c>
      <c r="X107" t="e">
        <f t="shared" ca="1" si="16"/>
        <v>#NAME?</v>
      </c>
      <c r="Y107" t="e">
        <f t="shared" ca="1" si="17"/>
        <v>#NAME?</v>
      </c>
      <c r="Z107" s="138" t="e">
        <f t="shared" ca="1" si="18"/>
        <v>#NAME?</v>
      </c>
      <c r="AA107" s="140" t="e">
        <f t="shared" ca="1" si="19"/>
        <v>#NAME?</v>
      </c>
      <c r="AB107" s="138">
        <f t="shared" ca="1" si="20"/>
        <v>0</v>
      </c>
      <c r="AC107" s="140" t="e">
        <f t="shared" ca="1" si="21"/>
        <v>#NAME?</v>
      </c>
      <c r="AD107">
        <f t="shared" ca="1" si="22"/>
        <v>0</v>
      </c>
      <c r="AZ107" t="e">
        <f ca="1"/>
        <v>#NAME?</v>
      </c>
      <c r="BA107" t="e">
        <f ca="1"/>
        <v>#NAME?</v>
      </c>
      <c r="BB107" t="e">
        <f ca="1"/>
        <v>#NAME?</v>
      </c>
      <c r="BC107" t="e">
        <f t="shared" ca="1" si="26"/>
        <v>#NAME?</v>
      </c>
      <c r="BD107" t="e">
        <f t="shared" ca="1" si="27"/>
        <v>#NAME?</v>
      </c>
      <c r="BE107" t="e">
        <f t="shared" ca="1" si="23"/>
        <v>#NAME?</v>
      </c>
      <c r="BF107" t="e">
        <f t="shared" ca="1" si="24"/>
        <v>#NAME?</v>
      </c>
      <c r="BG107" t="e">
        <f t="shared" ca="1" si="25"/>
        <v>#NAME?</v>
      </c>
    </row>
    <row r="108" spans="1:59" ht="15.5" x14ac:dyDescent="0.35">
      <c r="A108" s="31">
        <v>74</v>
      </c>
      <c r="B108" s="20">
        <v>1.927</v>
      </c>
      <c r="C108" s="14">
        <v>2</v>
      </c>
      <c r="D108">
        <v>0</v>
      </c>
      <c r="E108" s="14">
        <v>29</v>
      </c>
      <c r="F108" s="14">
        <v>7</v>
      </c>
      <c r="G108" s="14">
        <v>1</v>
      </c>
      <c r="O108" t="e">
        <f ca="1"/>
        <v>#NAME?</v>
      </c>
      <c r="P108" t="e">
        <f ca="1"/>
        <v>#NAME?</v>
      </c>
      <c r="Q108" t="e">
        <f ca="1"/>
        <v>#NAME?</v>
      </c>
      <c r="R108" t="e">
        <f ca="1"/>
        <v>#NAME?</v>
      </c>
      <c r="S108" t="e">
        <f ca="1"/>
        <v>#NAME?</v>
      </c>
      <c r="T108" t="e">
        <f ca="1"/>
        <v>#NAME?</v>
      </c>
      <c r="U108" s="138" t="e">
        <f ca="1"/>
        <v>#NAME?</v>
      </c>
      <c r="V108" s="139" t="e">
        <f ca="1"/>
        <v>#NAME?</v>
      </c>
      <c r="W108" s="140" t="e">
        <f t="shared" ca="1" si="15"/>
        <v>#NAME?</v>
      </c>
      <c r="X108" t="e">
        <f t="shared" ca="1" si="16"/>
        <v>#NAME?</v>
      </c>
      <c r="Y108" t="e">
        <f t="shared" ca="1" si="17"/>
        <v>#NAME?</v>
      </c>
      <c r="Z108" s="138" t="e">
        <f t="shared" ca="1" si="18"/>
        <v>#NAME?</v>
      </c>
      <c r="AA108" s="140" t="e">
        <f t="shared" ca="1" si="19"/>
        <v>#NAME?</v>
      </c>
      <c r="AB108" s="138">
        <f t="shared" ca="1" si="20"/>
        <v>0</v>
      </c>
      <c r="AC108" s="140" t="e">
        <f t="shared" ca="1" si="21"/>
        <v>#NAME?</v>
      </c>
      <c r="AD108">
        <f t="shared" ca="1" si="22"/>
        <v>0</v>
      </c>
      <c r="AZ108" t="e">
        <f ca="1"/>
        <v>#NAME?</v>
      </c>
      <c r="BA108" t="e">
        <f ca="1"/>
        <v>#NAME?</v>
      </c>
      <c r="BB108" t="e">
        <f ca="1"/>
        <v>#NAME?</v>
      </c>
      <c r="BC108" t="e">
        <f t="shared" ca="1" si="26"/>
        <v>#NAME?</v>
      </c>
      <c r="BD108" t="e">
        <f t="shared" ca="1" si="27"/>
        <v>#NAME?</v>
      </c>
      <c r="BE108" t="e">
        <f t="shared" ca="1" si="23"/>
        <v>#NAME?</v>
      </c>
      <c r="BF108" t="e">
        <f t="shared" ca="1" si="24"/>
        <v>#NAME?</v>
      </c>
      <c r="BG108" t="e">
        <f t="shared" ca="1" si="25"/>
        <v>#NAME?</v>
      </c>
    </row>
    <row r="109" spans="1:59" ht="15.5" x14ac:dyDescent="0.35">
      <c r="A109" s="31">
        <v>53</v>
      </c>
      <c r="B109" s="20">
        <v>1.018</v>
      </c>
      <c r="C109" s="14">
        <v>1</v>
      </c>
      <c r="D109">
        <v>0</v>
      </c>
      <c r="E109" s="14">
        <v>36</v>
      </c>
      <c r="F109" s="14">
        <v>10</v>
      </c>
      <c r="G109" s="14">
        <v>0</v>
      </c>
      <c r="O109" t="e">
        <f ca="1"/>
        <v>#NAME?</v>
      </c>
      <c r="P109" t="e">
        <f ca="1"/>
        <v>#NAME?</v>
      </c>
      <c r="Q109" t="e">
        <f ca="1"/>
        <v>#NAME?</v>
      </c>
      <c r="R109" t="e">
        <f ca="1"/>
        <v>#NAME?</v>
      </c>
      <c r="S109" t="e">
        <f ca="1"/>
        <v>#NAME?</v>
      </c>
      <c r="T109" t="e">
        <f ca="1"/>
        <v>#NAME?</v>
      </c>
      <c r="U109" s="138" t="e">
        <f ca="1"/>
        <v>#NAME?</v>
      </c>
      <c r="V109" s="139" t="e">
        <f ca="1"/>
        <v>#NAME?</v>
      </c>
      <c r="W109" s="140" t="e">
        <f t="shared" ca="1" si="15"/>
        <v>#NAME?</v>
      </c>
      <c r="X109" t="e">
        <f t="shared" ca="1" si="16"/>
        <v>#NAME?</v>
      </c>
      <c r="Y109" t="e">
        <f t="shared" ca="1" si="17"/>
        <v>#NAME?</v>
      </c>
      <c r="Z109" s="138" t="e">
        <f t="shared" ca="1" si="18"/>
        <v>#NAME?</v>
      </c>
      <c r="AA109" s="140" t="e">
        <f t="shared" ca="1" si="19"/>
        <v>#NAME?</v>
      </c>
      <c r="AB109" s="138">
        <f t="shared" ca="1" si="20"/>
        <v>0</v>
      </c>
      <c r="AC109" s="140" t="e">
        <f t="shared" ca="1" si="21"/>
        <v>#NAME?</v>
      </c>
      <c r="AD109">
        <f t="shared" ca="1" si="22"/>
        <v>0</v>
      </c>
      <c r="AZ109" t="e">
        <f ca="1"/>
        <v>#NAME?</v>
      </c>
      <c r="BA109" t="e">
        <f ca="1"/>
        <v>#NAME?</v>
      </c>
      <c r="BB109" t="e">
        <f ca="1"/>
        <v>#NAME?</v>
      </c>
      <c r="BC109" t="e">
        <f t="shared" ca="1" si="26"/>
        <v>#NAME?</v>
      </c>
      <c r="BD109" t="e">
        <f t="shared" ca="1" si="27"/>
        <v>#NAME?</v>
      </c>
      <c r="BE109" t="e">
        <f t="shared" ca="1" si="23"/>
        <v>#NAME?</v>
      </c>
      <c r="BF109" t="e">
        <f t="shared" ca="1" si="24"/>
        <v>#NAME?</v>
      </c>
      <c r="BG109" t="e">
        <f t="shared" ca="1" si="25"/>
        <v>#NAME?</v>
      </c>
    </row>
    <row r="110" spans="1:59" ht="15.5" x14ac:dyDescent="0.35">
      <c r="A110" s="31">
        <v>58</v>
      </c>
      <c r="B110" s="20">
        <v>0.86399999999999999</v>
      </c>
      <c r="C110" s="14">
        <v>4</v>
      </c>
      <c r="D110">
        <v>0</v>
      </c>
      <c r="E110" s="14">
        <v>61</v>
      </c>
      <c r="F110" s="14">
        <v>8</v>
      </c>
      <c r="G110" s="14">
        <v>1</v>
      </c>
      <c r="O110" t="e">
        <f ca="1"/>
        <v>#NAME?</v>
      </c>
      <c r="P110" t="e">
        <f ca="1"/>
        <v>#NAME?</v>
      </c>
      <c r="Q110" t="e">
        <f ca="1"/>
        <v>#NAME?</v>
      </c>
      <c r="R110" t="e">
        <f ca="1"/>
        <v>#NAME?</v>
      </c>
      <c r="S110" t="e">
        <f ca="1"/>
        <v>#NAME?</v>
      </c>
      <c r="T110" t="e">
        <f ca="1"/>
        <v>#NAME?</v>
      </c>
      <c r="U110" s="138" t="e">
        <f ca="1"/>
        <v>#NAME?</v>
      </c>
      <c r="V110" s="139" t="e">
        <f ca="1"/>
        <v>#NAME?</v>
      </c>
      <c r="W110" s="140" t="e">
        <f t="shared" ca="1" si="15"/>
        <v>#NAME?</v>
      </c>
      <c r="X110" t="e">
        <f t="shared" ca="1" si="16"/>
        <v>#NAME?</v>
      </c>
      <c r="Y110" t="e">
        <f t="shared" ca="1" si="17"/>
        <v>#NAME?</v>
      </c>
      <c r="Z110" s="138" t="e">
        <f t="shared" ca="1" si="18"/>
        <v>#NAME?</v>
      </c>
      <c r="AA110" s="140" t="e">
        <f t="shared" ca="1" si="19"/>
        <v>#NAME?</v>
      </c>
      <c r="AB110" s="138">
        <f t="shared" ca="1" si="20"/>
        <v>0</v>
      </c>
      <c r="AC110" s="140" t="e">
        <f t="shared" ca="1" si="21"/>
        <v>#NAME?</v>
      </c>
      <c r="AD110">
        <f t="shared" ca="1" si="22"/>
        <v>0</v>
      </c>
      <c r="AZ110" t="e">
        <f ca="1"/>
        <v>#NAME?</v>
      </c>
      <c r="BA110" t="e">
        <f ca="1"/>
        <v>#NAME?</v>
      </c>
      <c r="BB110" t="e">
        <f ca="1"/>
        <v>#NAME?</v>
      </c>
      <c r="BC110" t="e">
        <f t="shared" ca="1" si="26"/>
        <v>#NAME?</v>
      </c>
      <c r="BD110" t="e">
        <f t="shared" ca="1" si="27"/>
        <v>#NAME?</v>
      </c>
      <c r="BE110" t="e">
        <f t="shared" ca="1" si="23"/>
        <v>#NAME?</v>
      </c>
      <c r="BF110" t="e">
        <f t="shared" ca="1" si="24"/>
        <v>#NAME?</v>
      </c>
      <c r="BG110" t="e">
        <f t="shared" ca="1" si="25"/>
        <v>#NAME?</v>
      </c>
    </row>
    <row r="111" spans="1:59" ht="15.5" x14ac:dyDescent="0.35">
      <c r="A111" s="31">
        <v>54</v>
      </c>
      <c r="B111" s="20">
        <v>0.626</v>
      </c>
      <c r="C111" s="14">
        <v>2</v>
      </c>
      <c r="D111">
        <v>0</v>
      </c>
      <c r="E111" s="14">
        <v>38</v>
      </c>
      <c r="F111" s="14">
        <v>8</v>
      </c>
      <c r="G111" s="14">
        <v>1</v>
      </c>
      <c r="O111" t="e">
        <f ca="1"/>
        <v>#NAME?</v>
      </c>
      <c r="P111" t="e">
        <f ca="1"/>
        <v>#NAME?</v>
      </c>
      <c r="Q111" t="e">
        <f ca="1"/>
        <v>#NAME?</v>
      </c>
      <c r="R111" t="e">
        <f ca="1"/>
        <v>#NAME?</v>
      </c>
      <c r="S111" t="e">
        <f ca="1"/>
        <v>#NAME?</v>
      </c>
      <c r="T111" t="e">
        <f ca="1"/>
        <v>#NAME?</v>
      </c>
      <c r="U111" s="138" t="e">
        <f ca="1"/>
        <v>#NAME?</v>
      </c>
      <c r="V111" s="139" t="e">
        <f ca="1"/>
        <v>#NAME?</v>
      </c>
      <c r="W111" s="140" t="e">
        <f t="shared" ca="1" si="15"/>
        <v>#NAME?</v>
      </c>
      <c r="X111" t="e">
        <f t="shared" ca="1" si="16"/>
        <v>#NAME?</v>
      </c>
      <c r="Y111" t="e">
        <f t="shared" ca="1" si="17"/>
        <v>#NAME?</v>
      </c>
      <c r="Z111" s="138" t="e">
        <f t="shared" ca="1" si="18"/>
        <v>#NAME?</v>
      </c>
      <c r="AA111" s="140" t="e">
        <f t="shared" ca="1" si="19"/>
        <v>#NAME?</v>
      </c>
      <c r="AB111" s="138">
        <f t="shared" ca="1" si="20"/>
        <v>0</v>
      </c>
      <c r="AC111" s="140" t="e">
        <f t="shared" ca="1" si="21"/>
        <v>#NAME?</v>
      </c>
      <c r="AD111">
        <f t="shared" ca="1" si="22"/>
        <v>0</v>
      </c>
      <c r="AZ111" t="e">
        <f ca="1"/>
        <v>#NAME?</v>
      </c>
      <c r="BA111" t="e">
        <f ca="1"/>
        <v>#NAME?</v>
      </c>
      <c r="BB111" t="e">
        <f ca="1"/>
        <v>#NAME?</v>
      </c>
      <c r="BC111" t="e">
        <f t="shared" ca="1" si="26"/>
        <v>#NAME?</v>
      </c>
      <c r="BD111" t="e">
        <f t="shared" ca="1" si="27"/>
        <v>#NAME?</v>
      </c>
      <c r="BE111" t="e">
        <f t="shared" ca="1" si="23"/>
        <v>#NAME?</v>
      </c>
      <c r="BF111" t="e">
        <f t="shared" ca="1" si="24"/>
        <v>#NAME?</v>
      </c>
      <c r="BG111" t="e">
        <f t="shared" ca="1" si="25"/>
        <v>#NAME?</v>
      </c>
    </row>
    <row r="112" spans="1:59" ht="15.5" x14ac:dyDescent="0.35">
      <c r="A112" s="31">
        <v>55</v>
      </c>
      <c r="B112" s="20">
        <v>1.3839999999999999</v>
      </c>
      <c r="C112" s="14">
        <v>2</v>
      </c>
      <c r="D112">
        <v>1</v>
      </c>
      <c r="E112" s="14">
        <v>27</v>
      </c>
      <c r="F112" s="14">
        <v>10</v>
      </c>
      <c r="G112" s="14">
        <v>1</v>
      </c>
      <c r="O112" t="e">
        <f ca="1"/>
        <v>#NAME?</v>
      </c>
      <c r="P112" t="e">
        <f ca="1"/>
        <v>#NAME?</v>
      </c>
      <c r="Q112" t="e">
        <f ca="1"/>
        <v>#NAME?</v>
      </c>
      <c r="R112" t="e">
        <f ca="1"/>
        <v>#NAME?</v>
      </c>
      <c r="S112" t="e">
        <f ca="1"/>
        <v>#NAME?</v>
      </c>
      <c r="T112" t="e">
        <f ca="1"/>
        <v>#NAME?</v>
      </c>
      <c r="U112" s="138" t="e">
        <f ca="1"/>
        <v>#NAME?</v>
      </c>
      <c r="V112" s="139" t="e">
        <f ca="1"/>
        <v>#NAME?</v>
      </c>
      <c r="W112" s="140" t="e">
        <f t="shared" ca="1" si="15"/>
        <v>#NAME?</v>
      </c>
      <c r="X112" t="e">
        <f t="shared" ca="1" si="16"/>
        <v>#NAME?</v>
      </c>
      <c r="Y112" t="e">
        <f t="shared" ca="1" si="17"/>
        <v>#NAME?</v>
      </c>
      <c r="Z112" s="138" t="e">
        <f t="shared" ca="1" si="18"/>
        <v>#NAME?</v>
      </c>
      <c r="AA112" s="140" t="e">
        <f t="shared" ca="1" si="19"/>
        <v>#NAME?</v>
      </c>
      <c r="AB112" s="138">
        <f t="shared" ca="1" si="20"/>
        <v>0</v>
      </c>
      <c r="AC112" s="140" t="e">
        <f t="shared" ca="1" si="21"/>
        <v>#NAME?</v>
      </c>
      <c r="AD112">
        <f t="shared" ca="1" si="22"/>
        <v>0</v>
      </c>
      <c r="AZ112" t="e">
        <f ca="1"/>
        <v>#NAME?</v>
      </c>
      <c r="BA112" t="e">
        <f ca="1"/>
        <v>#NAME?</v>
      </c>
      <c r="BB112" t="e">
        <f ca="1"/>
        <v>#NAME?</v>
      </c>
      <c r="BC112" t="e">
        <f t="shared" ca="1" si="26"/>
        <v>#NAME?</v>
      </c>
      <c r="BD112" t="e">
        <f t="shared" ca="1" si="27"/>
        <v>#NAME?</v>
      </c>
      <c r="BE112" t="e">
        <f t="shared" ca="1" si="23"/>
        <v>#NAME?</v>
      </c>
      <c r="BF112" t="e">
        <f t="shared" ca="1" si="24"/>
        <v>#NAME?</v>
      </c>
      <c r="BG112" t="e">
        <f t="shared" ca="1" si="25"/>
        <v>#NAME?</v>
      </c>
    </row>
    <row r="113" spans="1:59" ht="15.5" x14ac:dyDescent="0.35">
      <c r="A113" s="31">
        <v>65</v>
      </c>
      <c r="B113" s="20">
        <v>0.59</v>
      </c>
      <c r="C113" s="14">
        <v>3</v>
      </c>
      <c r="D113">
        <v>0</v>
      </c>
      <c r="E113" s="14">
        <v>32</v>
      </c>
      <c r="F113" s="14">
        <v>10</v>
      </c>
      <c r="G113" s="14">
        <v>1</v>
      </c>
      <c r="O113" t="e">
        <f ca="1"/>
        <v>#NAME?</v>
      </c>
      <c r="P113" t="e">
        <f ca="1"/>
        <v>#NAME?</v>
      </c>
      <c r="Q113" t="e">
        <f ca="1"/>
        <v>#NAME?</v>
      </c>
      <c r="R113" t="e">
        <f ca="1"/>
        <v>#NAME?</v>
      </c>
      <c r="S113" t="e">
        <f ca="1"/>
        <v>#NAME?</v>
      </c>
      <c r="T113" t="e">
        <f ca="1"/>
        <v>#NAME?</v>
      </c>
      <c r="U113" s="138" t="e">
        <f ca="1"/>
        <v>#NAME?</v>
      </c>
      <c r="V113" s="139" t="e">
        <f ca="1"/>
        <v>#NAME?</v>
      </c>
      <c r="W113" s="140" t="e">
        <f t="shared" ca="1" si="15"/>
        <v>#NAME?</v>
      </c>
      <c r="X113" t="e">
        <f t="shared" ca="1" si="16"/>
        <v>#NAME?</v>
      </c>
      <c r="Y113" t="e">
        <f t="shared" ca="1" si="17"/>
        <v>#NAME?</v>
      </c>
      <c r="Z113" s="138" t="e">
        <f t="shared" ca="1" si="18"/>
        <v>#NAME?</v>
      </c>
      <c r="AA113" s="140" t="e">
        <f t="shared" ca="1" si="19"/>
        <v>#NAME?</v>
      </c>
      <c r="AB113" s="138">
        <f t="shared" ca="1" si="20"/>
        <v>0</v>
      </c>
      <c r="AC113" s="140" t="e">
        <f t="shared" ca="1" si="21"/>
        <v>#NAME?</v>
      </c>
      <c r="AD113">
        <f t="shared" ca="1" si="22"/>
        <v>0</v>
      </c>
      <c r="AZ113" t="e">
        <f ca="1"/>
        <v>#NAME?</v>
      </c>
      <c r="BA113" t="e">
        <f ca="1"/>
        <v>#NAME?</v>
      </c>
      <c r="BB113" t="e">
        <f ca="1"/>
        <v>#NAME?</v>
      </c>
      <c r="BC113" t="e">
        <f t="shared" ca="1" si="26"/>
        <v>#NAME?</v>
      </c>
      <c r="BD113" t="e">
        <f t="shared" ca="1" si="27"/>
        <v>#NAME?</v>
      </c>
      <c r="BE113" t="e">
        <f t="shared" ca="1" si="23"/>
        <v>#NAME?</v>
      </c>
      <c r="BF113" t="e">
        <f t="shared" ca="1" si="24"/>
        <v>#NAME?</v>
      </c>
      <c r="BG113" t="e">
        <f t="shared" ca="1" si="25"/>
        <v>#NAME?</v>
      </c>
    </row>
    <row r="114" spans="1:59" ht="15.5" x14ac:dyDescent="0.35">
      <c r="A114" s="31">
        <v>39</v>
      </c>
      <c r="B114" s="20">
        <v>7.1999999999999995E-2</v>
      </c>
      <c r="C114" s="14">
        <v>7</v>
      </c>
      <c r="D114">
        <v>1</v>
      </c>
      <c r="E114" s="14">
        <v>44</v>
      </c>
      <c r="F114" s="14">
        <v>16</v>
      </c>
      <c r="G114" s="14">
        <v>1</v>
      </c>
      <c r="O114" t="e">
        <f ca="1"/>
        <v>#NAME?</v>
      </c>
      <c r="P114" t="e">
        <f ca="1"/>
        <v>#NAME?</v>
      </c>
      <c r="Q114" t="e">
        <f ca="1"/>
        <v>#NAME?</v>
      </c>
      <c r="R114" t="e">
        <f ca="1"/>
        <v>#NAME?</v>
      </c>
      <c r="S114" t="e">
        <f ca="1"/>
        <v>#NAME?</v>
      </c>
      <c r="T114" t="e">
        <f ca="1"/>
        <v>#NAME?</v>
      </c>
      <c r="U114" s="138" t="e">
        <f ca="1"/>
        <v>#NAME?</v>
      </c>
      <c r="V114" s="139" t="e">
        <f ca="1"/>
        <v>#NAME?</v>
      </c>
      <c r="W114" s="140" t="e">
        <f t="shared" ca="1" si="15"/>
        <v>#NAME?</v>
      </c>
      <c r="X114" t="e">
        <f t="shared" ca="1" si="16"/>
        <v>#NAME?</v>
      </c>
      <c r="Y114" t="e">
        <f t="shared" ca="1" si="17"/>
        <v>#NAME?</v>
      </c>
      <c r="Z114" s="138" t="e">
        <f t="shared" ca="1" si="18"/>
        <v>#NAME?</v>
      </c>
      <c r="AA114" s="140" t="e">
        <f t="shared" ca="1" si="19"/>
        <v>#NAME?</v>
      </c>
      <c r="AB114" s="138">
        <f t="shared" ca="1" si="20"/>
        <v>0</v>
      </c>
      <c r="AC114" s="140" t="e">
        <f t="shared" ca="1" si="21"/>
        <v>#NAME?</v>
      </c>
      <c r="AD114">
        <f t="shared" ca="1" si="22"/>
        <v>0</v>
      </c>
      <c r="AZ114" t="e">
        <f ca="1"/>
        <v>#NAME?</v>
      </c>
      <c r="BA114" t="e">
        <f ca="1"/>
        <v>#NAME?</v>
      </c>
      <c r="BB114" t="e">
        <f ca="1"/>
        <v>#NAME?</v>
      </c>
      <c r="BC114" t="e">
        <f t="shared" ca="1" si="26"/>
        <v>#NAME?</v>
      </c>
      <c r="BD114" t="e">
        <f t="shared" ca="1" si="27"/>
        <v>#NAME?</v>
      </c>
      <c r="BE114" t="e">
        <f t="shared" ca="1" si="23"/>
        <v>#NAME?</v>
      </c>
      <c r="BF114" t="e">
        <f t="shared" ca="1" si="24"/>
        <v>#NAME?</v>
      </c>
      <c r="BG114" t="e">
        <f t="shared" ca="1" si="25"/>
        <v>#NAME?</v>
      </c>
    </row>
    <row r="115" spans="1:59" ht="15.5" x14ac:dyDescent="0.35">
      <c r="A115" s="31">
        <v>42</v>
      </c>
      <c r="B115" s="20">
        <v>1.2829999999999999</v>
      </c>
      <c r="C115" s="14">
        <v>4</v>
      </c>
      <c r="D115">
        <v>0</v>
      </c>
      <c r="E115" s="14">
        <v>37</v>
      </c>
      <c r="F115" s="14">
        <v>6</v>
      </c>
      <c r="G115" s="14">
        <v>1</v>
      </c>
      <c r="O115" t="e">
        <f ca="1"/>
        <v>#NAME?</v>
      </c>
      <c r="P115" t="e">
        <f ca="1"/>
        <v>#NAME?</v>
      </c>
      <c r="Q115" t="e">
        <f ca="1"/>
        <v>#NAME?</v>
      </c>
      <c r="R115" t="e">
        <f ca="1"/>
        <v>#NAME?</v>
      </c>
      <c r="S115" t="e">
        <f ca="1"/>
        <v>#NAME?</v>
      </c>
      <c r="T115" t="e">
        <f ca="1"/>
        <v>#NAME?</v>
      </c>
      <c r="U115" s="138" t="e">
        <f ca="1"/>
        <v>#NAME?</v>
      </c>
      <c r="V115" s="139" t="e">
        <f ca="1"/>
        <v>#NAME?</v>
      </c>
      <c r="W115" s="140" t="e">
        <f t="shared" ca="1" si="15"/>
        <v>#NAME?</v>
      </c>
      <c r="X115" t="e">
        <f t="shared" ca="1" si="16"/>
        <v>#NAME?</v>
      </c>
      <c r="Y115" t="e">
        <f t="shared" ca="1" si="17"/>
        <v>#NAME?</v>
      </c>
      <c r="Z115" s="138" t="e">
        <f t="shared" ca="1" si="18"/>
        <v>#NAME?</v>
      </c>
      <c r="AA115" s="140" t="e">
        <f t="shared" ca="1" si="19"/>
        <v>#NAME?</v>
      </c>
      <c r="AB115" s="138">
        <f t="shared" ca="1" si="20"/>
        <v>0</v>
      </c>
      <c r="AC115" s="140" t="e">
        <f t="shared" ca="1" si="21"/>
        <v>#NAME?</v>
      </c>
      <c r="AD115">
        <f t="shared" ca="1" si="22"/>
        <v>0</v>
      </c>
      <c r="AZ115" t="e">
        <f ca="1"/>
        <v>#NAME?</v>
      </c>
      <c r="BA115" t="e">
        <f ca="1"/>
        <v>#NAME?</v>
      </c>
      <c r="BB115" t="e">
        <f ca="1"/>
        <v>#NAME?</v>
      </c>
      <c r="BC115" t="e">
        <f t="shared" ca="1" si="26"/>
        <v>#NAME?</v>
      </c>
      <c r="BD115" t="e">
        <f t="shared" ca="1" si="27"/>
        <v>#NAME?</v>
      </c>
      <c r="BE115" t="e">
        <f t="shared" ca="1" si="23"/>
        <v>#NAME?</v>
      </c>
      <c r="BF115" t="e">
        <f t="shared" ca="1" si="24"/>
        <v>#NAME?</v>
      </c>
      <c r="BG115" t="e">
        <f t="shared" ca="1" si="25"/>
        <v>#NAME?</v>
      </c>
    </row>
    <row r="116" spans="1:59" ht="15.5" x14ac:dyDescent="0.35">
      <c r="A116" s="31">
        <v>89</v>
      </c>
      <c r="B116" s="20">
        <v>7.4999999999999997E-2</v>
      </c>
      <c r="C116" s="14">
        <v>0</v>
      </c>
      <c r="D116">
        <v>1</v>
      </c>
      <c r="E116" s="14">
        <v>37</v>
      </c>
      <c r="F116" s="14">
        <v>13</v>
      </c>
      <c r="G116" s="14">
        <v>1</v>
      </c>
      <c r="O116" t="e">
        <f ca="1"/>
        <v>#NAME?</v>
      </c>
      <c r="P116" t="e">
        <f ca="1"/>
        <v>#NAME?</v>
      </c>
      <c r="Q116" t="e">
        <f ca="1"/>
        <v>#NAME?</v>
      </c>
      <c r="R116" t="e">
        <f ca="1"/>
        <v>#NAME?</v>
      </c>
      <c r="S116" t="e">
        <f ca="1"/>
        <v>#NAME?</v>
      </c>
      <c r="T116" t="e">
        <f ca="1"/>
        <v>#NAME?</v>
      </c>
      <c r="U116" s="138" t="e">
        <f ca="1"/>
        <v>#NAME?</v>
      </c>
      <c r="V116" s="139" t="e">
        <f ca="1"/>
        <v>#NAME?</v>
      </c>
      <c r="W116" s="140" t="e">
        <f t="shared" ca="1" si="15"/>
        <v>#NAME?</v>
      </c>
      <c r="X116" t="e">
        <f t="shared" ca="1" si="16"/>
        <v>#NAME?</v>
      </c>
      <c r="Y116" t="e">
        <f t="shared" ca="1" si="17"/>
        <v>#NAME?</v>
      </c>
      <c r="Z116" s="138" t="e">
        <f t="shared" ca="1" si="18"/>
        <v>#NAME?</v>
      </c>
      <c r="AA116" s="140" t="e">
        <f t="shared" ca="1" si="19"/>
        <v>#NAME?</v>
      </c>
      <c r="AB116" s="138">
        <f t="shared" ca="1" si="20"/>
        <v>0</v>
      </c>
      <c r="AC116" s="140" t="e">
        <f t="shared" ca="1" si="21"/>
        <v>#NAME?</v>
      </c>
      <c r="AD116">
        <f t="shared" ca="1" si="22"/>
        <v>0</v>
      </c>
      <c r="AZ116" t="e">
        <f ca="1"/>
        <v>#NAME?</v>
      </c>
      <c r="BA116" t="e">
        <f ca="1"/>
        <v>#NAME?</v>
      </c>
      <c r="BB116" t="e">
        <f ca="1"/>
        <v>#NAME?</v>
      </c>
      <c r="BC116" t="e">
        <f t="shared" ca="1" si="26"/>
        <v>#NAME?</v>
      </c>
      <c r="BD116" t="e">
        <f t="shared" ca="1" si="27"/>
        <v>#NAME?</v>
      </c>
      <c r="BE116" t="e">
        <f t="shared" ca="1" si="23"/>
        <v>#NAME?</v>
      </c>
      <c r="BF116" t="e">
        <f t="shared" ca="1" si="24"/>
        <v>#NAME?</v>
      </c>
      <c r="BG116" t="e">
        <f t="shared" ca="1" si="25"/>
        <v>#NAME?</v>
      </c>
    </row>
    <row r="117" spans="1:59" ht="15.5" x14ac:dyDescent="0.35">
      <c r="A117" s="31">
        <v>65</v>
      </c>
      <c r="B117" s="20">
        <v>0.89900000000000002</v>
      </c>
      <c r="C117" s="14">
        <v>1</v>
      </c>
      <c r="D117">
        <v>0</v>
      </c>
      <c r="E117" s="14">
        <v>60</v>
      </c>
      <c r="F117" s="14">
        <v>9</v>
      </c>
      <c r="G117" s="14">
        <v>0</v>
      </c>
      <c r="O117" t="e">
        <f ca="1"/>
        <v>#NAME?</v>
      </c>
      <c r="P117" t="e">
        <f ca="1"/>
        <v>#NAME?</v>
      </c>
      <c r="Q117" t="e">
        <f ca="1"/>
        <v>#NAME?</v>
      </c>
      <c r="R117" t="e">
        <f ca="1"/>
        <v>#NAME?</v>
      </c>
      <c r="S117" t="e">
        <f ca="1"/>
        <v>#NAME?</v>
      </c>
      <c r="T117" t="e">
        <f ca="1"/>
        <v>#NAME?</v>
      </c>
      <c r="U117" s="138" t="e">
        <f ca="1"/>
        <v>#NAME?</v>
      </c>
      <c r="V117" s="139" t="e">
        <f ca="1"/>
        <v>#NAME?</v>
      </c>
      <c r="W117" s="140" t="e">
        <f t="shared" ca="1" si="15"/>
        <v>#NAME?</v>
      </c>
      <c r="X117" t="e">
        <f t="shared" ca="1" si="16"/>
        <v>#NAME?</v>
      </c>
      <c r="Y117" t="e">
        <f t="shared" ca="1" si="17"/>
        <v>#NAME?</v>
      </c>
      <c r="Z117" s="138" t="e">
        <f t="shared" ca="1" si="18"/>
        <v>#NAME?</v>
      </c>
      <c r="AA117" s="140" t="e">
        <f t="shared" ca="1" si="19"/>
        <v>#NAME?</v>
      </c>
      <c r="AB117" s="138">
        <f t="shared" ca="1" si="20"/>
        <v>0</v>
      </c>
      <c r="AC117" s="140" t="e">
        <f t="shared" ca="1" si="21"/>
        <v>#NAME?</v>
      </c>
      <c r="AD117">
        <f t="shared" ca="1" si="22"/>
        <v>0</v>
      </c>
      <c r="AZ117" t="e">
        <f ca="1"/>
        <v>#NAME?</v>
      </c>
      <c r="BA117" t="e">
        <f ca="1"/>
        <v>#NAME?</v>
      </c>
      <c r="BB117" t="e">
        <f ca="1"/>
        <v>#NAME?</v>
      </c>
      <c r="BC117" t="e">
        <f t="shared" ca="1" si="26"/>
        <v>#NAME?</v>
      </c>
      <c r="BD117" t="e">
        <f t="shared" ca="1" si="27"/>
        <v>#NAME?</v>
      </c>
      <c r="BE117" t="e">
        <f t="shared" ca="1" si="23"/>
        <v>#NAME?</v>
      </c>
      <c r="BF117" t="e">
        <f t="shared" ca="1" si="24"/>
        <v>#NAME?</v>
      </c>
      <c r="BG117" t="e">
        <f t="shared" ca="1" si="25"/>
        <v>#NAME?</v>
      </c>
    </row>
    <row r="118" spans="1:59" ht="15.5" x14ac:dyDescent="0.35">
      <c r="A118" s="31">
        <v>49</v>
      </c>
      <c r="B118" s="20">
        <v>1.248</v>
      </c>
      <c r="C118" s="14">
        <v>2</v>
      </c>
      <c r="D118">
        <v>0</v>
      </c>
      <c r="E118" s="14">
        <v>53</v>
      </c>
      <c r="F118" s="14">
        <v>12</v>
      </c>
      <c r="G118" s="14">
        <v>0</v>
      </c>
      <c r="O118" t="e">
        <f ca="1"/>
        <v>#NAME?</v>
      </c>
      <c r="P118" t="e">
        <f ca="1"/>
        <v>#NAME?</v>
      </c>
      <c r="Q118" t="e">
        <f ca="1"/>
        <v>#NAME?</v>
      </c>
      <c r="R118" t="e">
        <f ca="1"/>
        <v>#NAME?</v>
      </c>
      <c r="S118" t="e">
        <f ca="1"/>
        <v>#NAME?</v>
      </c>
      <c r="T118" t="e">
        <f ca="1"/>
        <v>#NAME?</v>
      </c>
      <c r="U118" s="138" t="e">
        <f ca="1"/>
        <v>#NAME?</v>
      </c>
      <c r="V118" s="139" t="e">
        <f ca="1"/>
        <v>#NAME?</v>
      </c>
      <c r="W118" s="140" t="e">
        <f t="shared" ca="1" si="15"/>
        <v>#NAME?</v>
      </c>
      <c r="X118" t="e">
        <f t="shared" ca="1" si="16"/>
        <v>#NAME?</v>
      </c>
      <c r="Y118" t="e">
        <f t="shared" ca="1" si="17"/>
        <v>#NAME?</v>
      </c>
      <c r="Z118" s="138" t="e">
        <f t="shared" ca="1" si="18"/>
        <v>#NAME?</v>
      </c>
      <c r="AA118" s="140" t="e">
        <f t="shared" ca="1" si="19"/>
        <v>#NAME?</v>
      </c>
      <c r="AB118" s="138">
        <f t="shared" ca="1" si="20"/>
        <v>0</v>
      </c>
      <c r="AC118" s="140" t="e">
        <f t="shared" ca="1" si="21"/>
        <v>#NAME?</v>
      </c>
      <c r="AD118">
        <f t="shared" ca="1" si="22"/>
        <v>0</v>
      </c>
      <c r="AZ118" t="e">
        <f ca="1"/>
        <v>#NAME?</v>
      </c>
      <c r="BA118" t="e">
        <f ca="1"/>
        <v>#NAME?</v>
      </c>
      <c r="BB118" t="e">
        <f ca="1"/>
        <v>#NAME?</v>
      </c>
      <c r="BC118" t="e">
        <f t="shared" ca="1" si="26"/>
        <v>#NAME?</v>
      </c>
      <c r="BD118" t="e">
        <f t="shared" ca="1" si="27"/>
        <v>#NAME?</v>
      </c>
      <c r="BE118" t="e">
        <f t="shared" ca="1" si="23"/>
        <v>#NAME?</v>
      </c>
      <c r="BF118" t="e">
        <f t="shared" ca="1" si="24"/>
        <v>#NAME?</v>
      </c>
      <c r="BG118" t="e">
        <f t="shared" ca="1" si="25"/>
        <v>#NAME?</v>
      </c>
    </row>
    <row r="119" spans="1:59" ht="15.5" x14ac:dyDescent="0.35">
      <c r="A119" s="31">
        <v>51</v>
      </c>
      <c r="B119" s="20">
        <v>0.23100000000000001</v>
      </c>
      <c r="C119" s="14">
        <v>5</v>
      </c>
      <c r="D119">
        <v>1</v>
      </c>
      <c r="E119" s="14">
        <v>41</v>
      </c>
      <c r="F119" s="14">
        <v>7</v>
      </c>
      <c r="G119" s="14">
        <v>1</v>
      </c>
      <c r="O119" t="e">
        <f ca="1"/>
        <v>#NAME?</v>
      </c>
      <c r="P119" t="e">
        <f ca="1"/>
        <v>#NAME?</v>
      </c>
      <c r="Q119" t="e">
        <f ca="1"/>
        <v>#NAME?</v>
      </c>
      <c r="R119" t="e">
        <f ca="1"/>
        <v>#NAME?</v>
      </c>
      <c r="S119" t="e">
        <f ca="1"/>
        <v>#NAME?</v>
      </c>
      <c r="T119" t="e">
        <f ca="1"/>
        <v>#NAME?</v>
      </c>
      <c r="U119" s="138" t="e">
        <f ca="1"/>
        <v>#NAME?</v>
      </c>
      <c r="V119" s="139" t="e">
        <f ca="1"/>
        <v>#NAME?</v>
      </c>
      <c r="W119" s="140" t="e">
        <f t="shared" ca="1" si="15"/>
        <v>#NAME?</v>
      </c>
      <c r="X119" t="e">
        <f t="shared" ca="1" si="16"/>
        <v>#NAME?</v>
      </c>
      <c r="Y119" t="e">
        <f t="shared" ca="1" si="17"/>
        <v>#NAME?</v>
      </c>
      <c r="Z119" s="138" t="e">
        <f t="shared" ca="1" si="18"/>
        <v>#NAME?</v>
      </c>
      <c r="AA119" s="140" t="e">
        <f t="shared" ca="1" si="19"/>
        <v>#NAME?</v>
      </c>
      <c r="AB119" s="138">
        <f t="shared" ca="1" si="20"/>
        <v>0</v>
      </c>
      <c r="AC119" s="140" t="e">
        <f t="shared" ca="1" si="21"/>
        <v>#NAME?</v>
      </c>
      <c r="AD119">
        <f t="shared" ca="1" si="22"/>
        <v>0</v>
      </c>
      <c r="AZ119" t="e">
        <f ca="1"/>
        <v>#NAME?</v>
      </c>
      <c r="BA119" t="e">
        <f ca="1"/>
        <v>#NAME?</v>
      </c>
      <c r="BB119" t="e">
        <f ca="1"/>
        <v>#NAME?</v>
      </c>
      <c r="BC119" t="e">
        <f t="shared" ca="1" si="26"/>
        <v>#NAME?</v>
      </c>
      <c r="BD119" t="e">
        <f t="shared" ca="1" si="27"/>
        <v>#NAME?</v>
      </c>
      <c r="BE119" t="e">
        <f t="shared" ca="1" si="23"/>
        <v>#NAME?</v>
      </c>
      <c r="BF119" t="e">
        <f t="shared" ca="1" si="24"/>
        <v>#NAME?</v>
      </c>
      <c r="BG119" t="e">
        <f t="shared" ca="1" si="25"/>
        <v>#NAME?</v>
      </c>
    </row>
    <row r="120" spans="1:59" ht="15.5" x14ac:dyDescent="0.35">
      <c r="A120" s="31">
        <v>53</v>
      </c>
      <c r="B120" s="20">
        <v>1.512</v>
      </c>
      <c r="C120" s="14">
        <v>2</v>
      </c>
      <c r="D120">
        <v>0</v>
      </c>
      <c r="E120" s="14">
        <v>39</v>
      </c>
      <c r="F120" s="14">
        <v>13</v>
      </c>
      <c r="G120" s="14">
        <v>1</v>
      </c>
      <c r="O120" t="e">
        <f ca="1"/>
        <v>#NAME?</v>
      </c>
      <c r="P120" t="e">
        <f ca="1"/>
        <v>#NAME?</v>
      </c>
      <c r="Q120" t="e">
        <f ca="1"/>
        <v>#NAME?</v>
      </c>
      <c r="R120" t="e">
        <f ca="1"/>
        <v>#NAME?</v>
      </c>
      <c r="S120" t="e">
        <f ca="1"/>
        <v>#NAME?</v>
      </c>
      <c r="T120" t="e">
        <f ca="1"/>
        <v>#NAME?</v>
      </c>
      <c r="U120" s="138" t="e">
        <f ca="1"/>
        <v>#NAME?</v>
      </c>
      <c r="V120" s="139" t="e">
        <f ca="1"/>
        <v>#NAME?</v>
      </c>
      <c r="W120" s="140" t="e">
        <f t="shared" ca="1" si="15"/>
        <v>#NAME?</v>
      </c>
      <c r="X120" t="e">
        <f t="shared" ca="1" si="16"/>
        <v>#NAME?</v>
      </c>
      <c r="Y120" t="e">
        <f t="shared" ca="1" si="17"/>
        <v>#NAME?</v>
      </c>
      <c r="Z120" s="138" t="e">
        <f t="shared" ca="1" si="18"/>
        <v>#NAME?</v>
      </c>
      <c r="AA120" s="140" t="e">
        <f t="shared" ca="1" si="19"/>
        <v>#NAME?</v>
      </c>
      <c r="AB120" s="138">
        <f t="shared" ca="1" si="20"/>
        <v>0</v>
      </c>
      <c r="AC120" s="140" t="e">
        <f t="shared" ca="1" si="21"/>
        <v>#NAME?</v>
      </c>
      <c r="AD120">
        <f t="shared" ca="1" si="22"/>
        <v>0</v>
      </c>
      <c r="AZ120" t="e">
        <f ca="1"/>
        <v>#NAME?</v>
      </c>
      <c r="BA120" t="e">
        <f ca="1"/>
        <v>#NAME?</v>
      </c>
      <c r="BB120" t="e">
        <f ca="1"/>
        <v>#NAME?</v>
      </c>
      <c r="BC120" t="e">
        <f t="shared" ca="1" si="26"/>
        <v>#NAME?</v>
      </c>
      <c r="BD120" t="e">
        <f t="shared" ca="1" si="27"/>
        <v>#NAME?</v>
      </c>
      <c r="BE120" t="e">
        <f t="shared" ca="1" si="23"/>
        <v>#NAME?</v>
      </c>
      <c r="BF120" t="e">
        <f t="shared" ca="1" si="24"/>
        <v>#NAME?</v>
      </c>
      <c r="BG120" t="e">
        <f t="shared" ca="1" si="25"/>
        <v>#NAME?</v>
      </c>
    </row>
    <row r="121" spans="1:59" ht="15.5" x14ac:dyDescent="0.35">
      <c r="A121" s="31">
        <v>96</v>
      </c>
      <c r="B121" s="20">
        <v>0.83099999999999996</v>
      </c>
      <c r="C121" s="14">
        <v>3</v>
      </c>
      <c r="D121">
        <v>0</v>
      </c>
      <c r="E121" s="14">
        <v>44</v>
      </c>
      <c r="F121" s="14">
        <v>10</v>
      </c>
      <c r="G121" s="14">
        <v>1</v>
      </c>
      <c r="O121" t="e">
        <f ca="1"/>
        <v>#NAME?</v>
      </c>
      <c r="P121" t="e">
        <f ca="1"/>
        <v>#NAME?</v>
      </c>
      <c r="Q121" t="e">
        <f ca="1"/>
        <v>#NAME?</v>
      </c>
      <c r="R121" t="e">
        <f ca="1"/>
        <v>#NAME?</v>
      </c>
      <c r="S121" t="e">
        <f ca="1"/>
        <v>#NAME?</v>
      </c>
      <c r="T121" t="e">
        <f ca="1"/>
        <v>#NAME?</v>
      </c>
      <c r="U121" s="138" t="e">
        <f ca="1"/>
        <v>#NAME?</v>
      </c>
      <c r="V121" s="139" t="e">
        <f ca="1"/>
        <v>#NAME?</v>
      </c>
      <c r="W121" s="140" t="e">
        <f t="shared" ca="1" si="15"/>
        <v>#NAME?</v>
      </c>
      <c r="X121" t="e">
        <f t="shared" ca="1" si="16"/>
        <v>#NAME?</v>
      </c>
      <c r="Y121" t="e">
        <f t="shared" ca="1" si="17"/>
        <v>#NAME?</v>
      </c>
      <c r="Z121" s="138" t="e">
        <f t="shared" ca="1" si="18"/>
        <v>#NAME?</v>
      </c>
      <c r="AA121" s="140" t="e">
        <f t="shared" ca="1" si="19"/>
        <v>#NAME?</v>
      </c>
      <c r="AB121" s="138">
        <f t="shared" ca="1" si="20"/>
        <v>0</v>
      </c>
      <c r="AC121" s="140" t="e">
        <f t="shared" ca="1" si="21"/>
        <v>#NAME?</v>
      </c>
      <c r="AD121">
        <f t="shared" ca="1" si="22"/>
        <v>0</v>
      </c>
      <c r="AZ121" t="e">
        <f ca="1"/>
        <v>#NAME?</v>
      </c>
      <c r="BA121" t="e">
        <f ca="1"/>
        <v>#NAME?</v>
      </c>
      <c r="BB121" t="e">
        <f ca="1"/>
        <v>#NAME?</v>
      </c>
      <c r="BC121" t="e">
        <f t="shared" ca="1" si="26"/>
        <v>#NAME?</v>
      </c>
      <c r="BD121" t="e">
        <f t="shared" ca="1" si="27"/>
        <v>#NAME?</v>
      </c>
      <c r="BE121" t="e">
        <f t="shared" ca="1" si="23"/>
        <v>#NAME?</v>
      </c>
      <c r="BF121" t="e">
        <f t="shared" ca="1" si="24"/>
        <v>#NAME?</v>
      </c>
      <c r="BG121" t="e">
        <f t="shared" ca="1" si="25"/>
        <v>#NAME?</v>
      </c>
    </row>
    <row r="122" spans="1:59" ht="15.5" x14ac:dyDescent="0.35">
      <c r="A122" s="31">
        <v>56</v>
      </c>
      <c r="B122" s="20">
        <v>0.123</v>
      </c>
      <c r="C122" s="14">
        <v>3</v>
      </c>
      <c r="D122">
        <v>0</v>
      </c>
      <c r="E122" s="14">
        <v>45</v>
      </c>
      <c r="F122" s="14">
        <v>6</v>
      </c>
      <c r="G122" s="14">
        <v>0</v>
      </c>
      <c r="O122" t="e">
        <f ca="1"/>
        <v>#NAME?</v>
      </c>
      <c r="P122" t="e">
        <f ca="1"/>
        <v>#NAME?</v>
      </c>
      <c r="Q122" t="e">
        <f ca="1"/>
        <v>#NAME?</v>
      </c>
      <c r="R122" t="e">
        <f ca="1"/>
        <v>#NAME?</v>
      </c>
      <c r="S122" t="e">
        <f ca="1"/>
        <v>#NAME?</v>
      </c>
      <c r="T122" t="e">
        <f ca="1"/>
        <v>#NAME?</v>
      </c>
      <c r="U122" s="138" t="e">
        <f ca="1"/>
        <v>#NAME?</v>
      </c>
      <c r="V122" s="139" t="e">
        <f ca="1"/>
        <v>#NAME?</v>
      </c>
      <c r="W122" s="140" t="e">
        <f t="shared" ca="1" si="15"/>
        <v>#NAME?</v>
      </c>
      <c r="X122" t="e">
        <f t="shared" ca="1" si="16"/>
        <v>#NAME?</v>
      </c>
      <c r="Y122" t="e">
        <f t="shared" ca="1" si="17"/>
        <v>#NAME?</v>
      </c>
      <c r="Z122" s="138" t="e">
        <f t="shared" ca="1" si="18"/>
        <v>#NAME?</v>
      </c>
      <c r="AA122" s="140" t="e">
        <f t="shared" ca="1" si="19"/>
        <v>#NAME?</v>
      </c>
      <c r="AB122" s="138">
        <f t="shared" ca="1" si="20"/>
        <v>0</v>
      </c>
      <c r="AC122" s="140" t="e">
        <f t="shared" ca="1" si="21"/>
        <v>#NAME?</v>
      </c>
      <c r="AD122">
        <f t="shared" ca="1" si="22"/>
        <v>0</v>
      </c>
      <c r="AZ122" t="e">
        <f ca="1"/>
        <v>#NAME?</v>
      </c>
      <c r="BA122" t="e">
        <f ca="1"/>
        <v>#NAME?</v>
      </c>
      <c r="BB122" t="e">
        <f ca="1"/>
        <v>#NAME?</v>
      </c>
      <c r="BC122" t="e">
        <f t="shared" ca="1" si="26"/>
        <v>#NAME?</v>
      </c>
      <c r="BD122" t="e">
        <f t="shared" ca="1" si="27"/>
        <v>#NAME?</v>
      </c>
      <c r="BE122" t="e">
        <f t="shared" ca="1" si="23"/>
        <v>#NAME?</v>
      </c>
      <c r="BF122" t="e">
        <f t="shared" ca="1" si="24"/>
        <v>#NAME?</v>
      </c>
      <c r="BG122" t="e">
        <f t="shared" ca="1" si="25"/>
        <v>#NAME?</v>
      </c>
    </row>
    <row r="123" spans="1:59" ht="15.5" x14ac:dyDescent="0.35">
      <c r="A123" s="31">
        <v>79</v>
      </c>
      <c r="B123" s="20">
        <v>0.13100000000000001</v>
      </c>
      <c r="C123" s="14">
        <v>4</v>
      </c>
      <c r="D123">
        <v>1</v>
      </c>
      <c r="E123" s="14">
        <v>38</v>
      </c>
      <c r="F123" s="14">
        <v>15</v>
      </c>
      <c r="G123" s="14">
        <v>0</v>
      </c>
      <c r="O123" t="e">
        <f ca="1"/>
        <v>#NAME?</v>
      </c>
      <c r="P123" t="e">
        <f ca="1"/>
        <v>#NAME?</v>
      </c>
      <c r="Q123" t="e">
        <f ca="1"/>
        <v>#NAME?</v>
      </c>
      <c r="R123" t="e">
        <f ca="1"/>
        <v>#NAME?</v>
      </c>
      <c r="S123" t="e">
        <f ca="1"/>
        <v>#NAME?</v>
      </c>
      <c r="T123" t="e">
        <f ca="1"/>
        <v>#NAME?</v>
      </c>
      <c r="U123" s="138" t="e">
        <f ca="1"/>
        <v>#NAME?</v>
      </c>
      <c r="V123" s="139" t="e">
        <f ca="1"/>
        <v>#NAME?</v>
      </c>
      <c r="W123" s="140" t="e">
        <f t="shared" ca="1" si="15"/>
        <v>#NAME?</v>
      </c>
      <c r="X123" t="e">
        <f t="shared" ca="1" si="16"/>
        <v>#NAME?</v>
      </c>
      <c r="Y123" t="e">
        <f t="shared" ca="1" si="17"/>
        <v>#NAME?</v>
      </c>
      <c r="Z123" s="138" t="e">
        <f t="shared" ca="1" si="18"/>
        <v>#NAME?</v>
      </c>
      <c r="AA123" s="140" t="e">
        <f t="shared" ca="1" si="19"/>
        <v>#NAME?</v>
      </c>
      <c r="AB123" s="138">
        <f t="shared" ca="1" si="20"/>
        <v>0</v>
      </c>
      <c r="AC123" s="140" t="e">
        <f t="shared" ca="1" si="21"/>
        <v>#NAME?</v>
      </c>
      <c r="AD123">
        <f t="shared" ca="1" si="22"/>
        <v>0</v>
      </c>
      <c r="AZ123" t="e">
        <f ca="1"/>
        <v>#NAME?</v>
      </c>
      <c r="BA123" t="e">
        <f ca="1"/>
        <v>#NAME?</v>
      </c>
      <c r="BB123" t="e">
        <f ca="1"/>
        <v>#NAME?</v>
      </c>
      <c r="BC123" t="e">
        <f t="shared" ca="1" si="26"/>
        <v>#NAME?</v>
      </c>
      <c r="BD123" t="e">
        <f t="shared" ca="1" si="27"/>
        <v>#NAME?</v>
      </c>
      <c r="BE123" t="e">
        <f t="shared" ca="1" si="23"/>
        <v>#NAME?</v>
      </c>
      <c r="BF123" t="e">
        <f t="shared" ca="1" si="24"/>
        <v>#NAME?</v>
      </c>
      <c r="BG123" t="e">
        <f t="shared" ca="1" si="25"/>
        <v>#NAME?</v>
      </c>
    </row>
    <row r="124" spans="1:59" ht="15.5" x14ac:dyDescent="0.35">
      <c r="A124" s="31">
        <v>64</v>
      </c>
      <c r="B124" s="20">
        <v>1.5389999999999999</v>
      </c>
      <c r="C124" s="14">
        <v>4</v>
      </c>
      <c r="D124">
        <v>1</v>
      </c>
      <c r="E124" s="14">
        <v>36</v>
      </c>
      <c r="F124" s="14">
        <v>8</v>
      </c>
      <c r="G124" s="14">
        <v>1</v>
      </c>
      <c r="O124" t="e">
        <f ca="1"/>
        <v>#NAME?</v>
      </c>
      <c r="P124" t="e">
        <f ca="1"/>
        <v>#NAME?</v>
      </c>
      <c r="Q124" t="e">
        <f ca="1"/>
        <v>#NAME?</v>
      </c>
      <c r="R124" t="e">
        <f ca="1"/>
        <v>#NAME?</v>
      </c>
      <c r="S124" t="e">
        <f ca="1"/>
        <v>#NAME?</v>
      </c>
      <c r="T124" t="e">
        <f ca="1"/>
        <v>#NAME?</v>
      </c>
      <c r="U124" s="138" t="e">
        <f ca="1"/>
        <v>#NAME?</v>
      </c>
      <c r="V124" s="139" t="e">
        <f ca="1"/>
        <v>#NAME?</v>
      </c>
      <c r="W124" s="140" t="e">
        <f t="shared" ca="1" si="15"/>
        <v>#NAME?</v>
      </c>
      <c r="X124" t="e">
        <f t="shared" ca="1" si="16"/>
        <v>#NAME?</v>
      </c>
      <c r="Y124" t="e">
        <f t="shared" ca="1" si="17"/>
        <v>#NAME?</v>
      </c>
      <c r="Z124" s="138" t="e">
        <f t="shared" ca="1" si="18"/>
        <v>#NAME?</v>
      </c>
      <c r="AA124" s="140" t="e">
        <f t="shared" ca="1" si="19"/>
        <v>#NAME?</v>
      </c>
      <c r="AB124" s="138">
        <f t="shared" ca="1" si="20"/>
        <v>0</v>
      </c>
      <c r="AC124" s="140" t="e">
        <f t="shared" ca="1" si="21"/>
        <v>#NAME?</v>
      </c>
      <c r="AD124">
        <f t="shared" ca="1" si="22"/>
        <v>0</v>
      </c>
      <c r="AZ124" t="e">
        <f ca="1"/>
        <v>#NAME?</v>
      </c>
      <c r="BA124" t="e">
        <f ca="1"/>
        <v>#NAME?</v>
      </c>
      <c r="BB124" t="e">
        <f ca="1"/>
        <v>#NAME?</v>
      </c>
      <c r="BC124" t="e">
        <f t="shared" ca="1" si="26"/>
        <v>#NAME?</v>
      </c>
      <c r="BD124" t="e">
        <f t="shared" ca="1" si="27"/>
        <v>#NAME?</v>
      </c>
      <c r="BE124" t="e">
        <f t="shared" ca="1" si="23"/>
        <v>#NAME?</v>
      </c>
      <c r="BF124" t="e">
        <f t="shared" ca="1" si="24"/>
        <v>#NAME?</v>
      </c>
      <c r="BG124" t="e">
        <f t="shared" ca="1" si="25"/>
        <v>#NAME?</v>
      </c>
    </row>
    <row r="125" spans="1:59" ht="15.5" x14ac:dyDescent="0.35">
      <c r="A125" s="31">
        <v>67</v>
      </c>
      <c r="B125" s="20">
        <v>0.63700000000000001</v>
      </c>
      <c r="C125" s="14">
        <v>4</v>
      </c>
      <c r="D125">
        <v>1</v>
      </c>
      <c r="E125" s="14">
        <v>30</v>
      </c>
      <c r="F125" s="14">
        <v>12</v>
      </c>
      <c r="G125" s="14">
        <v>0</v>
      </c>
      <c r="O125" t="e">
        <f ca="1"/>
        <v>#NAME?</v>
      </c>
      <c r="P125" t="e">
        <f ca="1"/>
        <v>#NAME?</v>
      </c>
      <c r="Q125" t="e">
        <f ca="1"/>
        <v>#NAME?</v>
      </c>
      <c r="R125" t="e">
        <f ca="1"/>
        <v>#NAME?</v>
      </c>
      <c r="S125" t="e">
        <f ca="1"/>
        <v>#NAME?</v>
      </c>
      <c r="T125" t="e">
        <f ca="1"/>
        <v>#NAME?</v>
      </c>
      <c r="U125" s="138" t="e">
        <f ca="1"/>
        <v>#NAME?</v>
      </c>
      <c r="V125" s="139" t="e">
        <f ca="1"/>
        <v>#NAME?</v>
      </c>
      <c r="W125" s="140" t="e">
        <f t="shared" ca="1" si="15"/>
        <v>#NAME?</v>
      </c>
      <c r="X125" t="e">
        <f t="shared" ca="1" si="16"/>
        <v>#NAME?</v>
      </c>
      <c r="Y125" t="e">
        <f t="shared" ca="1" si="17"/>
        <v>#NAME?</v>
      </c>
      <c r="Z125" s="138" t="e">
        <f t="shared" ca="1" si="18"/>
        <v>#NAME?</v>
      </c>
      <c r="AA125" s="140" t="e">
        <f t="shared" ca="1" si="19"/>
        <v>#NAME?</v>
      </c>
      <c r="AB125" s="138">
        <f t="shared" ca="1" si="20"/>
        <v>0</v>
      </c>
      <c r="AC125" s="140" t="e">
        <f t="shared" ca="1" si="21"/>
        <v>#NAME?</v>
      </c>
      <c r="AD125">
        <f t="shared" ca="1" si="22"/>
        <v>0</v>
      </c>
      <c r="AZ125" t="e">
        <f ca="1"/>
        <v>#NAME?</v>
      </c>
      <c r="BA125" t="e">
        <f ca="1"/>
        <v>#NAME?</v>
      </c>
      <c r="BB125" t="e">
        <f ca="1"/>
        <v>#NAME?</v>
      </c>
      <c r="BC125" t="e">
        <f t="shared" ca="1" si="26"/>
        <v>#NAME?</v>
      </c>
      <c r="BD125" t="e">
        <f t="shared" ca="1" si="27"/>
        <v>#NAME?</v>
      </c>
      <c r="BE125" t="e">
        <f t="shared" ca="1" si="23"/>
        <v>#NAME?</v>
      </c>
      <c r="BF125" t="e">
        <f t="shared" ca="1" si="24"/>
        <v>#NAME?</v>
      </c>
      <c r="BG125" t="e">
        <f t="shared" ca="1" si="25"/>
        <v>#NAME?</v>
      </c>
    </row>
    <row r="126" spans="1:59" ht="15.5" x14ac:dyDescent="0.35">
      <c r="A126" s="31">
        <v>65</v>
      </c>
      <c r="B126" s="20">
        <v>0.27500000000000002</v>
      </c>
      <c r="C126" s="14">
        <v>1</v>
      </c>
      <c r="D126">
        <v>1</v>
      </c>
      <c r="E126" s="14">
        <v>34</v>
      </c>
      <c r="F126" s="14">
        <v>11</v>
      </c>
      <c r="G126" s="14">
        <v>0</v>
      </c>
      <c r="O126" t="e">
        <f ca="1"/>
        <v>#NAME?</v>
      </c>
      <c r="P126" t="e">
        <f ca="1"/>
        <v>#NAME?</v>
      </c>
      <c r="Q126" t="e">
        <f ca="1"/>
        <v>#NAME?</v>
      </c>
      <c r="R126" t="e">
        <f ca="1"/>
        <v>#NAME?</v>
      </c>
      <c r="S126" t="e">
        <f ca="1"/>
        <v>#NAME?</v>
      </c>
      <c r="T126" t="e">
        <f ca="1"/>
        <v>#NAME?</v>
      </c>
      <c r="U126" s="138" t="e">
        <f ca="1"/>
        <v>#NAME?</v>
      </c>
      <c r="V126" s="139" t="e">
        <f ca="1"/>
        <v>#NAME?</v>
      </c>
      <c r="W126" s="140" t="e">
        <f t="shared" ca="1" si="15"/>
        <v>#NAME?</v>
      </c>
      <c r="X126" t="e">
        <f t="shared" ca="1" si="16"/>
        <v>#NAME?</v>
      </c>
      <c r="Y126" t="e">
        <f t="shared" ca="1" si="17"/>
        <v>#NAME?</v>
      </c>
      <c r="Z126" s="138" t="e">
        <f t="shared" ca="1" si="18"/>
        <v>#NAME?</v>
      </c>
      <c r="AA126" s="140" t="e">
        <f t="shared" ca="1" si="19"/>
        <v>#NAME?</v>
      </c>
      <c r="AB126" s="138">
        <f t="shared" ca="1" si="20"/>
        <v>0</v>
      </c>
      <c r="AC126" s="140" t="e">
        <f t="shared" ca="1" si="21"/>
        <v>#NAME?</v>
      </c>
      <c r="AD126">
        <f t="shared" ca="1" si="22"/>
        <v>0</v>
      </c>
      <c r="AZ126" t="e">
        <f ca="1"/>
        <v>#NAME?</v>
      </c>
      <c r="BA126" t="e">
        <f ca="1"/>
        <v>#NAME?</v>
      </c>
      <c r="BB126" t="e">
        <f ca="1"/>
        <v>#NAME?</v>
      </c>
      <c r="BC126" t="e">
        <f t="shared" ca="1" si="26"/>
        <v>#NAME?</v>
      </c>
      <c r="BD126" t="e">
        <f t="shared" ca="1" si="27"/>
        <v>#NAME?</v>
      </c>
      <c r="BE126" t="e">
        <f t="shared" ca="1" si="23"/>
        <v>#NAME?</v>
      </c>
      <c r="BF126" t="e">
        <f t="shared" ca="1" si="24"/>
        <v>#NAME?</v>
      </c>
      <c r="BG126" t="e">
        <f t="shared" ca="1" si="25"/>
        <v>#NAME?</v>
      </c>
    </row>
    <row r="127" spans="1:59" ht="15.5" x14ac:dyDescent="0.35">
      <c r="A127" s="31">
        <v>89</v>
      </c>
      <c r="B127" s="20">
        <v>0.71099999999999997</v>
      </c>
      <c r="C127" s="14">
        <v>4</v>
      </c>
      <c r="D127">
        <v>1</v>
      </c>
      <c r="E127" s="14">
        <v>47</v>
      </c>
      <c r="F127" s="14">
        <v>13</v>
      </c>
      <c r="G127" s="14">
        <v>0</v>
      </c>
      <c r="O127" t="e">
        <f ca="1"/>
        <v>#NAME?</v>
      </c>
      <c r="P127" t="e">
        <f ca="1"/>
        <v>#NAME?</v>
      </c>
      <c r="Q127" t="e">
        <f ca="1"/>
        <v>#NAME?</v>
      </c>
      <c r="R127" t="e">
        <f ca="1"/>
        <v>#NAME?</v>
      </c>
      <c r="S127" t="e">
        <f ca="1"/>
        <v>#NAME?</v>
      </c>
      <c r="T127" t="e">
        <f ca="1"/>
        <v>#NAME?</v>
      </c>
      <c r="U127" s="138" t="e">
        <f ca="1"/>
        <v>#NAME?</v>
      </c>
      <c r="V127" s="139" t="e">
        <f ca="1"/>
        <v>#NAME?</v>
      </c>
      <c r="W127" s="140" t="e">
        <f t="shared" ca="1" si="15"/>
        <v>#NAME?</v>
      </c>
      <c r="X127" t="e">
        <f t="shared" ca="1" si="16"/>
        <v>#NAME?</v>
      </c>
      <c r="Y127" t="e">
        <f t="shared" ca="1" si="17"/>
        <v>#NAME?</v>
      </c>
      <c r="Z127" s="138" t="e">
        <f t="shared" ca="1" si="18"/>
        <v>#NAME?</v>
      </c>
      <c r="AA127" s="140" t="e">
        <f t="shared" ca="1" si="19"/>
        <v>#NAME?</v>
      </c>
      <c r="AB127" s="138">
        <f t="shared" ca="1" si="20"/>
        <v>0</v>
      </c>
      <c r="AC127" s="140" t="e">
        <f t="shared" ca="1" si="21"/>
        <v>#NAME?</v>
      </c>
      <c r="AD127">
        <f t="shared" ca="1" si="22"/>
        <v>0</v>
      </c>
      <c r="AZ127" t="e">
        <f ca="1"/>
        <v>#NAME?</v>
      </c>
      <c r="BA127" t="e">
        <f ca="1"/>
        <v>#NAME?</v>
      </c>
      <c r="BB127" t="e">
        <f ca="1"/>
        <v>#NAME?</v>
      </c>
      <c r="BC127" t="e">
        <f t="shared" ca="1" si="26"/>
        <v>#NAME?</v>
      </c>
      <c r="BD127" t="e">
        <f t="shared" ca="1" si="27"/>
        <v>#NAME?</v>
      </c>
      <c r="BE127" t="e">
        <f t="shared" ca="1" si="23"/>
        <v>#NAME?</v>
      </c>
      <c r="BF127" t="e">
        <f t="shared" ca="1" si="24"/>
        <v>#NAME?</v>
      </c>
      <c r="BG127" t="e">
        <f t="shared" ca="1" si="25"/>
        <v>#NAME?</v>
      </c>
    </row>
    <row r="128" spans="1:59" ht="15.5" x14ac:dyDescent="0.35">
      <c r="A128" s="31">
        <v>53</v>
      </c>
      <c r="B128" s="20">
        <v>1.2</v>
      </c>
      <c r="C128" s="14">
        <v>2</v>
      </c>
      <c r="D128">
        <v>1</v>
      </c>
      <c r="E128" s="14">
        <v>33</v>
      </c>
      <c r="F128" s="14">
        <v>8</v>
      </c>
      <c r="G128" s="14">
        <v>1</v>
      </c>
      <c r="O128" t="e">
        <f ca="1"/>
        <v>#NAME?</v>
      </c>
      <c r="P128" t="e">
        <f ca="1"/>
        <v>#NAME?</v>
      </c>
      <c r="Q128" t="e">
        <f ca="1"/>
        <v>#NAME?</v>
      </c>
      <c r="R128" t="e">
        <f ca="1"/>
        <v>#NAME?</v>
      </c>
      <c r="S128" t="e">
        <f ca="1"/>
        <v>#NAME?</v>
      </c>
      <c r="T128" t="e">
        <f ca="1"/>
        <v>#NAME?</v>
      </c>
      <c r="U128" s="138" t="e">
        <f ca="1"/>
        <v>#NAME?</v>
      </c>
      <c r="V128" s="139" t="e">
        <f ca="1"/>
        <v>#NAME?</v>
      </c>
      <c r="W128" s="140" t="e">
        <f t="shared" ca="1" si="15"/>
        <v>#NAME?</v>
      </c>
      <c r="X128" t="e">
        <f t="shared" ca="1" si="16"/>
        <v>#NAME?</v>
      </c>
      <c r="Y128" t="e">
        <f t="shared" ca="1" si="17"/>
        <v>#NAME?</v>
      </c>
      <c r="Z128" s="138" t="e">
        <f t="shared" ca="1" si="18"/>
        <v>#NAME?</v>
      </c>
      <c r="AA128" s="140" t="e">
        <f t="shared" ca="1" si="19"/>
        <v>#NAME?</v>
      </c>
      <c r="AB128" s="138">
        <f t="shared" ca="1" si="20"/>
        <v>0</v>
      </c>
      <c r="AC128" s="140" t="e">
        <f t="shared" ca="1" si="21"/>
        <v>#NAME?</v>
      </c>
      <c r="AD128">
        <f t="shared" ca="1" si="22"/>
        <v>0</v>
      </c>
      <c r="AZ128" t="e">
        <f ca="1"/>
        <v>#NAME?</v>
      </c>
      <c r="BA128" t="e">
        <f ca="1"/>
        <v>#NAME?</v>
      </c>
      <c r="BB128" t="e">
        <f ca="1"/>
        <v>#NAME?</v>
      </c>
      <c r="BC128" t="e">
        <f t="shared" ca="1" si="26"/>
        <v>#NAME?</v>
      </c>
      <c r="BD128" t="e">
        <f t="shared" ca="1" si="27"/>
        <v>#NAME?</v>
      </c>
      <c r="BE128" t="e">
        <f t="shared" ca="1" si="23"/>
        <v>#NAME?</v>
      </c>
      <c r="BF128" t="e">
        <f t="shared" ca="1" si="24"/>
        <v>#NAME?</v>
      </c>
      <c r="BG128" t="e">
        <f t="shared" ca="1" si="25"/>
        <v>#NAME?</v>
      </c>
    </row>
    <row r="129" spans="1:59" ht="15.5" x14ac:dyDescent="0.35">
      <c r="A129" s="31">
        <v>44</v>
      </c>
      <c r="B129" s="20">
        <v>1.2270000000000001</v>
      </c>
      <c r="C129" s="14">
        <v>5</v>
      </c>
      <c r="D129">
        <v>0</v>
      </c>
      <c r="E129" s="14">
        <v>37</v>
      </c>
      <c r="F129" s="14">
        <v>10</v>
      </c>
      <c r="G129" s="14">
        <v>1</v>
      </c>
      <c r="O129" t="e">
        <f ca="1"/>
        <v>#NAME?</v>
      </c>
      <c r="P129" t="e">
        <f ca="1"/>
        <v>#NAME?</v>
      </c>
      <c r="Q129" t="e">
        <f ca="1"/>
        <v>#NAME?</v>
      </c>
      <c r="R129" t="e">
        <f ca="1"/>
        <v>#NAME?</v>
      </c>
      <c r="S129" t="e">
        <f ca="1"/>
        <v>#NAME?</v>
      </c>
      <c r="T129" t="e">
        <f ca="1"/>
        <v>#NAME?</v>
      </c>
      <c r="U129" s="138" t="e">
        <f ca="1"/>
        <v>#NAME?</v>
      </c>
      <c r="V129" s="139" t="e">
        <f ca="1"/>
        <v>#NAME?</v>
      </c>
      <c r="W129" s="140" t="e">
        <f t="shared" ca="1" si="15"/>
        <v>#NAME?</v>
      </c>
      <c r="X129" t="e">
        <f t="shared" ca="1" si="16"/>
        <v>#NAME?</v>
      </c>
      <c r="Y129" t="e">
        <f t="shared" ca="1" si="17"/>
        <v>#NAME?</v>
      </c>
      <c r="Z129" s="138" t="e">
        <f t="shared" ca="1" si="18"/>
        <v>#NAME?</v>
      </c>
      <c r="AA129" s="140" t="e">
        <f t="shared" ca="1" si="19"/>
        <v>#NAME?</v>
      </c>
      <c r="AB129" s="138">
        <f t="shared" ca="1" si="20"/>
        <v>0</v>
      </c>
      <c r="AC129" s="140" t="e">
        <f t="shared" ca="1" si="21"/>
        <v>#NAME?</v>
      </c>
      <c r="AD129">
        <f t="shared" ca="1" si="22"/>
        <v>0</v>
      </c>
      <c r="AZ129" t="e">
        <f ca="1"/>
        <v>#NAME?</v>
      </c>
      <c r="BA129" t="e">
        <f ca="1"/>
        <v>#NAME?</v>
      </c>
      <c r="BB129" t="e">
        <f ca="1"/>
        <v>#NAME?</v>
      </c>
      <c r="BC129" t="e">
        <f t="shared" ca="1" si="26"/>
        <v>#NAME?</v>
      </c>
      <c r="BD129" t="e">
        <f t="shared" ca="1" si="27"/>
        <v>#NAME?</v>
      </c>
      <c r="BE129" t="e">
        <f t="shared" ca="1" si="23"/>
        <v>#NAME?</v>
      </c>
      <c r="BF129" t="e">
        <f t="shared" ca="1" si="24"/>
        <v>#NAME?</v>
      </c>
      <c r="BG129" t="e">
        <f t="shared" ca="1" si="25"/>
        <v>#NAME?</v>
      </c>
    </row>
    <row r="130" spans="1:59" ht="15.5" x14ac:dyDescent="0.35">
      <c r="A130" s="31">
        <v>46</v>
      </c>
      <c r="B130" s="20">
        <v>1.9630000000000001</v>
      </c>
      <c r="C130" s="14">
        <v>4</v>
      </c>
      <c r="D130">
        <v>0</v>
      </c>
      <c r="E130" s="14">
        <v>28</v>
      </c>
      <c r="F130" s="14">
        <v>10</v>
      </c>
      <c r="G130" s="14">
        <v>1</v>
      </c>
      <c r="O130" t="e">
        <f ca="1"/>
        <v>#NAME?</v>
      </c>
      <c r="P130" t="e">
        <f ca="1"/>
        <v>#NAME?</v>
      </c>
      <c r="Q130" t="e">
        <f ca="1"/>
        <v>#NAME?</v>
      </c>
      <c r="R130" t="e">
        <f ca="1"/>
        <v>#NAME?</v>
      </c>
      <c r="S130" t="e">
        <f ca="1"/>
        <v>#NAME?</v>
      </c>
      <c r="T130" t="e">
        <f ca="1"/>
        <v>#NAME?</v>
      </c>
      <c r="U130" s="138" t="e">
        <f ca="1"/>
        <v>#NAME?</v>
      </c>
      <c r="V130" s="139" t="e">
        <f ca="1"/>
        <v>#NAME?</v>
      </c>
      <c r="W130" s="140" t="e">
        <f t="shared" ca="1" si="15"/>
        <v>#NAME?</v>
      </c>
      <c r="X130" t="e">
        <f t="shared" ca="1" si="16"/>
        <v>#NAME?</v>
      </c>
      <c r="Y130" t="e">
        <f t="shared" ca="1" si="17"/>
        <v>#NAME?</v>
      </c>
      <c r="Z130" s="138" t="e">
        <f t="shared" ca="1" si="18"/>
        <v>#NAME?</v>
      </c>
      <c r="AA130" s="140" t="e">
        <f t="shared" ca="1" si="19"/>
        <v>#NAME?</v>
      </c>
      <c r="AB130" s="138">
        <f t="shared" ca="1" si="20"/>
        <v>0</v>
      </c>
      <c r="AC130" s="140" t="e">
        <f t="shared" ca="1" si="21"/>
        <v>#NAME?</v>
      </c>
      <c r="AD130">
        <f t="shared" ca="1" si="22"/>
        <v>0</v>
      </c>
      <c r="AZ130" t="e">
        <f ca="1"/>
        <v>#NAME?</v>
      </c>
      <c r="BA130" t="e">
        <f ca="1"/>
        <v>#NAME?</v>
      </c>
      <c r="BB130" t="e">
        <f ca="1"/>
        <v>#NAME?</v>
      </c>
      <c r="BC130" t="e">
        <f t="shared" ca="1" si="26"/>
        <v>#NAME?</v>
      </c>
      <c r="BD130" t="e">
        <f t="shared" ca="1" si="27"/>
        <v>#NAME?</v>
      </c>
      <c r="BE130" t="e">
        <f t="shared" ca="1" si="23"/>
        <v>#NAME?</v>
      </c>
      <c r="BF130" t="e">
        <f t="shared" ca="1" si="24"/>
        <v>#NAME?</v>
      </c>
      <c r="BG130" t="e">
        <f t="shared" ca="1" si="25"/>
        <v>#NAME?</v>
      </c>
    </row>
    <row r="131" spans="1:59" ht="15.5" x14ac:dyDescent="0.35">
      <c r="A131" s="31">
        <v>58</v>
      </c>
      <c r="B131" s="20">
        <v>0.496</v>
      </c>
      <c r="C131" s="14">
        <v>2</v>
      </c>
      <c r="D131">
        <v>0</v>
      </c>
      <c r="E131" s="14">
        <v>42</v>
      </c>
      <c r="F131" s="14">
        <v>5</v>
      </c>
      <c r="G131" s="14">
        <v>0</v>
      </c>
      <c r="O131" t="e">
        <f ca="1"/>
        <v>#NAME?</v>
      </c>
      <c r="P131" t="e">
        <f ca="1"/>
        <v>#NAME?</v>
      </c>
      <c r="Q131" t="e">
        <f ca="1"/>
        <v>#NAME?</v>
      </c>
      <c r="R131" t="e">
        <f ca="1"/>
        <v>#NAME?</v>
      </c>
      <c r="S131" t="e">
        <f ca="1"/>
        <v>#NAME?</v>
      </c>
      <c r="T131" t="e">
        <f ca="1"/>
        <v>#NAME?</v>
      </c>
      <c r="U131" s="138" t="e">
        <f ca="1"/>
        <v>#NAME?</v>
      </c>
      <c r="V131" s="139" t="e">
        <f ca="1"/>
        <v>#NAME?</v>
      </c>
      <c r="W131" s="140" t="e">
        <f t="shared" ca="1" si="15"/>
        <v>#NAME?</v>
      </c>
      <c r="X131" t="e">
        <f t="shared" ca="1" si="16"/>
        <v>#NAME?</v>
      </c>
      <c r="Y131" t="e">
        <f t="shared" ca="1" si="17"/>
        <v>#NAME?</v>
      </c>
      <c r="Z131" s="138" t="e">
        <f t="shared" ca="1" si="18"/>
        <v>#NAME?</v>
      </c>
      <c r="AA131" s="140" t="e">
        <f t="shared" ca="1" si="19"/>
        <v>#NAME?</v>
      </c>
      <c r="AB131" s="138">
        <f t="shared" ca="1" si="20"/>
        <v>0</v>
      </c>
      <c r="AC131" s="140" t="e">
        <f t="shared" ca="1" si="21"/>
        <v>#NAME?</v>
      </c>
      <c r="AD131">
        <f t="shared" ca="1" si="22"/>
        <v>0</v>
      </c>
      <c r="AZ131" t="e">
        <f ca="1"/>
        <v>#NAME?</v>
      </c>
      <c r="BA131" t="e">
        <f ca="1"/>
        <v>#NAME?</v>
      </c>
      <c r="BB131" t="e">
        <f ca="1"/>
        <v>#NAME?</v>
      </c>
      <c r="BC131" t="e">
        <f t="shared" ca="1" si="26"/>
        <v>#NAME?</v>
      </c>
      <c r="BD131" t="e">
        <f t="shared" ca="1" si="27"/>
        <v>#NAME?</v>
      </c>
      <c r="BE131" t="e">
        <f t="shared" ca="1" si="23"/>
        <v>#NAME?</v>
      </c>
      <c r="BF131" t="e">
        <f t="shared" ca="1" si="24"/>
        <v>#NAME?</v>
      </c>
      <c r="BG131" t="e">
        <f t="shared" ca="1" si="25"/>
        <v>#NAME?</v>
      </c>
    </row>
    <row r="132" spans="1:59" ht="15.5" x14ac:dyDescent="0.35">
      <c r="A132" s="31">
        <v>62</v>
      </c>
      <c r="B132" s="20">
        <v>0.42399999999999999</v>
      </c>
      <c r="C132" s="14">
        <v>2</v>
      </c>
      <c r="D132">
        <v>1</v>
      </c>
      <c r="E132" s="14">
        <v>49</v>
      </c>
      <c r="F132" s="14">
        <v>12</v>
      </c>
      <c r="G132" s="14">
        <v>0</v>
      </c>
      <c r="O132" t="e">
        <f ca="1"/>
        <v>#NAME?</v>
      </c>
      <c r="P132" t="e">
        <f ca="1"/>
        <v>#NAME?</v>
      </c>
      <c r="Q132" t="e">
        <f ca="1"/>
        <v>#NAME?</v>
      </c>
      <c r="R132" t="e">
        <f ca="1"/>
        <v>#NAME?</v>
      </c>
      <c r="S132" t="e">
        <f ca="1"/>
        <v>#NAME?</v>
      </c>
      <c r="T132" t="e">
        <f ca="1"/>
        <v>#NAME?</v>
      </c>
      <c r="U132" s="138" t="e">
        <f ca="1"/>
        <v>#NAME?</v>
      </c>
      <c r="V132" s="139" t="e">
        <f ca="1"/>
        <v>#NAME?</v>
      </c>
      <c r="W132" s="140" t="e">
        <f t="shared" ca="1" si="15"/>
        <v>#NAME?</v>
      </c>
      <c r="X132" t="e">
        <f t="shared" ca="1" si="16"/>
        <v>#NAME?</v>
      </c>
      <c r="Y132" t="e">
        <f t="shared" ca="1" si="17"/>
        <v>#NAME?</v>
      </c>
      <c r="Z132" s="138" t="e">
        <f t="shared" ca="1" si="18"/>
        <v>#NAME?</v>
      </c>
      <c r="AA132" s="140" t="e">
        <f t="shared" ca="1" si="19"/>
        <v>#NAME?</v>
      </c>
      <c r="AB132" s="138">
        <f t="shared" ca="1" si="20"/>
        <v>0</v>
      </c>
      <c r="AC132" s="140" t="e">
        <f t="shared" ca="1" si="21"/>
        <v>#NAME?</v>
      </c>
      <c r="AD132">
        <f t="shared" ca="1" si="22"/>
        <v>0</v>
      </c>
      <c r="AZ132" t="e">
        <f ca="1"/>
        <v>#NAME?</v>
      </c>
      <c r="BA132" t="e">
        <f ca="1"/>
        <v>#NAME?</v>
      </c>
      <c r="BB132" t="e">
        <f ca="1"/>
        <v>#NAME?</v>
      </c>
      <c r="BC132" t="e">
        <f t="shared" ca="1" si="26"/>
        <v>#NAME?</v>
      </c>
      <c r="BD132" t="e">
        <f t="shared" ca="1" si="27"/>
        <v>#NAME?</v>
      </c>
      <c r="BE132" t="e">
        <f t="shared" ca="1" si="23"/>
        <v>#NAME?</v>
      </c>
      <c r="BF132" t="e">
        <f t="shared" ca="1" si="24"/>
        <v>#NAME?</v>
      </c>
      <c r="BG132" t="e">
        <f t="shared" ca="1" si="25"/>
        <v>#NAME?</v>
      </c>
    </row>
    <row r="133" spans="1:59" ht="15.5" x14ac:dyDescent="0.35">
      <c r="A133" s="31">
        <v>62</v>
      </c>
      <c r="B133" s="20">
        <v>1.1519999999999999</v>
      </c>
      <c r="C133" s="14">
        <v>2</v>
      </c>
      <c r="D133">
        <v>0</v>
      </c>
      <c r="E133" s="14">
        <v>42</v>
      </c>
      <c r="F133" s="14">
        <v>8</v>
      </c>
      <c r="G133" s="14">
        <v>1</v>
      </c>
      <c r="O133" t="e">
        <f ca="1"/>
        <v>#NAME?</v>
      </c>
      <c r="P133" t="e">
        <f ca="1"/>
        <v>#NAME?</v>
      </c>
      <c r="Q133" t="e">
        <f ca="1"/>
        <v>#NAME?</v>
      </c>
      <c r="R133" t="e">
        <f ca="1"/>
        <v>#NAME?</v>
      </c>
      <c r="S133" t="e">
        <f ca="1"/>
        <v>#NAME?</v>
      </c>
      <c r="T133" t="e">
        <f ca="1"/>
        <v>#NAME?</v>
      </c>
      <c r="U133" s="138" t="e">
        <f ca="1"/>
        <v>#NAME?</v>
      </c>
      <c r="V133" s="139" t="e">
        <f ca="1"/>
        <v>#NAME?</v>
      </c>
      <c r="W133" s="140" t="e">
        <f t="shared" ca="1" si="15"/>
        <v>#NAME?</v>
      </c>
      <c r="X133" t="e">
        <f t="shared" ca="1" si="16"/>
        <v>#NAME?</v>
      </c>
      <c r="Y133" t="e">
        <f t="shared" ca="1" si="17"/>
        <v>#NAME?</v>
      </c>
      <c r="Z133" s="138" t="e">
        <f t="shared" ca="1" si="18"/>
        <v>#NAME?</v>
      </c>
      <c r="AA133" s="140" t="e">
        <f t="shared" ca="1" si="19"/>
        <v>#NAME?</v>
      </c>
      <c r="AB133" s="138">
        <f t="shared" ca="1" si="20"/>
        <v>0</v>
      </c>
      <c r="AC133" s="140" t="e">
        <f t="shared" ca="1" si="21"/>
        <v>#NAME?</v>
      </c>
      <c r="AD133">
        <f t="shared" ca="1" si="22"/>
        <v>0</v>
      </c>
      <c r="AZ133" t="e">
        <f ca="1"/>
        <v>#NAME?</v>
      </c>
      <c r="BA133" t="e">
        <f ca="1"/>
        <v>#NAME?</v>
      </c>
      <c r="BB133" t="e">
        <f ca="1"/>
        <v>#NAME?</v>
      </c>
      <c r="BC133" t="e">
        <f t="shared" ca="1" si="26"/>
        <v>#NAME?</v>
      </c>
      <c r="BD133" t="e">
        <f t="shared" ca="1" si="27"/>
        <v>#NAME?</v>
      </c>
      <c r="BE133" t="e">
        <f t="shared" ca="1" si="23"/>
        <v>#NAME?</v>
      </c>
      <c r="BF133" t="e">
        <f t="shared" ca="1" si="24"/>
        <v>#NAME?</v>
      </c>
      <c r="BG133" t="e">
        <f t="shared" ca="1" si="25"/>
        <v>#NAME?</v>
      </c>
    </row>
    <row r="134" spans="1:59" ht="15.5" x14ac:dyDescent="0.35">
      <c r="A134" s="31">
        <v>46</v>
      </c>
      <c r="B134" s="20">
        <v>1.4810000000000001</v>
      </c>
      <c r="C134" s="14">
        <v>3</v>
      </c>
      <c r="D134">
        <v>0</v>
      </c>
      <c r="E134" s="14">
        <v>40</v>
      </c>
      <c r="F134" s="14">
        <v>1</v>
      </c>
      <c r="G134" s="14">
        <v>0</v>
      </c>
      <c r="O134" t="e">
        <f ca="1"/>
        <v>#NAME?</v>
      </c>
      <c r="P134" t="e">
        <f ca="1"/>
        <v>#NAME?</v>
      </c>
      <c r="Q134" t="e">
        <f ca="1"/>
        <v>#NAME?</v>
      </c>
      <c r="R134" t="e">
        <f ca="1"/>
        <v>#NAME?</v>
      </c>
      <c r="S134" t="e">
        <f ca="1"/>
        <v>#NAME?</v>
      </c>
      <c r="T134" t="e">
        <f ca="1"/>
        <v>#NAME?</v>
      </c>
      <c r="U134" s="138" t="e">
        <f ca="1"/>
        <v>#NAME?</v>
      </c>
      <c r="V134" s="139" t="e">
        <f ca="1"/>
        <v>#NAME?</v>
      </c>
      <c r="W134" s="140" t="e">
        <f t="shared" ca="1" si="15"/>
        <v>#NAME?</v>
      </c>
      <c r="X134" t="e">
        <f t="shared" ca="1" si="16"/>
        <v>#NAME?</v>
      </c>
      <c r="Y134" t="e">
        <f t="shared" ca="1" si="17"/>
        <v>#NAME?</v>
      </c>
      <c r="Z134" s="138" t="e">
        <f t="shared" ca="1" si="18"/>
        <v>#NAME?</v>
      </c>
      <c r="AA134" s="140" t="e">
        <f t="shared" ca="1" si="19"/>
        <v>#NAME?</v>
      </c>
      <c r="AB134" s="138">
        <f t="shared" ca="1" si="20"/>
        <v>0</v>
      </c>
      <c r="AC134" s="140" t="e">
        <f t="shared" ca="1" si="21"/>
        <v>#NAME?</v>
      </c>
      <c r="AD134">
        <f t="shared" ca="1" si="22"/>
        <v>0</v>
      </c>
      <c r="AZ134" t="e">
        <f ca="1"/>
        <v>#NAME?</v>
      </c>
      <c r="BA134" t="e">
        <f ca="1"/>
        <v>#NAME?</v>
      </c>
      <c r="BB134" t="e">
        <f ca="1"/>
        <v>#NAME?</v>
      </c>
      <c r="BC134" t="e">
        <f t="shared" ca="1" si="26"/>
        <v>#NAME?</v>
      </c>
      <c r="BD134" t="e">
        <f t="shared" ca="1" si="27"/>
        <v>#NAME?</v>
      </c>
      <c r="BE134" t="e">
        <f t="shared" ca="1" si="23"/>
        <v>#NAME?</v>
      </c>
      <c r="BF134" t="e">
        <f t="shared" ca="1" si="24"/>
        <v>#NAME?</v>
      </c>
      <c r="BG134" t="e">
        <f t="shared" ca="1" si="25"/>
        <v>#NAME?</v>
      </c>
    </row>
    <row r="135" spans="1:59" ht="15.5" x14ac:dyDescent="0.35">
      <c r="A135" s="31">
        <v>66</v>
      </c>
      <c r="B135" s="20">
        <v>2.2850000000000001</v>
      </c>
      <c r="C135" s="14">
        <v>3</v>
      </c>
      <c r="D135">
        <v>0</v>
      </c>
      <c r="E135" s="14">
        <v>32</v>
      </c>
      <c r="F135" s="14">
        <v>9</v>
      </c>
      <c r="G135" s="14">
        <v>1</v>
      </c>
      <c r="O135" t="e">
        <f ca="1"/>
        <v>#NAME?</v>
      </c>
      <c r="P135" t="e">
        <f ca="1"/>
        <v>#NAME?</v>
      </c>
      <c r="Q135" t="e">
        <f ca="1"/>
        <v>#NAME?</v>
      </c>
      <c r="R135" t="e">
        <f ca="1"/>
        <v>#NAME?</v>
      </c>
      <c r="S135" t="e">
        <f ca="1"/>
        <v>#NAME?</v>
      </c>
      <c r="T135" t="e">
        <f ca="1"/>
        <v>#NAME?</v>
      </c>
      <c r="U135" s="138" t="e">
        <f ca="1"/>
        <v>#NAME?</v>
      </c>
      <c r="V135" s="139" t="e">
        <f ca="1"/>
        <v>#NAME?</v>
      </c>
      <c r="W135" s="140" t="e">
        <f t="shared" ca="1" si="15"/>
        <v>#NAME?</v>
      </c>
      <c r="X135" t="e">
        <f t="shared" ca="1" si="16"/>
        <v>#NAME?</v>
      </c>
      <c r="Y135" t="e">
        <f t="shared" ca="1" si="17"/>
        <v>#NAME?</v>
      </c>
      <c r="Z135" s="138" t="e">
        <f t="shared" ca="1" si="18"/>
        <v>#NAME?</v>
      </c>
      <c r="AA135" s="140" t="e">
        <f t="shared" ca="1" si="19"/>
        <v>#NAME?</v>
      </c>
      <c r="AB135" s="138">
        <f t="shared" ca="1" si="20"/>
        <v>0</v>
      </c>
      <c r="AC135" s="140" t="e">
        <f t="shared" ca="1" si="21"/>
        <v>#NAME?</v>
      </c>
      <c r="AD135">
        <f t="shared" ca="1" si="22"/>
        <v>0</v>
      </c>
      <c r="AZ135" t="e">
        <f ca="1"/>
        <v>#NAME?</v>
      </c>
      <c r="BA135" t="e">
        <f ca="1"/>
        <v>#NAME?</v>
      </c>
      <c r="BB135" t="e">
        <f ca="1"/>
        <v>#NAME?</v>
      </c>
      <c r="BC135" t="e">
        <f t="shared" ca="1" si="26"/>
        <v>#NAME?</v>
      </c>
      <c r="BD135" t="e">
        <f t="shared" ca="1" si="27"/>
        <v>#NAME?</v>
      </c>
      <c r="BE135" t="e">
        <f t="shared" ca="1" si="23"/>
        <v>#NAME?</v>
      </c>
      <c r="BF135" t="e">
        <f t="shared" ca="1" si="24"/>
        <v>#NAME?</v>
      </c>
      <c r="BG135" t="e">
        <f t="shared" ca="1" si="25"/>
        <v>#NAME?</v>
      </c>
    </row>
    <row r="136" spans="1:59" ht="15.5" x14ac:dyDescent="0.35">
      <c r="A136" s="31">
        <v>56</v>
      </c>
      <c r="B136" s="20">
        <v>0.29199999999999998</v>
      </c>
      <c r="C136" s="14">
        <v>3</v>
      </c>
      <c r="D136">
        <v>0</v>
      </c>
      <c r="E136" s="14">
        <v>34</v>
      </c>
      <c r="F136" s="14">
        <v>9</v>
      </c>
      <c r="G136" s="14">
        <v>1</v>
      </c>
      <c r="O136" t="e">
        <f ca="1"/>
        <v>#NAME?</v>
      </c>
      <c r="P136" t="e">
        <f ca="1"/>
        <v>#NAME?</v>
      </c>
      <c r="Q136" t="e">
        <f ca="1"/>
        <v>#NAME?</v>
      </c>
      <c r="R136" t="e">
        <f ca="1"/>
        <v>#NAME?</v>
      </c>
      <c r="S136" t="e">
        <f ca="1"/>
        <v>#NAME?</v>
      </c>
      <c r="T136" t="e">
        <f ca="1"/>
        <v>#NAME?</v>
      </c>
      <c r="U136" s="138" t="e">
        <f ca="1"/>
        <v>#NAME?</v>
      </c>
      <c r="V136" s="139" t="e">
        <f ca="1"/>
        <v>#NAME?</v>
      </c>
      <c r="W136" s="140" t="e">
        <f t="shared" ca="1" si="15"/>
        <v>#NAME?</v>
      </c>
      <c r="X136" t="e">
        <f t="shared" ca="1" si="16"/>
        <v>#NAME?</v>
      </c>
      <c r="Y136" t="e">
        <f t="shared" ca="1" si="17"/>
        <v>#NAME?</v>
      </c>
      <c r="Z136" s="138" t="e">
        <f t="shared" ca="1" si="18"/>
        <v>#NAME?</v>
      </c>
      <c r="AA136" s="140" t="e">
        <f t="shared" ca="1" si="19"/>
        <v>#NAME?</v>
      </c>
      <c r="AB136" s="138">
        <f t="shared" ca="1" si="20"/>
        <v>0</v>
      </c>
      <c r="AC136" s="140" t="e">
        <f t="shared" ca="1" si="21"/>
        <v>#NAME?</v>
      </c>
      <c r="AD136">
        <f t="shared" ca="1" si="22"/>
        <v>0</v>
      </c>
      <c r="AZ136" t="e">
        <f ca="1"/>
        <v>#NAME?</v>
      </c>
      <c r="BA136" t="e">
        <f ca="1"/>
        <v>#NAME?</v>
      </c>
      <c r="BB136" t="e">
        <f ca="1"/>
        <v>#NAME?</v>
      </c>
      <c r="BC136" t="e">
        <f t="shared" ca="1" si="26"/>
        <v>#NAME?</v>
      </c>
      <c r="BD136" t="e">
        <f t="shared" ca="1" si="27"/>
        <v>#NAME?</v>
      </c>
      <c r="BE136" t="e">
        <f t="shared" ca="1" si="23"/>
        <v>#NAME?</v>
      </c>
      <c r="BF136" t="e">
        <f t="shared" ca="1" si="24"/>
        <v>#NAME?</v>
      </c>
      <c r="BG136" t="e">
        <f t="shared" ca="1" si="25"/>
        <v>#NAME?</v>
      </c>
    </row>
    <row r="137" spans="1:59" ht="15.5" x14ac:dyDescent="0.35">
      <c r="A137" s="31">
        <v>82</v>
      </c>
      <c r="B137" s="20">
        <v>0.88800000000000001</v>
      </c>
      <c r="C137" s="14">
        <v>5</v>
      </c>
      <c r="D137">
        <v>1</v>
      </c>
      <c r="E137" s="14">
        <v>40</v>
      </c>
      <c r="F137" s="14">
        <v>7</v>
      </c>
      <c r="G137" s="14">
        <v>1</v>
      </c>
      <c r="O137" t="e">
        <f ca="1"/>
        <v>#NAME?</v>
      </c>
      <c r="P137" t="e">
        <f ca="1"/>
        <v>#NAME?</v>
      </c>
      <c r="Q137" t="e">
        <f ca="1"/>
        <v>#NAME?</v>
      </c>
      <c r="R137" t="e">
        <f ca="1"/>
        <v>#NAME?</v>
      </c>
      <c r="S137" t="e">
        <f ca="1"/>
        <v>#NAME?</v>
      </c>
      <c r="T137" t="e">
        <f ca="1"/>
        <v>#NAME?</v>
      </c>
      <c r="U137" s="138" t="e">
        <f ca="1"/>
        <v>#NAME?</v>
      </c>
      <c r="V137" s="139" t="e">
        <f ca="1"/>
        <v>#NAME?</v>
      </c>
      <c r="W137" s="140" t="e">
        <f t="shared" ca="1" si="15"/>
        <v>#NAME?</v>
      </c>
      <c r="X137" t="e">
        <f t="shared" ca="1" si="16"/>
        <v>#NAME?</v>
      </c>
      <c r="Y137" t="e">
        <f t="shared" ca="1" si="17"/>
        <v>#NAME?</v>
      </c>
      <c r="Z137" s="138" t="e">
        <f t="shared" ca="1" si="18"/>
        <v>#NAME?</v>
      </c>
      <c r="AA137" s="140" t="e">
        <f t="shared" ca="1" si="19"/>
        <v>#NAME?</v>
      </c>
      <c r="AB137" s="138">
        <f t="shared" ca="1" si="20"/>
        <v>0</v>
      </c>
      <c r="AC137" s="140" t="e">
        <f t="shared" ca="1" si="21"/>
        <v>#NAME?</v>
      </c>
      <c r="AD137">
        <f t="shared" ca="1" si="22"/>
        <v>0</v>
      </c>
      <c r="AZ137" t="e">
        <f ca="1"/>
        <v>#NAME?</v>
      </c>
      <c r="BA137" t="e">
        <f ca="1"/>
        <v>#NAME?</v>
      </c>
      <c r="BB137" t="e">
        <f ca="1"/>
        <v>#NAME?</v>
      </c>
      <c r="BC137" t="e">
        <f t="shared" ca="1" si="26"/>
        <v>#NAME?</v>
      </c>
      <c r="BD137" t="e">
        <f t="shared" ca="1" si="27"/>
        <v>#NAME?</v>
      </c>
      <c r="BE137" t="e">
        <f t="shared" ca="1" si="23"/>
        <v>#NAME?</v>
      </c>
      <c r="BF137" t="e">
        <f t="shared" ca="1" si="24"/>
        <v>#NAME?</v>
      </c>
      <c r="BG137" t="e">
        <f t="shared" ca="1" si="25"/>
        <v>#NAME?</v>
      </c>
    </row>
    <row r="138" spans="1:59" ht="15.5" x14ac:dyDescent="0.35">
      <c r="A138" s="31">
        <v>44</v>
      </c>
      <c r="B138" s="20">
        <v>2.3239999999999998</v>
      </c>
      <c r="C138" s="14">
        <v>2</v>
      </c>
      <c r="D138">
        <v>1</v>
      </c>
      <c r="E138" s="14">
        <v>49</v>
      </c>
      <c r="F138" s="14">
        <v>19</v>
      </c>
      <c r="G138" s="14">
        <v>1</v>
      </c>
      <c r="O138" t="e">
        <f ca="1"/>
        <v>#NAME?</v>
      </c>
      <c r="P138" t="e">
        <f ca="1"/>
        <v>#NAME?</v>
      </c>
      <c r="Q138" t="e">
        <f ca="1"/>
        <v>#NAME?</v>
      </c>
      <c r="R138" t="e">
        <f ca="1"/>
        <v>#NAME?</v>
      </c>
      <c r="S138" t="e">
        <f ca="1"/>
        <v>#NAME?</v>
      </c>
      <c r="T138" t="e">
        <f ca="1"/>
        <v>#NAME?</v>
      </c>
      <c r="U138" s="138" t="e">
        <f ca="1"/>
        <v>#NAME?</v>
      </c>
      <c r="V138" s="139" t="e">
        <f ca="1"/>
        <v>#NAME?</v>
      </c>
      <c r="W138" s="140" t="e">
        <f t="shared" ca="1" si="15"/>
        <v>#NAME?</v>
      </c>
      <c r="X138" t="e">
        <f t="shared" ca="1" si="16"/>
        <v>#NAME?</v>
      </c>
      <c r="Y138" t="e">
        <f t="shared" ca="1" si="17"/>
        <v>#NAME?</v>
      </c>
      <c r="Z138" s="138" t="e">
        <f t="shared" ca="1" si="18"/>
        <v>#NAME?</v>
      </c>
      <c r="AA138" s="140" t="e">
        <f t="shared" ca="1" si="19"/>
        <v>#NAME?</v>
      </c>
      <c r="AB138" s="138">
        <f t="shared" ca="1" si="20"/>
        <v>0</v>
      </c>
      <c r="AC138" s="140" t="e">
        <f t="shared" ca="1" si="21"/>
        <v>#NAME?</v>
      </c>
      <c r="AD138">
        <f t="shared" ca="1" si="22"/>
        <v>0</v>
      </c>
      <c r="AZ138" t="e">
        <f ca="1"/>
        <v>#NAME?</v>
      </c>
      <c r="BA138" t="e">
        <f ca="1"/>
        <v>#NAME?</v>
      </c>
      <c r="BB138" t="e">
        <f ca="1"/>
        <v>#NAME?</v>
      </c>
      <c r="BC138" t="e">
        <f t="shared" ca="1" si="26"/>
        <v>#NAME?</v>
      </c>
      <c r="BD138" t="e">
        <f t="shared" ca="1" si="27"/>
        <v>#NAME?</v>
      </c>
      <c r="BE138" t="e">
        <f t="shared" ca="1" si="23"/>
        <v>#NAME?</v>
      </c>
      <c r="BF138" t="e">
        <f t="shared" ca="1" si="24"/>
        <v>#NAME?</v>
      </c>
      <c r="BG138" t="e">
        <f t="shared" ca="1" si="25"/>
        <v>#NAME?</v>
      </c>
    </row>
    <row r="139" spans="1:59" ht="15.5" x14ac:dyDescent="0.35">
      <c r="A139" s="31">
        <v>44</v>
      </c>
      <c r="B139" s="20">
        <v>0.19600000000000001</v>
      </c>
      <c r="C139" s="14">
        <v>3</v>
      </c>
      <c r="D139">
        <v>0</v>
      </c>
      <c r="E139" s="14">
        <v>33</v>
      </c>
      <c r="F139" s="14">
        <v>12</v>
      </c>
      <c r="G139" s="14">
        <v>1</v>
      </c>
      <c r="O139" t="e">
        <f ca="1"/>
        <v>#NAME?</v>
      </c>
      <c r="P139" t="e">
        <f ca="1"/>
        <v>#NAME?</v>
      </c>
      <c r="Q139" t="e">
        <f ca="1"/>
        <v>#NAME?</v>
      </c>
      <c r="R139" t="e">
        <f ca="1"/>
        <v>#NAME?</v>
      </c>
      <c r="S139" t="e">
        <f ca="1"/>
        <v>#NAME?</v>
      </c>
      <c r="T139" t="e">
        <f ca="1"/>
        <v>#NAME?</v>
      </c>
      <c r="U139" s="138" t="e">
        <f ca="1"/>
        <v>#NAME?</v>
      </c>
      <c r="V139" s="139" t="e">
        <f ca="1"/>
        <v>#NAME?</v>
      </c>
      <c r="W139" s="140" t="e">
        <f t="shared" ca="1" si="15"/>
        <v>#NAME?</v>
      </c>
      <c r="X139" t="e">
        <f t="shared" ca="1" si="16"/>
        <v>#NAME?</v>
      </c>
      <c r="Y139" t="e">
        <f t="shared" ca="1" si="17"/>
        <v>#NAME?</v>
      </c>
      <c r="Z139" s="138" t="e">
        <f t="shared" ca="1" si="18"/>
        <v>#NAME?</v>
      </c>
      <c r="AA139" s="140" t="e">
        <f t="shared" ca="1" si="19"/>
        <v>#NAME?</v>
      </c>
      <c r="AB139" s="138">
        <f t="shared" ca="1" si="20"/>
        <v>0</v>
      </c>
      <c r="AC139" s="140" t="e">
        <f t="shared" ca="1" si="21"/>
        <v>#NAME?</v>
      </c>
      <c r="AD139">
        <f t="shared" ca="1" si="22"/>
        <v>0</v>
      </c>
      <c r="AZ139" t="e">
        <f ca="1"/>
        <v>#NAME?</v>
      </c>
      <c r="BA139" t="e">
        <f ca="1"/>
        <v>#NAME?</v>
      </c>
      <c r="BB139" t="e">
        <f ca="1"/>
        <v>#NAME?</v>
      </c>
      <c r="BC139" t="e">
        <f t="shared" ca="1" si="26"/>
        <v>#NAME?</v>
      </c>
      <c r="BD139" t="e">
        <f t="shared" ca="1" si="27"/>
        <v>#NAME?</v>
      </c>
      <c r="BE139" t="e">
        <f t="shared" ca="1" si="23"/>
        <v>#NAME?</v>
      </c>
      <c r="BF139" t="e">
        <f t="shared" ca="1" si="24"/>
        <v>#NAME?</v>
      </c>
      <c r="BG139" t="e">
        <f t="shared" ca="1" si="25"/>
        <v>#NAME?</v>
      </c>
    </row>
    <row r="140" spans="1:59" ht="15.5" x14ac:dyDescent="0.35">
      <c r="A140" s="31">
        <v>51</v>
      </c>
      <c r="B140" s="20">
        <v>0.18</v>
      </c>
      <c r="C140" s="14">
        <v>4</v>
      </c>
      <c r="D140">
        <v>1</v>
      </c>
      <c r="E140" s="14">
        <v>40</v>
      </c>
      <c r="F140" s="14">
        <v>8</v>
      </c>
      <c r="G140" s="14">
        <v>1</v>
      </c>
      <c r="O140" t="e">
        <f ca="1"/>
        <v>#NAME?</v>
      </c>
      <c r="P140" t="e">
        <f ca="1"/>
        <v>#NAME?</v>
      </c>
      <c r="Q140" t="e">
        <f ca="1"/>
        <v>#NAME?</v>
      </c>
      <c r="R140" t="e">
        <f ca="1"/>
        <v>#NAME?</v>
      </c>
      <c r="S140" t="e">
        <f ca="1"/>
        <v>#NAME?</v>
      </c>
      <c r="T140" t="e">
        <f ca="1"/>
        <v>#NAME?</v>
      </c>
      <c r="U140" s="138" t="e">
        <f ca="1"/>
        <v>#NAME?</v>
      </c>
      <c r="V140" s="139" t="e">
        <f ca="1"/>
        <v>#NAME?</v>
      </c>
      <c r="W140" s="140" t="e">
        <f t="shared" ca="1" si="15"/>
        <v>#NAME?</v>
      </c>
      <c r="X140" t="e">
        <f t="shared" ca="1" si="16"/>
        <v>#NAME?</v>
      </c>
      <c r="Y140" t="e">
        <f t="shared" ca="1" si="17"/>
        <v>#NAME?</v>
      </c>
      <c r="Z140" s="138" t="e">
        <f t="shared" ca="1" si="18"/>
        <v>#NAME?</v>
      </c>
      <c r="AA140" s="140" t="e">
        <f t="shared" ca="1" si="19"/>
        <v>#NAME?</v>
      </c>
      <c r="AB140" s="138">
        <f t="shared" ca="1" si="20"/>
        <v>0</v>
      </c>
      <c r="AC140" s="140" t="e">
        <f t="shared" ca="1" si="21"/>
        <v>#NAME?</v>
      </c>
      <c r="AD140">
        <f t="shared" ca="1" si="22"/>
        <v>0</v>
      </c>
      <c r="AZ140" t="e">
        <f ca="1"/>
        <v>#NAME?</v>
      </c>
      <c r="BA140" t="e">
        <f ca="1"/>
        <v>#NAME?</v>
      </c>
      <c r="BB140" t="e">
        <f ca="1"/>
        <v>#NAME?</v>
      </c>
      <c r="BC140" t="e">
        <f t="shared" ca="1" si="26"/>
        <v>#NAME?</v>
      </c>
      <c r="BD140" t="e">
        <f t="shared" ca="1" si="27"/>
        <v>#NAME?</v>
      </c>
      <c r="BE140" t="e">
        <f t="shared" ca="1" si="23"/>
        <v>#NAME?</v>
      </c>
      <c r="BF140" t="e">
        <f t="shared" ca="1" si="24"/>
        <v>#NAME?</v>
      </c>
      <c r="BG140" t="e">
        <f t="shared" ca="1" si="25"/>
        <v>#NAME?</v>
      </c>
    </row>
    <row r="141" spans="1:59" ht="15.5" x14ac:dyDescent="0.35">
      <c r="A141" s="31">
        <v>70</v>
      </c>
      <c r="B141" s="20">
        <v>1.4159999999999999</v>
      </c>
      <c r="C141" s="14">
        <v>2</v>
      </c>
      <c r="D141">
        <v>0</v>
      </c>
      <c r="E141" s="14">
        <v>45</v>
      </c>
      <c r="F141" s="14">
        <v>6</v>
      </c>
      <c r="G141" s="14">
        <v>1</v>
      </c>
      <c r="O141" t="e">
        <f ca="1"/>
        <v>#NAME?</v>
      </c>
      <c r="P141" t="e">
        <f ca="1"/>
        <v>#NAME?</v>
      </c>
      <c r="Q141" t="e">
        <f ca="1"/>
        <v>#NAME?</v>
      </c>
      <c r="R141" t="e">
        <f ca="1"/>
        <v>#NAME?</v>
      </c>
      <c r="S141" t="e">
        <f ca="1"/>
        <v>#NAME?</v>
      </c>
      <c r="T141" t="e">
        <f ca="1"/>
        <v>#NAME?</v>
      </c>
      <c r="U141" s="138" t="e">
        <f ca="1"/>
        <v>#NAME?</v>
      </c>
      <c r="V141" s="139" t="e">
        <f ca="1"/>
        <v>#NAME?</v>
      </c>
      <c r="W141" s="140" t="e">
        <f t="shared" ca="1" si="15"/>
        <v>#NAME?</v>
      </c>
      <c r="X141" t="e">
        <f t="shared" ca="1" si="16"/>
        <v>#NAME?</v>
      </c>
      <c r="Y141" t="e">
        <f t="shared" ca="1" si="17"/>
        <v>#NAME?</v>
      </c>
      <c r="Z141" s="138" t="e">
        <f t="shared" ca="1" si="18"/>
        <v>#NAME?</v>
      </c>
      <c r="AA141" s="140" t="e">
        <f t="shared" ca="1" si="19"/>
        <v>#NAME?</v>
      </c>
      <c r="AB141" s="138">
        <f t="shared" ca="1" si="20"/>
        <v>0</v>
      </c>
      <c r="AC141" s="140" t="e">
        <f t="shared" ca="1" si="21"/>
        <v>#NAME?</v>
      </c>
      <c r="AD141">
        <f t="shared" ca="1" si="22"/>
        <v>0</v>
      </c>
      <c r="AZ141" t="e">
        <f ca="1"/>
        <v>#NAME?</v>
      </c>
      <c r="BA141" t="e">
        <f ca="1"/>
        <v>#NAME?</v>
      </c>
      <c r="BB141" t="e">
        <f ca="1"/>
        <v>#NAME?</v>
      </c>
      <c r="BC141" t="e">
        <f t="shared" ca="1" si="26"/>
        <v>#NAME?</v>
      </c>
      <c r="BD141" t="e">
        <f t="shared" ca="1" si="27"/>
        <v>#NAME?</v>
      </c>
      <c r="BE141" t="e">
        <f t="shared" ca="1" si="23"/>
        <v>#NAME?</v>
      </c>
      <c r="BF141" t="e">
        <f t="shared" ca="1" si="24"/>
        <v>#NAME?</v>
      </c>
      <c r="BG141" t="e">
        <f t="shared" ca="1" si="25"/>
        <v>#NAME?</v>
      </c>
    </row>
    <row r="142" spans="1:59" ht="15.5" x14ac:dyDescent="0.35">
      <c r="A142" s="31">
        <v>44</v>
      </c>
      <c r="B142" s="20">
        <v>0.115</v>
      </c>
      <c r="C142" s="14">
        <v>3</v>
      </c>
      <c r="D142">
        <v>0</v>
      </c>
      <c r="E142" s="14">
        <v>46</v>
      </c>
      <c r="F142" s="14">
        <v>6</v>
      </c>
      <c r="G142" s="14">
        <v>0</v>
      </c>
      <c r="O142" t="e">
        <f ca="1"/>
        <v>#NAME?</v>
      </c>
      <c r="P142" t="e">
        <f ca="1"/>
        <v>#NAME?</v>
      </c>
      <c r="Q142" t="e">
        <f ca="1"/>
        <v>#NAME?</v>
      </c>
      <c r="R142" t="e">
        <f ca="1"/>
        <v>#NAME?</v>
      </c>
      <c r="S142" t="e">
        <f ca="1"/>
        <v>#NAME?</v>
      </c>
      <c r="T142" t="e">
        <f ca="1"/>
        <v>#NAME?</v>
      </c>
      <c r="U142" s="138" t="e">
        <f ca="1"/>
        <v>#NAME?</v>
      </c>
      <c r="V142" s="139" t="e">
        <f ca="1"/>
        <v>#NAME?</v>
      </c>
      <c r="W142" s="140" t="e">
        <f t="shared" ca="1" si="15"/>
        <v>#NAME?</v>
      </c>
      <c r="X142" t="e">
        <f t="shared" ca="1" si="16"/>
        <v>#NAME?</v>
      </c>
      <c r="Y142" t="e">
        <f t="shared" ca="1" si="17"/>
        <v>#NAME?</v>
      </c>
      <c r="Z142" s="138" t="e">
        <f t="shared" ca="1" si="18"/>
        <v>#NAME?</v>
      </c>
      <c r="AA142" s="140" t="e">
        <f t="shared" ca="1" si="19"/>
        <v>#NAME?</v>
      </c>
      <c r="AB142" s="138">
        <f t="shared" ca="1" si="20"/>
        <v>0</v>
      </c>
      <c r="AC142" s="140" t="e">
        <f t="shared" ca="1" si="21"/>
        <v>#NAME?</v>
      </c>
      <c r="AD142">
        <f t="shared" ca="1" si="22"/>
        <v>0</v>
      </c>
      <c r="AZ142" t="e">
        <f ca="1"/>
        <v>#NAME?</v>
      </c>
      <c r="BA142" t="e">
        <f ca="1"/>
        <v>#NAME?</v>
      </c>
      <c r="BB142" t="e">
        <f ca="1"/>
        <v>#NAME?</v>
      </c>
      <c r="BC142" t="e">
        <f t="shared" ca="1" si="26"/>
        <v>#NAME?</v>
      </c>
      <c r="BD142" t="e">
        <f t="shared" ca="1" si="27"/>
        <v>#NAME?</v>
      </c>
      <c r="BE142" t="e">
        <f t="shared" ca="1" si="23"/>
        <v>#NAME?</v>
      </c>
      <c r="BF142" t="e">
        <f t="shared" ca="1" si="24"/>
        <v>#NAME?</v>
      </c>
      <c r="BG142" t="e">
        <f t="shared" ca="1" si="25"/>
        <v>#NAME?</v>
      </c>
    </row>
    <row r="143" spans="1:59" ht="15.5" x14ac:dyDescent="0.35">
      <c r="A143" s="31">
        <v>75</v>
      </c>
      <c r="B143" s="20">
        <v>0.995</v>
      </c>
      <c r="C143" s="14">
        <v>2</v>
      </c>
      <c r="D143">
        <v>1</v>
      </c>
      <c r="E143" s="14">
        <v>30</v>
      </c>
      <c r="F143" s="14">
        <v>10</v>
      </c>
      <c r="G143" s="14">
        <v>1</v>
      </c>
      <c r="O143" t="e">
        <f ca="1"/>
        <v>#NAME?</v>
      </c>
      <c r="P143" t="e">
        <f ca="1"/>
        <v>#NAME?</v>
      </c>
      <c r="Q143" t="e">
        <f ca="1"/>
        <v>#NAME?</v>
      </c>
      <c r="R143" t="e">
        <f ca="1"/>
        <v>#NAME?</v>
      </c>
      <c r="S143" t="e">
        <f ca="1"/>
        <v>#NAME?</v>
      </c>
      <c r="T143" t="e">
        <f ca="1"/>
        <v>#NAME?</v>
      </c>
      <c r="U143" s="138" t="e">
        <f ca="1"/>
        <v>#NAME?</v>
      </c>
      <c r="V143" s="139" t="e">
        <f ca="1"/>
        <v>#NAME?</v>
      </c>
      <c r="W143" s="140" t="e">
        <f t="shared" ca="1" si="15"/>
        <v>#NAME?</v>
      </c>
      <c r="X143" t="e">
        <f t="shared" ca="1" si="16"/>
        <v>#NAME?</v>
      </c>
      <c r="Y143" t="e">
        <f t="shared" ca="1" si="17"/>
        <v>#NAME?</v>
      </c>
      <c r="Z143" s="138" t="e">
        <f t="shared" ca="1" si="18"/>
        <v>#NAME?</v>
      </c>
      <c r="AA143" s="140" t="e">
        <f t="shared" ca="1" si="19"/>
        <v>#NAME?</v>
      </c>
      <c r="AB143" s="138">
        <f t="shared" ca="1" si="20"/>
        <v>0</v>
      </c>
      <c r="AC143" s="140" t="e">
        <f t="shared" ca="1" si="21"/>
        <v>#NAME?</v>
      </c>
      <c r="AD143">
        <f t="shared" ca="1" si="22"/>
        <v>0</v>
      </c>
      <c r="AZ143" t="e">
        <f ca="1"/>
        <v>#NAME?</v>
      </c>
      <c r="BA143" t="e">
        <f ca="1"/>
        <v>#NAME?</v>
      </c>
      <c r="BB143" t="e">
        <f ca="1"/>
        <v>#NAME?</v>
      </c>
      <c r="BC143" t="e">
        <f t="shared" ca="1" si="26"/>
        <v>#NAME?</v>
      </c>
      <c r="BD143" t="e">
        <f t="shared" ca="1" si="27"/>
        <v>#NAME?</v>
      </c>
      <c r="BE143" t="e">
        <f t="shared" ca="1" si="23"/>
        <v>#NAME?</v>
      </c>
      <c r="BF143" t="e">
        <f t="shared" ca="1" si="24"/>
        <v>#NAME?</v>
      </c>
      <c r="BG143" t="e">
        <f t="shared" ca="1" si="25"/>
        <v>#NAME?</v>
      </c>
    </row>
    <row r="144" spans="1:59" ht="15.5" x14ac:dyDescent="0.35">
      <c r="A144" s="31">
        <v>68</v>
      </c>
      <c r="B144" s="20">
        <v>2.3519999999999999</v>
      </c>
      <c r="C144" s="14">
        <v>0</v>
      </c>
      <c r="D144">
        <v>1</v>
      </c>
      <c r="E144" s="14">
        <v>30</v>
      </c>
      <c r="F144" s="14">
        <v>12</v>
      </c>
      <c r="G144" s="14">
        <v>1</v>
      </c>
      <c r="O144" t="e">
        <f ca="1"/>
        <v>#NAME?</v>
      </c>
      <c r="P144" t="e">
        <f ca="1"/>
        <v>#NAME?</v>
      </c>
      <c r="Q144" t="e">
        <f ca="1"/>
        <v>#NAME?</v>
      </c>
      <c r="R144" t="e">
        <f ca="1"/>
        <v>#NAME?</v>
      </c>
      <c r="S144" t="e">
        <f ca="1"/>
        <v>#NAME?</v>
      </c>
      <c r="T144" t="e">
        <f ca="1"/>
        <v>#NAME?</v>
      </c>
      <c r="U144" s="138" t="e">
        <f ca="1"/>
        <v>#NAME?</v>
      </c>
      <c r="V144" s="139" t="e">
        <f ca="1"/>
        <v>#NAME?</v>
      </c>
      <c r="W144" s="140" t="e">
        <f t="shared" ref="W144:W164" ca="1" si="28">U144+V144</f>
        <v>#NAME?</v>
      </c>
      <c r="X144" t="e">
        <f t="shared" ref="X144:X164" ca="1" si="29">IF(W144=0,"",U144/W144)</f>
        <v>#NAME?</v>
      </c>
      <c r="Y144" t="e">
        <f t="shared" ref="Y144:Y164" ca="1" si="30">1/(1+EXP(-$AF$16-MMULT(O144:T144,$AF$17:$AF$22)))</f>
        <v>#NAME?</v>
      </c>
      <c r="Z144" s="138" t="e">
        <f t="shared" ref="Z144:Z164" ca="1" si="31">W144*Y144</f>
        <v>#NAME?</v>
      </c>
      <c r="AA144" s="140" t="e">
        <f t="shared" ref="AA144:AA164" ca="1" si="32">W144-Z144</f>
        <v>#NAME?</v>
      </c>
      <c r="AB144" s="138">
        <f t="shared" ref="AB144:AB164" ca="1" si="33">IFERROR(W144*(X144*LN(Y144)+(1-X144)*LN(1-Y144)),0)</f>
        <v>0</v>
      </c>
      <c r="AC144" s="140" t="e">
        <f t="shared" ref="AC144:AC164" ca="1" si="34">100*IF(Y144&gt;=$AV$21,U144/W144,V144/W144)</f>
        <v>#NAME?</v>
      </c>
      <c r="AD144">
        <f t="shared" ref="AD144:AD164" ca="1" si="35">IFERROR((U144-Z144)^2/Z144+(V144-AA144)^2/AA144,0)</f>
        <v>0</v>
      </c>
      <c r="AZ144" t="e">
        <f ca="1"/>
        <v>#NAME?</v>
      </c>
      <c r="BA144" t="e">
        <f ca="1"/>
        <v>#NAME?</v>
      </c>
      <c r="BB144" t="e">
        <f ca="1"/>
        <v>#NAME?</v>
      </c>
      <c r="BC144" t="e">
        <f t="shared" ca="1" si="26"/>
        <v>#NAME?</v>
      </c>
      <c r="BD144" t="e">
        <f t="shared" ca="1" si="27"/>
        <v>#NAME?</v>
      </c>
      <c r="BE144" t="e">
        <f t="shared" ref="BE144:BE165" ca="1" si="36">1-BC144/BC$165</f>
        <v>#NAME?</v>
      </c>
      <c r="BF144" t="e">
        <f t="shared" ref="BF144:BF165" ca="1" si="37">1-BD144/BD$165</f>
        <v>#NAME?</v>
      </c>
      <c r="BG144" t="e">
        <f t="shared" ref="BG144:BG165" ca="1" si="38">(BE144-BE145)*BF144</f>
        <v>#NAME?</v>
      </c>
    </row>
    <row r="145" spans="1:59" ht="15.5" x14ac:dyDescent="0.35">
      <c r="A145" s="31">
        <v>84</v>
      </c>
      <c r="B145" s="20">
        <v>1.2589999999999999</v>
      </c>
      <c r="C145" s="14">
        <v>1</v>
      </c>
      <c r="D145">
        <v>1</v>
      </c>
      <c r="E145" s="14">
        <v>31</v>
      </c>
      <c r="F145" s="14">
        <v>8</v>
      </c>
      <c r="G145" s="14">
        <v>1</v>
      </c>
      <c r="O145" t="e">
        <f ca="1"/>
        <v>#NAME?</v>
      </c>
      <c r="P145" t="e">
        <f ca="1"/>
        <v>#NAME?</v>
      </c>
      <c r="Q145" t="e">
        <f ca="1"/>
        <v>#NAME?</v>
      </c>
      <c r="R145" t="e">
        <f ca="1"/>
        <v>#NAME?</v>
      </c>
      <c r="S145" t="e">
        <f ca="1"/>
        <v>#NAME?</v>
      </c>
      <c r="T145" t="e">
        <f ca="1"/>
        <v>#NAME?</v>
      </c>
      <c r="U145" s="138" t="e">
        <f ca="1"/>
        <v>#NAME?</v>
      </c>
      <c r="V145" s="139" t="e">
        <f ca="1"/>
        <v>#NAME?</v>
      </c>
      <c r="W145" s="140" t="e">
        <f t="shared" ca="1" si="28"/>
        <v>#NAME?</v>
      </c>
      <c r="X145" t="e">
        <f t="shared" ca="1" si="29"/>
        <v>#NAME?</v>
      </c>
      <c r="Y145" t="e">
        <f t="shared" ca="1" si="30"/>
        <v>#NAME?</v>
      </c>
      <c r="Z145" s="138" t="e">
        <f t="shared" ca="1" si="31"/>
        <v>#NAME?</v>
      </c>
      <c r="AA145" s="140" t="e">
        <f t="shared" ca="1" si="32"/>
        <v>#NAME?</v>
      </c>
      <c r="AB145" s="138">
        <f t="shared" ca="1" si="33"/>
        <v>0</v>
      </c>
      <c r="AC145" s="140" t="e">
        <f t="shared" ca="1" si="34"/>
        <v>#NAME?</v>
      </c>
      <c r="AD145">
        <f t="shared" ca="1" si="35"/>
        <v>0</v>
      </c>
      <c r="AZ145" t="e">
        <f ca="1"/>
        <v>#NAME?</v>
      </c>
      <c r="BA145" t="e">
        <f ca="1"/>
        <v>#NAME?</v>
      </c>
      <c r="BB145" t="e">
        <f ca="1"/>
        <v>#NAME?</v>
      </c>
      <c r="BC145" t="e">
        <f t="shared" ref="BC145:BC165" ca="1" si="39">BC144+BA145</f>
        <v>#NAME?</v>
      </c>
      <c r="BD145" t="e">
        <f t="shared" ref="BD145:BD165" ca="1" si="40">BD144+BB145</f>
        <v>#NAME?</v>
      </c>
      <c r="BE145" t="e">
        <f t="shared" ca="1" si="36"/>
        <v>#NAME?</v>
      </c>
      <c r="BF145" t="e">
        <f t="shared" ca="1" si="37"/>
        <v>#NAME?</v>
      </c>
      <c r="BG145" t="e">
        <f t="shared" ca="1" si="38"/>
        <v>#NAME?</v>
      </c>
    </row>
    <row r="146" spans="1:59" ht="15.5" x14ac:dyDescent="0.35">
      <c r="A146" s="31">
        <v>51</v>
      </c>
      <c r="B146" s="20">
        <v>1.464</v>
      </c>
      <c r="C146" s="14">
        <v>4</v>
      </c>
      <c r="D146">
        <v>0</v>
      </c>
      <c r="E146" s="14">
        <v>46</v>
      </c>
      <c r="F146" s="14">
        <v>6</v>
      </c>
      <c r="G146" s="14">
        <v>1</v>
      </c>
      <c r="O146" t="e">
        <f ca="1"/>
        <v>#NAME?</v>
      </c>
      <c r="P146" t="e">
        <f ca="1"/>
        <v>#NAME?</v>
      </c>
      <c r="Q146" t="e">
        <f ca="1"/>
        <v>#NAME?</v>
      </c>
      <c r="R146" t="e">
        <f ca="1"/>
        <v>#NAME?</v>
      </c>
      <c r="S146" t="e">
        <f ca="1"/>
        <v>#NAME?</v>
      </c>
      <c r="T146" t="e">
        <f ca="1"/>
        <v>#NAME?</v>
      </c>
      <c r="U146" s="138" t="e">
        <f ca="1"/>
        <v>#NAME?</v>
      </c>
      <c r="V146" s="139" t="e">
        <f ca="1"/>
        <v>#NAME?</v>
      </c>
      <c r="W146" s="140" t="e">
        <f t="shared" ca="1" si="28"/>
        <v>#NAME?</v>
      </c>
      <c r="X146" t="e">
        <f t="shared" ca="1" si="29"/>
        <v>#NAME?</v>
      </c>
      <c r="Y146" t="e">
        <f t="shared" ca="1" si="30"/>
        <v>#NAME?</v>
      </c>
      <c r="Z146" s="138" t="e">
        <f t="shared" ca="1" si="31"/>
        <v>#NAME?</v>
      </c>
      <c r="AA146" s="140" t="e">
        <f t="shared" ca="1" si="32"/>
        <v>#NAME?</v>
      </c>
      <c r="AB146" s="138">
        <f t="shared" ca="1" si="33"/>
        <v>0</v>
      </c>
      <c r="AC146" s="140" t="e">
        <f t="shared" ca="1" si="34"/>
        <v>#NAME?</v>
      </c>
      <c r="AD146">
        <f t="shared" ca="1" si="35"/>
        <v>0</v>
      </c>
      <c r="AZ146" t="e">
        <f ca="1"/>
        <v>#NAME?</v>
      </c>
      <c r="BA146" t="e">
        <f ca="1"/>
        <v>#NAME?</v>
      </c>
      <c r="BB146" t="e">
        <f ca="1"/>
        <v>#NAME?</v>
      </c>
      <c r="BC146" t="e">
        <f t="shared" ca="1" si="39"/>
        <v>#NAME?</v>
      </c>
      <c r="BD146" t="e">
        <f t="shared" ca="1" si="40"/>
        <v>#NAME?</v>
      </c>
      <c r="BE146" t="e">
        <f t="shared" ca="1" si="36"/>
        <v>#NAME?</v>
      </c>
      <c r="BF146" t="e">
        <f t="shared" ca="1" si="37"/>
        <v>#NAME?</v>
      </c>
      <c r="BG146" t="e">
        <f t="shared" ca="1" si="38"/>
        <v>#NAME?</v>
      </c>
    </row>
    <row r="147" spans="1:59" ht="15.5" x14ac:dyDescent="0.35">
      <c r="A147" s="31">
        <v>88</v>
      </c>
      <c r="B147" s="20">
        <v>0.504</v>
      </c>
      <c r="C147" s="14">
        <v>3</v>
      </c>
      <c r="D147">
        <v>1</v>
      </c>
      <c r="E147" s="14">
        <v>42</v>
      </c>
      <c r="F147" s="14">
        <v>9</v>
      </c>
      <c r="G147" s="14">
        <v>0</v>
      </c>
      <c r="O147" t="e">
        <f ca="1"/>
        <v>#NAME?</v>
      </c>
      <c r="P147" t="e">
        <f ca="1"/>
        <v>#NAME?</v>
      </c>
      <c r="Q147" t="e">
        <f ca="1"/>
        <v>#NAME?</v>
      </c>
      <c r="R147" t="e">
        <f ca="1"/>
        <v>#NAME?</v>
      </c>
      <c r="S147" t="e">
        <f ca="1"/>
        <v>#NAME?</v>
      </c>
      <c r="T147" t="e">
        <f ca="1"/>
        <v>#NAME?</v>
      </c>
      <c r="U147" s="138" t="e">
        <f ca="1"/>
        <v>#NAME?</v>
      </c>
      <c r="V147" s="139" t="e">
        <f ca="1"/>
        <v>#NAME?</v>
      </c>
      <c r="W147" s="140" t="e">
        <f t="shared" ca="1" si="28"/>
        <v>#NAME?</v>
      </c>
      <c r="X147" t="e">
        <f t="shared" ca="1" si="29"/>
        <v>#NAME?</v>
      </c>
      <c r="Y147" t="e">
        <f t="shared" ca="1" si="30"/>
        <v>#NAME?</v>
      </c>
      <c r="Z147" s="138" t="e">
        <f t="shared" ca="1" si="31"/>
        <v>#NAME?</v>
      </c>
      <c r="AA147" s="140" t="e">
        <f t="shared" ca="1" si="32"/>
        <v>#NAME?</v>
      </c>
      <c r="AB147" s="138">
        <f t="shared" ca="1" si="33"/>
        <v>0</v>
      </c>
      <c r="AC147" s="140" t="e">
        <f t="shared" ca="1" si="34"/>
        <v>#NAME?</v>
      </c>
      <c r="AD147">
        <f t="shared" ca="1" si="35"/>
        <v>0</v>
      </c>
      <c r="AZ147" t="e">
        <f ca="1"/>
        <v>#NAME?</v>
      </c>
      <c r="BA147" t="e">
        <f ca="1"/>
        <v>#NAME?</v>
      </c>
      <c r="BB147" t="e">
        <f ca="1"/>
        <v>#NAME?</v>
      </c>
      <c r="BC147" t="e">
        <f t="shared" ca="1" si="39"/>
        <v>#NAME?</v>
      </c>
      <c r="BD147" t="e">
        <f t="shared" ca="1" si="40"/>
        <v>#NAME?</v>
      </c>
      <c r="BE147" t="e">
        <f t="shared" ca="1" si="36"/>
        <v>#NAME?</v>
      </c>
      <c r="BF147" t="e">
        <f t="shared" ca="1" si="37"/>
        <v>#NAME?</v>
      </c>
      <c r="BG147" t="e">
        <f t="shared" ca="1" si="38"/>
        <v>#NAME?</v>
      </c>
    </row>
    <row r="148" spans="1:59" ht="15.5" x14ac:dyDescent="0.35">
      <c r="A148" s="31">
        <v>58</v>
      </c>
      <c r="B148" s="20">
        <v>0.44700000000000001</v>
      </c>
      <c r="C148" s="14">
        <v>4</v>
      </c>
      <c r="D148">
        <v>0</v>
      </c>
      <c r="E148" s="14">
        <v>43</v>
      </c>
      <c r="F148" s="14">
        <v>10</v>
      </c>
      <c r="G148" s="14">
        <v>1</v>
      </c>
      <c r="O148" t="e">
        <f ca="1"/>
        <v>#NAME?</v>
      </c>
      <c r="P148" t="e">
        <f ca="1"/>
        <v>#NAME?</v>
      </c>
      <c r="Q148" t="e">
        <f ca="1"/>
        <v>#NAME?</v>
      </c>
      <c r="R148" t="e">
        <f ca="1"/>
        <v>#NAME?</v>
      </c>
      <c r="S148" t="e">
        <f ca="1"/>
        <v>#NAME?</v>
      </c>
      <c r="T148" t="e">
        <f ca="1"/>
        <v>#NAME?</v>
      </c>
      <c r="U148" s="138" t="e">
        <f ca="1"/>
        <v>#NAME?</v>
      </c>
      <c r="V148" s="139" t="e">
        <f ca="1"/>
        <v>#NAME?</v>
      </c>
      <c r="W148" s="140" t="e">
        <f t="shared" ca="1" si="28"/>
        <v>#NAME?</v>
      </c>
      <c r="X148" t="e">
        <f t="shared" ca="1" si="29"/>
        <v>#NAME?</v>
      </c>
      <c r="Y148" t="e">
        <f t="shared" ca="1" si="30"/>
        <v>#NAME?</v>
      </c>
      <c r="Z148" s="138" t="e">
        <f t="shared" ca="1" si="31"/>
        <v>#NAME?</v>
      </c>
      <c r="AA148" s="140" t="e">
        <f t="shared" ca="1" si="32"/>
        <v>#NAME?</v>
      </c>
      <c r="AB148" s="138">
        <f t="shared" ca="1" si="33"/>
        <v>0</v>
      </c>
      <c r="AC148" s="140" t="e">
        <f t="shared" ca="1" si="34"/>
        <v>#NAME?</v>
      </c>
      <c r="AD148">
        <f t="shared" ca="1" si="35"/>
        <v>0</v>
      </c>
      <c r="AZ148" t="e">
        <f ca="1"/>
        <v>#NAME?</v>
      </c>
      <c r="BA148" t="e">
        <f ca="1"/>
        <v>#NAME?</v>
      </c>
      <c r="BB148" t="e">
        <f ca="1"/>
        <v>#NAME?</v>
      </c>
      <c r="BC148" t="e">
        <f t="shared" ca="1" si="39"/>
        <v>#NAME?</v>
      </c>
      <c r="BD148" t="e">
        <f t="shared" ca="1" si="40"/>
        <v>#NAME?</v>
      </c>
      <c r="BE148" t="e">
        <f t="shared" ca="1" si="36"/>
        <v>#NAME?</v>
      </c>
      <c r="BF148" t="e">
        <f t="shared" ca="1" si="37"/>
        <v>#NAME?</v>
      </c>
      <c r="BG148" t="e">
        <f t="shared" ca="1" si="38"/>
        <v>#NAME?</v>
      </c>
    </row>
    <row r="149" spans="1:59" ht="15.5" x14ac:dyDescent="0.35">
      <c r="A149" s="31">
        <v>66</v>
      </c>
      <c r="B149" s="20">
        <v>2.62</v>
      </c>
      <c r="C149" s="14">
        <v>2</v>
      </c>
      <c r="D149">
        <v>0</v>
      </c>
      <c r="E149" s="14">
        <v>39</v>
      </c>
      <c r="F149" s="14">
        <v>8</v>
      </c>
      <c r="G149" s="14">
        <v>0</v>
      </c>
      <c r="O149" t="e">
        <f ca="1"/>
        <v>#NAME?</v>
      </c>
      <c r="P149" t="e">
        <f ca="1"/>
        <v>#NAME?</v>
      </c>
      <c r="Q149" t="e">
        <f ca="1"/>
        <v>#NAME?</v>
      </c>
      <c r="R149" t="e">
        <f ca="1"/>
        <v>#NAME?</v>
      </c>
      <c r="S149" t="e">
        <f ca="1"/>
        <v>#NAME?</v>
      </c>
      <c r="T149" t="e">
        <f ca="1"/>
        <v>#NAME?</v>
      </c>
      <c r="U149" s="138" t="e">
        <f ca="1"/>
        <v>#NAME?</v>
      </c>
      <c r="V149" s="139" t="e">
        <f ca="1"/>
        <v>#NAME?</v>
      </c>
      <c r="W149" s="140" t="e">
        <f t="shared" ca="1" si="28"/>
        <v>#NAME?</v>
      </c>
      <c r="X149" t="e">
        <f t="shared" ca="1" si="29"/>
        <v>#NAME?</v>
      </c>
      <c r="Y149" t="e">
        <f t="shared" ca="1" si="30"/>
        <v>#NAME?</v>
      </c>
      <c r="Z149" s="138" t="e">
        <f t="shared" ca="1" si="31"/>
        <v>#NAME?</v>
      </c>
      <c r="AA149" s="140" t="e">
        <f t="shared" ca="1" si="32"/>
        <v>#NAME?</v>
      </c>
      <c r="AB149" s="138">
        <f t="shared" ca="1" si="33"/>
        <v>0</v>
      </c>
      <c r="AC149" s="140" t="e">
        <f t="shared" ca="1" si="34"/>
        <v>#NAME?</v>
      </c>
      <c r="AD149">
        <f t="shared" ca="1" si="35"/>
        <v>0</v>
      </c>
      <c r="AZ149" t="e">
        <f ca="1"/>
        <v>#NAME?</v>
      </c>
      <c r="BA149" t="e">
        <f ca="1"/>
        <v>#NAME?</v>
      </c>
      <c r="BB149" t="e">
        <f ca="1"/>
        <v>#NAME?</v>
      </c>
      <c r="BC149" t="e">
        <f t="shared" ca="1" si="39"/>
        <v>#NAME?</v>
      </c>
      <c r="BD149" t="e">
        <f t="shared" ca="1" si="40"/>
        <v>#NAME?</v>
      </c>
      <c r="BE149" t="e">
        <f t="shared" ca="1" si="36"/>
        <v>#NAME?</v>
      </c>
      <c r="BF149" t="e">
        <f t="shared" ca="1" si="37"/>
        <v>#NAME?</v>
      </c>
      <c r="BG149" t="e">
        <f t="shared" ca="1" si="38"/>
        <v>#NAME?</v>
      </c>
    </row>
    <row r="150" spans="1:59" ht="15.5" x14ac:dyDescent="0.35">
      <c r="A150" s="31">
        <v>55</v>
      </c>
      <c r="B150" s="20">
        <v>1.1679999999999999</v>
      </c>
      <c r="C150" s="14">
        <v>3</v>
      </c>
      <c r="D150">
        <v>0</v>
      </c>
      <c r="E150" s="14">
        <v>52</v>
      </c>
      <c r="F150" s="14">
        <v>10</v>
      </c>
      <c r="G150" s="14">
        <v>1</v>
      </c>
      <c r="O150" t="e">
        <f ca="1"/>
        <v>#NAME?</v>
      </c>
      <c r="P150" t="e">
        <f ca="1"/>
        <v>#NAME?</v>
      </c>
      <c r="Q150" t="e">
        <f ca="1"/>
        <v>#NAME?</v>
      </c>
      <c r="R150" t="e">
        <f ca="1"/>
        <v>#NAME?</v>
      </c>
      <c r="S150" t="e">
        <f ca="1"/>
        <v>#NAME?</v>
      </c>
      <c r="T150" t="e">
        <f ca="1"/>
        <v>#NAME?</v>
      </c>
      <c r="U150" s="138" t="e">
        <f ca="1"/>
        <v>#NAME?</v>
      </c>
      <c r="V150" s="139" t="e">
        <f ca="1"/>
        <v>#NAME?</v>
      </c>
      <c r="W150" s="140" t="e">
        <f t="shared" ca="1" si="28"/>
        <v>#NAME?</v>
      </c>
      <c r="X150" t="e">
        <f t="shared" ca="1" si="29"/>
        <v>#NAME?</v>
      </c>
      <c r="Y150" t="e">
        <f t="shared" ca="1" si="30"/>
        <v>#NAME?</v>
      </c>
      <c r="Z150" s="138" t="e">
        <f t="shared" ca="1" si="31"/>
        <v>#NAME?</v>
      </c>
      <c r="AA150" s="140" t="e">
        <f t="shared" ca="1" si="32"/>
        <v>#NAME?</v>
      </c>
      <c r="AB150" s="138">
        <f t="shared" ca="1" si="33"/>
        <v>0</v>
      </c>
      <c r="AC150" s="140" t="e">
        <f t="shared" ca="1" si="34"/>
        <v>#NAME?</v>
      </c>
      <c r="AD150">
        <f t="shared" ca="1" si="35"/>
        <v>0</v>
      </c>
      <c r="AZ150" t="e">
        <f ca="1"/>
        <v>#NAME?</v>
      </c>
      <c r="BA150" t="e">
        <f ca="1"/>
        <v>#NAME?</v>
      </c>
      <c r="BB150" t="e">
        <f ca="1"/>
        <v>#NAME?</v>
      </c>
      <c r="BC150" t="e">
        <f t="shared" ca="1" si="39"/>
        <v>#NAME?</v>
      </c>
      <c r="BD150" t="e">
        <f t="shared" ca="1" si="40"/>
        <v>#NAME?</v>
      </c>
      <c r="BE150" t="e">
        <f t="shared" ca="1" si="36"/>
        <v>#NAME?</v>
      </c>
      <c r="BF150" t="e">
        <f t="shared" ca="1" si="37"/>
        <v>#NAME?</v>
      </c>
      <c r="BG150" t="e">
        <f t="shared" ca="1" si="38"/>
        <v>#NAME?</v>
      </c>
    </row>
    <row r="151" spans="1:59" ht="15.5" x14ac:dyDescent="0.35">
      <c r="A151" s="31">
        <v>60</v>
      </c>
      <c r="B151" s="20">
        <v>3.2000000000000001E-2</v>
      </c>
      <c r="C151" s="14">
        <v>5</v>
      </c>
      <c r="D151">
        <v>0</v>
      </c>
      <c r="E151" s="14">
        <v>35</v>
      </c>
      <c r="F151" s="14">
        <v>8</v>
      </c>
      <c r="G151" s="14">
        <v>1</v>
      </c>
      <c r="O151" t="e">
        <f ca="1"/>
        <v>#NAME?</v>
      </c>
      <c r="P151" t="e">
        <f ca="1"/>
        <v>#NAME?</v>
      </c>
      <c r="Q151" t="e">
        <f ca="1"/>
        <v>#NAME?</v>
      </c>
      <c r="R151" t="e">
        <f ca="1"/>
        <v>#NAME?</v>
      </c>
      <c r="S151" t="e">
        <f ca="1"/>
        <v>#NAME?</v>
      </c>
      <c r="T151" t="e">
        <f ca="1"/>
        <v>#NAME?</v>
      </c>
      <c r="U151" s="138" t="e">
        <f ca="1"/>
        <v>#NAME?</v>
      </c>
      <c r="V151" s="139" t="e">
        <f ca="1"/>
        <v>#NAME?</v>
      </c>
      <c r="W151" s="140" t="e">
        <f t="shared" ca="1" si="28"/>
        <v>#NAME?</v>
      </c>
      <c r="X151" t="e">
        <f t="shared" ca="1" si="29"/>
        <v>#NAME?</v>
      </c>
      <c r="Y151" t="e">
        <f t="shared" ca="1" si="30"/>
        <v>#NAME?</v>
      </c>
      <c r="Z151" s="138" t="e">
        <f t="shared" ca="1" si="31"/>
        <v>#NAME?</v>
      </c>
      <c r="AA151" s="140" t="e">
        <f t="shared" ca="1" si="32"/>
        <v>#NAME?</v>
      </c>
      <c r="AB151" s="138">
        <f t="shared" ca="1" si="33"/>
        <v>0</v>
      </c>
      <c r="AC151" s="140" t="e">
        <f t="shared" ca="1" si="34"/>
        <v>#NAME?</v>
      </c>
      <c r="AD151">
        <f t="shared" ca="1" si="35"/>
        <v>0</v>
      </c>
      <c r="AZ151" t="e">
        <f ca="1"/>
        <v>#NAME?</v>
      </c>
      <c r="BA151" t="e">
        <f ca="1"/>
        <v>#NAME?</v>
      </c>
      <c r="BB151" t="e">
        <f ca="1"/>
        <v>#NAME?</v>
      </c>
      <c r="BC151" t="e">
        <f t="shared" ca="1" si="39"/>
        <v>#NAME?</v>
      </c>
      <c r="BD151" t="e">
        <f t="shared" ca="1" si="40"/>
        <v>#NAME?</v>
      </c>
      <c r="BE151" t="e">
        <f t="shared" ca="1" si="36"/>
        <v>#NAME?</v>
      </c>
      <c r="BF151" t="e">
        <f t="shared" ca="1" si="37"/>
        <v>#NAME?</v>
      </c>
      <c r="BG151" t="e">
        <f t="shared" ca="1" si="38"/>
        <v>#NAME?</v>
      </c>
    </row>
    <row r="152" spans="1:59" x14ac:dyDescent="0.35">
      <c r="O152" t="e">
        <f ca="1"/>
        <v>#NAME?</v>
      </c>
      <c r="P152" t="e">
        <f ca="1"/>
        <v>#NAME?</v>
      </c>
      <c r="Q152" t="e">
        <f ca="1"/>
        <v>#NAME?</v>
      </c>
      <c r="R152" t="e">
        <f ca="1"/>
        <v>#NAME?</v>
      </c>
      <c r="S152" t="e">
        <f ca="1"/>
        <v>#NAME?</v>
      </c>
      <c r="T152" t="e">
        <f ca="1"/>
        <v>#NAME?</v>
      </c>
      <c r="U152" s="138" t="e">
        <f ca="1"/>
        <v>#NAME?</v>
      </c>
      <c r="V152" s="139" t="e">
        <f ca="1"/>
        <v>#NAME?</v>
      </c>
      <c r="W152" s="140" t="e">
        <f t="shared" ca="1" si="28"/>
        <v>#NAME?</v>
      </c>
      <c r="X152" t="e">
        <f t="shared" ca="1" si="29"/>
        <v>#NAME?</v>
      </c>
      <c r="Y152" t="e">
        <f t="shared" ca="1" si="30"/>
        <v>#NAME?</v>
      </c>
      <c r="Z152" s="138" t="e">
        <f t="shared" ca="1" si="31"/>
        <v>#NAME?</v>
      </c>
      <c r="AA152" s="140" t="e">
        <f t="shared" ca="1" si="32"/>
        <v>#NAME?</v>
      </c>
      <c r="AB152" s="138">
        <f t="shared" ca="1" si="33"/>
        <v>0</v>
      </c>
      <c r="AC152" s="140" t="e">
        <f t="shared" ca="1" si="34"/>
        <v>#NAME?</v>
      </c>
      <c r="AD152">
        <f t="shared" ca="1" si="35"/>
        <v>0</v>
      </c>
      <c r="AZ152" t="e">
        <f ca="1"/>
        <v>#NAME?</v>
      </c>
      <c r="BA152" t="e">
        <f ca="1"/>
        <v>#NAME?</v>
      </c>
      <c r="BB152" t="e">
        <f ca="1"/>
        <v>#NAME?</v>
      </c>
      <c r="BC152" t="e">
        <f t="shared" ca="1" si="39"/>
        <v>#NAME?</v>
      </c>
      <c r="BD152" t="e">
        <f t="shared" ca="1" si="40"/>
        <v>#NAME?</v>
      </c>
      <c r="BE152" t="e">
        <f t="shared" ca="1" si="36"/>
        <v>#NAME?</v>
      </c>
      <c r="BF152" t="e">
        <f t="shared" ca="1" si="37"/>
        <v>#NAME?</v>
      </c>
      <c r="BG152" t="e">
        <f t="shared" ca="1" si="38"/>
        <v>#NAME?</v>
      </c>
    </row>
    <row r="153" spans="1:59" x14ac:dyDescent="0.35">
      <c r="O153" t="e">
        <f ca="1"/>
        <v>#NAME?</v>
      </c>
      <c r="P153" t="e">
        <f ca="1"/>
        <v>#NAME?</v>
      </c>
      <c r="Q153" t="e">
        <f ca="1"/>
        <v>#NAME?</v>
      </c>
      <c r="R153" t="e">
        <f ca="1"/>
        <v>#NAME?</v>
      </c>
      <c r="S153" t="e">
        <f ca="1"/>
        <v>#NAME?</v>
      </c>
      <c r="T153" t="e">
        <f ca="1"/>
        <v>#NAME?</v>
      </c>
      <c r="U153" s="138" t="e">
        <f ca="1"/>
        <v>#NAME?</v>
      </c>
      <c r="V153" s="139" t="e">
        <f ca="1"/>
        <v>#NAME?</v>
      </c>
      <c r="W153" s="140" t="e">
        <f t="shared" ca="1" si="28"/>
        <v>#NAME?</v>
      </c>
      <c r="X153" t="e">
        <f t="shared" ca="1" si="29"/>
        <v>#NAME?</v>
      </c>
      <c r="Y153" t="e">
        <f t="shared" ca="1" si="30"/>
        <v>#NAME?</v>
      </c>
      <c r="Z153" s="138" t="e">
        <f t="shared" ca="1" si="31"/>
        <v>#NAME?</v>
      </c>
      <c r="AA153" s="140" t="e">
        <f t="shared" ca="1" si="32"/>
        <v>#NAME?</v>
      </c>
      <c r="AB153" s="138">
        <f t="shared" ca="1" si="33"/>
        <v>0</v>
      </c>
      <c r="AC153" s="140" t="e">
        <f t="shared" ca="1" si="34"/>
        <v>#NAME?</v>
      </c>
      <c r="AD153">
        <f t="shared" ca="1" si="35"/>
        <v>0</v>
      </c>
      <c r="AZ153" t="e">
        <f ca="1"/>
        <v>#NAME?</v>
      </c>
      <c r="BA153" t="e">
        <f ca="1"/>
        <v>#NAME?</v>
      </c>
      <c r="BB153" t="e">
        <f ca="1"/>
        <v>#NAME?</v>
      </c>
      <c r="BC153" t="e">
        <f t="shared" ca="1" si="39"/>
        <v>#NAME?</v>
      </c>
      <c r="BD153" t="e">
        <f t="shared" ca="1" si="40"/>
        <v>#NAME?</v>
      </c>
      <c r="BE153" t="e">
        <f t="shared" ca="1" si="36"/>
        <v>#NAME?</v>
      </c>
      <c r="BF153" t="e">
        <f t="shared" ca="1" si="37"/>
        <v>#NAME?</v>
      </c>
      <c r="BG153" t="e">
        <f t="shared" ca="1" si="38"/>
        <v>#NAME?</v>
      </c>
    </row>
    <row r="154" spans="1:59" x14ac:dyDescent="0.35">
      <c r="O154" t="e">
        <f ca="1"/>
        <v>#NAME?</v>
      </c>
      <c r="P154" t="e">
        <f ca="1"/>
        <v>#NAME?</v>
      </c>
      <c r="Q154" t="e">
        <f ca="1"/>
        <v>#NAME?</v>
      </c>
      <c r="R154" t="e">
        <f ca="1"/>
        <v>#NAME?</v>
      </c>
      <c r="S154" t="e">
        <f ca="1"/>
        <v>#NAME?</v>
      </c>
      <c r="T154" t="e">
        <f ca="1"/>
        <v>#NAME?</v>
      </c>
      <c r="U154" s="138" t="e">
        <f ca="1"/>
        <v>#NAME?</v>
      </c>
      <c r="V154" s="139" t="e">
        <f ca="1"/>
        <v>#NAME?</v>
      </c>
      <c r="W154" s="140" t="e">
        <f t="shared" ca="1" si="28"/>
        <v>#NAME?</v>
      </c>
      <c r="X154" t="e">
        <f t="shared" ca="1" si="29"/>
        <v>#NAME?</v>
      </c>
      <c r="Y154" t="e">
        <f t="shared" ca="1" si="30"/>
        <v>#NAME?</v>
      </c>
      <c r="Z154" s="138" t="e">
        <f t="shared" ca="1" si="31"/>
        <v>#NAME?</v>
      </c>
      <c r="AA154" s="140" t="e">
        <f t="shared" ca="1" si="32"/>
        <v>#NAME?</v>
      </c>
      <c r="AB154" s="138">
        <f t="shared" ca="1" si="33"/>
        <v>0</v>
      </c>
      <c r="AC154" s="140" t="e">
        <f t="shared" ca="1" si="34"/>
        <v>#NAME?</v>
      </c>
      <c r="AD154">
        <f t="shared" ca="1" si="35"/>
        <v>0</v>
      </c>
      <c r="AZ154" t="e">
        <f ca="1"/>
        <v>#NAME?</v>
      </c>
      <c r="BA154" t="e">
        <f ca="1"/>
        <v>#NAME?</v>
      </c>
      <c r="BB154" t="e">
        <f ca="1"/>
        <v>#NAME?</v>
      </c>
      <c r="BC154" t="e">
        <f t="shared" ca="1" si="39"/>
        <v>#NAME?</v>
      </c>
      <c r="BD154" t="e">
        <f t="shared" ca="1" si="40"/>
        <v>#NAME?</v>
      </c>
      <c r="BE154" t="e">
        <f t="shared" ca="1" si="36"/>
        <v>#NAME?</v>
      </c>
      <c r="BF154" t="e">
        <f t="shared" ca="1" si="37"/>
        <v>#NAME?</v>
      </c>
      <c r="BG154" t="e">
        <f t="shared" ca="1" si="38"/>
        <v>#NAME?</v>
      </c>
    </row>
    <row r="155" spans="1:59" x14ac:dyDescent="0.35">
      <c r="O155" t="e">
        <f ca="1"/>
        <v>#NAME?</v>
      </c>
      <c r="P155" t="e">
        <f ca="1"/>
        <v>#NAME?</v>
      </c>
      <c r="Q155" t="e">
        <f ca="1"/>
        <v>#NAME?</v>
      </c>
      <c r="R155" t="e">
        <f ca="1"/>
        <v>#NAME?</v>
      </c>
      <c r="S155" t="e">
        <f ca="1"/>
        <v>#NAME?</v>
      </c>
      <c r="T155" t="e">
        <f ca="1"/>
        <v>#NAME?</v>
      </c>
      <c r="U155" s="138" t="e">
        <f ca="1"/>
        <v>#NAME?</v>
      </c>
      <c r="V155" s="139" t="e">
        <f ca="1"/>
        <v>#NAME?</v>
      </c>
      <c r="W155" s="140" t="e">
        <f t="shared" ca="1" si="28"/>
        <v>#NAME?</v>
      </c>
      <c r="X155" t="e">
        <f t="shared" ca="1" si="29"/>
        <v>#NAME?</v>
      </c>
      <c r="Y155" t="e">
        <f t="shared" ca="1" si="30"/>
        <v>#NAME?</v>
      </c>
      <c r="Z155" s="138" t="e">
        <f t="shared" ca="1" si="31"/>
        <v>#NAME?</v>
      </c>
      <c r="AA155" s="140" t="e">
        <f t="shared" ca="1" si="32"/>
        <v>#NAME?</v>
      </c>
      <c r="AB155" s="138">
        <f t="shared" ca="1" si="33"/>
        <v>0</v>
      </c>
      <c r="AC155" s="140" t="e">
        <f t="shared" ca="1" si="34"/>
        <v>#NAME?</v>
      </c>
      <c r="AD155">
        <f t="shared" ca="1" si="35"/>
        <v>0</v>
      </c>
      <c r="AZ155" t="e">
        <f ca="1"/>
        <v>#NAME?</v>
      </c>
      <c r="BA155" t="e">
        <f ca="1"/>
        <v>#NAME?</v>
      </c>
      <c r="BB155" t="e">
        <f ca="1"/>
        <v>#NAME?</v>
      </c>
      <c r="BC155" t="e">
        <f t="shared" ca="1" si="39"/>
        <v>#NAME?</v>
      </c>
      <c r="BD155" t="e">
        <f t="shared" ca="1" si="40"/>
        <v>#NAME?</v>
      </c>
      <c r="BE155" t="e">
        <f t="shared" ca="1" si="36"/>
        <v>#NAME?</v>
      </c>
      <c r="BF155" t="e">
        <f t="shared" ca="1" si="37"/>
        <v>#NAME?</v>
      </c>
      <c r="BG155" t="e">
        <f t="shared" ca="1" si="38"/>
        <v>#NAME?</v>
      </c>
    </row>
    <row r="156" spans="1:59" x14ac:dyDescent="0.35">
      <c r="O156" t="e">
        <f ca="1"/>
        <v>#NAME?</v>
      </c>
      <c r="P156" t="e">
        <f ca="1"/>
        <v>#NAME?</v>
      </c>
      <c r="Q156" t="e">
        <f ca="1"/>
        <v>#NAME?</v>
      </c>
      <c r="R156" t="e">
        <f ca="1"/>
        <v>#NAME?</v>
      </c>
      <c r="S156" t="e">
        <f ca="1"/>
        <v>#NAME?</v>
      </c>
      <c r="T156" t="e">
        <f ca="1"/>
        <v>#NAME?</v>
      </c>
      <c r="U156" s="138" t="e">
        <f ca="1"/>
        <v>#NAME?</v>
      </c>
      <c r="V156" s="139" t="e">
        <f ca="1"/>
        <v>#NAME?</v>
      </c>
      <c r="W156" s="140" t="e">
        <f t="shared" ca="1" si="28"/>
        <v>#NAME?</v>
      </c>
      <c r="X156" t="e">
        <f t="shared" ca="1" si="29"/>
        <v>#NAME?</v>
      </c>
      <c r="Y156" t="e">
        <f t="shared" ca="1" si="30"/>
        <v>#NAME?</v>
      </c>
      <c r="Z156" s="138" t="e">
        <f t="shared" ca="1" si="31"/>
        <v>#NAME?</v>
      </c>
      <c r="AA156" s="140" t="e">
        <f t="shared" ca="1" si="32"/>
        <v>#NAME?</v>
      </c>
      <c r="AB156" s="138">
        <f t="shared" ca="1" si="33"/>
        <v>0</v>
      </c>
      <c r="AC156" s="140" t="e">
        <f t="shared" ca="1" si="34"/>
        <v>#NAME?</v>
      </c>
      <c r="AD156">
        <f t="shared" ca="1" si="35"/>
        <v>0</v>
      </c>
      <c r="AZ156" t="e">
        <f ca="1"/>
        <v>#NAME?</v>
      </c>
      <c r="BA156" t="e">
        <f ca="1"/>
        <v>#NAME?</v>
      </c>
      <c r="BB156" t="e">
        <f ca="1"/>
        <v>#NAME?</v>
      </c>
      <c r="BC156" t="e">
        <f t="shared" ca="1" si="39"/>
        <v>#NAME?</v>
      </c>
      <c r="BD156" t="e">
        <f t="shared" ca="1" si="40"/>
        <v>#NAME?</v>
      </c>
      <c r="BE156" t="e">
        <f t="shared" ca="1" si="36"/>
        <v>#NAME?</v>
      </c>
      <c r="BF156" t="e">
        <f t="shared" ca="1" si="37"/>
        <v>#NAME?</v>
      </c>
      <c r="BG156" t="e">
        <f t="shared" ca="1" si="38"/>
        <v>#NAME?</v>
      </c>
    </row>
    <row r="157" spans="1:59" x14ac:dyDescent="0.35">
      <c r="O157" t="e">
        <f ca="1"/>
        <v>#NAME?</v>
      </c>
      <c r="P157" t="e">
        <f ca="1"/>
        <v>#NAME?</v>
      </c>
      <c r="Q157" t="e">
        <f ca="1"/>
        <v>#NAME?</v>
      </c>
      <c r="R157" t="e">
        <f ca="1"/>
        <v>#NAME?</v>
      </c>
      <c r="S157" t="e">
        <f ca="1"/>
        <v>#NAME?</v>
      </c>
      <c r="T157" t="e">
        <f ca="1"/>
        <v>#NAME?</v>
      </c>
      <c r="U157" s="138" t="e">
        <f ca="1"/>
        <v>#NAME?</v>
      </c>
      <c r="V157" s="139" t="e">
        <f ca="1"/>
        <v>#NAME?</v>
      </c>
      <c r="W157" s="140" t="e">
        <f t="shared" ca="1" si="28"/>
        <v>#NAME?</v>
      </c>
      <c r="X157" t="e">
        <f t="shared" ca="1" si="29"/>
        <v>#NAME?</v>
      </c>
      <c r="Y157" t="e">
        <f t="shared" ca="1" si="30"/>
        <v>#NAME?</v>
      </c>
      <c r="Z157" s="138" t="e">
        <f t="shared" ca="1" si="31"/>
        <v>#NAME?</v>
      </c>
      <c r="AA157" s="140" t="e">
        <f t="shared" ca="1" si="32"/>
        <v>#NAME?</v>
      </c>
      <c r="AB157" s="138">
        <f t="shared" ca="1" si="33"/>
        <v>0</v>
      </c>
      <c r="AC157" s="140" t="e">
        <f t="shared" ca="1" si="34"/>
        <v>#NAME?</v>
      </c>
      <c r="AD157">
        <f t="shared" ca="1" si="35"/>
        <v>0</v>
      </c>
      <c r="AZ157" t="e">
        <f ca="1"/>
        <v>#NAME?</v>
      </c>
      <c r="BA157" t="e">
        <f ca="1"/>
        <v>#NAME?</v>
      </c>
      <c r="BB157" t="e">
        <f ca="1"/>
        <v>#NAME?</v>
      </c>
      <c r="BC157" t="e">
        <f t="shared" ca="1" si="39"/>
        <v>#NAME?</v>
      </c>
      <c r="BD157" t="e">
        <f t="shared" ca="1" si="40"/>
        <v>#NAME?</v>
      </c>
      <c r="BE157" t="e">
        <f t="shared" ca="1" si="36"/>
        <v>#NAME?</v>
      </c>
      <c r="BF157" t="e">
        <f t="shared" ca="1" si="37"/>
        <v>#NAME?</v>
      </c>
      <c r="BG157" t="e">
        <f t="shared" ca="1" si="38"/>
        <v>#NAME?</v>
      </c>
    </row>
    <row r="158" spans="1:59" x14ac:dyDescent="0.35">
      <c r="O158" t="e">
        <f ca="1"/>
        <v>#NAME?</v>
      </c>
      <c r="P158" t="e">
        <f ca="1"/>
        <v>#NAME?</v>
      </c>
      <c r="Q158" t="e">
        <f ca="1"/>
        <v>#NAME?</v>
      </c>
      <c r="R158" t="e">
        <f ca="1"/>
        <v>#NAME?</v>
      </c>
      <c r="S158" t="e">
        <f ca="1"/>
        <v>#NAME?</v>
      </c>
      <c r="T158" t="e">
        <f ca="1"/>
        <v>#NAME?</v>
      </c>
      <c r="U158" s="138" t="e">
        <f ca="1"/>
        <v>#NAME?</v>
      </c>
      <c r="V158" s="139" t="e">
        <f ca="1"/>
        <v>#NAME?</v>
      </c>
      <c r="W158" s="140" t="e">
        <f t="shared" ca="1" si="28"/>
        <v>#NAME?</v>
      </c>
      <c r="X158" t="e">
        <f t="shared" ca="1" si="29"/>
        <v>#NAME?</v>
      </c>
      <c r="Y158" t="e">
        <f t="shared" ca="1" si="30"/>
        <v>#NAME?</v>
      </c>
      <c r="Z158" s="138" t="e">
        <f t="shared" ca="1" si="31"/>
        <v>#NAME?</v>
      </c>
      <c r="AA158" s="140" t="e">
        <f t="shared" ca="1" si="32"/>
        <v>#NAME?</v>
      </c>
      <c r="AB158" s="138">
        <f t="shared" ca="1" si="33"/>
        <v>0</v>
      </c>
      <c r="AC158" s="140" t="e">
        <f t="shared" ca="1" si="34"/>
        <v>#NAME?</v>
      </c>
      <c r="AD158">
        <f t="shared" ca="1" si="35"/>
        <v>0</v>
      </c>
      <c r="AZ158" t="e">
        <f ca="1"/>
        <v>#NAME?</v>
      </c>
      <c r="BA158" t="e">
        <f ca="1"/>
        <v>#NAME?</v>
      </c>
      <c r="BB158" t="e">
        <f ca="1"/>
        <v>#NAME?</v>
      </c>
      <c r="BC158" t="e">
        <f t="shared" ca="1" si="39"/>
        <v>#NAME?</v>
      </c>
      <c r="BD158" t="e">
        <f t="shared" ca="1" si="40"/>
        <v>#NAME?</v>
      </c>
      <c r="BE158" t="e">
        <f t="shared" ca="1" si="36"/>
        <v>#NAME?</v>
      </c>
      <c r="BF158" t="e">
        <f t="shared" ca="1" si="37"/>
        <v>#NAME?</v>
      </c>
      <c r="BG158" t="e">
        <f t="shared" ca="1" si="38"/>
        <v>#NAME?</v>
      </c>
    </row>
    <row r="159" spans="1:59" x14ac:dyDescent="0.35">
      <c r="O159" t="e">
        <f ca="1"/>
        <v>#NAME?</v>
      </c>
      <c r="P159" t="e">
        <f ca="1"/>
        <v>#NAME?</v>
      </c>
      <c r="Q159" t="e">
        <f ca="1"/>
        <v>#NAME?</v>
      </c>
      <c r="R159" t="e">
        <f ca="1"/>
        <v>#NAME?</v>
      </c>
      <c r="S159" t="e">
        <f ca="1"/>
        <v>#NAME?</v>
      </c>
      <c r="T159" t="e">
        <f ca="1"/>
        <v>#NAME?</v>
      </c>
      <c r="U159" s="138" t="e">
        <f ca="1"/>
        <v>#NAME?</v>
      </c>
      <c r="V159" s="139" t="e">
        <f ca="1"/>
        <v>#NAME?</v>
      </c>
      <c r="W159" s="140" t="e">
        <f t="shared" ca="1" si="28"/>
        <v>#NAME?</v>
      </c>
      <c r="X159" t="e">
        <f t="shared" ca="1" si="29"/>
        <v>#NAME?</v>
      </c>
      <c r="Y159" t="e">
        <f t="shared" ca="1" si="30"/>
        <v>#NAME?</v>
      </c>
      <c r="Z159" s="138" t="e">
        <f t="shared" ca="1" si="31"/>
        <v>#NAME?</v>
      </c>
      <c r="AA159" s="140" t="e">
        <f t="shared" ca="1" si="32"/>
        <v>#NAME?</v>
      </c>
      <c r="AB159" s="138">
        <f t="shared" ca="1" si="33"/>
        <v>0</v>
      </c>
      <c r="AC159" s="140" t="e">
        <f t="shared" ca="1" si="34"/>
        <v>#NAME?</v>
      </c>
      <c r="AD159">
        <f t="shared" ca="1" si="35"/>
        <v>0</v>
      </c>
      <c r="AZ159" t="e">
        <f ca="1"/>
        <v>#NAME?</v>
      </c>
      <c r="BA159" t="e">
        <f ca="1"/>
        <v>#NAME?</v>
      </c>
      <c r="BB159" t="e">
        <f ca="1"/>
        <v>#NAME?</v>
      </c>
      <c r="BC159" t="e">
        <f t="shared" ca="1" si="39"/>
        <v>#NAME?</v>
      </c>
      <c r="BD159" t="e">
        <f t="shared" ca="1" si="40"/>
        <v>#NAME?</v>
      </c>
      <c r="BE159" t="e">
        <f t="shared" ca="1" si="36"/>
        <v>#NAME?</v>
      </c>
      <c r="BF159" t="e">
        <f t="shared" ca="1" si="37"/>
        <v>#NAME?</v>
      </c>
      <c r="BG159" t="e">
        <f t="shared" ca="1" si="38"/>
        <v>#NAME?</v>
      </c>
    </row>
    <row r="160" spans="1:59" x14ac:dyDescent="0.35">
      <c r="O160" t="e">
        <f ca="1"/>
        <v>#NAME?</v>
      </c>
      <c r="P160" t="e">
        <f ca="1"/>
        <v>#NAME?</v>
      </c>
      <c r="Q160" t="e">
        <f ca="1"/>
        <v>#NAME?</v>
      </c>
      <c r="R160" t="e">
        <f ca="1"/>
        <v>#NAME?</v>
      </c>
      <c r="S160" t="e">
        <f ca="1"/>
        <v>#NAME?</v>
      </c>
      <c r="T160" t="e">
        <f ca="1"/>
        <v>#NAME?</v>
      </c>
      <c r="U160" s="138" t="e">
        <f ca="1"/>
        <v>#NAME?</v>
      </c>
      <c r="V160" s="139" t="e">
        <f ca="1"/>
        <v>#NAME?</v>
      </c>
      <c r="W160" s="140" t="e">
        <f t="shared" ca="1" si="28"/>
        <v>#NAME?</v>
      </c>
      <c r="X160" t="e">
        <f t="shared" ca="1" si="29"/>
        <v>#NAME?</v>
      </c>
      <c r="Y160" t="e">
        <f t="shared" ca="1" si="30"/>
        <v>#NAME?</v>
      </c>
      <c r="Z160" s="138" t="e">
        <f t="shared" ca="1" si="31"/>
        <v>#NAME?</v>
      </c>
      <c r="AA160" s="140" t="e">
        <f t="shared" ca="1" si="32"/>
        <v>#NAME?</v>
      </c>
      <c r="AB160" s="138">
        <f t="shared" ca="1" si="33"/>
        <v>0</v>
      </c>
      <c r="AC160" s="140" t="e">
        <f t="shared" ca="1" si="34"/>
        <v>#NAME?</v>
      </c>
      <c r="AD160">
        <f t="shared" ca="1" si="35"/>
        <v>0</v>
      </c>
      <c r="AZ160" t="e">
        <f ca="1"/>
        <v>#NAME?</v>
      </c>
      <c r="BA160" t="e">
        <f ca="1"/>
        <v>#NAME?</v>
      </c>
      <c r="BB160" t="e">
        <f ca="1"/>
        <v>#NAME?</v>
      </c>
      <c r="BC160" t="e">
        <f t="shared" ca="1" si="39"/>
        <v>#NAME?</v>
      </c>
      <c r="BD160" t="e">
        <f t="shared" ca="1" si="40"/>
        <v>#NAME?</v>
      </c>
      <c r="BE160" t="e">
        <f t="shared" ca="1" si="36"/>
        <v>#NAME?</v>
      </c>
      <c r="BF160" t="e">
        <f t="shared" ca="1" si="37"/>
        <v>#NAME?</v>
      </c>
      <c r="BG160" t="e">
        <f t="shared" ca="1" si="38"/>
        <v>#NAME?</v>
      </c>
    </row>
    <row r="161" spans="15:59" x14ac:dyDescent="0.35">
      <c r="O161" t="e">
        <f ca="1"/>
        <v>#NAME?</v>
      </c>
      <c r="P161" t="e">
        <f ca="1"/>
        <v>#NAME?</v>
      </c>
      <c r="Q161" t="e">
        <f ca="1"/>
        <v>#NAME?</v>
      </c>
      <c r="R161" t="e">
        <f ca="1"/>
        <v>#NAME?</v>
      </c>
      <c r="S161" t="e">
        <f ca="1"/>
        <v>#NAME?</v>
      </c>
      <c r="T161" t="e">
        <f ca="1"/>
        <v>#NAME?</v>
      </c>
      <c r="U161" s="138" t="e">
        <f ca="1"/>
        <v>#NAME?</v>
      </c>
      <c r="V161" s="139" t="e">
        <f ca="1"/>
        <v>#NAME?</v>
      </c>
      <c r="W161" s="140" t="e">
        <f t="shared" ca="1" si="28"/>
        <v>#NAME?</v>
      </c>
      <c r="X161" t="e">
        <f t="shared" ca="1" si="29"/>
        <v>#NAME?</v>
      </c>
      <c r="Y161" t="e">
        <f t="shared" ca="1" si="30"/>
        <v>#NAME?</v>
      </c>
      <c r="Z161" s="138" t="e">
        <f t="shared" ca="1" si="31"/>
        <v>#NAME?</v>
      </c>
      <c r="AA161" s="140" t="e">
        <f t="shared" ca="1" si="32"/>
        <v>#NAME?</v>
      </c>
      <c r="AB161" s="138">
        <f t="shared" ca="1" si="33"/>
        <v>0</v>
      </c>
      <c r="AC161" s="140" t="e">
        <f t="shared" ca="1" si="34"/>
        <v>#NAME?</v>
      </c>
      <c r="AD161">
        <f t="shared" ca="1" si="35"/>
        <v>0</v>
      </c>
      <c r="AZ161" t="e">
        <f ca="1"/>
        <v>#NAME?</v>
      </c>
      <c r="BA161" t="e">
        <f ca="1"/>
        <v>#NAME?</v>
      </c>
      <c r="BB161" t="e">
        <f ca="1"/>
        <v>#NAME?</v>
      </c>
      <c r="BC161" t="e">
        <f t="shared" ca="1" si="39"/>
        <v>#NAME?</v>
      </c>
      <c r="BD161" t="e">
        <f t="shared" ca="1" si="40"/>
        <v>#NAME?</v>
      </c>
      <c r="BE161" t="e">
        <f t="shared" ca="1" si="36"/>
        <v>#NAME?</v>
      </c>
      <c r="BF161" t="e">
        <f t="shared" ca="1" si="37"/>
        <v>#NAME?</v>
      </c>
      <c r="BG161" t="e">
        <f t="shared" ca="1" si="38"/>
        <v>#NAME?</v>
      </c>
    </row>
    <row r="162" spans="15:59" x14ac:dyDescent="0.35">
      <c r="O162" t="e">
        <f ca="1"/>
        <v>#NAME?</v>
      </c>
      <c r="P162" t="e">
        <f ca="1"/>
        <v>#NAME?</v>
      </c>
      <c r="Q162" t="e">
        <f ca="1"/>
        <v>#NAME?</v>
      </c>
      <c r="R162" t="e">
        <f ca="1"/>
        <v>#NAME?</v>
      </c>
      <c r="S162" t="e">
        <f ca="1"/>
        <v>#NAME?</v>
      </c>
      <c r="T162" t="e">
        <f ca="1"/>
        <v>#NAME?</v>
      </c>
      <c r="U162" s="138" t="e">
        <f ca="1"/>
        <v>#NAME?</v>
      </c>
      <c r="V162" s="139" t="e">
        <f ca="1"/>
        <v>#NAME?</v>
      </c>
      <c r="W162" s="140" t="e">
        <f t="shared" ca="1" si="28"/>
        <v>#NAME?</v>
      </c>
      <c r="X162" t="e">
        <f t="shared" ca="1" si="29"/>
        <v>#NAME?</v>
      </c>
      <c r="Y162" t="e">
        <f t="shared" ca="1" si="30"/>
        <v>#NAME?</v>
      </c>
      <c r="Z162" s="138" t="e">
        <f t="shared" ca="1" si="31"/>
        <v>#NAME?</v>
      </c>
      <c r="AA162" s="140" t="e">
        <f t="shared" ca="1" si="32"/>
        <v>#NAME?</v>
      </c>
      <c r="AB162" s="138">
        <f t="shared" ca="1" si="33"/>
        <v>0</v>
      </c>
      <c r="AC162" s="140" t="e">
        <f t="shared" ca="1" si="34"/>
        <v>#NAME?</v>
      </c>
      <c r="AD162">
        <f t="shared" ca="1" si="35"/>
        <v>0</v>
      </c>
      <c r="AZ162" t="e">
        <f ca="1"/>
        <v>#NAME?</v>
      </c>
      <c r="BA162" t="e">
        <f ca="1"/>
        <v>#NAME?</v>
      </c>
      <c r="BB162" t="e">
        <f ca="1"/>
        <v>#NAME?</v>
      </c>
      <c r="BC162" t="e">
        <f t="shared" ca="1" si="39"/>
        <v>#NAME?</v>
      </c>
      <c r="BD162" t="e">
        <f t="shared" ca="1" si="40"/>
        <v>#NAME?</v>
      </c>
      <c r="BE162" t="e">
        <f t="shared" ca="1" si="36"/>
        <v>#NAME?</v>
      </c>
      <c r="BF162" t="e">
        <f t="shared" ca="1" si="37"/>
        <v>#NAME?</v>
      </c>
      <c r="BG162" t="e">
        <f t="shared" ca="1" si="38"/>
        <v>#NAME?</v>
      </c>
    </row>
    <row r="163" spans="15:59" x14ac:dyDescent="0.35">
      <c r="O163" t="e">
        <f ca="1"/>
        <v>#NAME?</v>
      </c>
      <c r="P163" t="e">
        <f ca="1"/>
        <v>#NAME?</v>
      </c>
      <c r="Q163" t="e">
        <f ca="1"/>
        <v>#NAME?</v>
      </c>
      <c r="R163" t="e">
        <f ca="1"/>
        <v>#NAME?</v>
      </c>
      <c r="S163" t="e">
        <f ca="1"/>
        <v>#NAME?</v>
      </c>
      <c r="T163" t="e">
        <f ca="1"/>
        <v>#NAME?</v>
      </c>
      <c r="U163" s="138" t="e">
        <f ca="1"/>
        <v>#NAME?</v>
      </c>
      <c r="V163" s="139" t="e">
        <f ca="1"/>
        <v>#NAME?</v>
      </c>
      <c r="W163" s="140" t="e">
        <f t="shared" ca="1" si="28"/>
        <v>#NAME?</v>
      </c>
      <c r="X163" t="e">
        <f t="shared" ca="1" si="29"/>
        <v>#NAME?</v>
      </c>
      <c r="Y163" t="e">
        <f t="shared" ca="1" si="30"/>
        <v>#NAME?</v>
      </c>
      <c r="Z163" s="138" t="e">
        <f t="shared" ca="1" si="31"/>
        <v>#NAME?</v>
      </c>
      <c r="AA163" s="140" t="e">
        <f t="shared" ca="1" si="32"/>
        <v>#NAME?</v>
      </c>
      <c r="AB163" s="138">
        <f t="shared" ca="1" si="33"/>
        <v>0</v>
      </c>
      <c r="AC163" s="140" t="e">
        <f t="shared" ca="1" si="34"/>
        <v>#NAME?</v>
      </c>
      <c r="AD163">
        <f t="shared" ca="1" si="35"/>
        <v>0</v>
      </c>
      <c r="AZ163" t="e">
        <f ca="1"/>
        <v>#NAME?</v>
      </c>
      <c r="BA163" t="e">
        <f ca="1"/>
        <v>#NAME?</v>
      </c>
      <c r="BB163" t="e">
        <f ca="1"/>
        <v>#NAME?</v>
      </c>
      <c r="BC163" t="e">
        <f t="shared" ca="1" si="39"/>
        <v>#NAME?</v>
      </c>
      <c r="BD163" t="e">
        <f t="shared" ca="1" si="40"/>
        <v>#NAME?</v>
      </c>
      <c r="BE163" t="e">
        <f t="shared" ca="1" si="36"/>
        <v>#NAME?</v>
      </c>
      <c r="BF163" t="e">
        <f t="shared" ca="1" si="37"/>
        <v>#NAME?</v>
      </c>
      <c r="BG163" t="e">
        <f t="shared" ca="1" si="38"/>
        <v>#NAME?</v>
      </c>
    </row>
    <row r="164" spans="15:59" x14ac:dyDescent="0.35">
      <c r="O164" t="e">
        <f ca="1"/>
        <v>#NAME?</v>
      </c>
      <c r="P164" t="e">
        <f ca="1"/>
        <v>#NAME?</v>
      </c>
      <c r="Q164" t="e">
        <f ca="1"/>
        <v>#NAME?</v>
      </c>
      <c r="R164" t="e">
        <f ca="1"/>
        <v>#NAME?</v>
      </c>
      <c r="S164" t="e">
        <f ca="1"/>
        <v>#NAME?</v>
      </c>
      <c r="T164" t="e">
        <f ca="1"/>
        <v>#NAME?</v>
      </c>
      <c r="U164" s="141" t="e">
        <f ca="1"/>
        <v>#NAME?</v>
      </c>
      <c r="V164" s="142" t="e">
        <f ca="1"/>
        <v>#NAME?</v>
      </c>
      <c r="W164" s="140" t="e">
        <f t="shared" ca="1" si="28"/>
        <v>#NAME?</v>
      </c>
      <c r="X164" t="e">
        <f t="shared" ca="1" si="29"/>
        <v>#NAME?</v>
      </c>
      <c r="Y164" t="e">
        <f t="shared" ca="1" si="30"/>
        <v>#NAME?</v>
      </c>
      <c r="Z164" s="138" t="e">
        <f t="shared" ca="1" si="31"/>
        <v>#NAME?</v>
      </c>
      <c r="AA164" s="140" t="e">
        <f t="shared" ca="1" si="32"/>
        <v>#NAME?</v>
      </c>
      <c r="AB164" s="138">
        <f t="shared" ca="1" si="33"/>
        <v>0</v>
      </c>
      <c r="AC164" s="140" t="e">
        <f t="shared" ca="1" si="34"/>
        <v>#NAME?</v>
      </c>
      <c r="AD164">
        <f t="shared" ca="1" si="35"/>
        <v>0</v>
      </c>
      <c r="AZ164" t="e">
        <f ca="1"/>
        <v>#NAME?</v>
      </c>
      <c r="BA164" t="e">
        <f ca="1"/>
        <v>#NAME?</v>
      </c>
      <c r="BB164" t="e">
        <f ca="1"/>
        <v>#NAME?</v>
      </c>
      <c r="BC164" t="e">
        <f t="shared" ca="1" si="39"/>
        <v>#NAME?</v>
      </c>
      <c r="BD164" t="e">
        <f t="shared" ca="1" si="40"/>
        <v>#NAME?</v>
      </c>
      <c r="BE164" t="e">
        <f t="shared" ca="1" si="36"/>
        <v>#NAME?</v>
      </c>
      <c r="BF164" t="e">
        <f t="shared" ca="1" si="37"/>
        <v>#NAME?</v>
      </c>
      <c r="BG164" t="e">
        <f t="shared" ca="1" si="38"/>
        <v>#NAME?</v>
      </c>
    </row>
    <row r="165" spans="15:59" x14ac:dyDescent="0.35">
      <c r="O165" s="134"/>
      <c r="P165" s="134"/>
      <c r="Q165" s="134"/>
      <c r="R165" s="134"/>
      <c r="S165" s="134"/>
      <c r="T165" s="134"/>
      <c r="U165" s="134" t="e">
        <f ca="1">SUM(U15:U164)</f>
        <v>#NAME?</v>
      </c>
      <c r="V165" s="134" t="e">
        <f t="shared" ref="V165:W165" ca="1" si="41">SUM(V15:V164)</f>
        <v>#NAME?</v>
      </c>
      <c r="W165" s="146" t="e">
        <f t="shared" ca="1" si="41"/>
        <v>#NAME?</v>
      </c>
      <c r="X165" s="146"/>
      <c r="Y165" s="146"/>
      <c r="Z165" s="146" t="e">
        <f ca="1">SUM(Z15:Z164)</f>
        <v>#NAME?</v>
      </c>
      <c r="AA165" s="146" t="e">
        <f t="shared" ref="AA165:AB165" ca="1" si="42">SUM(AA15:AA164)</f>
        <v>#NAME?</v>
      </c>
      <c r="AB165" s="146">
        <f t="shared" ca="1" si="42"/>
        <v>0</v>
      </c>
      <c r="AC165" s="146" t="e">
        <f ca="1">SUMPRODUCT(AC15:AC164,W15:W164)/W165</f>
        <v>#NAME?</v>
      </c>
      <c r="AD165" s="146">
        <f ca="1">SUM(AD15:AD164)</f>
        <v>0</v>
      </c>
      <c r="AZ165" s="152" t="e">
        <f ca="1"/>
        <v>#NAME?</v>
      </c>
      <c r="BA165" s="152" t="e">
        <f ca="1"/>
        <v>#NAME?</v>
      </c>
      <c r="BB165" s="152" t="e">
        <f ca="1"/>
        <v>#NAME?</v>
      </c>
      <c r="BC165" s="152" t="e">
        <f t="shared" ca="1" si="39"/>
        <v>#NAME?</v>
      </c>
      <c r="BD165" s="152" t="e">
        <f t="shared" ca="1" si="40"/>
        <v>#NAME?</v>
      </c>
      <c r="BE165" s="152" t="e">
        <f t="shared" ca="1" si="36"/>
        <v>#NAME?</v>
      </c>
      <c r="BF165" s="152" t="e">
        <f t="shared" ca="1" si="37"/>
        <v>#NAME?</v>
      </c>
      <c r="BG165" s="152" t="e">
        <f t="shared" ca="1" si="38"/>
        <v>#NAME?</v>
      </c>
    </row>
    <row r="166" spans="15:59" ht="15" thickBot="1" x14ac:dyDescent="0.4">
      <c r="BG166" t="e">
        <f ca="1">SUM(BG15:BG165)</f>
        <v>#NAME?</v>
      </c>
    </row>
    <row r="167" spans="15:59" ht="15" thickTop="1" x14ac:dyDescent="0.35">
      <c r="O167" s="151"/>
      <c r="P167" s="151" t="s">
        <v>186</v>
      </c>
      <c r="Q167" s="151" t="s">
        <v>187</v>
      </c>
      <c r="R167" s="151" t="s">
        <v>188</v>
      </c>
      <c r="S167" s="151" t="s">
        <v>178</v>
      </c>
      <c r="T167" s="151" t="s">
        <v>189</v>
      </c>
      <c r="U167" s="151" t="s">
        <v>190</v>
      </c>
      <c r="V167" s="151" t="s">
        <v>191</v>
      </c>
    </row>
    <row r="168" spans="15:59" x14ac:dyDescent="0.35">
      <c r="O168" t="s">
        <v>157</v>
      </c>
      <c r="P168" t="e">
        <f t="array" aca="1" ref="P168:P174" ca="1">AF16:AF22</f>
        <v>#NAME?</v>
      </c>
      <c r="Q168" t="e">
        <f t="array" aca="1" ref="Q168:Q174" ca="1">SQRT([2]!DIAG(AK15:AQ21))</f>
        <v>#NAME?</v>
      </c>
      <c r="R168" t="e">
        <f ca="1">(P168/Q168)^2</f>
        <v>#NAME?</v>
      </c>
      <c r="S168" t="e">
        <f ca="1">_xlfn.CHISQ.DIST.RT(R168,1)</f>
        <v>#NAME?</v>
      </c>
      <c r="T168" t="e">
        <f ca="1">EXP(P168)</f>
        <v>#NAME?</v>
      </c>
    </row>
    <row r="169" spans="15:59" x14ac:dyDescent="0.35">
      <c r="O169" t="str">
        <f t="array" ref="O169:O174">TRANSPOSE(O14:T14)</f>
        <v>No. Staff</v>
      </c>
      <c r="P169" t="e">
        <f ca="1"/>
        <v>#NAME?</v>
      </c>
      <c r="Q169" t="e">
        <f ca="1"/>
        <v>#NAME?</v>
      </c>
      <c r="R169" t="e">
        <f t="shared" ref="R169:R174" ca="1" si="43">(P169/Q169)^2</f>
        <v>#NAME?</v>
      </c>
      <c r="S169" t="e">
        <f t="shared" ref="S169:S174" ca="1" si="44">_xlfn.CHISQ.DIST.RT(R169,1)</f>
        <v>#NAME?</v>
      </c>
      <c r="T169" t="e">
        <f t="shared" ref="T169:T174" ca="1" si="45">EXP(P169)</f>
        <v>#NAME?</v>
      </c>
      <c r="U169" t="e">
        <f ca="1">EXP(P169-Q169*_xlfn.NORM.S.INV(1-$AI$20/2))</f>
        <v>#NAME?</v>
      </c>
      <c r="V169" t="e">
        <f ca="1">EXP(P169+Q169*_xlfn.NORM.S.INV(1-$AI$20/2))</f>
        <v>#NAME?</v>
      </c>
    </row>
    <row r="170" spans="15:59" x14ac:dyDescent="0.35">
      <c r="O170" t="str">
        <v>GrossProfit $m</v>
      </c>
      <c r="P170" t="e">
        <f ca="1"/>
        <v>#NAME?</v>
      </c>
      <c r="Q170" t="e">
        <f ca="1"/>
        <v>#NAME?</v>
      </c>
      <c r="R170" t="e">
        <f t="shared" ca="1" si="43"/>
        <v>#NAME?</v>
      </c>
      <c r="S170" t="e">
        <f t="shared" ca="1" si="44"/>
        <v>#NAME?</v>
      </c>
      <c r="T170" t="e">
        <f t="shared" ca="1" si="45"/>
        <v>#NAME?</v>
      </c>
      <c r="U170" t="e">
        <f t="shared" ref="U170:U174" ca="1" si="46">EXP(P170-Q170*_xlfn.NORM.S.INV(1-$AI$20/2))</f>
        <v>#NAME?</v>
      </c>
      <c r="V170" t="e">
        <f t="shared" ref="V170:V174" ca="1" si="47">EXP(P170+Q170*_xlfn.NORM.S.INV(1-$AI$20/2))</f>
        <v>#NAME?</v>
      </c>
    </row>
    <row r="171" spans="15:59" x14ac:dyDescent="0.35">
      <c r="O171" t="str">
        <v>Competitors</v>
      </c>
      <c r="P171" t="e">
        <f ca="1"/>
        <v>#NAME?</v>
      </c>
      <c r="Q171" t="e">
        <f ca="1"/>
        <v>#NAME?</v>
      </c>
      <c r="R171" t="e">
        <f t="shared" ca="1" si="43"/>
        <v>#NAME?</v>
      </c>
      <c r="S171" t="e">
        <f t="shared" ca="1" si="44"/>
        <v>#NAME?</v>
      </c>
      <c r="T171" t="e">
        <f t="shared" ca="1" si="45"/>
        <v>#NAME?</v>
      </c>
      <c r="U171" t="e">
        <f t="shared" ca="1" si="46"/>
        <v>#NAME?</v>
      </c>
      <c r="V171" t="e">
        <f t="shared" ca="1" si="47"/>
        <v>#NAME?</v>
      </c>
    </row>
    <row r="172" spans="15:59" x14ac:dyDescent="0.35">
      <c r="O172" t="str">
        <v>OnlineChannel</v>
      </c>
      <c r="P172" t="e">
        <f ca="1"/>
        <v>#NAME?</v>
      </c>
      <c r="Q172" t="e">
        <f ca="1"/>
        <v>#NAME?</v>
      </c>
      <c r="R172" t="e">
        <f t="shared" ca="1" si="43"/>
        <v>#NAME?</v>
      </c>
      <c r="S172" t="e">
        <f t="shared" ca="1" si="44"/>
        <v>#NAME?</v>
      </c>
      <c r="T172" t="e">
        <f t="shared" ca="1" si="45"/>
        <v>#NAME?</v>
      </c>
      <c r="U172" t="e">
        <f t="shared" ca="1" si="46"/>
        <v>#NAME?</v>
      </c>
      <c r="V172" t="e">
        <f t="shared" ca="1" si="47"/>
        <v>#NAME?</v>
      </c>
    </row>
    <row r="173" spans="15:59" x14ac:dyDescent="0.35">
      <c r="O173" t="str">
        <v>Mng-Age</v>
      </c>
      <c r="P173" t="e">
        <f ca="1"/>
        <v>#NAME?</v>
      </c>
      <c r="Q173" t="e">
        <f ca="1"/>
        <v>#NAME?</v>
      </c>
      <c r="R173" t="e">
        <f t="shared" ca="1" si="43"/>
        <v>#NAME?</v>
      </c>
      <c r="S173" t="e">
        <f t="shared" ca="1" si="44"/>
        <v>#NAME?</v>
      </c>
      <c r="T173" t="e">
        <f t="shared" ca="1" si="45"/>
        <v>#NAME?</v>
      </c>
      <c r="U173" t="e">
        <f t="shared" ca="1" si="46"/>
        <v>#NAME?</v>
      </c>
      <c r="V173" t="e">
        <f t="shared" ca="1" si="47"/>
        <v>#NAME?</v>
      </c>
    </row>
    <row r="174" spans="15:59" x14ac:dyDescent="0.35">
      <c r="O174" s="152" t="str">
        <v>Mng-Exp</v>
      </c>
      <c r="P174" s="152" t="e">
        <f ca="1"/>
        <v>#NAME?</v>
      </c>
      <c r="Q174" s="152" t="e">
        <f ca="1"/>
        <v>#NAME?</v>
      </c>
      <c r="R174" s="152" t="e">
        <f t="shared" ca="1" si="43"/>
        <v>#NAME?</v>
      </c>
      <c r="S174" s="152" t="e">
        <f t="shared" ca="1" si="44"/>
        <v>#NAME?</v>
      </c>
      <c r="T174" s="152" t="e">
        <f t="shared" ca="1" si="45"/>
        <v>#NAME?</v>
      </c>
      <c r="U174" s="152" t="e">
        <f t="shared" ca="1" si="46"/>
        <v>#NAME?</v>
      </c>
      <c r="V174" s="152" t="e">
        <f t="shared" ca="1" si="47"/>
        <v>#NAME?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97130-CDDB-4888-9197-05D0A3E681AF}">
  <dimension ref="A1:BD155"/>
  <sheetViews>
    <sheetView workbookViewId="0">
      <selection sqref="A1:D151"/>
    </sheetView>
  </sheetViews>
  <sheetFormatPr defaultRowHeight="14.5" x14ac:dyDescent="0.35"/>
  <sheetData>
    <row r="1" spans="1:56" ht="15.5" x14ac:dyDescent="0.35">
      <c r="A1" s="26" t="s">
        <v>55</v>
      </c>
      <c r="B1" s="26" t="s">
        <v>56</v>
      </c>
      <c r="C1" s="28" t="s">
        <v>54</v>
      </c>
      <c r="D1" s="30" t="s">
        <v>60</v>
      </c>
    </row>
    <row r="2" spans="1:56" ht="15.5" x14ac:dyDescent="0.35">
      <c r="A2" s="14">
        <v>33</v>
      </c>
      <c r="B2" s="14">
        <v>12</v>
      </c>
      <c r="C2" s="32">
        <v>0</v>
      </c>
      <c r="D2">
        <v>1</v>
      </c>
    </row>
    <row r="3" spans="1:56" ht="15.5" x14ac:dyDescent="0.35">
      <c r="A3" s="14">
        <v>33</v>
      </c>
      <c r="B3" s="14">
        <v>16</v>
      </c>
      <c r="C3" s="32">
        <v>0</v>
      </c>
      <c r="D3">
        <v>1</v>
      </c>
    </row>
    <row r="4" spans="1:56" ht="15.5" x14ac:dyDescent="0.35">
      <c r="A4" s="14">
        <v>40</v>
      </c>
      <c r="B4" s="14">
        <v>13</v>
      </c>
      <c r="C4" s="32">
        <v>1</v>
      </c>
      <c r="D4">
        <v>1</v>
      </c>
    </row>
    <row r="5" spans="1:56" ht="15.5" x14ac:dyDescent="0.35">
      <c r="A5" s="14">
        <v>29</v>
      </c>
      <c r="B5" s="14">
        <v>10</v>
      </c>
      <c r="C5" s="32">
        <v>1</v>
      </c>
      <c r="D5">
        <v>0</v>
      </c>
    </row>
    <row r="6" spans="1:56" ht="15.5" x14ac:dyDescent="0.35">
      <c r="A6" s="14">
        <v>36</v>
      </c>
      <c r="B6" s="14">
        <v>4</v>
      </c>
      <c r="C6" s="32">
        <v>0</v>
      </c>
      <c r="D6">
        <v>0</v>
      </c>
    </row>
    <row r="7" spans="1:56" ht="15.5" x14ac:dyDescent="0.35">
      <c r="A7" s="14">
        <v>32</v>
      </c>
      <c r="B7" s="14">
        <v>15</v>
      </c>
      <c r="C7" s="32">
        <v>1</v>
      </c>
      <c r="D7">
        <v>1</v>
      </c>
    </row>
    <row r="8" spans="1:56" ht="15.5" x14ac:dyDescent="0.35">
      <c r="A8" s="14">
        <v>52</v>
      </c>
      <c r="B8" s="14">
        <v>15</v>
      </c>
      <c r="C8" s="32">
        <v>1</v>
      </c>
      <c r="D8">
        <v>0</v>
      </c>
    </row>
    <row r="9" spans="1:56" ht="15.5" x14ac:dyDescent="0.35">
      <c r="A9" s="14">
        <v>41</v>
      </c>
      <c r="B9" s="14">
        <v>4</v>
      </c>
      <c r="C9" s="32">
        <v>0</v>
      </c>
      <c r="D9">
        <v>0</v>
      </c>
      <c r="R9" t="s">
        <v>164</v>
      </c>
      <c r="AR9" t="s">
        <v>193</v>
      </c>
      <c r="AW9" t="s">
        <v>198</v>
      </c>
    </row>
    <row r="10" spans="1:56" ht="16" thickBot="1" x14ac:dyDescent="0.4">
      <c r="A10" s="14">
        <v>31</v>
      </c>
      <c r="B10" s="14">
        <v>12</v>
      </c>
      <c r="C10" s="32">
        <v>1</v>
      </c>
      <c r="D10">
        <v>1</v>
      </c>
    </row>
    <row r="11" spans="1:56" ht="16" thickTop="1" x14ac:dyDescent="0.35">
      <c r="A11" s="14">
        <v>42</v>
      </c>
      <c r="B11" s="14">
        <v>13</v>
      </c>
      <c r="C11" s="32">
        <v>0</v>
      </c>
      <c r="D11">
        <v>1</v>
      </c>
      <c r="R11" s="145" t="str">
        <f>A1</f>
        <v>Mng-Age</v>
      </c>
      <c r="S11" s="145" t="str">
        <f t="shared" ref="S11:T11" si="0">B1</f>
        <v>Mng-Exp</v>
      </c>
      <c r="T11" s="145" t="str">
        <f t="shared" si="0"/>
        <v>Mng-Gender</v>
      </c>
      <c r="U11" s="145" t="s">
        <v>165</v>
      </c>
      <c r="V11" s="145" t="s">
        <v>166</v>
      </c>
      <c r="W11" s="145" t="s">
        <v>148</v>
      </c>
      <c r="X11" s="145" t="s">
        <v>167</v>
      </c>
      <c r="Y11" s="145" t="s">
        <v>168</v>
      </c>
      <c r="Z11" s="145" t="s">
        <v>169</v>
      </c>
      <c r="AA11" s="145" t="s">
        <v>170</v>
      </c>
      <c r="AB11" s="145" t="s">
        <v>171</v>
      </c>
      <c r="AC11" s="145" t="s">
        <v>172</v>
      </c>
      <c r="AD11" s="145" t="s">
        <v>173</v>
      </c>
      <c r="AF11" t="s">
        <v>174</v>
      </c>
      <c r="AH11" t="s">
        <v>175</v>
      </c>
      <c r="AI11" s="147" t="e">
        <f ca="1">U149*LN(U149/W149)+V149*LN(V149/W149)</f>
        <v>#NAME?</v>
      </c>
      <c r="AK11" t="s">
        <v>185</v>
      </c>
      <c r="AP11" t="s">
        <v>192</v>
      </c>
      <c r="AS11" s="153" t="s">
        <v>194</v>
      </c>
      <c r="AT11" s="153" t="s">
        <v>195</v>
      </c>
      <c r="AW11" s="151" t="s">
        <v>168</v>
      </c>
      <c r="AX11" s="151" t="s">
        <v>166</v>
      </c>
      <c r="AY11" s="151" t="s">
        <v>165</v>
      </c>
      <c r="AZ11" s="151" t="s">
        <v>199</v>
      </c>
      <c r="BA11" s="151" t="s">
        <v>200</v>
      </c>
      <c r="BB11" s="151" t="s">
        <v>201</v>
      </c>
      <c r="BC11" s="151" t="s">
        <v>202</v>
      </c>
      <c r="BD11" s="151" t="s">
        <v>203</v>
      </c>
    </row>
    <row r="12" spans="1:56" ht="15.5" x14ac:dyDescent="0.35">
      <c r="A12" s="14">
        <v>32</v>
      </c>
      <c r="B12" s="14">
        <v>8</v>
      </c>
      <c r="C12" s="32">
        <v>0</v>
      </c>
      <c r="D12">
        <v>1</v>
      </c>
      <c r="R12" t="e">
        <f t="array" aca="1" ref="R12:V148" ca="1">[2]!LogitSummary(A2:D151)</f>
        <v>#NAME?</v>
      </c>
      <c r="S12" t="e">
        <f ca="1"/>
        <v>#NAME?</v>
      </c>
      <c r="T12" t="e">
        <f ca="1"/>
        <v>#NAME?</v>
      </c>
      <c r="U12" s="138" t="e">
        <f ca="1"/>
        <v>#NAME?</v>
      </c>
      <c r="V12" s="139" t="e">
        <f ca="1"/>
        <v>#NAME?</v>
      </c>
      <c r="W12" s="140" t="e">
        <f ca="1">U12+V12</f>
        <v>#NAME?</v>
      </c>
      <c r="X12" t="e">
        <f ca="1">IF(W12=0,"",U12/W12)</f>
        <v>#NAME?</v>
      </c>
      <c r="Y12" t="e">
        <f ca="1">1/(1+EXP(-$AF$13-MMULT(R12:T12,$AF$14:$AF$16)))</f>
        <v>#NAME?</v>
      </c>
      <c r="Z12" s="135" t="e">
        <f ca="1">W12*Y12</f>
        <v>#NAME?</v>
      </c>
      <c r="AA12" s="137" t="e">
        <f ca="1">W12-Z12</f>
        <v>#NAME?</v>
      </c>
      <c r="AB12" s="135">
        <f ca="1">IFERROR(W12*(X12*LN(Y12)+(1-X12)*LN(1-Y12)),0)</f>
        <v>0</v>
      </c>
      <c r="AC12" s="137" t="e">
        <f ca="1">100*IF(Y12&gt;=$AS$18,U12/W12,V12/W12)</f>
        <v>#NAME?</v>
      </c>
      <c r="AD12">
        <f ca="1">IFERROR((U12-Z12)^2/Z12+(V12-AA12)^2/AA12,0)</f>
        <v>0</v>
      </c>
      <c r="AH12" t="s">
        <v>176</v>
      </c>
      <c r="AI12" s="149">
        <f ca="1">AB149</f>
        <v>0</v>
      </c>
      <c r="AK12" s="135" t="e">
        <f t="array" aca="1" ref="AK12:AN15" ca="1">MINVERSE(MMULT(TRANSPOSE([2]!DESIGN(R12:T148)),Y12:Y148*(1-Y12:Y148)*W12:W148*[2]!DESIGN(R12:T148)))</f>
        <v>#NAME?</v>
      </c>
      <c r="AL12" s="136" t="e">
        <f ca="1"/>
        <v>#NAME?</v>
      </c>
      <c r="AM12" s="136" t="e">
        <f ca="1"/>
        <v>#NAME?</v>
      </c>
      <c r="AN12" s="137" t="e">
        <f ca="1"/>
        <v>#NAME?</v>
      </c>
      <c r="AP12" s="147" t="e">
        <f t="array" aca="1" ref="AP12:AP15" ca="1">MMULT(AK12:AN15,MMULT(TRANSPOSE([2]!DESIGN(R12:T148)),W12:W148*(X12:X148-Y12:Y148)))</f>
        <v>#NAME?</v>
      </c>
      <c r="AR12" t="s">
        <v>169</v>
      </c>
      <c r="AS12" s="135">
        <f ca="1">SUMIF(Y12:Y148,"&gt;="&amp;AS18,U12:U148)</f>
        <v>0</v>
      </c>
      <c r="AT12" s="137">
        <f ca="1">SUMIF(Y12:Y148,"&gt;="&amp;AS18,V12:V148)</f>
        <v>0</v>
      </c>
      <c r="AU12">
        <f ca="1">AS12+AT12</f>
        <v>0</v>
      </c>
      <c r="AZ12">
        <v>0</v>
      </c>
      <c r="BA12">
        <v>0</v>
      </c>
      <c r="BB12" t="e">
        <f ca="1">1-AZ12/AZ$149</f>
        <v>#NAME?</v>
      </c>
      <c r="BC12" t="e">
        <f ca="1">1-BA12/BA$149</f>
        <v>#NAME?</v>
      </c>
      <c r="BD12" t="e">
        <f ca="1">(BB12-BB13)*BC12</f>
        <v>#NAME?</v>
      </c>
    </row>
    <row r="13" spans="1:56" ht="15.5" x14ac:dyDescent="0.35">
      <c r="A13" s="14">
        <v>39</v>
      </c>
      <c r="B13" s="14">
        <v>21</v>
      </c>
      <c r="C13" s="32">
        <v>1</v>
      </c>
      <c r="D13">
        <v>1</v>
      </c>
      <c r="R13" t="e">
        <f ca="1"/>
        <v>#NAME?</v>
      </c>
      <c r="S13" t="e">
        <f ca="1"/>
        <v>#NAME?</v>
      </c>
      <c r="T13" t="e">
        <f ca="1"/>
        <v>#NAME?</v>
      </c>
      <c r="U13" s="138" t="e">
        <f ca="1"/>
        <v>#NAME?</v>
      </c>
      <c r="V13" s="139" t="e">
        <f ca="1"/>
        <v>#NAME?</v>
      </c>
      <c r="W13" s="140" t="e">
        <f t="shared" ref="W13:W76" ca="1" si="1">U13+V13</f>
        <v>#NAME?</v>
      </c>
      <c r="X13" t="e">
        <f t="shared" ref="X13:X76" ca="1" si="2">IF(W13=0,"",U13/W13)</f>
        <v>#NAME?</v>
      </c>
      <c r="Y13" t="e">
        <f t="shared" ref="Y13:Y76" ca="1" si="3">1/(1+EXP(-$AF$13-MMULT(R13:T13,$AF$14:$AF$16)))</f>
        <v>#NAME?</v>
      </c>
      <c r="Z13" s="138" t="e">
        <f t="shared" ref="Z13:Z76" ca="1" si="4">W13*Y13</f>
        <v>#NAME?</v>
      </c>
      <c r="AA13" s="140" t="e">
        <f t="shared" ref="AA13:AA76" ca="1" si="5">W13-Z13</f>
        <v>#NAME?</v>
      </c>
      <c r="AB13" s="138">
        <f t="shared" ref="AB13:AB76" ca="1" si="6">IFERROR(W13*(X13*LN(Y13)+(1-X13)*LN(1-Y13)),0)</f>
        <v>0</v>
      </c>
      <c r="AC13" s="140" t="e">
        <f t="shared" ref="AC13:AC76" ca="1" si="7">100*IF(Y13&gt;=$AS$18,U13/W13,V13/W13)</f>
        <v>#NAME?</v>
      </c>
      <c r="AD13">
        <f t="shared" ref="AD13:AD76" ca="1" si="8">IFERROR((U13-Z13)^2/Z13+(V13-AA13)^2/AA13,0)</f>
        <v>0</v>
      </c>
      <c r="AF13" s="147" t="e">
        <f t="array" aca="1" ref="AF13:AF16" ca="1">[2]!LogitCoeff(R12:V148,,,,,20)</f>
        <v>#NAME?</v>
      </c>
      <c r="AK13" s="138" t="e">
        <f ca="1"/>
        <v>#NAME?</v>
      </c>
      <c r="AL13" s="139" t="e">
        <f ca="1"/>
        <v>#NAME?</v>
      </c>
      <c r="AM13" s="139" t="e">
        <f ca="1"/>
        <v>#NAME?</v>
      </c>
      <c r="AN13" s="140" t="e">
        <f ca="1"/>
        <v>#NAME?</v>
      </c>
      <c r="AP13" s="148" t="e">
        <f ca="1"/>
        <v>#NAME?</v>
      </c>
      <c r="AR13" t="s">
        <v>170</v>
      </c>
      <c r="AS13" s="141" t="e">
        <f ca="1">AS14-AS12</f>
        <v>#NAME?</v>
      </c>
      <c r="AT13" s="143" t="e">
        <f ca="1">AT14-AT12</f>
        <v>#NAME?</v>
      </c>
      <c r="AU13" t="e">
        <f t="shared" ref="AU13:AU14" ca="1" si="9">AS13+AT13</f>
        <v>#NAME?</v>
      </c>
      <c r="AW13" t="e">
        <f t="array" aca="1" ref="AW13:AY149" ca="1">[2]!SelectCols(U12:Y148,"5,2,1",1)</f>
        <v>#NAME?</v>
      </c>
      <c r="AX13" t="e">
        <f ca="1"/>
        <v>#NAME?</v>
      </c>
      <c r="AY13" t="e">
        <f ca="1"/>
        <v>#NAME?</v>
      </c>
      <c r="AZ13" t="e">
        <f ca="1">AZ12+AX13</f>
        <v>#NAME?</v>
      </c>
      <c r="BA13" t="e">
        <f ca="1">BA12+AY13</f>
        <v>#NAME?</v>
      </c>
      <c r="BB13" t="e">
        <f t="shared" ref="BB13:BB76" ca="1" si="10">1-AZ13/AZ$149</f>
        <v>#NAME?</v>
      </c>
      <c r="BC13" t="e">
        <f t="shared" ref="BC13:BC76" ca="1" si="11">1-BA13/BA$149</f>
        <v>#NAME?</v>
      </c>
      <c r="BD13" t="e">
        <f t="shared" ref="BD13:BD76" ca="1" si="12">(BB13-BB14)*BC13</f>
        <v>#NAME?</v>
      </c>
    </row>
    <row r="14" spans="1:56" ht="15.5" x14ac:dyDescent="0.35">
      <c r="A14" s="14">
        <v>45</v>
      </c>
      <c r="B14" s="14">
        <v>8</v>
      </c>
      <c r="C14" s="32">
        <v>0</v>
      </c>
      <c r="D14">
        <v>0</v>
      </c>
      <c r="R14" t="e">
        <f ca="1"/>
        <v>#NAME?</v>
      </c>
      <c r="S14" t="e">
        <f ca="1"/>
        <v>#NAME?</v>
      </c>
      <c r="T14" t="e">
        <f ca="1"/>
        <v>#NAME?</v>
      </c>
      <c r="U14" s="138" t="e">
        <f ca="1"/>
        <v>#NAME?</v>
      </c>
      <c r="V14" s="139" t="e">
        <f ca="1"/>
        <v>#NAME?</v>
      </c>
      <c r="W14" s="140" t="e">
        <f t="shared" ca="1" si="1"/>
        <v>#NAME?</v>
      </c>
      <c r="X14" t="e">
        <f t="shared" ca="1" si="2"/>
        <v>#NAME?</v>
      </c>
      <c r="Y14" t="e">
        <f t="shared" ca="1" si="3"/>
        <v>#NAME?</v>
      </c>
      <c r="Z14" s="138" t="e">
        <f t="shared" ca="1" si="4"/>
        <v>#NAME?</v>
      </c>
      <c r="AA14" s="140" t="e">
        <f t="shared" ca="1" si="5"/>
        <v>#NAME?</v>
      </c>
      <c r="AB14" s="138">
        <f t="shared" ca="1" si="6"/>
        <v>0</v>
      </c>
      <c r="AC14" s="140" t="e">
        <f t="shared" ca="1" si="7"/>
        <v>#NAME?</v>
      </c>
      <c r="AD14">
        <f t="shared" ca="1" si="8"/>
        <v>0</v>
      </c>
      <c r="AF14" s="148" t="e">
        <f ca="1"/>
        <v>#NAME?</v>
      </c>
      <c r="AH14" t="s">
        <v>177</v>
      </c>
      <c r="AI14" s="147" t="e">
        <f ca="1">2*(AI12-AI11)</f>
        <v>#NAME?</v>
      </c>
      <c r="AK14" s="138" t="e">
        <f ca="1"/>
        <v>#NAME?</v>
      </c>
      <c r="AL14" s="139" t="e">
        <f ca="1"/>
        <v>#NAME?</v>
      </c>
      <c r="AM14" s="139" t="e">
        <f ca="1"/>
        <v>#NAME?</v>
      </c>
      <c r="AN14" s="140" t="e">
        <f ca="1"/>
        <v>#NAME?</v>
      </c>
      <c r="AP14" s="148" t="e">
        <f ca="1"/>
        <v>#NAME?</v>
      </c>
      <c r="AS14" t="e">
        <f ca="1">U149</f>
        <v>#NAME?</v>
      </c>
      <c r="AT14" t="e">
        <f ca="1">V149</f>
        <v>#NAME?</v>
      </c>
      <c r="AU14" t="e">
        <f t="shared" ca="1" si="9"/>
        <v>#NAME?</v>
      </c>
      <c r="AW14" t="e">
        <f ca="1"/>
        <v>#NAME?</v>
      </c>
      <c r="AX14" t="e">
        <f ca="1"/>
        <v>#NAME?</v>
      </c>
      <c r="AY14" t="e">
        <f ca="1"/>
        <v>#NAME?</v>
      </c>
      <c r="AZ14" t="e">
        <f t="shared" ref="AZ14:AZ77" ca="1" si="13">AZ13+AX14</f>
        <v>#NAME?</v>
      </c>
      <c r="BA14" t="e">
        <f t="shared" ref="BA14:BA77" ca="1" si="14">BA13+AY14</f>
        <v>#NAME?</v>
      </c>
      <c r="BB14" t="e">
        <f t="shared" ca="1" si="10"/>
        <v>#NAME?</v>
      </c>
      <c r="BC14" t="e">
        <f t="shared" ca="1" si="11"/>
        <v>#NAME?</v>
      </c>
      <c r="BD14" t="e">
        <f t="shared" ca="1" si="12"/>
        <v>#NAME?</v>
      </c>
    </row>
    <row r="15" spans="1:56" ht="15.5" x14ac:dyDescent="0.35">
      <c r="A15" s="14">
        <v>39</v>
      </c>
      <c r="B15" s="14">
        <v>11</v>
      </c>
      <c r="C15" s="32">
        <v>0</v>
      </c>
      <c r="D15">
        <v>0</v>
      </c>
      <c r="R15" t="e">
        <f ca="1"/>
        <v>#NAME?</v>
      </c>
      <c r="S15" t="e">
        <f ca="1"/>
        <v>#NAME?</v>
      </c>
      <c r="T15" t="e">
        <f ca="1"/>
        <v>#NAME?</v>
      </c>
      <c r="U15" s="138" t="e">
        <f ca="1"/>
        <v>#NAME?</v>
      </c>
      <c r="V15" s="139" t="e">
        <f ca="1"/>
        <v>#NAME?</v>
      </c>
      <c r="W15" s="140" t="e">
        <f t="shared" ca="1" si="1"/>
        <v>#NAME?</v>
      </c>
      <c r="X15" t="e">
        <f t="shared" ca="1" si="2"/>
        <v>#NAME?</v>
      </c>
      <c r="Y15" t="e">
        <f t="shared" ca="1" si="3"/>
        <v>#NAME?</v>
      </c>
      <c r="Z15" s="138" t="e">
        <f t="shared" ca="1" si="4"/>
        <v>#NAME?</v>
      </c>
      <c r="AA15" s="140" t="e">
        <f t="shared" ca="1" si="5"/>
        <v>#NAME?</v>
      </c>
      <c r="AB15" s="138">
        <f t="shared" ca="1" si="6"/>
        <v>0</v>
      </c>
      <c r="AC15" s="140" t="e">
        <f t="shared" ca="1" si="7"/>
        <v>#NAME?</v>
      </c>
      <c r="AD15">
        <f t="shared" ca="1" si="8"/>
        <v>0</v>
      </c>
      <c r="AF15" s="148" t="e">
        <f ca="1"/>
        <v>#NAME?</v>
      </c>
      <c r="AH15" t="s">
        <v>138</v>
      </c>
      <c r="AI15" s="148">
        <f ca="1">COUNT(R12:T12)</f>
        <v>0</v>
      </c>
      <c r="AK15" s="141" t="e">
        <f ca="1"/>
        <v>#NAME?</v>
      </c>
      <c r="AL15" s="142" t="e">
        <f ca="1"/>
        <v>#NAME?</v>
      </c>
      <c r="AM15" s="142" t="e">
        <f ca="1"/>
        <v>#NAME?</v>
      </c>
      <c r="AN15" s="143" t="e">
        <f ca="1"/>
        <v>#NAME?</v>
      </c>
      <c r="AP15" s="149" t="e">
        <f ca="1"/>
        <v>#NAME?</v>
      </c>
      <c r="AW15" t="e">
        <f ca="1"/>
        <v>#NAME?</v>
      </c>
      <c r="AX15" t="e">
        <f ca="1"/>
        <v>#NAME?</v>
      </c>
      <c r="AY15" t="e">
        <f ca="1"/>
        <v>#NAME?</v>
      </c>
      <c r="AZ15" t="e">
        <f t="shared" ca="1" si="13"/>
        <v>#NAME?</v>
      </c>
      <c r="BA15" t="e">
        <f t="shared" ca="1" si="14"/>
        <v>#NAME?</v>
      </c>
      <c r="BB15" t="e">
        <f t="shared" ca="1" si="10"/>
        <v>#NAME?</v>
      </c>
      <c r="BC15" t="e">
        <f t="shared" ca="1" si="11"/>
        <v>#NAME?</v>
      </c>
      <c r="BD15" t="e">
        <f t="shared" ca="1" si="12"/>
        <v>#NAME?</v>
      </c>
    </row>
    <row r="16" spans="1:56" ht="15.5" x14ac:dyDescent="0.35">
      <c r="A16" s="14">
        <v>31</v>
      </c>
      <c r="B16" s="14">
        <v>13</v>
      </c>
      <c r="C16" s="32">
        <v>1</v>
      </c>
      <c r="D16">
        <v>1</v>
      </c>
      <c r="R16" t="e">
        <f ca="1"/>
        <v>#NAME?</v>
      </c>
      <c r="S16" t="e">
        <f ca="1"/>
        <v>#NAME?</v>
      </c>
      <c r="T16" t="e">
        <f ca="1"/>
        <v>#NAME?</v>
      </c>
      <c r="U16" s="138" t="e">
        <f ca="1"/>
        <v>#NAME?</v>
      </c>
      <c r="V16" s="139" t="e">
        <f ca="1"/>
        <v>#NAME?</v>
      </c>
      <c r="W16" s="140" t="e">
        <f t="shared" ca="1" si="1"/>
        <v>#NAME?</v>
      </c>
      <c r="X16" t="e">
        <f t="shared" ca="1" si="2"/>
        <v>#NAME?</v>
      </c>
      <c r="Y16" t="e">
        <f t="shared" ca="1" si="3"/>
        <v>#NAME?</v>
      </c>
      <c r="Z16" s="138" t="e">
        <f t="shared" ca="1" si="4"/>
        <v>#NAME?</v>
      </c>
      <c r="AA16" s="140" t="e">
        <f t="shared" ca="1" si="5"/>
        <v>#NAME?</v>
      </c>
      <c r="AB16" s="138">
        <f t="shared" ca="1" si="6"/>
        <v>0</v>
      </c>
      <c r="AC16" s="140" t="e">
        <f t="shared" ca="1" si="7"/>
        <v>#NAME?</v>
      </c>
      <c r="AD16">
        <f t="shared" ca="1" si="8"/>
        <v>0</v>
      </c>
      <c r="AF16" s="149" t="e">
        <f ca="1"/>
        <v>#NAME?</v>
      </c>
      <c r="AH16" t="s">
        <v>178</v>
      </c>
      <c r="AI16" s="148" t="e">
        <f ca="1">_xlfn.CHISQ.DIST.RT(AI14,AI15)</f>
        <v>#NAME?</v>
      </c>
      <c r="AR16" t="s">
        <v>196</v>
      </c>
      <c r="AS16" s="154" t="e">
        <f ca="1">AS12/AS14</f>
        <v>#NAME?</v>
      </c>
      <c r="AT16" s="155" t="e">
        <f ca="1">AT13/AT14</f>
        <v>#NAME?</v>
      </c>
      <c r="AU16" t="e">
        <f ca="1">(AS12+AT13)/AU14</f>
        <v>#NAME?</v>
      </c>
      <c r="AW16" t="e">
        <f ca="1"/>
        <v>#NAME?</v>
      </c>
      <c r="AX16" t="e">
        <f ca="1"/>
        <v>#NAME?</v>
      </c>
      <c r="AY16" t="e">
        <f ca="1"/>
        <v>#NAME?</v>
      </c>
      <c r="AZ16" t="e">
        <f t="shared" ca="1" si="13"/>
        <v>#NAME?</v>
      </c>
      <c r="BA16" t="e">
        <f t="shared" ca="1" si="14"/>
        <v>#NAME?</v>
      </c>
      <c r="BB16" t="e">
        <f t="shared" ca="1" si="10"/>
        <v>#NAME?</v>
      </c>
      <c r="BC16" t="e">
        <f t="shared" ca="1" si="11"/>
        <v>#NAME?</v>
      </c>
      <c r="BD16" t="e">
        <f t="shared" ca="1" si="12"/>
        <v>#NAME?</v>
      </c>
    </row>
    <row r="17" spans="1:56" ht="15.5" x14ac:dyDescent="0.35">
      <c r="A17" s="14">
        <v>41</v>
      </c>
      <c r="B17" s="14">
        <v>10</v>
      </c>
      <c r="C17" s="32">
        <v>1</v>
      </c>
      <c r="D17">
        <v>1</v>
      </c>
      <c r="R17" t="e">
        <f ca="1"/>
        <v>#NAME?</v>
      </c>
      <c r="S17" t="e">
        <f ca="1"/>
        <v>#NAME?</v>
      </c>
      <c r="T17" t="e">
        <f ca="1"/>
        <v>#NAME?</v>
      </c>
      <c r="U17" s="138" t="e">
        <f ca="1"/>
        <v>#NAME?</v>
      </c>
      <c r="V17" s="139" t="e">
        <f ca="1"/>
        <v>#NAME?</v>
      </c>
      <c r="W17" s="140" t="e">
        <f t="shared" ca="1" si="1"/>
        <v>#NAME?</v>
      </c>
      <c r="X17" t="e">
        <f t="shared" ca="1" si="2"/>
        <v>#NAME?</v>
      </c>
      <c r="Y17" t="e">
        <f t="shared" ca="1" si="3"/>
        <v>#NAME?</v>
      </c>
      <c r="Z17" s="138" t="e">
        <f t="shared" ca="1" si="4"/>
        <v>#NAME?</v>
      </c>
      <c r="AA17" s="140" t="e">
        <f t="shared" ca="1" si="5"/>
        <v>#NAME?</v>
      </c>
      <c r="AB17" s="138">
        <f t="shared" ca="1" si="6"/>
        <v>0</v>
      </c>
      <c r="AC17" s="140" t="e">
        <f t="shared" ca="1" si="7"/>
        <v>#NAME?</v>
      </c>
      <c r="AD17">
        <f t="shared" ca="1" si="8"/>
        <v>0</v>
      </c>
      <c r="AH17" t="s">
        <v>179</v>
      </c>
      <c r="AI17" s="148">
        <v>0.05</v>
      </c>
      <c r="AW17" t="e">
        <f ca="1"/>
        <v>#NAME?</v>
      </c>
      <c r="AX17" t="e">
        <f ca="1"/>
        <v>#NAME?</v>
      </c>
      <c r="AY17" t="e">
        <f ca="1"/>
        <v>#NAME?</v>
      </c>
      <c r="AZ17" t="e">
        <f t="shared" ca="1" si="13"/>
        <v>#NAME?</v>
      </c>
      <c r="BA17" t="e">
        <f t="shared" ca="1" si="14"/>
        <v>#NAME?</v>
      </c>
      <c r="BB17" t="e">
        <f t="shared" ca="1" si="10"/>
        <v>#NAME?</v>
      </c>
      <c r="BC17" t="e">
        <f t="shared" ca="1" si="11"/>
        <v>#NAME?</v>
      </c>
      <c r="BD17" t="e">
        <f t="shared" ca="1" si="12"/>
        <v>#NAME?</v>
      </c>
    </row>
    <row r="18" spans="1:56" ht="15.5" x14ac:dyDescent="0.35">
      <c r="A18" s="14">
        <v>38</v>
      </c>
      <c r="B18" s="14">
        <v>12</v>
      </c>
      <c r="C18" s="32">
        <v>1</v>
      </c>
      <c r="D18">
        <v>1</v>
      </c>
      <c r="R18" t="e">
        <f ca="1"/>
        <v>#NAME?</v>
      </c>
      <c r="S18" t="e">
        <f ca="1"/>
        <v>#NAME?</v>
      </c>
      <c r="T18" t="e">
        <f ca="1"/>
        <v>#NAME?</v>
      </c>
      <c r="U18" s="138" t="e">
        <f ca="1"/>
        <v>#NAME?</v>
      </c>
      <c r="V18" s="139" t="e">
        <f ca="1"/>
        <v>#NAME?</v>
      </c>
      <c r="W18" s="140" t="e">
        <f t="shared" ca="1" si="1"/>
        <v>#NAME?</v>
      </c>
      <c r="X18" t="e">
        <f t="shared" ca="1" si="2"/>
        <v>#NAME?</v>
      </c>
      <c r="Y18" t="e">
        <f t="shared" ca="1" si="3"/>
        <v>#NAME?</v>
      </c>
      <c r="Z18" s="138" t="e">
        <f t="shared" ca="1" si="4"/>
        <v>#NAME?</v>
      </c>
      <c r="AA18" s="140" t="e">
        <f t="shared" ca="1" si="5"/>
        <v>#NAME?</v>
      </c>
      <c r="AB18" s="138">
        <f t="shared" ca="1" si="6"/>
        <v>0</v>
      </c>
      <c r="AC18" s="140" t="e">
        <f t="shared" ca="1" si="7"/>
        <v>#NAME?</v>
      </c>
      <c r="AD18">
        <f t="shared" ca="1" si="8"/>
        <v>0</v>
      </c>
      <c r="AH18" t="s">
        <v>180</v>
      </c>
      <c r="AI18" s="150" t="e">
        <f ca="1">IF(AI16&lt;AI17,"yes","no")</f>
        <v>#NAME?</v>
      </c>
      <c r="AR18" t="s">
        <v>197</v>
      </c>
      <c r="AS18" s="156">
        <v>0.5</v>
      </c>
      <c r="AW18" t="e">
        <f ca="1"/>
        <v>#NAME?</v>
      </c>
      <c r="AX18" t="e">
        <f ca="1"/>
        <v>#NAME?</v>
      </c>
      <c r="AY18" t="e">
        <f ca="1"/>
        <v>#NAME?</v>
      </c>
      <c r="AZ18" t="e">
        <f t="shared" ca="1" si="13"/>
        <v>#NAME?</v>
      </c>
      <c r="BA18" t="e">
        <f t="shared" ca="1" si="14"/>
        <v>#NAME?</v>
      </c>
      <c r="BB18" t="e">
        <f t="shared" ca="1" si="10"/>
        <v>#NAME?</v>
      </c>
      <c r="BC18" t="e">
        <f t="shared" ca="1" si="11"/>
        <v>#NAME?</v>
      </c>
      <c r="BD18" t="e">
        <f t="shared" ca="1" si="12"/>
        <v>#NAME?</v>
      </c>
    </row>
    <row r="19" spans="1:56" ht="15.5" x14ac:dyDescent="0.35">
      <c r="A19" s="14">
        <v>29</v>
      </c>
      <c r="B19" s="14">
        <v>13</v>
      </c>
      <c r="C19" s="32">
        <v>1</v>
      </c>
      <c r="D19">
        <v>1</v>
      </c>
      <c r="R19" t="e">
        <f ca="1"/>
        <v>#NAME?</v>
      </c>
      <c r="S19" t="e">
        <f ca="1"/>
        <v>#NAME?</v>
      </c>
      <c r="T19" t="e">
        <f ca="1"/>
        <v>#NAME?</v>
      </c>
      <c r="U19" s="138" t="e">
        <f ca="1"/>
        <v>#NAME?</v>
      </c>
      <c r="V19" s="139" t="e">
        <f ca="1"/>
        <v>#NAME?</v>
      </c>
      <c r="W19" s="140" t="e">
        <f t="shared" ca="1" si="1"/>
        <v>#NAME?</v>
      </c>
      <c r="X19" t="e">
        <f t="shared" ca="1" si="2"/>
        <v>#NAME?</v>
      </c>
      <c r="Y19" t="e">
        <f t="shared" ca="1" si="3"/>
        <v>#NAME?</v>
      </c>
      <c r="Z19" s="138" t="e">
        <f t="shared" ca="1" si="4"/>
        <v>#NAME?</v>
      </c>
      <c r="AA19" s="140" t="e">
        <f t="shared" ca="1" si="5"/>
        <v>#NAME?</v>
      </c>
      <c r="AB19" s="138">
        <f t="shared" ca="1" si="6"/>
        <v>0</v>
      </c>
      <c r="AC19" s="140" t="e">
        <f t="shared" ca="1" si="7"/>
        <v>#NAME?</v>
      </c>
      <c r="AD19">
        <f t="shared" ca="1" si="8"/>
        <v>0</v>
      </c>
      <c r="AW19" t="e">
        <f ca="1"/>
        <v>#NAME?</v>
      </c>
      <c r="AX19" t="e">
        <f ca="1"/>
        <v>#NAME?</v>
      </c>
      <c r="AY19" t="e">
        <f ca="1"/>
        <v>#NAME?</v>
      </c>
      <c r="AZ19" t="e">
        <f t="shared" ca="1" si="13"/>
        <v>#NAME?</v>
      </c>
      <c r="BA19" t="e">
        <f t="shared" ca="1" si="14"/>
        <v>#NAME?</v>
      </c>
      <c r="BB19" t="e">
        <f t="shared" ca="1" si="10"/>
        <v>#NAME?</v>
      </c>
      <c r="BC19" t="e">
        <f t="shared" ca="1" si="11"/>
        <v>#NAME?</v>
      </c>
      <c r="BD19" t="e">
        <f t="shared" ca="1" si="12"/>
        <v>#NAME?</v>
      </c>
    </row>
    <row r="20" spans="1:56" ht="15.5" x14ac:dyDescent="0.35">
      <c r="A20" s="14">
        <v>34</v>
      </c>
      <c r="B20" s="14">
        <v>6</v>
      </c>
      <c r="C20" s="32">
        <v>0</v>
      </c>
      <c r="D20">
        <v>0</v>
      </c>
      <c r="R20" t="e">
        <f ca="1"/>
        <v>#NAME?</v>
      </c>
      <c r="S20" t="e">
        <f ca="1"/>
        <v>#NAME?</v>
      </c>
      <c r="T20" t="e">
        <f ca="1"/>
        <v>#NAME?</v>
      </c>
      <c r="U20" s="138" t="e">
        <f ca="1"/>
        <v>#NAME?</v>
      </c>
      <c r="V20" s="139" t="e">
        <f ca="1"/>
        <v>#NAME?</v>
      </c>
      <c r="W20" s="140" t="e">
        <f t="shared" ca="1" si="1"/>
        <v>#NAME?</v>
      </c>
      <c r="X20" t="e">
        <f t="shared" ca="1" si="2"/>
        <v>#NAME?</v>
      </c>
      <c r="Y20" t="e">
        <f t="shared" ca="1" si="3"/>
        <v>#NAME?</v>
      </c>
      <c r="Z20" s="138" t="e">
        <f t="shared" ca="1" si="4"/>
        <v>#NAME?</v>
      </c>
      <c r="AA20" s="140" t="e">
        <f t="shared" ca="1" si="5"/>
        <v>#NAME?</v>
      </c>
      <c r="AB20" s="138">
        <f t="shared" ca="1" si="6"/>
        <v>0</v>
      </c>
      <c r="AC20" s="140" t="e">
        <f t="shared" ca="1" si="7"/>
        <v>#NAME?</v>
      </c>
      <c r="AD20">
        <f t="shared" ca="1" si="8"/>
        <v>0</v>
      </c>
      <c r="AH20" t="s">
        <v>181</v>
      </c>
      <c r="AI20" s="147" t="e">
        <f ca="1">1-AI12/AI11</f>
        <v>#NAME?</v>
      </c>
      <c r="AW20" t="e">
        <f ca="1"/>
        <v>#NAME?</v>
      </c>
      <c r="AX20" t="e">
        <f ca="1"/>
        <v>#NAME?</v>
      </c>
      <c r="AY20" t="e">
        <f ca="1"/>
        <v>#NAME?</v>
      </c>
      <c r="AZ20" t="e">
        <f t="shared" ca="1" si="13"/>
        <v>#NAME?</v>
      </c>
      <c r="BA20" t="e">
        <f t="shared" ca="1" si="14"/>
        <v>#NAME?</v>
      </c>
      <c r="BB20" t="e">
        <f t="shared" ca="1" si="10"/>
        <v>#NAME?</v>
      </c>
      <c r="BC20" t="e">
        <f t="shared" ca="1" si="11"/>
        <v>#NAME?</v>
      </c>
      <c r="BD20" t="e">
        <f t="shared" ca="1" si="12"/>
        <v>#NAME?</v>
      </c>
    </row>
    <row r="21" spans="1:56" ht="15.5" x14ac:dyDescent="0.35">
      <c r="A21" s="14">
        <v>34</v>
      </c>
      <c r="B21" s="14">
        <v>8</v>
      </c>
      <c r="C21" s="32">
        <v>1</v>
      </c>
      <c r="D21">
        <v>1</v>
      </c>
      <c r="R21" t="e">
        <f ca="1"/>
        <v>#NAME?</v>
      </c>
      <c r="S21" t="e">
        <f ca="1"/>
        <v>#NAME?</v>
      </c>
      <c r="T21" t="e">
        <f ca="1"/>
        <v>#NAME?</v>
      </c>
      <c r="U21" s="138" t="e">
        <f ca="1"/>
        <v>#NAME?</v>
      </c>
      <c r="V21" s="139" t="e">
        <f ca="1"/>
        <v>#NAME?</v>
      </c>
      <c r="W21" s="140" t="e">
        <f t="shared" ca="1" si="1"/>
        <v>#NAME?</v>
      </c>
      <c r="X21" t="e">
        <f t="shared" ca="1" si="2"/>
        <v>#NAME?</v>
      </c>
      <c r="Y21" t="e">
        <f t="shared" ca="1" si="3"/>
        <v>#NAME?</v>
      </c>
      <c r="Z21" s="138" t="e">
        <f t="shared" ca="1" si="4"/>
        <v>#NAME?</v>
      </c>
      <c r="AA21" s="140" t="e">
        <f t="shared" ca="1" si="5"/>
        <v>#NAME?</v>
      </c>
      <c r="AB21" s="138">
        <f t="shared" ca="1" si="6"/>
        <v>0</v>
      </c>
      <c r="AC21" s="140" t="e">
        <f t="shared" ca="1" si="7"/>
        <v>#NAME?</v>
      </c>
      <c r="AD21">
        <f t="shared" ca="1" si="8"/>
        <v>0</v>
      </c>
      <c r="AH21" t="s">
        <v>182</v>
      </c>
      <c r="AI21" s="148" t="e">
        <f ca="1">1-EXP((-2/W149)*(AI12-AI11))</f>
        <v>#NAME?</v>
      </c>
      <c r="AW21" t="e">
        <f ca="1"/>
        <v>#NAME?</v>
      </c>
      <c r="AX21" t="e">
        <f ca="1"/>
        <v>#NAME?</v>
      </c>
      <c r="AY21" t="e">
        <f ca="1"/>
        <v>#NAME?</v>
      </c>
      <c r="AZ21" t="e">
        <f t="shared" ca="1" si="13"/>
        <v>#NAME?</v>
      </c>
      <c r="BA21" t="e">
        <f t="shared" ca="1" si="14"/>
        <v>#NAME?</v>
      </c>
      <c r="BB21" t="e">
        <f t="shared" ca="1" si="10"/>
        <v>#NAME?</v>
      </c>
      <c r="BC21" t="e">
        <f t="shared" ca="1" si="11"/>
        <v>#NAME?</v>
      </c>
      <c r="BD21" t="e">
        <f t="shared" ca="1" si="12"/>
        <v>#NAME?</v>
      </c>
    </row>
    <row r="22" spans="1:56" ht="15.5" x14ac:dyDescent="0.35">
      <c r="A22" s="14">
        <v>47</v>
      </c>
      <c r="B22" s="14">
        <v>14</v>
      </c>
      <c r="C22" s="32">
        <v>1</v>
      </c>
      <c r="D22">
        <v>1</v>
      </c>
      <c r="R22" t="e">
        <f ca="1"/>
        <v>#NAME?</v>
      </c>
      <c r="S22" t="e">
        <f ca="1"/>
        <v>#NAME?</v>
      </c>
      <c r="T22" t="e">
        <f ca="1"/>
        <v>#NAME?</v>
      </c>
      <c r="U22" s="138" t="e">
        <f ca="1"/>
        <v>#NAME?</v>
      </c>
      <c r="V22" s="139" t="e">
        <f ca="1"/>
        <v>#NAME?</v>
      </c>
      <c r="W22" s="140" t="e">
        <f t="shared" ca="1" si="1"/>
        <v>#NAME?</v>
      </c>
      <c r="X22" t="e">
        <f t="shared" ca="1" si="2"/>
        <v>#NAME?</v>
      </c>
      <c r="Y22" t="e">
        <f t="shared" ca="1" si="3"/>
        <v>#NAME?</v>
      </c>
      <c r="Z22" s="138" t="e">
        <f t="shared" ca="1" si="4"/>
        <v>#NAME?</v>
      </c>
      <c r="AA22" s="140" t="e">
        <f t="shared" ca="1" si="5"/>
        <v>#NAME?</v>
      </c>
      <c r="AB22" s="138">
        <f t="shared" ca="1" si="6"/>
        <v>0</v>
      </c>
      <c r="AC22" s="140" t="e">
        <f t="shared" ca="1" si="7"/>
        <v>#NAME?</v>
      </c>
      <c r="AD22">
        <f t="shared" ca="1" si="8"/>
        <v>0</v>
      </c>
      <c r="AH22" t="s">
        <v>183</v>
      </c>
      <c r="AI22" s="149" t="e">
        <f ca="1">AI21/(1-EXP(2*AI11/W149))</f>
        <v>#NAME?</v>
      </c>
      <c r="AW22" t="e">
        <f ca="1"/>
        <v>#NAME?</v>
      </c>
      <c r="AX22" t="e">
        <f ca="1"/>
        <v>#NAME?</v>
      </c>
      <c r="AY22" t="e">
        <f ca="1"/>
        <v>#NAME?</v>
      </c>
      <c r="AZ22" t="e">
        <f t="shared" ca="1" si="13"/>
        <v>#NAME?</v>
      </c>
      <c r="BA22" t="e">
        <f t="shared" ca="1" si="14"/>
        <v>#NAME?</v>
      </c>
      <c r="BB22" t="e">
        <f t="shared" ca="1" si="10"/>
        <v>#NAME?</v>
      </c>
      <c r="BC22" t="e">
        <f t="shared" ca="1" si="11"/>
        <v>#NAME?</v>
      </c>
      <c r="BD22" t="e">
        <f t="shared" ca="1" si="12"/>
        <v>#NAME?</v>
      </c>
    </row>
    <row r="23" spans="1:56" ht="15.5" x14ac:dyDescent="0.35">
      <c r="A23" s="14">
        <v>38</v>
      </c>
      <c r="B23" s="14">
        <v>10</v>
      </c>
      <c r="C23" s="32">
        <v>1</v>
      </c>
      <c r="D23">
        <v>1</v>
      </c>
      <c r="R23" t="e">
        <f ca="1"/>
        <v>#NAME?</v>
      </c>
      <c r="S23" t="e">
        <f ca="1"/>
        <v>#NAME?</v>
      </c>
      <c r="T23" t="e">
        <f ca="1"/>
        <v>#NAME?</v>
      </c>
      <c r="U23" s="138" t="e">
        <f ca="1"/>
        <v>#NAME?</v>
      </c>
      <c r="V23" s="139" t="e">
        <f ca="1"/>
        <v>#NAME?</v>
      </c>
      <c r="W23" s="140" t="e">
        <f t="shared" ca="1" si="1"/>
        <v>#NAME?</v>
      </c>
      <c r="X23" t="e">
        <f t="shared" ca="1" si="2"/>
        <v>#NAME?</v>
      </c>
      <c r="Y23" t="e">
        <f t="shared" ca="1" si="3"/>
        <v>#NAME?</v>
      </c>
      <c r="Z23" s="138" t="e">
        <f t="shared" ca="1" si="4"/>
        <v>#NAME?</v>
      </c>
      <c r="AA23" s="140" t="e">
        <f t="shared" ca="1" si="5"/>
        <v>#NAME?</v>
      </c>
      <c r="AB23" s="138">
        <f t="shared" ca="1" si="6"/>
        <v>0</v>
      </c>
      <c r="AC23" s="140" t="e">
        <f t="shared" ca="1" si="7"/>
        <v>#NAME?</v>
      </c>
      <c r="AD23">
        <f t="shared" ca="1" si="8"/>
        <v>0</v>
      </c>
      <c r="AW23" t="e">
        <f ca="1"/>
        <v>#NAME?</v>
      </c>
      <c r="AX23" t="e">
        <f ca="1"/>
        <v>#NAME?</v>
      </c>
      <c r="AY23" t="e">
        <f ca="1"/>
        <v>#NAME?</v>
      </c>
      <c r="AZ23" t="e">
        <f t="shared" ca="1" si="13"/>
        <v>#NAME?</v>
      </c>
      <c r="BA23" t="e">
        <f t="shared" ca="1" si="14"/>
        <v>#NAME?</v>
      </c>
      <c r="BB23" t="e">
        <f t="shared" ca="1" si="10"/>
        <v>#NAME?</v>
      </c>
      <c r="BC23" t="e">
        <f t="shared" ca="1" si="11"/>
        <v>#NAME?</v>
      </c>
      <c r="BD23" t="e">
        <f t="shared" ca="1" si="12"/>
        <v>#NAME?</v>
      </c>
    </row>
    <row r="24" spans="1:56" ht="15.5" x14ac:dyDescent="0.35">
      <c r="A24" s="14">
        <v>34</v>
      </c>
      <c r="B24" s="14">
        <v>12</v>
      </c>
      <c r="C24" s="32">
        <v>1</v>
      </c>
      <c r="D24">
        <v>0</v>
      </c>
      <c r="R24" t="e">
        <f ca="1"/>
        <v>#NAME?</v>
      </c>
      <c r="S24" t="e">
        <f ca="1"/>
        <v>#NAME?</v>
      </c>
      <c r="T24" t="e">
        <f ca="1"/>
        <v>#NAME?</v>
      </c>
      <c r="U24" s="138" t="e">
        <f ca="1"/>
        <v>#NAME?</v>
      </c>
      <c r="V24" s="139" t="e">
        <f ca="1"/>
        <v>#NAME?</v>
      </c>
      <c r="W24" s="140" t="e">
        <f t="shared" ca="1" si="1"/>
        <v>#NAME?</v>
      </c>
      <c r="X24" t="e">
        <f t="shared" ca="1" si="2"/>
        <v>#NAME?</v>
      </c>
      <c r="Y24" t="e">
        <f t="shared" ca="1" si="3"/>
        <v>#NAME?</v>
      </c>
      <c r="Z24" s="138" t="e">
        <f t="shared" ca="1" si="4"/>
        <v>#NAME?</v>
      </c>
      <c r="AA24" s="140" t="e">
        <f t="shared" ca="1" si="5"/>
        <v>#NAME?</v>
      </c>
      <c r="AB24" s="138">
        <f t="shared" ca="1" si="6"/>
        <v>0</v>
      </c>
      <c r="AC24" s="140" t="e">
        <f t="shared" ca="1" si="7"/>
        <v>#NAME?</v>
      </c>
      <c r="AD24">
        <f t="shared" ca="1" si="8"/>
        <v>0</v>
      </c>
      <c r="AH24" t="s">
        <v>184</v>
      </c>
      <c r="AI24" s="147">
        <f ca="1">AD149</f>
        <v>0</v>
      </c>
      <c r="AW24" t="e">
        <f ca="1"/>
        <v>#NAME?</v>
      </c>
      <c r="AX24" t="e">
        <f ca="1"/>
        <v>#NAME?</v>
      </c>
      <c r="AY24" t="e">
        <f ca="1"/>
        <v>#NAME?</v>
      </c>
      <c r="AZ24" t="e">
        <f t="shared" ca="1" si="13"/>
        <v>#NAME?</v>
      </c>
      <c r="BA24" t="e">
        <f t="shared" ca="1" si="14"/>
        <v>#NAME?</v>
      </c>
      <c r="BB24" t="e">
        <f t="shared" ca="1" si="10"/>
        <v>#NAME?</v>
      </c>
      <c r="BC24" t="e">
        <f t="shared" ca="1" si="11"/>
        <v>#NAME?</v>
      </c>
      <c r="BD24" t="e">
        <f t="shared" ca="1" si="12"/>
        <v>#NAME?</v>
      </c>
    </row>
    <row r="25" spans="1:56" ht="15.5" x14ac:dyDescent="0.35">
      <c r="A25" s="14">
        <v>30</v>
      </c>
      <c r="B25" s="14">
        <v>13</v>
      </c>
      <c r="C25" s="32">
        <v>0</v>
      </c>
      <c r="D25">
        <v>1</v>
      </c>
      <c r="R25" t="e">
        <f ca="1"/>
        <v>#NAME?</v>
      </c>
      <c r="S25" t="e">
        <f ca="1"/>
        <v>#NAME?</v>
      </c>
      <c r="T25" t="e">
        <f ca="1"/>
        <v>#NAME?</v>
      </c>
      <c r="U25" s="138" t="e">
        <f ca="1"/>
        <v>#NAME?</v>
      </c>
      <c r="V25" s="139" t="e">
        <f ca="1"/>
        <v>#NAME?</v>
      </c>
      <c r="W25" s="140" t="e">
        <f t="shared" ca="1" si="1"/>
        <v>#NAME?</v>
      </c>
      <c r="X25" t="e">
        <f t="shared" ca="1" si="2"/>
        <v>#NAME?</v>
      </c>
      <c r="Y25" t="e">
        <f t="shared" ca="1" si="3"/>
        <v>#NAME?</v>
      </c>
      <c r="Z25" s="138" t="e">
        <f t="shared" ca="1" si="4"/>
        <v>#NAME?</v>
      </c>
      <c r="AA25" s="140" t="e">
        <f t="shared" ca="1" si="5"/>
        <v>#NAME?</v>
      </c>
      <c r="AB25" s="138">
        <f t="shared" ca="1" si="6"/>
        <v>0</v>
      </c>
      <c r="AC25" s="140" t="e">
        <f t="shared" ca="1" si="7"/>
        <v>#NAME?</v>
      </c>
      <c r="AD25">
        <f t="shared" ca="1" si="8"/>
        <v>0</v>
      </c>
      <c r="AH25" t="s">
        <v>138</v>
      </c>
      <c r="AI25" s="148">
        <f ca="1">COUNT(W12:W148)-2</f>
        <v>-2</v>
      </c>
      <c r="AW25" t="e">
        <f ca="1"/>
        <v>#NAME?</v>
      </c>
      <c r="AX25" t="e">
        <f ca="1"/>
        <v>#NAME?</v>
      </c>
      <c r="AY25" t="e">
        <f ca="1"/>
        <v>#NAME?</v>
      </c>
      <c r="AZ25" t="e">
        <f t="shared" ca="1" si="13"/>
        <v>#NAME?</v>
      </c>
      <c r="BA25" t="e">
        <f t="shared" ca="1" si="14"/>
        <v>#NAME?</v>
      </c>
      <c r="BB25" t="e">
        <f t="shared" ca="1" si="10"/>
        <v>#NAME?</v>
      </c>
      <c r="BC25" t="e">
        <f t="shared" ca="1" si="11"/>
        <v>#NAME?</v>
      </c>
      <c r="BD25" t="e">
        <f t="shared" ca="1" si="12"/>
        <v>#NAME?</v>
      </c>
    </row>
    <row r="26" spans="1:56" ht="15.5" x14ac:dyDescent="0.35">
      <c r="A26" s="14">
        <v>44</v>
      </c>
      <c r="B26" s="14">
        <v>8</v>
      </c>
      <c r="C26" s="32">
        <v>0</v>
      </c>
      <c r="D26">
        <v>0</v>
      </c>
      <c r="R26" t="e">
        <f ca="1"/>
        <v>#NAME?</v>
      </c>
      <c r="S26" t="e">
        <f ca="1"/>
        <v>#NAME?</v>
      </c>
      <c r="T26" t="e">
        <f ca="1"/>
        <v>#NAME?</v>
      </c>
      <c r="U26" s="138" t="e">
        <f ca="1"/>
        <v>#NAME?</v>
      </c>
      <c r="V26" s="139" t="e">
        <f ca="1"/>
        <v>#NAME?</v>
      </c>
      <c r="W26" s="140" t="e">
        <f t="shared" ca="1" si="1"/>
        <v>#NAME?</v>
      </c>
      <c r="X26" t="e">
        <f t="shared" ca="1" si="2"/>
        <v>#NAME?</v>
      </c>
      <c r="Y26" t="e">
        <f t="shared" ca="1" si="3"/>
        <v>#NAME?</v>
      </c>
      <c r="Z26" s="138" t="e">
        <f t="shared" ca="1" si="4"/>
        <v>#NAME?</v>
      </c>
      <c r="AA26" s="140" t="e">
        <f t="shared" ca="1" si="5"/>
        <v>#NAME?</v>
      </c>
      <c r="AB26" s="138">
        <f t="shared" ca="1" si="6"/>
        <v>0</v>
      </c>
      <c r="AC26" s="140" t="e">
        <f t="shared" ca="1" si="7"/>
        <v>#NAME?</v>
      </c>
      <c r="AD26">
        <f t="shared" ca="1" si="8"/>
        <v>0</v>
      </c>
      <c r="AH26" t="s">
        <v>178</v>
      </c>
      <c r="AI26" s="148" t="e">
        <f ca="1">_xlfn.CHISQ.DIST.RT(AI24,AI25)</f>
        <v>#NUM!</v>
      </c>
      <c r="AW26" t="e">
        <f ca="1"/>
        <v>#NAME?</v>
      </c>
      <c r="AX26" t="e">
        <f ca="1"/>
        <v>#NAME?</v>
      </c>
      <c r="AY26" t="e">
        <f ca="1"/>
        <v>#NAME?</v>
      </c>
      <c r="AZ26" t="e">
        <f t="shared" ca="1" si="13"/>
        <v>#NAME?</v>
      </c>
      <c r="BA26" t="e">
        <f t="shared" ca="1" si="14"/>
        <v>#NAME?</v>
      </c>
      <c r="BB26" t="e">
        <f t="shared" ca="1" si="10"/>
        <v>#NAME?</v>
      </c>
      <c r="BC26" t="e">
        <f t="shared" ca="1" si="11"/>
        <v>#NAME?</v>
      </c>
      <c r="BD26" t="e">
        <f t="shared" ca="1" si="12"/>
        <v>#NAME?</v>
      </c>
    </row>
    <row r="27" spans="1:56" ht="15.5" x14ac:dyDescent="0.35">
      <c r="A27" s="14">
        <v>37</v>
      </c>
      <c r="B27" s="14">
        <v>5</v>
      </c>
      <c r="C27" s="32">
        <v>0</v>
      </c>
      <c r="D27">
        <v>0</v>
      </c>
      <c r="R27" t="e">
        <f ca="1"/>
        <v>#NAME?</v>
      </c>
      <c r="S27" t="e">
        <f ca="1"/>
        <v>#NAME?</v>
      </c>
      <c r="T27" t="e">
        <f ca="1"/>
        <v>#NAME?</v>
      </c>
      <c r="U27" s="138" t="e">
        <f ca="1"/>
        <v>#NAME?</v>
      </c>
      <c r="V27" s="139" t="e">
        <f ca="1"/>
        <v>#NAME?</v>
      </c>
      <c r="W27" s="140" t="e">
        <f t="shared" ca="1" si="1"/>
        <v>#NAME?</v>
      </c>
      <c r="X27" t="e">
        <f t="shared" ca="1" si="2"/>
        <v>#NAME?</v>
      </c>
      <c r="Y27" t="e">
        <f t="shared" ca="1" si="3"/>
        <v>#NAME?</v>
      </c>
      <c r="Z27" s="138" t="e">
        <f t="shared" ca="1" si="4"/>
        <v>#NAME?</v>
      </c>
      <c r="AA27" s="140" t="e">
        <f t="shared" ca="1" si="5"/>
        <v>#NAME?</v>
      </c>
      <c r="AB27" s="138">
        <f t="shared" ca="1" si="6"/>
        <v>0</v>
      </c>
      <c r="AC27" s="140" t="e">
        <f t="shared" ca="1" si="7"/>
        <v>#NAME?</v>
      </c>
      <c r="AD27">
        <f t="shared" ca="1" si="8"/>
        <v>0</v>
      </c>
      <c r="AH27" t="s">
        <v>179</v>
      </c>
      <c r="AI27" s="148">
        <f>AI17</f>
        <v>0.05</v>
      </c>
      <c r="AW27" t="e">
        <f ca="1"/>
        <v>#NAME?</v>
      </c>
      <c r="AX27" t="e">
        <f ca="1"/>
        <v>#NAME?</v>
      </c>
      <c r="AY27" t="e">
        <f ca="1"/>
        <v>#NAME?</v>
      </c>
      <c r="AZ27" t="e">
        <f t="shared" ca="1" si="13"/>
        <v>#NAME?</v>
      </c>
      <c r="BA27" t="e">
        <f t="shared" ca="1" si="14"/>
        <v>#NAME?</v>
      </c>
      <c r="BB27" t="e">
        <f t="shared" ca="1" si="10"/>
        <v>#NAME?</v>
      </c>
      <c r="BC27" t="e">
        <f t="shared" ca="1" si="11"/>
        <v>#NAME?</v>
      </c>
      <c r="BD27" t="e">
        <f t="shared" ca="1" si="12"/>
        <v>#NAME?</v>
      </c>
    </row>
    <row r="28" spans="1:56" ht="15.5" x14ac:dyDescent="0.35">
      <c r="A28" s="14">
        <v>37</v>
      </c>
      <c r="B28" s="14">
        <v>13</v>
      </c>
      <c r="C28" s="32">
        <v>1</v>
      </c>
      <c r="D28">
        <v>1</v>
      </c>
      <c r="R28" t="e">
        <f ca="1"/>
        <v>#NAME?</v>
      </c>
      <c r="S28" t="e">
        <f ca="1"/>
        <v>#NAME?</v>
      </c>
      <c r="T28" t="e">
        <f ca="1"/>
        <v>#NAME?</v>
      </c>
      <c r="U28" s="138" t="e">
        <f ca="1"/>
        <v>#NAME?</v>
      </c>
      <c r="V28" s="139" t="e">
        <f ca="1"/>
        <v>#NAME?</v>
      </c>
      <c r="W28" s="140" t="e">
        <f t="shared" ca="1" si="1"/>
        <v>#NAME?</v>
      </c>
      <c r="X28" t="e">
        <f t="shared" ca="1" si="2"/>
        <v>#NAME?</v>
      </c>
      <c r="Y28" t="e">
        <f t="shared" ca="1" si="3"/>
        <v>#NAME?</v>
      </c>
      <c r="Z28" s="138" t="e">
        <f t="shared" ca="1" si="4"/>
        <v>#NAME?</v>
      </c>
      <c r="AA28" s="140" t="e">
        <f t="shared" ca="1" si="5"/>
        <v>#NAME?</v>
      </c>
      <c r="AB28" s="138">
        <f t="shared" ca="1" si="6"/>
        <v>0</v>
      </c>
      <c r="AC28" s="140" t="e">
        <f t="shared" ca="1" si="7"/>
        <v>#NAME?</v>
      </c>
      <c r="AD28">
        <f t="shared" ca="1" si="8"/>
        <v>0</v>
      </c>
      <c r="AH28" t="s">
        <v>180</v>
      </c>
      <c r="AI28" s="150" t="e">
        <f ca="1">IF(AI26&lt;AI27,"yes","no")</f>
        <v>#NUM!</v>
      </c>
      <c r="AW28" t="e">
        <f ca="1"/>
        <v>#NAME?</v>
      </c>
      <c r="AX28" t="e">
        <f ca="1"/>
        <v>#NAME?</v>
      </c>
      <c r="AY28" t="e">
        <f ca="1"/>
        <v>#NAME?</v>
      </c>
      <c r="AZ28" t="e">
        <f t="shared" ca="1" si="13"/>
        <v>#NAME?</v>
      </c>
      <c r="BA28" t="e">
        <f t="shared" ca="1" si="14"/>
        <v>#NAME?</v>
      </c>
      <c r="BB28" t="e">
        <f t="shared" ca="1" si="10"/>
        <v>#NAME?</v>
      </c>
      <c r="BC28" t="e">
        <f t="shared" ca="1" si="11"/>
        <v>#NAME?</v>
      </c>
      <c r="BD28" t="e">
        <f t="shared" ca="1" si="12"/>
        <v>#NAME?</v>
      </c>
    </row>
    <row r="29" spans="1:56" ht="15.5" x14ac:dyDescent="0.35">
      <c r="A29" s="14">
        <v>27</v>
      </c>
      <c r="B29" s="14">
        <v>5</v>
      </c>
      <c r="C29" s="32">
        <v>0</v>
      </c>
      <c r="D29">
        <v>0</v>
      </c>
      <c r="R29" t="e">
        <f ca="1"/>
        <v>#NAME?</v>
      </c>
      <c r="S29" t="e">
        <f ca="1"/>
        <v>#NAME?</v>
      </c>
      <c r="T29" t="e">
        <f ca="1"/>
        <v>#NAME?</v>
      </c>
      <c r="U29" s="138" t="e">
        <f ca="1"/>
        <v>#NAME?</v>
      </c>
      <c r="V29" s="139" t="e">
        <f ca="1"/>
        <v>#NAME?</v>
      </c>
      <c r="W29" s="140" t="e">
        <f t="shared" ca="1" si="1"/>
        <v>#NAME?</v>
      </c>
      <c r="X29" t="e">
        <f t="shared" ca="1" si="2"/>
        <v>#NAME?</v>
      </c>
      <c r="Y29" t="e">
        <f t="shared" ca="1" si="3"/>
        <v>#NAME?</v>
      </c>
      <c r="Z29" s="138" t="e">
        <f t="shared" ca="1" si="4"/>
        <v>#NAME?</v>
      </c>
      <c r="AA29" s="140" t="e">
        <f t="shared" ca="1" si="5"/>
        <v>#NAME?</v>
      </c>
      <c r="AB29" s="138">
        <f t="shared" ca="1" si="6"/>
        <v>0</v>
      </c>
      <c r="AC29" s="140" t="e">
        <f t="shared" ca="1" si="7"/>
        <v>#NAME?</v>
      </c>
      <c r="AD29">
        <f t="shared" ca="1" si="8"/>
        <v>0</v>
      </c>
      <c r="AW29" t="e">
        <f ca="1"/>
        <v>#NAME?</v>
      </c>
      <c r="AX29" t="e">
        <f ca="1"/>
        <v>#NAME?</v>
      </c>
      <c r="AY29" t="e">
        <f ca="1"/>
        <v>#NAME?</v>
      </c>
      <c r="AZ29" t="e">
        <f t="shared" ca="1" si="13"/>
        <v>#NAME?</v>
      </c>
      <c r="BA29" t="e">
        <f t="shared" ca="1" si="14"/>
        <v>#NAME?</v>
      </c>
      <c r="BB29" t="e">
        <f t="shared" ca="1" si="10"/>
        <v>#NAME?</v>
      </c>
      <c r="BC29" t="e">
        <f t="shared" ca="1" si="11"/>
        <v>#NAME?</v>
      </c>
      <c r="BD29" t="e">
        <f t="shared" ca="1" si="12"/>
        <v>#NAME?</v>
      </c>
    </row>
    <row r="30" spans="1:56" ht="15.5" x14ac:dyDescent="0.35">
      <c r="A30" s="14">
        <v>30</v>
      </c>
      <c r="B30" s="14">
        <v>5</v>
      </c>
      <c r="C30" s="32">
        <v>0</v>
      </c>
      <c r="D30">
        <v>0</v>
      </c>
      <c r="R30" t="e">
        <f ca="1"/>
        <v>#NAME?</v>
      </c>
      <c r="S30" t="e">
        <f ca="1"/>
        <v>#NAME?</v>
      </c>
      <c r="T30" t="e">
        <f ca="1"/>
        <v>#NAME?</v>
      </c>
      <c r="U30" s="138" t="e">
        <f ca="1"/>
        <v>#NAME?</v>
      </c>
      <c r="V30" s="139" t="e">
        <f ca="1"/>
        <v>#NAME?</v>
      </c>
      <c r="W30" s="140" t="e">
        <f t="shared" ca="1" si="1"/>
        <v>#NAME?</v>
      </c>
      <c r="X30" t="e">
        <f t="shared" ca="1" si="2"/>
        <v>#NAME?</v>
      </c>
      <c r="Y30" t="e">
        <f t="shared" ca="1" si="3"/>
        <v>#NAME?</v>
      </c>
      <c r="Z30" s="138" t="e">
        <f t="shared" ca="1" si="4"/>
        <v>#NAME?</v>
      </c>
      <c r="AA30" s="140" t="e">
        <f t="shared" ca="1" si="5"/>
        <v>#NAME?</v>
      </c>
      <c r="AB30" s="138">
        <f t="shared" ca="1" si="6"/>
        <v>0</v>
      </c>
      <c r="AC30" s="140" t="e">
        <f t="shared" ca="1" si="7"/>
        <v>#NAME?</v>
      </c>
      <c r="AD30">
        <f t="shared" ca="1" si="8"/>
        <v>0</v>
      </c>
      <c r="AW30" t="e">
        <f ca="1"/>
        <v>#NAME?</v>
      </c>
      <c r="AX30" t="e">
        <f ca="1"/>
        <v>#NAME?</v>
      </c>
      <c r="AY30" t="e">
        <f ca="1"/>
        <v>#NAME?</v>
      </c>
      <c r="AZ30" t="e">
        <f t="shared" ca="1" si="13"/>
        <v>#NAME?</v>
      </c>
      <c r="BA30" t="e">
        <f t="shared" ca="1" si="14"/>
        <v>#NAME?</v>
      </c>
      <c r="BB30" t="e">
        <f t="shared" ca="1" si="10"/>
        <v>#NAME?</v>
      </c>
      <c r="BC30" t="e">
        <f t="shared" ca="1" si="11"/>
        <v>#NAME?</v>
      </c>
      <c r="BD30" t="e">
        <f t="shared" ca="1" si="12"/>
        <v>#NAME?</v>
      </c>
    </row>
    <row r="31" spans="1:56" ht="15.5" x14ac:dyDescent="0.35">
      <c r="A31" s="14">
        <v>38</v>
      </c>
      <c r="B31" s="14">
        <v>11</v>
      </c>
      <c r="C31" s="32">
        <v>1</v>
      </c>
      <c r="D31">
        <v>1</v>
      </c>
      <c r="R31" t="e">
        <f ca="1"/>
        <v>#NAME?</v>
      </c>
      <c r="S31" t="e">
        <f ca="1"/>
        <v>#NAME?</v>
      </c>
      <c r="T31" t="e">
        <f ca="1"/>
        <v>#NAME?</v>
      </c>
      <c r="U31" s="138" t="e">
        <f ca="1"/>
        <v>#NAME?</v>
      </c>
      <c r="V31" s="139" t="e">
        <f ca="1"/>
        <v>#NAME?</v>
      </c>
      <c r="W31" s="140" t="e">
        <f t="shared" ca="1" si="1"/>
        <v>#NAME?</v>
      </c>
      <c r="X31" t="e">
        <f t="shared" ca="1" si="2"/>
        <v>#NAME?</v>
      </c>
      <c r="Y31" t="e">
        <f t="shared" ca="1" si="3"/>
        <v>#NAME?</v>
      </c>
      <c r="Z31" s="138" t="e">
        <f t="shared" ca="1" si="4"/>
        <v>#NAME?</v>
      </c>
      <c r="AA31" s="140" t="e">
        <f t="shared" ca="1" si="5"/>
        <v>#NAME?</v>
      </c>
      <c r="AB31" s="138">
        <f t="shared" ca="1" si="6"/>
        <v>0</v>
      </c>
      <c r="AC31" s="140" t="e">
        <f t="shared" ca="1" si="7"/>
        <v>#NAME?</v>
      </c>
      <c r="AD31">
        <f t="shared" ca="1" si="8"/>
        <v>0</v>
      </c>
      <c r="AW31" t="e">
        <f ca="1"/>
        <v>#NAME?</v>
      </c>
      <c r="AX31" t="e">
        <f ca="1"/>
        <v>#NAME?</v>
      </c>
      <c r="AY31" t="e">
        <f ca="1"/>
        <v>#NAME?</v>
      </c>
      <c r="AZ31" t="e">
        <f t="shared" ca="1" si="13"/>
        <v>#NAME?</v>
      </c>
      <c r="BA31" t="e">
        <f t="shared" ca="1" si="14"/>
        <v>#NAME?</v>
      </c>
      <c r="BB31" t="e">
        <f t="shared" ca="1" si="10"/>
        <v>#NAME?</v>
      </c>
      <c r="BC31" t="e">
        <f t="shared" ca="1" si="11"/>
        <v>#NAME?</v>
      </c>
      <c r="BD31" t="e">
        <f t="shared" ca="1" si="12"/>
        <v>#NAME?</v>
      </c>
    </row>
    <row r="32" spans="1:56" ht="15.5" x14ac:dyDescent="0.35">
      <c r="A32" s="14">
        <v>35</v>
      </c>
      <c r="B32" s="14">
        <v>11</v>
      </c>
      <c r="C32" s="32">
        <v>1</v>
      </c>
      <c r="D32">
        <v>0</v>
      </c>
      <c r="R32" t="e">
        <f ca="1"/>
        <v>#NAME?</v>
      </c>
      <c r="S32" t="e">
        <f ca="1"/>
        <v>#NAME?</v>
      </c>
      <c r="T32" t="e">
        <f ca="1"/>
        <v>#NAME?</v>
      </c>
      <c r="U32" s="138" t="e">
        <f ca="1"/>
        <v>#NAME?</v>
      </c>
      <c r="V32" s="139" t="e">
        <f ca="1"/>
        <v>#NAME?</v>
      </c>
      <c r="W32" s="140" t="e">
        <f t="shared" ca="1" si="1"/>
        <v>#NAME?</v>
      </c>
      <c r="X32" t="e">
        <f t="shared" ca="1" si="2"/>
        <v>#NAME?</v>
      </c>
      <c r="Y32" t="e">
        <f t="shared" ca="1" si="3"/>
        <v>#NAME?</v>
      </c>
      <c r="Z32" s="138" t="e">
        <f t="shared" ca="1" si="4"/>
        <v>#NAME?</v>
      </c>
      <c r="AA32" s="140" t="e">
        <f t="shared" ca="1" si="5"/>
        <v>#NAME?</v>
      </c>
      <c r="AB32" s="138">
        <f t="shared" ca="1" si="6"/>
        <v>0</v>
      </c>
      <c r="AC32" s="140" t="e">
        <f t="shared" ca="1" si="7"/>
        <v>#NAME?</v>
      </c>
      <c r="AD32">
        <f t="shared" ca="1" si="8"/>
        <v>0</v>
      </c>
      <c r="AW32" t="e">
        <f ca="1"/>
        <v>#NAME?</v>
      </c>
      <c r="AX32" t="e">
        <f ca="1"/>
        <v>#NAME?</v>
      </c>
      <c r="AY32" t="e">
        <f ca="1"/>
        <v>#NAME?</v>
      </c>
      <c r="AZ32" t="e">
        <f t="shared" ca="1" si="13"/>
        <v>#NAME?</v>
      </c>
      <c r="BA32" t="e">
        <f t="shared" ca="1" si="14"/>
        <v>#NAME?</v>
      </c>
      <c r="BB32" t="e">
        <f t="shared" ca="1" si="10"/>
        <v>#NAME?</v>
      </c>
      <c r="BC32" t="e">
        <f t="shared" ca="1" si="11"/>
        <v>#NAME?</v>
      </c>
      <c r="BD32" t="e">
        <f t="shared" ca="1" si="12"/>
        <v>#NAME?</v>
      </c>
    </row>
    <row r="33" spans="1:56" ht="15.5" x14ac:dyDescent="0.35">
      <c r="A33" s="14">
        <v>30</v>
      </c>
      <c r="B33" s="14">
        <v>10</v>
      </c>
      <c r="C33" s="32">
        <v>1</v>
      </c>
      <c r="D33">
        <v>1</v>
      </c>
      <c r="R33" t="e">
        <f ca="1"/>
        <v>#NAME?</v>
      </c>
      <c r="S33" t="e">
        <f ca="1"/>
        <v>#NAME?</v>
      </c>
      <c r="T33" t="e">
        <f ca="1"/>
        <v>#NAME?</v>
      </c>
      <c r="U33" s="138" t="e">
        <f ca="1"/>
        <v>#NAME?</v>
      </c>
      <c r="V33" s="139" t="e">
        <f ca="1"/>
        <v>#NAME?</v>
      </c>
      <c r="W33" s="140" t="e">
        <f t="shared" ca="1" si="1"/>
        <v>#NAME?</v>
      </c>
      <c r="X33" t="e">
        <f t="shared" ca="1" si="2"/>
        <v>#NAME?</v>
      </c>
      <c r="Y33" t="e">
        <f t="shared" ca="1" si="3"/>
        <v>#NAME?</v>
      </c>
      <c r="Z33" s="138" t="e">
        <f t="shared" ca="1" si="4"/>
        <v>#NAME?</v>
      </c>
      <c r="AA33" s="140" t="e">
        <f t="shared" ca="1" si="5"/>
        <v>#NAME?</v>
      </c>
      <c r="AB33" s="138">
        <f t="shared" ca="1" si="6"/>
        <v>0</v>
      </c>
      <c r="AC33" s="140" t="e">
        <f t="shared" ca="1" si="7"/>
        <v>#NAME?</v>
      </c>
      <c r="AD33">
        <f t="shared" ca="1" si="8"/>
        <v>0</v>
      </c>
      <c r="AW33" t="e">
        <f ca="1"/>
        <v>#NAME?</v>
      </c>
      <c r="AX33" t="e">
        <f ca="1"/>
        <v>#NAME?</v>
      </c>
      <c r="AY33" t="e">
        <f ca="1"/>
        <v>#NAME?</v>
      </c>
      <c r="AZ33" t="e">
        <f t="shared" ca="1" si="13"/>
        <v>#NAME?</v>
      </c>
      <c r="BA33" t="e">
        <f t="shared" ca="1" si="14"/>
        <v>#NAME?</v>
      </c>
      <c r="BB33" t="e">
        <f t="shared" ca="1" si="10"/>
        <v>#NAME?</v>
      </c>
      <c r="BC33" t="e">
        <f t="shared" ca="1" si="11"/>
        <v>#NAME?</v>
      </c>
      <c r="BD33" t="e">
        <f t="shared" ca="1" si="12"/>
        <v>#NAME?</v>
      </c>
    </row>
    <row r="34" spans="1:56" ht="15.5" x14ac:dyDescent="0.35">
      <c r="A34" s="14">
        <v>34</v>
      </c>
      <c r="B34" s="14">
        <v>6</v>
      </c>
      <c r="C34" s="32">
        <v>0</v>
      </c>
      <c r="D34">
        <v>0</v>
      </c>
      <c r="R34" t="e">
        <f ca="1"/>
        <v>#NAME?</v>
      </c>
      <c r="S34" t="e">
        <f ca="1"/>
        <v>#NAME?</v>
      </c>
      <c r="T34" t="e">
        <f ca="1"/>
        <v>#NAME?</v>
      </c>
      <c r="U34" s="138" t="e">
        <f ca="1"/>
        <v>#NAME?</v>
      </c>
      <c r="V34" s="139" t="e">
        <f ca="1"/>
        <v>#NAME?</v>
      </c>
      <c r="W34" s="140" t="e">
        <f t="shared" ca="1" si="1"/>
        <v>#NAME?</v>
      </c>
      <c r="X34" t="e">
        <f t="shared" ca="1" si="2"/>
        <v>#NAME?</v>
      </c>
      <c r="Y34" t="e">
        <f t="shared" ca="1" si="3"/>
        <v>#NAME?</v>
      </c>
      <c r="Z34" s="138" t="e">
        <f t="shared" ca="1" si="4"/>
        <v>#NAME?</v>
      </c>
      <c r="AA34" s="140" t="e">
        <f t="shared" ca="1" si="5"/>
        <v>#NAME?</v>
      </c>
      <c r="AB34" s="138">
        <f t="shared" ca="1" si="6"/>
        <v>0</v>
      </c>
      <c r="AC34" s="140" t="e">
        <f t="shared" ca="1" si="7"/>
        <v>#NAME?</v>
      </c>
      <c r="AD34">
        <f t="shared" ca="1" si="8"/>
        <v>0</v>
      </c>
      <c r="AW34" t="e">
        <f ca="1"/>
        <v>#NAME?</v>
      </c>
      <c r="AX34" t="e">
        <f ca="1"/>
        <v>#NAME?</v>
      </c>
      <c r="AY34" t="e">
        <f ca="1"/>
        <v>#NAME?</v>
      </c>
      <c r="AZ34" t="e">
        <f t="shared" ca="1" si="13"/>
        <v>#NAME?</v>
      </c>
      <c r="BA34" t="e">
        <f t="shared" ca="1" si="14"/>
        <v>#NAME?</v>
      </c>
      <c r="BB34" t="e">
        <f t="shared" ca="1" si="10"/>
        <v>#NAME?</v>
      </c>
      <c r="BC34" t="e">
        <f t="shared" ca="1" si="11"/>
        <v>#NAME?</v>
      </c>
      <c r="BD34" t="e">
        <f t="shared" ca="1" si="12"/>
        <v>#NAME?</v>
      </c>
    </row>
    <row r="35" spans="1:56" ht="15.5" x14ac:dyDescent="0.35">
      <c r="A35" s="14">
        <v>37</v>
      </c>
      <c r="B35" s="14">
        <v>6</v>
      </c>
      <c r="C35" s="32">
        <v>1</v>
      </c>
      <c r="D35">
        <v>0</v>
      </c>
      <c r="R35" t="e">
        <f ca="1"/>
        <v>#NAME?</v>
      </c>
      <c r="S35" t="e">
        <f ca="1"/>
        <v>#NAME?</v>
      </c>
      <c r="T35" t="e">
        <f ca="1"/>
        <v>#NAME?</v>
      </c>
      <c r="U35" s="138" t="e">
        <f ca="1"/>
        <v>#NAME?</v>
      </c>
      <c r="V35" s="139" t="e">
        <f ca="1"/>
        <v>#NAME?</v>
      </c>
      <c r="W35" s="140" t="e">
        <f t="shared" ca="1" si="1"/>
        <v>#NAME?</v>
      </c>
      <c r="X35" t="e">
        <f t="shared" ca="1" si="2"/>
        <v>#NAME?</v>
      </c>
      <c r="Y35" t="e">
        <f t="shared" ca="1" si="3"/>
        <v>#NAME?</v>
      </c>
      <c r="Z35" s="138" t="e">
        <f t="shared" ca="1" si="4"/>
        <v>#NAME?</v>
      </c>
      <c r="AA35" s="140" t="e">
        <f t="shared" ca="1" si="5"/>
        <v>#NAME?</v>
      </c>
      <c r="AB35" s="138">
        <f t="shared" ca="1" si="6"/>
        <v>0</v>
      </c>
      <c r="AC35" s="140" t="e">
        <f t="shared" ca="1" si="7"/>
        <v>#NAME?</v>
      </c>
      <c r="AD35">
        <f t="shared" ca="1" si="8"/>
        <v>0</v>
      </c>
      <c r="AW35" t="e">
        <f ca="1"/>
        <v>#NAME?</v>
      </c>
      <c r="AX35" t="e">
        <f ca="1"/>
        <v>#NAME?</v>
      </c>
      <c r="AY35" t="e">
        <f ca="1"/>
        <v>#NAME?</v>
      </c>
      <c r="AZ35" t="e">
        <f t="shared" ca="1" si="13"/>
        <v>#NAME?</v>
      </c>
      <c r="BA35" t="e">
        <f t="shared" ca="1" si="14"/>
        <v>#NAME?</v>
      </c>
      <c r="BB35" t="e">
        <f t="shared" ca="1" si="10"/>
        <v>#NAME?</v>
      </c>
      <c r="BC35" t="e">
        <f t="shared" ca="1" si="11"/>
        <v>#NAME?</v>
      </c>
      <c r="BD35" t="e">
        <f t="shared" ca="1" si="12"/>
        <v>#NAME?</v>
      </c>
    </row>
    <row r="36" spans="1:56" ht="15.5" x14ac:dyDescent="0.35">
      <c r="A36" s="14">
        <v>35</v>
      </c>
      <c r="B36" s="14">
        <v>9</v>
      </c>
      <c r="C36" s="32">
        <v>1</v>
      </c>
      <c r="D36">
        <v>0</v>
      </c>
      <c r="R36" t="e">
        <f ca="1"/>
        <v>#NAME?</v>
      </c>
      <c r="S36" t="e">
        <f ca="1"/>
        <v>#NAME?</v>
      </c>
      <c r="T36" t="e">
        <f ca="1"/>
        <v>#NAME?</v>
      </c>
      <c r="U36" s="138" t="e">
        <f ca="1"/>
        <v>#NAME?</v>
      </c>
      <c r="V36" s="139" t="e">
        <f ca="1"/>
        <v>#NAME?</v>
      </c>
      <c r="W36" s="140" t="e">
        <f t="shared" ca="1" si="1"/>
        <v>#NAME?</v>
      </c>
      <c r="X36" t="e">
        <f t="shared" ca="1" si="2"/>
        <v>#NAME?</v>
      </c>
      <c r="Y36" t="e">
        <f t="shared" ca="1" si="3"/>
        <v>#NAME?</v>
      </c>
      <c r="Z36" s="138" t="e">
        <f t="shared" ca="1" si="4"/>
        <v>#NAME?</v>
      </c>
      <c r="AA36" s="140" t="e">
        <f t="shared" ca="1" si="5"/>
        <v>#NAME?</v>
      </c>
      <c r="AB36" s="138">
        <f t="shared" ca="1" si="6"/>
        <v>0</v>
      </c>
      <c r="AC36" s="140" t="e">
        <f t="shared" ca="1" si="7"/>
        <v>#NAME?</v>
      </c>
      <c r="AD36">
        <f t="shared" ca="1" si="8"/>
        <v>0</v>
      </c>
      <c r="AW36" t="e">
        <f ca="1"/>
        <v>#NAME?</v>
      </c>
      <c r="AX36" t="e">
        <f ca="1"/>
        <v>#NAME?</v>
      </c>
      <c r="AY36" t="e">
        <f ca="1"/>
        <v>#NAME?</v>
      </c>
      <c r="AZ36" t="e">
        <f t="shared" ca="1" si="13"/>
        <v>#NAME?</v>
      </c>
      <c r="BA36" t="e">
        <f t="shared" ca="1" si="14"/>
        <v>#NAME?</v>
      </c>
      <c r="BB36" t="e">
        <f t="shared" ca="1" si="10"/>
        <v>#NAME?</v>
      </c>
      <c r="BC36" t="e">
        <f t="shared" ca="1" si="11"/>
        <v>#NAME?</v>
      </c>
      <c r="BD36" t="e">
        <f t="shared" ca="1" si="12"/>
        <v>#NAME?</v>
      </c>
    </row>
    <row r="37" spans="1:56" ht="15.5" x14ac:dyDescent="0.35">
      <c r="A37" s="14">
        <v>33</v>
      </c>
      <c r="B37" s="14">
        <v>6</v>
      </c>
      <c r="C37" s="32">
        <v>0</v>
      </c>
      <c r="D37">
        <v>1</v>
      </c>
      <c r="R37" t="e">
        <f ca="1"/>
        <v>#NAME?</v>
      </c>
      <c r="S37" t="e">
        <f ca="1"/>
        <v>#NAME?</v>
      </c>
      <c r="T37" t="e">
        <f ca="1"/>
        <v>#NAME?</v>
      </c>
      <c r="U37" s="138" t="e">
        <f ca="1"/>
        <v>#NAME?</v>
      </c>
      <c r="V37" s="139" t="e">
        <f ca="1"/>
        <v>#NAME?</v>
      </c>
      <c r="W37" s="140" t="e">
        <f t="shared" ca="1" si="1"/>
        <v>#NAME?</v>
      </c>
      <c r="X37" t="e">
        <f t="shared" ca="1" si="2"/>
        <v>#NAME?</v>
      </c>
      <c r="Y37" t="e">
        <f t="shared" ca="1" si="3"/>
        <v>#NAME?</v>
      </c>
      <c r="Z37" s="138" t="e">
        <f t="shared" ca="1" si="4"/>
        <v>#NAME?</v>
      </c>
      <c r="AA37" s="140" t="e">
        <f t="shared" ca="1" si="5"/>
        <v>#NAME?</v>
      </c>
      <c r="AB37" s="138">
        <f t="shared" ca="1" si="6"/>
        <v>0</v>
      </c>
      <c r="AC37" s="140" t="e">
        <f t="shared" ca="1" si="7"/>
        <v>#NAME?</v>
      </c>
      <c r="AD37">
        <f t="shared" ca="1" si="8"/>
        <v>0</v>
      </c>
      <c r="AW37" t="e">
        <f ca="1"/>
        <v>#NAME?</v>
      </c>
      <c r="AX37" t="e">
        <f ca="1"/>
        <v>#NAME?</v>
      </c>
      <c r="AY37" t="e">
        <f ca="1"/>
        <v>#NAME?</v>
      </c>
      <c r="AZ37" t="e">
        <f t="shared" ca="1" si="13"/>
        <v>#NAME?</v>
      </c>
      <c r="BA37" t="e">
        <f t="shared" ca="1" si="14"/>
        <v>#NAME?</v>
      </c>
      <c r="BB37" t="e">
        <f t="shared" ca="1" si="10"/>
        <v>#NAME?</v>
      </c>
      <c r="BC37" t="e">
        <f t="shared" ca="1" si="11"/>
        <v>#NAME?</v>
      </c>
      <c r="BD37" t="e">
        <f t="shared" ca="1" si="12"/>
        <v>#NAME?</v>
      </c>
    </row>
    <row r="38" spans="1:56" ht="15.5" x14ac:dyDescent="0.35">
      <c r="A38" s="14">
        <v>39</v>
      </c>
      <c r="B38" s="14">
        <v>10</v>
      </c>
      <c r="C38" s="32">
        <v>0</v>
      </c>
      <c r="D38">
        <v>0</v>
      </c>
      <c r="R38" t="e">
        <f ca="1"/>
        <v>#NAME?</v>
      </c>
      <c r="S38" t="e">
        <f ca="1"/>
        <v>#NAME?</v>
      </c>
      <c r="T38" t="e">
        <f ca="1"/>
        <v>#NAME?</v>
      </c>
      <c r="U38" s="138" t="e">
        <f ca="1"/>
        <v>#NAME?</v>
      </c>
      <c r="V38" s="139" t="e">
        <f ca="1"/>
        <v>#NAME?</v>
      </c>
      <c r="W38" s="140" t="e">
        <f t="shared" ca="1" si="1"/>
        <v>#NAME?</v>
      </c>
      <c r="X38" t="e">
        <f t="shared" ca="1" si="2"/>
        <v>#NAME?</v>
      </c>
      <c r="Y38" t="e">
        <f t="shared" ca="1" si="3"/>
        <v>#NAME?</v>
      </c>
      <c r="Z38" s="138" t="e">
        <f t="shared" ca="1" si="4"/>
        <v>#NAME?</v>
      </c>
      <c r="AA38" s="140" t="e">
        <f t="shared" ca="1" si="5"/>
        <v>#NAME?</v>
      </c>
      <c r="AB38" s="138">
        <f t="shared" ca="1" si="6"/>
        <v>0</v>
      </c>
      <c r="AC38" s="140" t="e">
        <f t="shared" ca="1" si="7"/>
        <v>#NAME?</v>
      </c>
      <c r="AD38">
        <f t="shared" ca="1" si="8"/>
        <v>0</v>
      </c>
      <c r="AW38" t="e">
        <f ca="1"/>
        <v>#NAME?</v>
      </c>
      <c r="AX38" t="e">
        <f ca="1"/>
        <v>#NAME?</v>
      </c>
      <c r="AY38" t="e">
        <f ca="1"/>
        <v>#NAME?</v>
      </c>
      <c r="AZ38" t="e">
        <f t="shared" ca="1" si="13"/>
        <v>#NAME?</v>
      </c>
      <c r="BA38" t="e">
        <f t="shared" ca="1" si="14"/>
        <v>#NAME?</v>
      </c>
      <c r="BB38" t="e">
        <f t="shared" ca="1" si="10"/>
        <v>#NAME?</v>
      </c>
      <c r="BC38" t="e">
        <f t="shared" ca="1" si="11"/>
        <v>#NAME?</v>
      </c>
      <c r="BD38" t="e">
        <f t="shared" ca="1" si="12"/>
        <v>#NAME?</v>
      </c>
    </row>
    <row r="39" spans="1:56" ht="15.5" x14ac:dyDescent="0.35">
      <c r="A39" s="14">
        <v>59</v>
      </c>
      <c r="B39" s="14">
        <v>15</v>
      </c>
      <c r="C39" s="32">
        <v>0</v>
      </c>
      <c r="D39">
        <v>0</v>
      </c>
      <c r="R39" t="e">
        <f ca="1"/>
        <v>#NAME?</v>
      </c>
      <c r="S39" t="e">
        <f ca="1"/>
        <v>#NAME?</v>
      </c>
      <c r="T39" t="e">
        <f ca="1"/>
        <v>#NAME?</v>
      </c>
      <c r="U39" s="138" t="e">
        <f ca="1"/>
        <v>#NAME?</v>
      </c>
      <c r="V39" s="139" t="e">
        <f ca="1"/>
        <v>#NAME?</v>
      </c>
      <c r="W39" s="140" t="e">
        <f t="shared" ca="1" si="1"/>
        <v>#NAME?</v>
      </c>
      <c r="X39" t="e">
        <f t="shared" ca="1" si="2"/>
        <v>#NAME?</v>
      </c>
      <c r="Y39" t="e">
        <f t="shared" ca="1" si="3"/>
        <v>#NAME?</v>
      </c>
      <c r="Z39" s="138" t="e">
        <f t="shared" ca="1" si="4"/>
        <v>#NAME?</v>
      </c>
      <c r="AA39" s="140" t="e">
        <f t="shared" ca="1" si="5"/>
        <v>#NAME?</v>
      </c>
      <c r="AB39" s="138">
        <f t="shared" ca="1" si="6"/>
        <v>0</v>
      </c>
      <c r="AC39" s="140" t="e">
        <f t="shared" ca="1" si="7"/>
        <v>#NAME?</v>
      </c>
      <c r="AD39">
        <f t="shared" ca="1" si="8"/>
        <v>0</v>
      </c>
      <c r="AW39" t="e">
        <f ca="1"/>
        <v>#NAME?</v>
      </c>
      <c r="AX39" t="e">
        <f ca="1"/>
        <v>#NAME?</v>
      </c>
      <c r="AY39" t="e">
        <f ca="1"/>
        <v>#NAME?</v>
      </c>
      <c r="AZ39" t="e">
        <f t="shared" ca="1" si="13"/>
        <v>#NAME?</v>
      </c>
      <c r="BA39" t="e">
        <f t="shared" ca="1" si="14"/>
        <v>#NAME?</v>
      </c>
      <c r="BB39" t="e">
        <f t="shared" ca="1" si="10"/>
        <v>#NAME?</v>
      </c>
      <c r="BC39" t="e">
        <f t="shared" ca="1" si="11"/>
        <v>#NAME?</v>
      </c>
      <c r="BD39" t="e">
        <f t="shared" ca="1" si="12"/>
        <v>#NAME?</v>
      </c>
    </row>
    <row r="40" spans="1:56" ht="15.5" x14ac:dyDescent="0.35">
      <c r="A40" s="14">
        <v>30</v>
      </c>
      <c r="B40" s="14">
        <v>13</v>
      </c>
      <c r="C40" s="32">
        <v>1</v>
      </c>
      <c r="D40">
        <v>0</v>
      </c>
      <c r="R40" t="e">
        <f ca="1"/>
        <v>#NAME?</v>
      </c>
      <c r="S40" t="e">
        <f ca="1"/>
        <v>#NAME?</v>
      </c>
      <c r="T40" t="e">
        <f ca="1"/>
        <v>#NAME?</v>
      </c>
      <c r="U40" s="138" t="e">
        <f ca="1"/>
        <v>#NAME?</v>
      </c>
      <c r="V40" s="139" t="e">
        <f ca="1"/>
        <v>#NAME?</v>
      </c>
      <c r="W40" s="140" t="e">
        <f t="shared" ca="1" si="1"/>
        <v>#NAME?</v>
      </c>
      <c r="X40" t="e">
        <f t="shared" ca="1" si="2"/>
        <v>#NAME?</v>
      </c>
      <c r="Y40" t="e">
        <f t="shared" ca="1" si="3"/>
        <v>#NAME?</v>
      </c>
      <c r="Z40" s="138" t="e">
        <f t="shared" ca="1" si="4"/>
        <v>#NAME?</v>
      </c>
      <c r="AA40" s="140" t="e">
        <f t="shared" ca="1" si="5"/>
        <v>#NAME?</v>
      </c>
      <c r="AB40" s="138">
        <f t="shared" ca="1" si="6"/>
        <v>0</v>
      </c>
      <c r="AC40" s="140" t="e">
        <f t="shared" ca="1" si="7"/>
        <v>#NAME?</v>
      </c>
      <c r="AD40">
        <f t="shared" ca="1" si="8"/>
        <v>0</v>
      </c>
      <c r="AW40" t="e">
        <f ca="1"/>
        <v>#NAME?</v>
      </c>
      <c r="AX40" t="e">
        <f ca="1"/>
        <v>#NAME?</v>
      </c>
      <c r="AY40" t="e">
        <f ca="1"/>
        <v>#NAME?</v>
      </c>
      <c r="AZ40" t="e">
        <f t="shared" ca="1" si="13"/>
        <v>#NAME?</v>
      </c>
      <c r="BA40" t="e">
        <f t="shared" ca="1" si="14"/>
        <v>#NAME?</v>
      </c>
      <c r="BB40" t="e">
        <f t="shared" ca="1" si="10"/>
        <v>#NAME?</v>
      </c>
      <c r="BC40" t="e">
        <f t="shared" ca="1" si="11"/>
        <v>#NAME?</v>
      </c>
      <c r="BD40" t="e">
        <f t="shared" ca="1" si="12"/>
        <v>#NAME?</v>
      </c>
    </row>
    <row r="41" spans="1:56" ht="15.5" x14ac:dyDescent="0.35">
      <c r="A41" s="14">
        <v>28</v>
      </c>
      <c r="B41" s="14">
        <v>1</v>
      </c>
      <c r="C41" s="32">
        <v>0</v>
      </c>
      <c r="D41">
        <v>0</v>
      </c>
      <c r="R41" t="e">
        <f ca="1"/>
        <v>#NAME?</v>
      </c>
      <c r="S41" t="e">
        <f ca="1"/>
        <v>#NAME?</v>
      </c>
      <c r="T41" t="e">
        <f ca="1"/>
        <v>#NAME?</v>
      </c>
      <c r="U41" s="138" t="e">
        <f ca="1"/>
        <v>#NAME?</v>
      </c>
      <c r="V41" s="139" t="e">
        <f ca="1"/>
        <v>#NAME?</v>
      </c>
      <c r="W41" s="140" t="e">
        <f t="shared" ca="1" si="1"/>
        <v>#NAME?</v>
      </c>
      <c r="X41" t="e">
        <f t="shared" ca="1" si="2"/>
        <v>#NAME?</v>
      </c>
      <c r="Y41" t="e">
        <f t="shared" ca="1" si="3"/>
        <v>#NAME?</v>
      </c>
      <c r="Z41" s="138" t="e">
        <f t="shared" ca="1" si="4"/>
        <v>#NAME?</v>
      </c>
      <c r="AA41" s="140" t="e">
        <f t="shared" ca="1" si="5"/>
        <v>#NAME?</v>
      </c>
      <c r="AB41" s="138">
        <f t="shared" ca="1" si="6"/>
        <v>0</v>
      </c>
      <c r="AC41" s="140" t="e">
        <f t="shared" ca="1" si="7"/>
        <v>#NAME?</v>
      </c>
      <c r="AD41">
        <f t="shared" ca="1" si="8"/>
        <v>0</v>
      </c>
      <c r="AW41" t="e">
        <f ca="1"/>
        <v>#NAME?</v>
      </c>
      <c r="AX41" t="e">
        <f ca="1"/>
        <v>#NAME?</v>
      </c>
      <c r="AY41" t="e">
        <f ca="1"/>
        <v>#NAME?</v>
      </c>
      <c r="AZ41" t="e">
        <f t="shared" ca="1" si="13"/>
        <v>#NAME?</v>
      </c>
      <c r="BA41" t="e">
        <f t="shared" ca="1" si="14"/>
        <v>#NAME?</v>
      </c>
      <c r="BB41" t="e">
        <f t="shared" ca="1" si="10"/>
        <v>#NAME?</v>
      </c>
      <c r="BC41" t="e">
        <f t="shared" ca="1" si="11"/>
        <v>#NAME?</v>
      </c>
      <c r="BD41" t="e">
        <f t="shared" ca="1" si="12"/>
        <v>#NAME?</v>
      </c>
    </row>
    <row r="42" spans="1:56" ht="15.5" x14ac:dyDescent="0.35">
      <c r="A42" s="14">
        <v>36</v>
      </c>
      <c r="B42" s="14">
        <v>9</v>
      </c>
      <c r="C42" s="32">
        <v>0</v>
      </c>
      <c r="D42">
        <v>1</v>
      </c>
      <c r="R42" t="e">
        <f ca="1"/>
        <v>#NAME?</v>
      </c>
      <c r="S42" t="e">
        <f ca="1"/>
        <v>#NAME?</v>
      </c>
      <c r="T42" t="e">
        <f ca="1"/>
        <v>#NAME?</v>
      </c>
      <c r="U42" s="138" t="e">
        <f ca="1"/>
        <v>#NAME?</v>
      </c>
      <c r="V42" s="139" t="e">
        <f ca="1"/>
        <v>#NAME?</v>
      </c>
      <c r="W42" s="140" t="e">
        <f t="shared" ca="1" si="1"/>
        <v>#NAME?</v>
      </c>
      <c r="X42" t="e">
        <f t="shared" ca="1" si="2"/>
        <v>#NAME?</v>
      </c>
      <c r="Y42" t="e">
        <f t="shared" ca="1" si="3"/>
        <v>#NAME?</v>
      </c>
      <c r="Z42" s="138" t="e">
        <f t="shared" ca="1" si="4"/>
        <v>#NAME?</v>
      </c>
      <c r="AA42" s="140" t="e">
        <f t="shared" ca="1" si="5"/>
        <v>#NAME?</v>
      </c>
      <c r="AB42" s="138">
        <f t="shared" ca="1" si="6"/>
        <v>0</v>
      </c>
      <c r="AC42" s="140" t="e">
        <f t="shared" ca="1" si="7"/>
        <v>#NAME?</v>
      </c>
      <c r="AD42">
        <f t="shared" ca="1" si="8"/>
        <v>0</v>
      </c>
      <c r="AW42" t="e">
        <f ca="1"/>
        <v>#NAME?</v>
      </c>
      <c r="AX42" t="e">
        <f ca="1"/>
        <v>#NAME?</v>
      </c>
      <c r="AY42" t="e">
        <f ca="1"/>
        <v>#NAME?</v>
      </c>
      <c r="AZ42" t="e">
        <f t="shared" ca="1" si="13"/>
        <v>#NAME?</v>
      </c>
      <c r="BA42" t="e">
        <f t="shared" ca="1" si="14"/>
        <v>#NAME?</v>
      </c>
      <c r="BB42" t="e">
        <f t="shared" ca="1" si="10"/>
        <v>#NAME?</v>
      </c>
      <c r="BC42" t="e">
        <f t="shared" ca="1" si="11"/>
        <v>#NAME?</v>
      </c>
      <c r="BD42" t="e">
        <f t="shared" ca="1" si="12"/>
        <v>#NAME?</v>
      </c>
    </row>
    <row r="43" spans="1:56" ht="15.5" x14ac:dyDescent="0.35">
      <c r="A43" s="14">
        <v>40</v>
      </c>
      <c r="B43" s="14">
        <v>8</v>
      </c>
      <c r="C43" s="32">
        <v>0</v>
      </c>
      <c r="D43">
        <v>0</v>
      </c>
      <c r="R43" t="e">
        <f ca="1"/>
        <v>#NAME?</v>
      </c>
      <c r="S43" t="e">
        <f ca="1"/>
        <v>#NAME?</v>
      </c>
      <c r="T43" t="e">
        <f ca="1"/>
        <v>#NAME?</v>
      </c>
      <c r="U43" s="138" t="e">
        <f ca="1"/>
        <v>#NAME?</v>
      </c>
      <c r="V43" s="139" t="e">
        <f ca="1"/>
        <v>#NAME?</v>
      </c>
      <c r="W43" s="140" t="e">
        <f t="shared" ca="1" si="1"/>
        <v>#NAME?</v>
      </c>
      <c r="X43" t="e">
        <f t="shared" ca="1" si="2"/>
        <v>#NAME?</v>
      </c>
      <c r="Y43" t="e">
        <f t="shared" ca="1" si="3"/>
        <v>#NAME?</v>
      </c>
      <c r="Z43" s="138" t="e">
        <f t="shared" ca="1" si="4"/>
        <v>#NAME?</v>
      </c>
      <c r="AA43" s="140" t="e">
        <f t="shared" ca="1" si="5"/>
        <v>#NAME?</v>
      </c>
      <c r="AB43" s="138">
        <f t="shared" ca="1" si="6"/>
        <v>0</v>
      </c>
      <c r="AC43" s="140" t="e">
        <f t="shared" ca="1" si="7"/>
        <v>#NAME?</v>
      </c>
      <c r="AD43">
        <f t="shared" ca="1" si="8"/>
        <v>0</v>
      </c>
      <c r="AW43" t="e">
        <f ca="1"/>
        <v>#NAME?</v>
      </c>
      <c r="AX43" t="e">
        <f ca="1"/>
        <v>#NAME?</v>
      </c>
      <c r="AY43" t="e">
        <f ca="1"/>
        <v>#NAME?</v>
      </c>
      <c r="AZ43" t="e">
        <f t="shared" ca="1" si="13"/>
        <v>#NAME?</v>
      </c>
      <c r="BA43" t="e">
        <f t="shared" ca="1" si="14"/>
        <v>#NAME?</v>
      </c>
      <c r="BB43" t="e">
        <f t="shared" ca="1" si="10"/>
        <v>#NAME?</v>
      </c>
      <c r="BC43" t="e">
        <f t="shared" ca="1" si="11"/>
        <v>#NAME?</v>
      </c>
      <c r="BD43" t="e">
        <f t="shared" ca="1" si="12"/>
        <v>#NAME?</v>
      </c>
    </row>
    <row r="44" spans="1:56" ht="15.5" x14ac:dyDescent="0.35">
      <c r="A44" s="14">
        <v>43</v>
      </c>
      <c r="B44" s="14">
        <v>15</v>
      </c>
      <c r="C44" s="32">
        <v>0</v>
      </c>
      <c r="D44">
        <v>0</v>
      </c>
      <c r="R44" t="e">
        <f ca="1"/>
        <v>#NAME?</v>
      </c>
      <c r="S44" t="e">
        <f ca="1"/>
        <v>#NAME?</v>
      </c>
      <c r="T44" t="e">
        <f ca="1"/>
        <v>#NAME?</v>
      </c>
      <c r="U44" s="138" t="e">
        <f ca="1"/>
        <v>#NAME?</v>
      </c>
      <c r="V44" s="139" t="e">
        <f ca="1"/>
        <v>#NAME?</v>
      </c>
      <c r="W44" s="140" t="e">
        <f t="shared" ca="1" si="1"/>
        <v>#NAME?</v>
      </c>
      <c r="X44" t="e">
        <f t="shared" ca="1" si="2"/>
        <v>#NAME?</v>
      </c>
      <c r="Y44" t="e">
        <f t="shared" ca="1" si="3"/>
        <v>#NAME?</v>
      </c>
      <c r="Z44" s="138" t="e">
        <f t="shared" ca="1" si="4"/>
        <v>#NAME?</v>
      </c>
      <c r="AA44" s="140" t="e">
        <f t="shared" ca="1" si="5"/>
        <v>#NAME?</v>
      </c>
      <c r="AB44" s="138">
        <f t="shared" ca="1" si="6"/>
        <v>0</v>
      </c>
      <c r="AC44" s="140" t="e">
        <f t="shared" ca="1" si="7"/>
        <v>#NAME?</v>
      </c>
      <c r="AD44">
        <f t="shared" ca="1" si="8"/>
        <v>0</v>
      </c>
      <c r="AW44" t="e">
        <f ca="1"/>
        <v>#NAME?</v>
      </c>
      <c r="AX44" t="e">
        <f ca="1"/>
        <v>#NAME?</v>
      </c>
      <c r="AY44" t="e">
        <f ca="1"/>
        <v>#NAME?</v>
      </c>
      <c r="AZ44" t="e">
        <f t="shared" ca="1" si="13"/>
        <v>#NAME?</v>
      </c>
      <c r="BA44" t="e">
        <f t="shared" ca="1" si="14"/>
        <v>#NAME?</v>
      </c>
      <c r="BB44" t="e">
        <f t="shared" ca="1" si="10"/>
        <v>#NAME?</v>
      </c>
      <c r="BC44" t="e">
        <f t="shared" ca="1" si="11"/>
        <v>#NAME?</v>
      </c>
      <c r="BD44" t="e">
        <f t="shared" ca="1" si="12"/>
        <v>#NAME?</v>
      </c>
    </row>
    <row r="45" spans="1:56" ht="15.5" x14ac:dyDescent="0.35">
      <c r="A45" s="14">
        <v>52</v>
      </c>
      <c r="B45" s="14">
        <v>15</v>
      </c>
      <c r="C45" s="32">
        <v>1</v>
      </c>
      <c r="D45">
        <v>0</v>
      </c>
      <c r="R45" t="e">
        <f ca="1"/>
        <v>#NAME?</v>
      </c>
      <c r="S45" t="e">
        <f ca="1"/>
        <v>#NAME?</v>
      </c>
      <c r="T45" t="e">
        <f ca="1"/>
        <v>#NAME?</v>
      </c>
      <c r="U45" s="138" t="e">
        <f ca="1"/>
        <v>#NAME?</v>
      </c>
      <c r="V45" s="139" t="e">
        <f ca="1"/>
        <v>#NAME?</v>
      </c>
      <c r="W45" s="140" t="e">
        <f t="shared" ca="1" si="1"/>
        <v>#NAME?</v>
      </c>
      <c r="X45" t="e">
        <f t="shared" ca="1" si="2"/>
        <v>#NAME?</v>
      </c>
      <c r="Y45" t="e">
        <f t="shared" ca="1" si="3"/>
        <v>#NAME?</v>
      </c>
      <c r="Z45" s="138" t="e">
        <f t="shared" ca="1" si="4"/>
        <v>#NAME?</v>
      </c>
      <c r="AA45" s="140" t="e">
        <f t="shared" ca="1" si="5"/>
        <v>#NAME?</v>
      </c>
      <c r="AB45" s="138">
        <f t="shared" ca="1" si="6"/>
        <v>0</v>
      </c>
      <c r="AC45" s="140" t="e">
        <f t="shared" ca="1" si="7"/>
        <v>#NAME?</v>
      </c>
      <c r="AD45">
        <f t="shared" ca="1" si="8"/>
        <v>0</v>
      </c>
      <c r="AW45" t="e">
        <f ca="1"/>
        <v>#NAME?</v>
      </c>
      <c r="AX45" t="e">
        <f ca="1"/>
        <v>#NAME?</v>
      </c>
      <c r="AY45" t="e">
        <f ca="1"/>
        <v>#NAME?</v>
      </c>
      <c r="AZ45" t="e">
        <f t="shared" ca="1" si="13"/>
        <v>#NAME?</v>
      </c>
      <c r="BA45" t="e">
        <f t="shared" ca="1" si="14"/>
        <v>#NAME?</v>
      </c>
      <c r="BB45" t="e">
        <f t="shared" ca="1" si="10"/>
        <v>#NAME?</v>
      </c>
      <c r="BC45" t="e">
        <f t="shared" ca="1" si="11"/>
        <v>#NAME?</v>
      </c>
      <c r="BD45" t="e">
        <f t="shared" ca="1" si="12"/>
        <v>#NAME?</v>
      </c>
    </row>
    <row r="46" spans="1:56" ht="15.5" x14ac:dyDescent="0.35">
      <c r="A46" s="14">
        <v>45</v>
      </c>
      <c r="B46" s="14">
        <v>9</v>
      </c>
      <c r="C46" s="32">
        <v>0</v>
      </c>
      <c r="D46">
        <v>0</v>
      </c>
      <c r="R46" t="e">
        <f ca="1"/>
        <v>#NAME?</v>
      </c>
      <c r="S46" t="e">
        <f ca="1"/>
        <v>#NAME?</v>
      </c>
      <c r="T46" t="e">
        <f ca="1"/>
        <v>#NAME?</v>
      </c>
      <c r="U46" s="138" t="e">
        <f ca="1"/>
        <v>#NAME?</v>
      </c>
      <c r="V46" s="139" t="e">
        <f ca="1"/>
        <v>#NAME?</v>
      </c>
      <c r="W46" s="140" t="e">
        <f t="shared" ca="1" si="1"/>
        <v>#NAME?</v>
      </c>
      <c r="X46" t="e">
        <f t="shared" ca="1" si="2"/>
        <v>#NAME?</v>
      </c>
      <c r="Y46" t="e">
        <f t="shared" ca="1" si="3"/>
        <v>#NAME?</v>
      </c>
      <c r="Z46" s="138" t="e">
        <f t="shared" ca="1" si="4"/>
        <v>#NAME?</v>
      </c>
      <c r="AA46" s="140" t="e">
        <f t="shared" ca="1" si="5"/>
        <v>#NAME?</v>
      </c>
      <c r="AB46" s="138">
        <f t="shared" ca="1" si="6"/>
        <v>0</v>
      </c>
      <c r="AC46" s="140" t="e">
        <f t="shared" ca="1" si="7"/>
        <v>#NAME?</v>
      </c>
      <c r="AD46">
        <f t="shared" ca="1" si="8"/>
        <v>0</v>
      </c>
      <c r="AW46" t="e">
        <f ca="1"/>
        <v>#NAME?</v>
      </c>
      <c r="AX46" t="e">
        <f ca="1"/>
        <v>#NAME?</v>
      </c>
      <c r="AY46" t="e">
        <f ca="1"/>
        <v>#NAME?</v>
      </c>
      <c r="AZ46" t="e">
        <f t="shared" ca="1" si="13"/>
        <v>#NAME?</v>
      </c>
      <c r="BA46" t="e">
        <f t="shared" ca="1" si="14"/>
        <v>#NAME?</v>
      </c>
      <c r="BB46" t="e">
        <f t="shared" ca="1" si="10"/>
        <v>#NAME?</v>
      </c>
      <c r="BC46" t="e">
        <f t="shared" ca="1" si="11"/>
        <v>#NAME?</v>
      </c>
      <c r="BD46" t="e">
        <f t="shared" ca="1" si="12"/>
        <v>#NAME?</v>
      </c>
    </row>
    <row r="47" spans="1:56" ht="15.5" x14ac:dyDescent="0.35">
      <c r="A47" s="14">
        <v>33</v>
      </c>
      <c r="B47" s="14">
        <v>5</v>
      </c>
      <c r="C47" s="32">
        <v>0</v>
      </c>
      <c r="D47">
        <v>0</v>
      </c>
      <c r="R47" t="e">
        <f ca="1"/>
        <v>#NAME?</v>
      </c>
      <c r="S47" t="e">
        <f ca="1"/>
        <v>#NAME?</v>
      </c>
      <c r="T47" t="e">
        <f ca="1"/>
        <v>#NAME?</v>
      </c>
      <c r="U47" s="138" t="e">
        <f ca="1"/>
        <v>#NAME?</v>
      </c>
      <c r="V47" s="139" t="e">
        <f ca="1"/>
        <v>#NAME?</v>
      </c>
      <c r="W47" s="140" t="e">
        <f t="shared" ca="1" si="1"/>
        <v>#NAME?</v>
      </c>
      <c r="X47" t="e">
        <f t="shared" ca="1" si="2"/>
        <v>#NAME?</v>
      </c>
      <c r="Y47" t="e">
        <f t="shared" ca="1" si="3"/>
        <v>#NAME?</v>
      </c>
      <c r="Z47" s="138" t="e">
        <f t="shared" ca="1" si="4"/>
        <v>#NAME?</v>
      </c>
      <c r="AA47" s="140" t="e">
        <f t="shared" ca="1" si="5"/>
        <v>#NAME?</v>
      </c>
      <c r="AB47" s="138">
        <f t="shared" ca="1" si="6"/>
        <v>0</v>
      </c>
      <c r="AC47" s="140" t="e">
        <f t="shared" ca="1" si="7"/>
        <v>#NAME?</v>
      </c>
      <c r="AD47">
        <f t="shared" ca="1" si="8"/>
        <v>0</v>
      </c>
      <c r="AW47" t="e">
        <f ca="1"/>
        <v>#NAME?</v>
      </c>
      <c r="AX47" t="e">
        <f ca="1"/>
        <v>#NAME?</v>
      </c>
      <c r="AY47" t="e">
        <f ca="1"/>
        <v>#NAME?</v>
      </c>
      <c r="AZ47" t="e">
        <f t="shared" ca="1" si="13"/>
        <v>#NAME?</v>
      </c>
      <c r="BA47" t="e">
        <f t="shared" ca="1" si="14"/>
        <v>#NAME?</v>
      </c>
      <c r="BB47" t="e">
        <f t="shared" ca="1" si="10"/>
        <v>#NAME?</v>
      </c>
      <c r="BC47" t="e">
        <f t="shared" ca="1" si="11"/>
        <v>#NAME?</v>
      </c>
      <c r="BD47" t="e">
        <f t="shared" ca="1" si="12"/>
        <v>#NAME?</v>
      </c>
    </row>
    <row r="48" spans="1:56" ht="15.5" x14ac:dyDescent="0.35">
      <c r="A48" s="14">
        <v>36</v>
      </c>
      <c r="B48" s="14">
        <v>8</v>
      </c>
      <c r="C48" s="32">
        <v>1</v>
      </c>
      <c r="D48">
        <v>0</v>
      </c>
      <c r="R48" t="e">
        <f ca="1"/>
        <v>#NAME?</v>
      </c>
      <c r="S48" t="e">
        <f ca="1"/>
        <v>#NAME?</v>
      </c>
      <c r="T48" t="e">
        <f ca="1"/>
        <v>#NAME?</v>
      </c>
      <c r="U48" s="138" t="e">
        <f ca="1"/>
        <v>#NAME?</v>
      </c>
      <c r="V48" s="139" t="e">
        <f ca="1"/>
        <v>#NAME?</v>
      </c>
      <c r="W48" s="140" t="e">
        <f t="shared" ca="1" si="1"/>
        <v>#NAME?</v>
      </c>
      <c r="X48" t="e">
        <f t="shared" ca="1" si="2"/>
        <v>#NAME?</v>
      </c>
      <c r="Y48" t="e">
        <f t="shared" ca="1" si="3"/>
        <v>#NAME?</v>
      </c>
      <c r="Z48" s="138" t="e">
        <f t="shared" ca="1" si="4"/>
        <v>#NAME?</v>
      </c>
      <c r="AA48" s="140" t="e">
        <f t="shared" ca="1" si="5"/>
        <v>#NAME?</v>
      </c>
      <c r="AB48" s="138">
        <f t="shared" ca="1" si="6"/>
        <v>0</v>
      </c>
      <c r="AC48" s="140" t="e">
        <f t="shared" ca="1" si="7"/>
        <v>#NAME?</v>
      </c>
      <c r="AD48">
        <f t="shared" ca="1" si="8"/>
        <v>0</v>
      </c>
      <c r="AW48" t="e">
        <f ca="1"/>
        <v>#NAME?</v>
      </c>
      <c r="AX48" t="e">
        <f ca="1"/>
        <v>#NAME?</v>
      </c>
      <c r="AY48" t="e">
        <f ca="1"/>
        <v>#NAME?</v>
      </c>
      <c r="AZ48" t="e">
        <f t="shared" ca="1" si="13"/>
        <v>#NAME?</v>
      </c>
      <c r="BA48" t="e">
        <f t="shared" ca="1" si="14"/>
        <v>#NAME?</v>
      </c>
      <c r="BB48" t="e">
        <f t="shared" ca="1" si="10"/>
        <v>#NAME?</v>
      </c>
      <c r="BC48" t="e">
        <f t="shared" ca="1" si="11"/>
        <v>#NAME?</v>
      </c>
      <c r="BD48" t="e">
        <f t="shared" ca="1" si="12"/>
        <v>#NAME?</v>
      </c>
    </row>
    <row r="49" spans="1:56" ht="15.5" x14ac:dyDescent="0.35">
      <c r="A49" s="14">
        <v>36</v>
      </c>
      <c r="B49" s="14">
        <v>8</v>
      </c>
      <c r="C49" s="32">
        <v>0</v>
      </c>
      <c r="D49">
        <v>1</v>
      </c>
      <c r="R49" t="e">
        <f ca="1"/>
        <v>#NAME?</v>
      </c>
      <c r="S49" t="e">
        <f ca="1"/>
        <v>#NAME?</v>
      </c>
      <c r="T49" t="e">
        <f ca="1"/>
        <v>#NAME?</v>
      </c>
      <c r="U49" s="138" t="e">
        <f ca="1"/>
        <v>#NAME?</v>
      </c>
      <c r="V49" s="139" t="e">
        <f ca="1"/>
        <v>#NAME?</v>
      </c>
      <c r="W49" s="140" t="e">
        <f t="shared" ca="1" si="1"/>
        <v>#NAME?</v>
      </c>
      <c r="X49" t="e">
        <f t="shared" ca="1" si="2"/>
        <v>#NAME?</v>
      </c>
      <c r="Y49" t="e">
        <f t="shared" ca="1" si="3"/>
        <v>#NAME?</v>
      </c>
      <c r="Z49" s="138" t="e">
        <f t="shared" ca="1" si="4"/>
        <v>#NAME?</v>
      </c>
      <c r="AA49" s="140" t="e">
        <f t="shared" ca="1" si="5"/>
        <v>#NAME?</v>
      </c>
      <c r="AB49" s="138">
        <f t="shared" ca="1" si="6"/>
        <v>0</v>
      </c>
      <c r="AC49" s="140" t="e">
        <f t="shared" ca="1" si="7"/>
        <v>#NAME?</v>
      </c>
      <c r="AD49">
        <f t="shared" ca="1" si="8"/>
        <v>0</v>
      </c>
      <c r="AW49" t="e">
        <f ca="1"/>
        <v>#NAME?</v>
      </c>
      <c r="AX49" t="e">
        <f ca="1"/>
        <v>#NAME?</v>
      </c>
      <c r="AY49" t="e">
        <f ca="1"/>
        <v>#NAME?</v>
      </c>
      <c r="AZ49" t="e">
        <f t="shared" ca="1" si="13"/>
        <v>#NAME?</v>
      </c>
      <c r="BA49" t="e">
        <f t="shared" ca="1" si="14"/>
        <v>#NAME?</v>
      </c>
      <c r="BB49" t="e">
        <f t="shared" ca="1" si="10"/>
        <v>#NAME?</v>
      </c>
      <c r="BC49" t="e">
        <f t="shared" ca="1" si="11"/>
        <v>#NAME?</v>
      </c>
      <c r="BD49" t="e">
        <f t="shared" ca="1" si="12"/>
        <v>#NAME?</v>
      </c>
    </row>
    <row r="50" spans="1:56" ht="15.5" x14ac:dyDescent="0.35">
      <c r="A50" s="14">
        <v>43</v>
      </c>
      <c r="B50" s="14">
        <v>6</v>
      </c>
      <c r="C50" s="32">
        <v>1</v>
      </c>
      <c r="D50">
        <v>0</v>
      </c>
      <c r="R50" t="e">
        <f ca="1"/>
        <v>#NAME?</v>
      </c>
      <c r="S50" t="e">
        <f ca="1"/>
        <v>#NAME?</v>
      </c>
      <c r="T50" t="e">
        <f ca="1"/>
        <v>#NAME?</v>
      </c>
      <c r="U50" s="138" t="e">
        <f ca="1"/>
        <v>#NAME?</v>
      </c>
      <c r="V50" s="139" t="e">
        <f ca="1"/>
        <v>#NAME?</v>
      </c>
      <c r="W50" s="140" t="e">
        <f t="shared" ca="1" si="1"/>
        <v>#NAME?</v>
      </c>
      <c r="X50" t="e">
        <f t="shared" ca="1" si="2"/>
        <v>#NAME?</v>
      </c>
      <c r="Y50" t="e">
        <f t="shared" ca="1" si="3"/>
        <v>#NAME?</v>
      </c>
      <c r="Z50" s="138" t="e">
        <f t="shared" ca="1" si="4"/>
        <v>#NAME?</v>
      </c>
      <c r="AA50" s="140" t="e">
        <f t="shared" ca="1" si="5"/>
        <v>#NAME?</v>
      </c>
      <c r="AB50" s="138">
        <f t="shared" ca="1" si="6"/>
        <v>0</v>
      </c>
      <c r="AC50" s="140" t="e">
        <f t="shared" ca="1" si="7"/>
        <v>#NAME?</v>
      </c>
      <c r="AD50">
        <f t="shared" ca="1" si="8"/>
        <v>0</v>
      </c>
      <c r="AW50" t="e">
        <f ca="1"/>
        <v>#NAME?</v>
      </c>
      <c r="AX50" t="e">
        <f ca="1"/>
        <v>#NAME?</v>
      </c>
      <c r="AY50" t="e">
        <f ca="1"/>
        <v>#NAME?</v>
      </c>
      <c r="AZ50" t="e">
        <f t="shared" ca="1" si="13"/>
        <v>#NAME?</v>
      </c>
      <c r="BA50" t="e">
        <f t="shared" ca="1" si="14"/>
        <v>#NAME?</v>
      </c>
      <c r="BB50" t="e">
        <f t="shared" ca="1" si="10"/>
        <v>#NAME?</v>
      </c>
      <c r="BC50" t="e">
        <f t="shared" ca="1" si="11"/>
        <v>#NAME?</v>
      </c>
      <c r="BD50" t="e">
        <f t="shared" ca="1" si="12"/>
        <v>#NAME?</v>
      </c>
    </row>
    <row r="51" spans="1:56" ht="15.5" x14ac:dyDescent="0.35">
      <c r="A51" s="14">
        <v>35</v>
      </c>
      <c r="B51" s="14">
        <v>1</v>
      </c>
      <c r="C51" s="32">
        <v>1</v>
      </c>
      <c r="D51">
        <v>0</v>
      </c>
      <c r="R51" t="e">
        <f ca="1"/>
        <v>#NAME?</v>
      </c>
      <c r="S51" t="e">
        <f ca="1"/>
        <v>#NAME?</v>
      </c>
      <c r="T51" t="e">
        <f ca="1"/>
        <v>#NAME?</v>
      </c>
      <c r="U51" s="138" t="e">
        <f ca="1"/>
        <v>#NAME?</v>
      </c>
      <c r="V51" s="139" t="e">
        <f ca="1"/>
        <v>#NAME?</v>
      </c>
      <c r="W51" s="140" t="e">
        <f t="shared" ca="1" si="1"/>
        <v>#NAME?</v>
      </c>
      <c r="X51" t="e">
        <f t="shared" ca="1" si="2"/>
        <v>#NAME?</v>
      </c>
      <c r="Y51" t="e">
        <f t="shared" ca="1" si="3"/>
        <v>#NAME?</v>
      </c>
      <c r="Z51" s="138" t="e">
        <f t="shared" ca="1" si="4"/>
        <v>#NAME?</v>
      </c>
      <c r="AA51" s="140" t="e">
        <f t="shared" ca="1" si="5"/>
        <v>#NAME?</v>
      </c>
      <c r="AB51" s="138">
        <f t="shared" ca="1" si="6"/>
        <v>0</v>
      </c>
      <c r="AC51" s="140" t="e">
        <f t="shared" ca="1" si="7"/>
        <v>#NAME?</v>
      </c>
      <c r="AD51">
        <f t="shared" ca="1" si="8"/>
        <v>0</v>
      </c>
      <c r="AW51" t="e">
        <f ca="1"/>
        <v>#NAME?</v>
      </c>
      <c r="AX51" t="e">
        <f ca="1"/>
        <v>#NAME?</v>
      </c>
      <c r="AY51" t="e">
        <f ca="1"/>
        <v>#NAME?</v>
      </c>
      <c r="AZ51" t="e">
        <f t="shared" ca="1" si="13"/>
        <v>#NAME?</v>
      </c>
      <c r="BA51" t="e">
        <f t="shared" ca="1" si="14"/>
        <v>#NAME?</v>
      </c>
      <c r="BB51" t="e">
        <f t="shared" ca="1" si="10"/>
        <v>#NAME?</v>
      </c>
      <c r="BC51" t="e">
        <f t="shared" ca="1" si="11"/>
        <v>#NAME?</v>
      </c>
      <c r="BD51" t="e">
        <f t="shared" ca="1" si="12"/>
        <v>#NAME?</v>
      </c>
    </row>
    <row r="52" spans="1:56" ht="15.5" x14ac:dyDescent="0.35">
      <c r="A52" s="14">
        <v>49</v>
      </c>
      <c r="B52" s="14">
        <v>7</v>
      </c>
      <c r="C52" s="32">
        <v>1</v>
      </c>
      <c r="D52">
        <v>0</v>
      </c>
      <c r="R52" t="e">
        <f ca="1"/>
        <v>#NAME?</v>
      </c>
      <c r="S52" t="e">
        <f ca="1"/>
        <v>#NAME?</v>
      </c>
      <c r="T52" t="e">
        <f ca="1"/>
        <v>#NAME?</v>
      </c>
      <c r="U52" s="138" t="e">
        <f ca="1"/>
        <v>#NAME?</v>
      </c>
      <c r="V52" s="139" t="e">
        <f ca="1"/>
        <v>#NAME?</v>
      </c>
      <c r="W52" s="140" t="e">
        <f t="shared" ca="1" si="1"/>
        <v>#NAME?</v>
      </c>
      <c r="X52" t="e">
        <f t="shared" ca="1" si="2"/>
        <v>#NAME?</v>
      </c>
      <c r="Y52" t="e">
        <f t="shared" ca="1" si="3"/>
        <v>#NAME?</v>
      </c>
      <c r="Z52" s="138" t="e">
        <f t="shared" ca="1" si="4"/>
        <v>#NAME?</v>
      </c>
      <c r="AA52" s="140" t="e">
        <f t="shared" ca="1" si="5"/>
        <v>#NAME?</v>
      </c>
      <c r="AB52" s="138">
        <f t="shared" ca="1" si="6"/>
        <v>0</v>
      </c>
      <c r="AC52" s="140" t="e">
        <f t="shared" ca="1" si="7"/>
        <v>#NAME?</v>
      </c>
      <c r="AD52">
        <f t="shared" ca="1" si="8"/>
        <v>0</v>
      </c>
      <c r="AW52" t="e">
        <f ca="1"/>
        <v>#NAME?</v>
      </c>
      <c r="AX52" t="e">
        <f ca="1"/>
        <v>#NAME?</v>
      </c>
      <c r="AY52" t="e">
        <f ca="1"/>
        <v>#NAME?</v>
      </c>
      <c r="AZ52" t="e">
        <f t="shared" ca="1" si="13"/>
        <v>#NAME?</v>
      </c>
      <c r="BA52" t="e">
        <f t="shared" ca="1" si="14"/>
        <v>#NAME?</v>
      </c>
      <c r="BB52" t="e">
        <f t="shared" ca="1" si="10"/>
        <v>#NAME?</v>
      </c>
      <c r="BC52" t="e">
        <f t="shared" ca="1" si="11"/>
        <v>#NAME?</v>
      </c>
      <c r="BD52" t="e">
        <f t="shared" ca="1" si="12"/>
        <v>#NAME?</v>
      </c>
    </row>
    <row r="53" spans="1:56" ht="15.5" x14ac:dyDescent="0.35">
      <c r="A53" s="14">
        <v>35</v>
      </c>
      <c r="B53" s="14">
        <v>4</v>
      </c>
      <c r="C53" s="32">
        <v>1</v>
      </c>
      <c r="D53">
        <v>0</v>
      </c>
      <c r="R53" t="e">
        <f ca="1"/>
        <v>#NAME?</v>
      </c>
      <c r="S53" t="e">
        <f ca="1"/>
        <v>#NAME?</v>
      </c>
      <c r="T53" t="e">
        <f ca="1"/>
        <v>#NAME?</v>
      </c>
      <c r="U53" s="138" t="e">
        <f ca="1"/>
        <v>#NAME?</v>
      </c>
      <c r="V53" s="139" t="e">
        <f ca="1"/>
        <v>#NAME?</v>
      </c>
      <c r="W53" s="140" t="e">
        <f t="shared" ca="1" si="1"/>
        <v>#NAME?</v>
      </c>
      <c r="X53" t="e">
        <f t="shared" ca="1" si="2"/>
        <v>#NAME?</v>
      </c>
      <c r="Y53" t="e">
        <f t="shared" ca="1" si="3"/>
        <v>#NAME?</v>
      </c>
      <c r="Z53" s="138" t="e">
        <f t="shared" ca="1" si="4"/>
        <v>#NAME?</v>
      </c>
      <c r="AA53" s="140" t="e">
        <f t="shared" ca="1" si="5"/>
        <v>#NAME?</v>
      </c>
      <c r="AB53" s="138">
        <f t="shared" ca="1" si="6"/>
        <v>0</v>
      </c>
      <c r="AC53" s="140" t="e">
        <f t="shared" ca="1" si="7"/>
        <v>#NAME?</v>
      </c>
      <c r="AD53">
        <f t="shared" ca="1" si="8"/>
        <v>0</v>
      </c>
      <c r="AW53" t="e">
        <f ca="1"/>
        <v>#NAME?</v>
      </c>
      <c r="AX53" t="e">
        <f ca="1"/>
        <v>#NAME?</v>
      </c>
      <c r="AY53" t="e">
        <f ca="1"/>
        <v>#NAME?</v>
      </c>
      <c r="AZ53" t="e">
        <f t="shared" ca="1" si="13"/>
        <v>#NAME?</v>
      </c>
      <c r="BA53" t="e">
        <f t="shared" ca="1" si="14"/>
        <v>#NAME?</v>
      </c>
      <c r="BB53" t="e">
        <f t="shared" ca="1" si="10"/>
        <v>#NAME?</v>
      </c>
      <c r="BC53" t="e">
        <f t="shared" ca="1" si="11"/>
        <v>#NAME?</v>
      </c>
      <c r="BD53" t="e">
        <f t="shared" ca="1" si="12"/>
        <v>#NAME?</v>
      </c>
    </row>
    <row r="54" spans="1:56" ht="15.5" x14ac:dyDescent="0.35">
      <c r="A54" s="14">
        <v>44</v>
      </c>
      <c r="B54" s="14">
        <v>5</v>
      </c>
      <c r="C54" s="32">
        <v>0</v>
      </c>
      <c r="D54">
        <v>0</v>
      </c>
      <c r="R54" t="e">
        <f ca="1"/>
        <v>#NAME?</v>
      </c>
      <c r="S54" t="e">
        <f ca="1"/>
        <v>#NAME?</v>
      </c>
      <c r="T54" t="e">
        <f ca="1"/>
        <v>#NAME?</v>
      </c>
      <c r="U54" s="138" t="e">
        <f ca="1"/>
        <v>#NAME?</v>
      </c>
      <c r="V54" s="139" t="e">
        <f ca="1"/>
        <v>#NAME?</v>
      </c>
      <c r="W54" s="140" t="e">
        <f t="shared" ca="1" si="1"/>
        <v>#NAME?</v>
      </c>
      <c r="X54" t="e">
        <f t="shared" ca="1" si="2"/>
        <v>#NAME?</v>
      </c>
      <c r="Y54" t="e">
        <f t="shared" ca="1" si="3"/>
        <v>#NAME?</v>
      </c>
      <c r="Z54" s="138" t="e">
        <f t="shared" ca="1" si="4"/>
        <v>#NAME?</v>
      </c>
      <c r="AA54" s="140" t="e">
        <f t="shared" ca="1" si="5"/>
        <v>#NAME?</v>
      </c>
      <c r="AB54" s="138">
        <f t="shared" ca="1" si="6"/>
        <v>0</v>
      </c>
      <c r="AC54" s="140" t="e">
        <f t="shared" ca="1" si="7"/>
        <v>#NAME?</v>
      </c>
      <c r="AD54">
        <f t="shared" ca="1" si="8"/>
        <v>0</v>
      </c>
      <c r="AW54" t="e">
        <f ca="1"/>
        <v>#NAME?</v>
      </c>
      <c r="AX54" t="e">
        <f ca="1"/>
        <v>#NAME?</v>
      </c>
      <c r="AY54" t="e">
        <f ca="1"/>
        <v>#NAME?</v>
      </c>
      <c r="AZ54" t="e">
        <f t="shared" ca="1" si="13"/>
        <v>#NAME?</v>
      </c>
      <c r="BA54" t="e">
        <f t="shared" ca="1" si="14"/>
        <v>#NAME?</v>
      </c>
      <c r="BB54" t="e">
        <f t="shared" ca="1" si="10"/>
        <v>#NAME?</v>
      </c>
      <c r="BC54" t="e">
        <f t="shared" ca="1" si="11"/>
        <v>#NAME?</v>
      </c>
      <c r="BD54" t="e">
        <f t="shared" ca="1" si="12"/>
        <v>#NAME?</v>
      </c>
    </row>
    <row r="55" spans="1:56" ht="15.5" x14ac:dyDescent="0.35">
      <c r="A55" s="14">
        <v>29</v>
      </c>
      <c r="B55" s="14">
        <v>2</v>
      </c>
      <c r="C55" s="32">
        <v>0</v>
      </c>
      <c r="D55">
        <v>0</v>
      </c>
      <c r="R55" t="e">
        <f ca="1"/>
        <v>#NAME?</v>
      </c>
      <c r="S55" t="e">
        <f ca="1"/>
        <v>#NAME?</v>
      </c>
      <c r="T55" t="e">
        <f ca="1"/>
        <v>#NAME?</v>
      </c>
      <c r="U55" s="138" t="e">
        <f ca="1"/>
        <v>#NAME?</v>
      </c>
      <c r="V55" s="139" t="e">
        <f ca="1"/>
        <v>#NAME?</v>
      </c>
      <c r="W55" s="140" t="e">
        <f t="shared" ca="1" si="1"/>
        <v>#NAME?</v>
      </c>
      <c r="X55" t="e">
        <f t="shared" ca="1" si="2"/>
        <v>#NAME?</v>
      </c>
      <c r="Y55" t="e">
        <f t="shared" ca="1" si="3"/>
        <v>#NAME?</v>
      </c>
      <c r="Z55" s="138" t="e">
        <f t="shared" ca="1" si="4"/>
        <v>#NAME?</v>
      </c>
      <c r="AA55" s="140" t="e">
        <f t="shared" ca="1" si="5"/>
        <v>#NAME?</v>
      </c>
      <c r="AB55" s="138">
        <f t="shared" ca="1" si="6"/>
        <v>0</v>
      </c>
      <c r="AC55" s="140" t="e">
        <f t="shared" ca="1" si="7"/>
        <v>#NAME?</v>
      </c>
      <c r="AD55">
        <f t="shared" ca="1" si="8"/>
        <v>0</v>
      </c>
      <c r="AW55" t="e">
        <f ca="1"/>
        <v>#NAME?</v>
      </c>
      <c r="AX55" t="e">
        <f ca="1"/>
        <v>#NAME?</v>
      </c>
      <c r="AY55" t="e">
        <f ca="1"/>
        <v>#NAME?</v>
      </c>
      <c r="AZ55" t="e">
        <f t="shared" ca="1" si="13"/>
        <v>#NAME?</v>
      </c>
      <c r="BA55" t="e">
        <f t="shared" ca="1" si="14"/>
        <v>#NAME?</v>
      </c>
      <c r="BB55" t="e">
        <f t="shared" ca="1" si="10"/>
        <v>#NAME?</v>
      </c>
      <c r="BC55" t="e">
        <f t="shared" ca="1" si="11"/>
        <v>#NAME?</v>
      </c>
      <c r="BD55" t="e">
        <f t="shared" ca="1" si="12"/>
        <v>#NAME?</v>
      </c>
    </row>
    <row r="56" spans="1:56" ht="15.5" x14ac:dyDescent="0.35">
      <c r="A56" s="14">
        <v>39</v>
      </c>
      <c r="B56" s="14">
        <v>5</v>
      </c>
      <c r="C56" s="32">
        <v>0</v>
      </c>
      <c r="D56">
        <v>0</v>
      </c>
      <c r="R56" t="e">
        <f ca="1"/>
        <v>#NAME?</v>
      </c>
      <c r="S56" t="e">
        <f ca="1"/>
        <v>#NAME?</v>
      </c>
      <c r="T56" t="e">
        <f ca="1"/>
        <v>#NAME?</v>
      </c>
      <c r="U56" s="138" t="e">
        <f ca="1"/>
        <v>#NAME?</v>
      </c>
      <c r="V56" s="139" t="e">
        <f ca="1"/>
        <v>#NAME?</v>
      </c>
      <c r="W56" s="140" t="e">
        <f t="shared" ca="1" si="1"/>
        <v>#NAME?</v>
      </c>
      <c r="X56" t="e">
        <f t="shared" ca="1" si="2"/>
        <v>#NAME?</v>
      </c>
      <c r="Y56" t="e">
        <f t="shared" ca="1" si="3"/>
        <v>#NAME?</v>
      </c>
      <c r="Z56" s="138" t="e">
        <f t="shared" ca="1" si="4"/>
        <v>#NAME?</v>
      </c>
      <c r="AA56" s="140" t="e">
        <f t="shared" ca="1" si="5"/>
        <v>#NAME?</v>
      </c>
      <c r="AB56" s="138">
        <f t="shared" ca="1" si="6"/>
        <v>0</v>
      </c>
      <c r="AC56" s="140" t="e">
        <f t="shared" ca="1" si="7"/>
        <v>#NAME?</v>
      </c>
      <c r="AD56">
        <f t="shared" ca="1" si="8"/>
        <v>0</v>
      </c>
      <c r="AW56" t="e">
        <f ca="1"/>
        <v>#NAME?</v>
      </c>
      <c r="AX56" t="e">
        <f ca="1"/>
        <v>#NAME?</v>
      </c>
      <c r="AY56" t="e">
        <f ca="1"/>
        <v>#NAME?</v>
      </c>
      <c r="AZ56" t="e">
        <f t="shared" ca="1" si="13"/>
        <v>#NAME?</v>
      </c>
      <c r="BA56" t="e">
        <f t="shared" ca="1" si="14"/>
        <v>#NAME?</v>
      </c>
      <c r="BB56" t="e">
        <f t="shared" ca="1" si="10"/>
        <v>#NAME?</v>
      </c>
      <c r="BC56" t="e">
        <f t="shared" ca="1" si="11"/>
        <v>#NAME?</v>
      </c>
      <c r="BD56" t="e">
        <f t="shared" ca="1" si="12"/>
        <v>#NAME?</v>
      </c>
    </row>
    <row r="57" spans="1:56" ht="15.5" x14ac:dyDescent="0.35">
      <c r="A57" s="14">
        <v>36</v>
      </c>
      <c r="B57" s="14">
        <v>6</v>
      </c>
      <c r="C57" s="32">
        <v>1</v>
      </c>
      <c r="D57">
        <v>0</v>
      </c>
      <c r="R57" t="e">
        <f ca="1"/>
        <v>#NAME?</v>
      </c>
      <c r="S57" t="e">
        <f ca="1"/>
        <v>#NAME?</v>
      </c>
      <c r="T57" t="e">
        <f ca="1"/>
        <v>#NAME?</v>
      </c>
      <c r="U57" s="138" t="e">
        <f ca="1"/>
        <v>#NAME?</v>
      </c>
      <c r="V57" s="139" t="e">
        <f ca="1"/>
        <v>#NAME?</v>
      </c>
      <c r="W57" s="140" t="e">
        <f t="shared" ca="1" si="1"/>
        <v>#NAME?</v>
      </c>
      <c r="X57" t="e">
        <f t="shared" ca="1" si="2"/>
        <v>#NAME?</v>
      </c>
      <c r="Y57" t="e">
        <f t="shared" ca="1" si="3"/>
        <v>#NAME?</v>
      </c>
      <c r="Z57" s="138" t="e">
        <f t="shared" ca="1" si="4"/>
        <v>#NAME?</v>
      </c>
      <c r="AA57" s="140" t="e">
        <f t="shared" ca="1" si="5"/>
        <v>#NAME?</v>
      </c>
      <c r="AB57" s="138">
        <f t="shared" ca="1" si="6"/>
        <v>0</v>
      </c>
      <c r="AC57" s="140" t="e">
        <f t="shared" ca="1" si="7"/>
        <v>#NAME?</v>
      </c>
      <c r="AD57">
        <f t="shared" ca="1" si="8"/>
        <v>0</v>
      </c>
      <c r="AW57" t="e">
        <f ca="1"/>
        <v>#NAME?</v>
      </c>
      <c r="AX57" t="e">
        <f ca="1"/>
        <v>#NAME?</v>
      </c>
      <c r="AY57" t="e">
        <f ca="1"/>
        <v>#NAME?</v>
      </c>
      <c r="AZ57" t="e">
        <f t="shared" ca="1" si="13"/>
        <v>#NAME?</v>
      </c>
      <c r="BA57" t="e">
        <f t="shared" ca="1" si="14"/>
        <v>#NAME?</v>
      </c>
      <c r="BB57" t="e">
        <f t="shared" ca="1" si="10"/>
        <v>#NAME?</v>
      </c>
      <c r="BC57" t="e">
        <f t="shared" ca="1" si="11"/>
        <v>#NAME?</v>
      </c>
      <c r="BD57" t="e">
        <f t="shared" ca="1" si="12"/>
        <v>#NAME?</v>
      </c>
    </row>
    <row r="58" spans="1:56" ht="15.5" x14ac:dyDescent="0.35">
      <c r="A58" s="14">
        <v>37</v>
      </c>
      <c r="B58" s="14">
        <v>9</v>
      </c>
      <c r="C58" s="32">
        <v>0</v>
      </c>
      <c r="D58">
        <v>0</v>
      </c>
      <c r="R58" t="e">
        <f ca="1"/>
        <v>#NAME?</v>
      </c>
      <c r="S58" t="e">
        <f ca="1"/>
        <v>#NAME?</v>
      </c>
      <c r="T58" t="e">
        <f ca="1"/>
        <v>#NAME?</v>
      </c>
      <c r="U58" s="138" t="e">
        <f ca="1"/>
        <v>#NAME?</v>
      </c>
      <c r="V58" s="139" t="e">
        <f ca="1"/>
        <v>#NAME?</v>
      </c>
      <c r="W58" s="140" t="e">
        <f t="shared" ca="1" si="1"/>
        <v>#NAME?</v>
      </c>
      <c r="X58" t="e">
        <f t="shared" ca="1" si="2"/>
        <v>#NAME?</v>
      </c>
      <c r="Y58" t="e">
        <f t="shared" ca="1" si="3"/>
        <v>#NAME?</v>
      </c>
      <c r="Z58" s="138" t="e">
        <f t="shared" ca="1" si="4"/>
        <v>#NAME?</v>
      </c>
      <c r="AA58" s="140" t="e">
        <f t="shared" ca="1" si="5"/>
        <v>#NAME?</v>
      </c>
      <c r="AB58" s="138">
        <f t="shared" ca="1" si="6"/>
        <v>0</v>
      </c>
      <c r="AC58" s="140" t="e">
        <f t="shared" ca="1" si="7"/>
        <v>#NAME?</v>
      </c>
      <c r="AD58">
        <f t="shared" ca="1" si="8"/>
        <v>0</v>
      </c>
      <c r="AW58" t="e">
        <f ca="1"/>
        <v>#NAME?</v>
      </c>
      <c r="AX58" t="e">
        <f ca="1"/>
        <v>#NAME?</v>
      </c>
      <c r="AY58" t="e">
        <f ca="1"/>
        <v>#NAME?</v>
      </c>
      <c r="AZ58" t="e">
        <f t="shared" ca="1" si="13"/>
        <v>#NAME?</v>
      </c>
      <c r="BA58" t="e">
        <f t="shared" ca="1" si="14"/>
        <v>#NAME?</v>
      </c>
      <c r="BB58" t="e">
        <f t="shared" ca="1" si="10"/>
        <v>#NAME?</v>
      </c>
      <c r="BC58" t="e">
        <f t="shared" ca="1" si="11"/>
        <v>#NAME?</v>
      </c>
      <c r="BD58" t="e">
        <f t="shared" ca="1" si="12"/>
        <v>#NAME?</v>
      </c>
    </row>
    <row r="59" spans="1:56" ht="15.5" x14ac:dyDescent="0.35">
      <c r="A59" s="14">
        <v>34</v>
      </c>
      <c r="B59" s="14">
        <v>19</v>
      </c>
      <c r="C59" s="32">
        <v>1</v>
      </c>
      <c r="D59">
        <v>1</v>
      </c>
      <c r="R59" t="e">
        <f ca="1"/>
        <v>#NAME?</v>
      </c>
      <c r="S59" t="e">
        <f ca="1"/>
        <v>#NAME?</v>
      </c>
      <c r="T59" t="e">
        <f ca="1"/>
        <v>#NAME?</v>
      </c>
      <c r="U59" s="138" t="e">
        <f ca="1"/>
        <v>#NAME?</v>
      </c>
      <c r="V59" s="139" t="e">
        <f ca="1"/>
        <v>#NAME?</v>
      </c>
      <c r="W59" s="140" t="e">
        <f t="shared" ca="1" si="1"/>
        <v>#NAME?</v>
      </c>
      <c r="X59" t="e">
        <f t="shared" ca="1" si="2"/>
        <v>#NAME?</v>
      </c>
      <c r="Y59" t="e">
        <f t="shared" ca="1" si="3"/>
        <v>#NAME?</v>
      </c>
      <c r="Z59" s="138" t="e">
        <f t="shared" ca="1" si="4"/>
        <v>#NAME?</v>
      </c>
      <c r="AA59" s="140" t="e">
        <f t="shared" ca="1" si="5"/>
        <v>#NAME?</v>
      </c>
      <c r="AB59" s="138">
        <f t="shared" ca="1" si="6"/>
        <v>0</v>
      </c>
      <c r="AC59" s="140" t="e">
        <f t="shared" ca="1" si="7"/>
        <v>#NAME?</v>
      </c>
      <c r="AD59">
        <f t="shared" ca="1" si="8"/>
        <v>0</v>
      </c>
      <c r="AW59" t="e">
        <f ca="1"/>
        <v>#NAME?</v>
      </c>
      <c r="AX59" t="e">
        <f ca="1"/>
        <v>#NAME?</v>
      </c>
      <c r="AY59" t="e">
        <f ca="1"/>
        <v>#NAME?</v>
      </c>
      <c r="AZ59" t="e">
        <f t="shared" ca="1" si="13"/>
        <v>#NAME?</v>
      </c>
      <c r="BA59" t="e">
        <f t="shared" ca="1" si="14"/>
        <v>#NAME?</v>
      </c>
      <c r="BB59" t="e">
        <f t="shared" ca="1" si="10"/>
        <v>#NAME?</v>
      </c>
      <c r="BC59" t="e">
        <f t="shared" ca="1" si="11"/>
        <v>#NAME?</v>
      </c>
      <c r="BD59" t="e">
        <f t="shared" ca="1" si="12"/>
        <v>#NAME?</v>
      </c>
    </row>
    <row r="60" spans="1:56" ht="15.5" x14ac:dyDescent="0.35">
      <c r="A60" s="14">
        <v>52</v>
      </c>
      <c r="B60" s="14">
        <v>18</v>
      </c>
      <c r="C60" s="32">
        <v>1</v>
      </c>
      <c r="D60">
        <v>1</v>
      </c>
      <c r="R60" t="e">
        <f ca="1"/>
        <v>#NAME?</v>
      </c>
      <c r="S60" t="e">
        <f ca="1"/>
        <v>#NAME?</v>
      </c>
      <c r="T60" t="e">
        <f ca="1"/>
        <v>#NAME?</v>
      </c>
      <c r="U60" s="138" t="e">
        <f ca="1"/>
        <v>#NAME?</v>
      </c>
      <c r="V60" s="139" t="e">
        <f ca="1"/>
        <v>#NAME?</v>
      </c>
      <c r="W60" s="140" t="e">
        <f t="shared" ca="1" si="1"/>
        <v>#NAME?</v>
      </c>
      <c r="X60" t="e">
        <f t="shared" ca="1" si="2"/>
        <v>#NAME?</v>
      </c>
      <c r="Y60" t="e">
        <f t="shared" ca="1" si="3"/>
        <v>#NAME?</v>
      </c>
      <c r="Z60" s="138" t="e">
        <f t="shared" ca="1" si="4"/>
        <v>#NAME?</v>
      </c>
      <c r="AA60" s="140" t="e">
        <f t="shared" ca="1" si="5"/>
        <v>#NAME?</v>
      </c>
      <c r="AB60" s="138">
        <f t="shared" ca="1" si="6"/>
        <v>0</v>
      </c>
      <c r="AC60" s="140" t="e">
        <f t="shared" ca="1" si="7"/>
        <v>#NAME?</v>
      </c>
      <c r="AD60">
        <f t="shared" ca="1" si="8"/>
        <v>0</v>
      </c>
      <c r="AW60" t="e">
        <f ca="1"/>
        <v>#NAME?</v>
      </c>
      <c r="AX60" t="e">
        <f ca="1"/>
        <v>#NAME?</v>
      </c>
      <c r="AY60" t="e">
        <f ca="1"/>
        <v>#NAME?</v>
      </c>
      <c r="AZ60" t="e">
        <f t="shared" ca="1" si="13"/>
        <v>#NAME?</v>
      </c>
      <c r="BA60" t="e">
        <f t="shared" ca="1" si="14"/>
        <v>#NAME?</v>
      </c>
      <c r="BB60" t="e">
        <f t="shared" ca="1" si="10"/>
        <v>#NAME?</v>
      </c>
      <c r="BC60" t="e">
        <f t="shared" ca="1" si="11"/>
        <v>#NAME?</v>
      </c>
      <c r="BD60" t="e">
        <f t="shared" ca="1" si="12"/>
        <v>#NAME?</v>
      </c>
    </row>
    <row r="61" spans="1:56" ht="15.5" x14ac:dyDescent="0.35">
      <c r="A61" s="14">
        <v>45</v>
      </c>
      <c r="B61" s="14">
        <v>10</v>
      </c>
      <c r="C61" s="32">
        <v>1</v>
      </c>
      <c r="D61">
        <v>1</v>
      </c>
      <c r="R61" t="e">
        <f ca="1"/>
        <v>#NAME?</v>
      </c>
      <c r="S61" t="e">
        <f ca="1"/>
        <v>#NAME?</v>
      </c>
      <c r="T61" t="e">
        <f ca="1"/>
        <v>#NAME?</v>
      </c>
      <c r="U61" s="138" t="e">
        <f ca="1"/>
        <v>#NAME?</v>
      </c>
      <c r="V61" s="139" t="e">
        <f ca="1"/>
        <v>#NAME?</v>
      </c>
      <c r="W61" s="140" t="e">
        <f t="shared" ca="1" si="1"/>
        <v>#NAME?</v>
      </c>
      <c r="X61" t="e">
        <f t="shared" ca="1" si="2"/>
        <v>#NAME?</v>
      </c>
      <c r="Y61" t="e">
        <f t="shared" ca="1" si="3"/>
        <v>#NAME?</v>
      </c>
      <c r="Z61" s="138" t="e">
        <f t="shared" ca="1" si="4"/>
        <v>#NAME?</v>
      </c>
      <c r="AA61" s="140" t="e">
        <f t="shared" ca="1" si="5"/>
        <v>#NAME?</v>
      </c>
      <c r="AB61" s="138">
        <f t="shared" ca="1" si="6"/>
        <v>0</v>
      </c>
      <c r="AC61" s="140" t="e">
        <f t="shared" ca="1" si="7"/>
        <v>#NAME?</v>
      </c>
      <c r="AD61">
        <f t="shared" ca="1" si="8"/>
        <v>0</v>
      </c>
      <c r="AW61" t="e">
        <f ca="1"/>
        <v>#NAME?</v>
      </c>
      <c r="AX61" t="e">
        <f ca="1"/>
        <v>#NAME?</v>
      </c>
      <c r="AY61" t="e">
        <f ca="1"/>
        <v>#NAME?</v>
      </c>
      <c r="AZ61" t="e">
        <f t="shared" ca="1" si="13"/>
        <v>#NAME?</v>
      </c>
      <c r="BA61" t="e">
        <f t="shared" ca="1" si="14"/>
        <v>#NAME?</v>
      </c>
      <c r="BB61" t="e">
        <f t="shared" ca="1" si="10"/>
        <v>#NAME?</v>
      </c>
      <c r="BC61" t="e">
        <f t="shared" ca="1" si="11"/>
        <v>#NAME?</v>
      </c>
      <c r="BD61" t="e">
        <f t="shared" ca="1" si="12"/>
        <v>#NAME?</v>
      </c>
    </row>
    <row r="62" spans="1:56" ht="15.5" x14ac:dyDescent="0.35">
      <c r="A62" s="14">
        <v>53</v>
      </c>
      <c r="B62" s="14">
        <v>9</v>
      </c>
      <c r="C62" s="32">
        <v>1</v>
      </c>
      <c r="D62">
        <v>0</v>
      </c>
      <c r="R62" t="e">
        <f ca="1"/>
        <v>#NAME?</v>
      </c>
      <c r="S62" t="e">
        <f ca="1"/>
        <v>#NAME?</v>
      </c>
      <c r="T62" t="e">
        <f ca="1"/>
        <v>#NAME?</v>
      </c>
      <c r="U62" s="138" t="e">
        <f ca="1"/>
        <v>#NAME?</v>
      </c>
      <c r="V62" s="139" t="e">
        <f ca="1"/>
        <v>#NAME?</v>
      </c>
      <c r="W62" s="140" t="e">
        <f t="shared" ca="1" si="1"/>
        <v>#NAME?</v>
      </c>
      <c r="X62" t="e">
        <f t="shared" ca="1" si="2"/>
        <v>#NAME?</v>
      </c>
      <c r="Y62" t="e">
        <f t="shared" ca="1" si="3"/>
        <v>#NAME?</v>
      </c>
      <c r="Z62" s="138" t="e">
        <f t="shared" ca="1" si="4"/>
        <v>#NAME?</v>
      </c>
      <c r="AA62" s="140" t="e">
        <f t="shared" ca="1" si="5"/>
        <v>#NAME?</v>
      </c>
      <c r="AB62" s="138">
        <f t="shared" ca="1" si="6"/>
        <v>0</v>
      </c>
      <c r="AC62" s="140" t="e">
        <f t="shared" ca="1" si="7"/>
        <v>#NAME?</v>
      </c>
      <c r="AD62">
        <f t="shared" ca="1" si="8"/>
        <v>0</v>
      </c>
      <c r="AW62" t="e">
        <f ca="1"/>
        <v>#NAME?</v>
      </c>
      <c r="AX62" t="e">
        <f ca="1"/>
        <v>#NAME?</v>
      </c>
      <c r="AY62" t="e">
        <f ca="1"/>
        <v>#NAME?</v>
      </c>
      <c r="AZ62" t="e">
        <f t="shared" ca="1" si="13"/>
        <v>#NAME?</v>
      </c>
      <c r="BA62" t="e">
        <f t="shared" ca="1" si="14"/>
        <v>#NAME?</v>
      </c>
      <c r="BB62" t="e">
        <f t="shared" ca="1" si="10"/>
        <v>#NAME?</v>
      </c>
      <c r="BC62" t="e">
        <f t="shared" ca="1" si="11"/>
        <v>#NAME?</v>
      </c>
      <c r="BD62" t="e">
        <f t="shared" ca="1" si="12"/>
        <v>#NAME?</v>
      </c>
    </row>
    <row r="63" spans="1:56" ht="15.5" x14ac:dyDescent="0.35">
      <c r="A63" s="14">
        <v>44</v>
      </c>
      <c r="B63" s="14">
        <v>10</v>
      </c>
      <c r="C63" s="32">
        <v>0</v>
      </c>
      <c r="D63">
        <v>0</v>
      </c>
      <c r="R63" t="e">
        <f ca="1"/>
        <v>#NAME?</v>
      </c>
      <c r="S63" t="e">
        <f ca="1"/>
        <v>#NAME?</v>
      </c>
      <c r="T63" t="e">
        <f ca="1"/>
        <v>#NAME?</v>
      </c>
      <c r="U63" s="138" t="e">
        <f ca="1"/>
        <v>#NAME?</v>
      </c>
      <c r="V63" s="139" t="e">
        <f ca="1"/>
        <v>#NAME?</v>
      </c>
      <c r="W63" s="140" t="e">
        <f t="shared" ca="1" si="1"/>
        <v>#NAME?</v>
      </c>
      <c r="X63" t="e">
        <f t="shared" ca="1" si="2"/>
        <v>#NAME?</v>
      </c>
      <c r="Y63" t="e">
        <f t="shared" ca="1" si="3"/>
        <v>#NAME?</v>
      </c>
      <c r="Z63" s="138" t="e">
        <f t="shared" ca="1" si="4"/>
        <v>#NAME?</v>
      </c>
      <c r="AA63" s="140" t="e">
        <f t="shared" ca="1" si="5"/>
        <v>#NAME?</v>
      </c>
      <c r="AB63" s="138">
        <f t="shared" ca="1" si="6"/>
        <v>0</v>
      </c>
      <c r="AC63" s="140" t="e">
        <f t="shared" ca="1" si="7"/>
        <v>#NAME?</v>
      </c>
      <c r="AD63">
        <f t="shared" ca="1" si="8"/>
        <v>0</v>
      </c>
      <c r="AW63" t="e">
        <f ca="1"/>
        <v>#NAME?</v>
      </c>
      <c r="AX63" t="e">
        <f ca="1"/>
        <v>#NAME?</v>
      </c>
      <c r="AY63" t="e">
        <f ca="1"/>
        <v>#NAME?</v>
      </c>
      <c r="AZ63" t="e">
        <f t="shared" ca="1" si="13"/>
        <v>#NAME?</v>
      </c>
      <c r="BA63" t="e">
        <f t="shared" ca="1" si="14"/>
        <v>#NAME?</v>
      </c>
      <c r="BB63" t="e">
        <f t="shared" ca="1" si="10"/>
        <v>#NAME?</v>
      </c>
      <c r="BC63" t="e">
        <f t="shared" ca="1" si="11"/>
        <v>#NAME?</v>
      </c>
      <c r="BD63" t="e">
        <f t="shared" ca="1" si="12"/>
        <v>#NAME?</v>
      </c>
    </row>
    <row r="64" spans="1:56" ht="15.5" x14ac:dyDescent="0.35">
      <c r="A64" s="14">
        <v>46</v>
      </c>
      <c r="B64" s="14">
        <v>3</v>
      </c>
      <c r="C64" s="32">
        <v>0</v>
      </c>
      <c r="D64">
        <v>0</v>
      </c>
      <c r="R64" t="e">
        <f ca="1"/>
        <v>#NAME?</v>
      </c>
      <c r="S64" t="e">
        <f ca="1"/>
        <v>#NAME?</v>
      </c>
      <c r="T64" t="e">
        <f ca="1"/>
        <v>#NAME?</v>
      </c>
      <c r="U64" s="138" t="e">
        <f ca="1"/>
        <v>#NAME?</v>
      </c>
      <c r="V64" s="139" t="e">
        <f ca="1"/>
        <v>#NAME?</v>
      </c>
      <c r="W64" s="140" t="e">
        <f t="shared" ca="1" si="1"/>
        <v>#NAME?</v>
      </c>
      <c r="X64" t="e">
        <f t="shared" ca="1" si="2"/>
        <v>#NAME?</v>
      </c>
      <c r="Y64" t="e">
        <f t="shared" ca="1" si="3"/>
        <v>#NAME?</v>
      </c>
      <c r="Z64" s="138" t="e">
        <f t="shared" ca="1" si="4"/>
        <v>#NAME?</v>
      </c>
      <c r="AA64" s="140" t="e">
        <f t="shared" ca="1" si="5"/>
        <v>#NAME?</v>
      </c>
      <c r="AB64" s="138">
        <f t="shared" ca="1" si="6"/>
        <v>0</v>
      </c>
      <c r="AC64" s="140" t="e">
        <f t="shared" ca="1" si="7"/>
        <v>#NAME?</v>
      </c>
      <c r="AD64">
        <f t="shared" ca="1" si="8"/>
        <v>0</v>
      </c>
      <c r="AW64" t="e">
        <f ca="1"/>
        <v>#NAME?</v>
      </c>
      <c r="AX64" t="e">
        <f ca="1"/>
        <v>#NAME?</v>
      </c>
      <c r="AY64" t="e">
        <f ca="1"/>
        <v>#NAME?</v>
      </c>
      <c r="AZ64" t="e">
        <f t="shared" ca="1" si="13"/>
        <v>#NAME?</v>
      </c>
      <c r="BA64" t="e">
        <f t="shared" ca="1" si="14"/>
        <v>#NAME?</v>
      </c>
      <c r="BB64" t="e">
        <f t="shared" ca="1" si="10"/>
        <v>#NAME?</v>
      </c>
      <c r="BC64" t="e">
        <f t="shared" ca="1" si="11"/>
        <v>#NAME?</v>
      </c>
      <c r="BD64" t="e">
        <f t="shared" ca="1" si="12"/>
        <v>#NAME?</v>
      </c>
    </row>
    <row r="65" spans="1:56" ht="15.5" x14ac:dyDescent="0.35">
      <c r="A65" s="14">
        <v>38</v>
      </c>
      <c r="B65" s="14">
        <v>9</v>
      </c>
      <c r="C65" s="32">
        <v>1</v>
      </c>
      <c r="D65">
        <v>1</v>
      </c>
      <c r="R65" t="e">
        <f ca="1"/>
        <v>#NAME?</v>
      </c>
      <c r="S65" t="e">
        <f ca="1"/>
        <v>#NAME?</v>
      </c>
      <c r="T65" t="e">
        <f ca="1"/>
        <v>#NAME?</v>
      </c>
      <c r="U65" s="138" t="e">
        <f ca="1"/>
        <v>#NAME?</v>
      </c>
      <c r="V65" s="139" t="e">
        <f ca="1"/>
        <v>#NAME?</v>
      </c>
      <c r="W65" s="140" t="e">
        <f t="shared" ca="1" si="1"/>
        <v>#NAME?</v>
      </c>
      <c r="X65" t="e">
        <f t="shared" ca="1" si="2"/>
        <v>#NAME?</v>
      </c>
      <c r="Y65" t="e">
        <f t="shared" ca="1" si="3"/>
        <v>#NAME?</v>
      </c>
      <c r="Z65" s="138" t="e">
        <f t="shared" ca="1" si="4"/>
        <v>#NAME?</v>
      </c>
      <c r="AA65" s="140" t="e">
        <f t="shared" ca="1" si="5"/>
        <v>#NAME?</v>
      </c>
      <c r="AB65" s="138">
        <f t="shared" ca="1" si="6"/>
        <v>0</v>
      </c>
      <c r="AC65" s="140" t="e">
        <f t="shared" ca="1" si="7"/>
        <v>#NAME?</v>
      </c>
      <c r="AD65">
        <f t="shared" ca="1" si="8"/>
        <v>0</v>
      </c>
      <c r="AW65" t="e">
        <f ca="1"/>
        <v>#NAME?</v>
      </c>
      <c r="AX65" t="e">
        <f ca="1"/>
        <v>#NAME?</v>
      </c>
      <c r="AY65" t="e">
        <f ca="1"/>
        <v>#NAME?</v>
      </c>
      <c r="AZ65" t="e">
        <f t="shared" ca="1" si="13"/>
        <v>#NAME?</v>
      </c>
      <c r="BA65" t="e">
        <f t="shared" ca="1" si="14"/>
        <v>#NAME?</v>
      </c>
      <c r="BB65" t="e">
        <f t="shared" ca="1" si="10"/>
        <v>#NAME?</v>
      </c>
      <c r="BC65" t="e">
        <f t="shared" ca="1" si="11"/>
        <v>#NAME?</v>
      </c>
      <c r="BD65" t="e">
        <f t="shared" ca="1" si="12"/>
        <v>#NAME?</v>
      </c>
    </row>
    <row r="66" spans="1:56" ht="15.5" x14ac:dyDescent="0.35">
      <c r="A66" s="14">
        <v>36</v>
      </c>
      <c r="B66" s="14">
        <v>12</v>
      </c>
      <c r="C66" s="32">
        <v>1</v>
      </c>
      <c r="D66">
        <v>1</v>
      </c>
      <c r="R66" t="e">
        <f ca="1"/>
        <v>#NAME?</v>
      </c>
      <c r="S66" t="e">
        <f ca="1"/>
        <v>#NAME?</v>
      </c>
      <c r="T66" t="e">
        <f ca="1"/>
        <v>#NAME?</v>
      </c>
      <c r="U66" s="138" t="e">
        <f ca="1"/>
        <v>#NAME?</v>
      </c>
      <c r="V66" s="139" t="e">
        <f ca="1"/>
        <v>#NAME?</v>
      </c>
      <c r="W66" s="140" t="e">
        <f t="shared" ca="1" si="1"/>
        <v>#NAME?</v>
      </c>
      <c r="X66" t="e">
        <f t="shared" ca="1" si="2"/>
        <v>#NAME?</v>
      </c>
      <c r="Y66" t="e">
        <f t="shared" ca="1" si="3"/>
        <v>#NAME?</v>
      </c>
      <c r="Z66" s="138" t="e">
        <f t="shared" ca="1" si="4"/>
        <v>#NAME?</v>
      </c>
      <c r="AA66" s="140" t="e">
        <f t="shared" ca="1" si="5"/>
        <v>#NAME?</v>
      </c>
      <c r="AB66" s="138">
        <f t="shared" ca="1" si="6"/>
        <v>0</v>
      </c>
      <c r="AC66" s="140" t="e">
        <f t="shared" ca="1" si="7"/>
        <v>#NAME?</v>
      </c>
      <c r="AD66">
        <f t="shared" ca="1" si="8"/>
        <v>0</v>
      </c>
      <c r="AW66" t="e">
        <f ca="1"/>
        <v>#NAME?</v>
      </c>
      <c r="AX66" t="e">
        <f ca="1"/>
        <v>#NAME?</v>
      </c>
      <c r="AY66" t="e">
        <f ca="1"/>
        <v>#NAME?</v>
      </c>
      <c r="AZ66" t="e">
        <f t="shared" ca="1" si="13"/>
        <v>#NAME?</v>
      </c>
      <c r="BA66" t="e">
        <f t="shared" ca="1" si="14"/>
        <v>#NAME?</v>
      </c>
      <c r="BB66" t="e">
        <f t="shared" ca="1" si="10"/>
        <v>#NAME?</v>
      </c>
      <c r="BC66" t="e">
        <f t="shared" ca="1" si="11"/>
        <v>#NAME?</v>
      </c>
      <c r="BD66" t="e">
        <f t="shared" ca="1" si="12"/>
        <v>#NAME?</v>
      </c>
    </row>
    <row r="67" spans="1:56" ht="15.5" x14ac:dyDescent="0.35">
      <c r="A67" s="14">
        <v>42</v>
      </c>
      <c r="B67" s="14">
        <v>3</v>
      </c>
      <c r="C67" s="32">
        <v>1</v>
      </c>
      <c r="D67">
        <v>0</v>
      </c>
      <c r="R67" t="e">
        <f ca="1"/>
        <v>#NAME?</v>
      </c>
      <c r="S67" t="e">
        <f ca="1"/>
        <v>#NAME?</v>
      </c>
      <c r="T67" t="e">
        <f ca="1"/>
        <v>#NAME?</v>
      </c>
      <c r="U67" s="138" t="e">
        <f ca="1"/>
        <v>#NAME?</v>
      </c>
      <c r="V67" s="139" t="e">
        <f ca="1"/>
        <v>#NAME?</v>
      </c>
      <c r="W67" s="140" t="e">
        <f t="shared" ca="1" si="1"/>
        <v>#NAME?</v>
      </c>
      <c r="X67" t="e">
        <f t="shared" ca="1" si="2"/>
        <v>#NAME?</v>
      </c>
      <c r="Y67" t="e">
        <f t="shared" ca="1" si="3"/>
        <v>#NAME?</v>
      </c>
      <c r="Z67" s="138" t="e">
        <f t="shared" ca="1" si="4"/>
        <v>#NAME?</v>
      </c>
      <c r="AA67" s="140" t="e">
        <f t="shared" ca="1" si="5"/>
        <v>#NAME?</v>
      </c>
      <c r="AB67" s="138">
        <f t="shared" ca="1" si="6"/>
        <v>0</v>
      </c>
      <c r="AC67" s="140" t="e">
        <f t="shared" ca="1" si="7"/>
        <v>#NAME?</v>
      </c>
      <c r="AD67">
        <f t="shared" ca="1" si="8"/>
        <v>0</v>
      </c>
      <c r="AW67" t="e">
        <f ca="1"/>
        <v>#NAME?</v>
      </c>
      <c r="AX67" t="e">
        <f ca="1"/>
        <v>#NAME?</v>
      </c>
      <c r="AY67" t="e">
        <f ca="1"/>
        <v>#NAME?</v>
      </c>
      <c r="AZ67" t="e">
        <f t="shared" ca="1" si="13"/>
        <v>#NAME?</v>
      </c>
      <c r="BA67" t="e">
        <f t="shared" ca="1" si="14"/>
        <v>#NAME?</v>
      </c>
      <c r="BB67" t="e">
        <f t="shared" ca="1" si="10"/>
        <v>#NAME?</v>
      </c>
      <c r="BC67" t="e">
        <f t="shared" ca="1" si="11"/>
        <v>#NAME?</v>
      </c>
      <c r="BD67" t="e">
        <f t="shared" ca="1" si="12"/>
        <v>#NAME?</v>
      </c>
    </row>
    <row r="68" spans="1:56" ht="15.5" x14ac:dyDescent="0.35">
      <c r="A68" s="14">
        <v>28</v>
      </c>
      <c r="B68" s="14">
        <v>9</v>
      </c>
      <c r="C68" s="32">
        <v>1</v>
      </c>
      <c r="D68">
        <v>1</v>
      </c>
      <c r="R68" t="e">
        <f ca="1"/>
        <v>#NAME?</v>
      </c>
      <c r="S68" t="e">
        <f ca="1"/>
        <v>#NAME?</v>
      </c>
      <c r="T68" t="e">
        <f ca="1"/>
        <v>#NAME?</v>
      </c>
      <c r="U68" s="138" t="e">
        <f ca="1"/>
        <v>#NAME?</v>
      </c>
      <c r="V68" s="139" t="e">
        <f ca="1"/>
        <v>#NAME?</v>
      </c>
      <c r="W68" s="140" t="e">
        <f t="shared" ca="1" si="1"/>
        <v>#NAME?</v>
      </c>
      <c r="X68" t="e">
        <f t="shared" ca="1" si="2"/>
        <v>#NAME?</v>
      </c>
      <c r="Y68" t="e">
        <f t="shared" ca="1" si="3"/>
        <v>#NAME?</v>
      </c>
      <c r="Z68" s="138" t="e">
        <f t="shared" ca="1" si="4"/>
        <v>#NAME?</v>
      </c>
      <c r="AA68" s="140" t="e">
        <f t="shared" ca="1" si="5"/>
        <v>#NAME?</v>
      </c>
      <c r="AB68" s="138">
        <f t="shared" ca="1" si="6"/>
        <v>0</v>
      </c>
      <c r="AC68" s="140" t="e">
        <f t="shared" ca="1" si="7"/>
        <v>#NAME?</v>
      </c>
      <c r="AD68">
        <f t="shared" ca="1" si="8"/>
        <v>0</v>
      </c>
      <c r="AW68" t="e">
        <f ca="1"/>
        <v>#NAME?</v>
      </c>
      <c r="AX68" t="e">
        <f ca="1"/>
        <v>#NAME?</v>
      </c>
      <c r="AY68" t="e">
        <f ca="1"/>
        <v>#NAME?</v>
      </c>
      <c r="AZ68" t="e">
        <f t="shared" ca="1" si="13"/>
        <v>#NAME?</v>
      </c>
      <c r="BA68" t="e">
        <f t="shared" ca="1" si="14"/>
        <v>#NAME?</v>
      </c>
      <c r="BB68" t="e">
        <f t="shared" ca="1" si="10"/>
        <v>#NAME?</v>
      </c>
      <c r="BC68" t="e">
        <f t="shared" ca="1" si="11"/>
        <v>#NAME?</v>
      </c>
      <c r="BD68" t="e">
        <f t="shared" ca="1" si="12"/>
        <v>#NAME?</v>
      </c>
    </row>
    <row r="69" spans="1:56" ht="15.5" x14ac:dyDescent="0.35">
      <c r="A69" s="14">
        <v>35</v>
      </c>
      <c r="B69" s="14">
        <v>10</v>
      </c>
      <c r="C69" s="32">
        <v>0</v>
      </c>
      <c r="D69">
        <v>0</v>
      </c>
      <c r="R69" t="e">
        <f ca="1"/>
        <v>#NAME?</v>
      </c>
      <c r="S69" t="e">
        <f ca="1"/>
        <v>#NAME?</v>
      </c>
      <c r="T69" t="e">
        <f ca="1"/>
        <v>#NAME?</v>
      </c>
      <c r="U69" s="138" t="e">
        <f ca="1"/>
        <v>#NAME?</v>
      </c>
      <c r="V69" s="139" t="e">
        <f ca="1"/>
        <v>#NAME?</v>
      </c>
      <c r="W69" s="140" t="e">
        <f t="shared" ca="1" si="1"/>
        <v>#NAME?</v>
      </c>
      <c r="X69" t="e">
        <f t="shared" ca="1" si="2"/>
        <v>#NAME?</v>
      </c>
      <c r="Y69" t="e">
        <f t="shared" ca="1" si="3"/>
        <v>#NAME?</v>
      </c>
      <c r="Z69" s="138" t="e">
        <f t="shared" ca="1" si="4"/>
        <v>#NAME?</v>
      </c>
      <c r="AA69" s="140" t="e">
        <f t="shared" ca="1" si="5"/>
        <v>#NAME?</v>
      </c>
      <c r="AB69" s="138">
        <f t="shared" ca="1" si="6"/>
        <v>0</v>
      </c>
      <c r="AC69" s="140" t="e">
        <f t="shared" ca="1" si="7"/>
        <v>#NAME?</v>
      </c>
      <c r="AD69">
        <f t="shared" ca="1" si="8"/>
        <v>0</v>
      </c>
      <c r="AW69" t="e">
        <f ca="1"/>
        <v>#NAME?</v>
      </c>
      <c r="AX69" t="e">
        <f ca="1"/>
        <v>#NAME?</v>
      </c>
      <c r="AY69" t="e">
        <f ca="1"/>
        <v>#NAME?</v>
      </c>
      <c r="AZ69" t="e">
        <f t="shared" ca="1" si="13"/>
        <v>#NAME?</v>
      </c>
      <c r="BA69" t="e">
        <f t="shared" ca="1" si="14"/>
        <v>#NAME?</v>
      </c>
      <c r="BB69" t="e">
        <f t="shared" ca="1" si="10"/>
        <v>#NAME?</v>
      </c>
      <c r="BC69" t="e">
        <f t="shared" ca="1" si="11"/>
        <v>#NAME?</v>
      </c>
      <c r="BD69" t="e">
        <f t="shared" ca="1" si="12"/>
        <v>#NAME?</v>
      </c>
    </row>
    <row r="70" spans="1:56" ht="15.5" x14ac:dyDescent="0.35">
      <c r="A70" s="14">
        <v>43</v>
      </c>
      <c r="B70" s="14">
        <v>11</v>
      </c>
      <c r="C70" s="32">
        <v>1</v>
      </c>
      <c r="D70">
        <v>0</v>
      </c>
      <c r="R70" t="e">
        <f ca="1"/>
        <v>#NAME?</v>
      </c>
      <c r="S70" t="e">
        <f ca="1"/>
        <v>#NAME?</v>
      </c>
      <c r="T70" t="e">
        <f ca="1"/>
        <v>#NAME?</v>
      </c>
      <c r="U70" s="138" t="e">
        <f ca="1"/>
        <v>#NAME?</v>
      </c>
      <c r="V70" s="139" t="e">
        <f ca="1"/>
        <v>#NAME?</v>
      </c>
      <c r="W70" s="140" t="e">
        <f t="shared" ca="1" si="1"/>
        <v>#NAME?</v>
      </c>
      <c r="X70" t="e">
        <f t="shared" ca="1" si="2"/>
        <v>#NAME?</v>
      </c>
      <c r="Y70" t="e">
        <f t="shared" ca="1" si="3"/>
        <v>#NAME?</v>
      </c>
      <c r="Z70" s="138" t="e">
        <f t="shared" ca="1" si="4"/>
        <v>#NAME?</v>
      </c>
      <c r="AA70" s="140" t="e">
        <f t="shared" ca="1" si="5"/>
        <v>#NAME?</v>
      </c>
      <c r="AB70" s="138">
        <f t="shared" ca="1" si="6"/>
        <v>0</v>
      </c>
      <c r="AC70" s="140" t="e">
        <f t="shared" ca="1" si="7"/>
        <v>#NAME?</v>
      </c>
      <c r="AD70">
        <f t="shared" ca="1" si="8"/>
        <v>0</v>
      </c>
      <c r="AW70" t="e">
        <f ca="1"/>
        <v>#NAME?</v>
      </c>
      <c r="AX70" t="e">
        <f ca="1"/>
        <v>#NAME?</v>
      </c>
      <c r="AY70" t="e">
        <f ca="1"/>
        <v>#NAME?</v>
      </c>
      <c r="AZ70" t="e">
        <f t="shared" ca="1" si="13"/>
        <v>#NAME?</v>
      </c>
      <c r="BA70" t="e">
        <f t="shared" ca="1" si="14"/>
        <v>#NAME?</v>
      </c>
      <c r="BB70" t="e">
        <f t="shared" ca="1" si="10"/>
        <v>#NAME?</v>
      </c>
      <c r="BC70" t="e">
        <f t="shared" ca="1" si="11"/>
        <v>#NAME?</v>
      </c>
      <c r="BD70" t="e">
        <f t="shared" ca="1" si="12"/>
        <v>#NAME?</v>
      </c>
    </row>
    <row r="71" spans="1:56" ht="15.5" x14ac:dyDescent="0.35">
      <c r="A71" s="14">
        <v>35</v>
      </c>
      <c r="B71" s="14">
        <v>8</v>
      </c>
      <c r="C71" s="32">
        <v>1</v>
      </c>
      <c r="D71">
        <v>0</v>
      </c>
      <c r="R71" t="e">
        <f ca="1"/>
        <v>#NAME?</v>
      </c>
      <c r="S71" t="e">
        <f ca="1"/>
        <v>#NAME?</v>
      </c>
      <c r="T71" t="e">
        <f ca="1"/>
        <v>#NAME?</v>
      </c>
      <c r="U71" s="138" t="e">
        <f ca="1"/>
        <v>#NAME?</v>
      </c>
      <c r="V71" s="139" t="e">
        <f ca="1"/>
        <v>#NAME?</v>
      </c>
      <c r="W71" s="140" t="e">
        <f t="shared" ca="1" si="1"/>
        <v>#NAME?</v>
      </c>
      <c r="X71" t="e">
        <f t="shared" ca="1" si="2"/>
        <v>#NAME?</v>
      </c>
      <c r="Y71" t="e">
        <f t="shared" ca="1" si="3"/>
        <v>#NAME?</v>
      </c>
      <c r="Z71" s="138" t="e">
        <f t="shared" ca="1" si="4"/>
        <v>#NAME?</v>
      </c>
      <c r="AA71" s="140" t="e">
        <f t="shared" ca="1" si="5"/>
        <v>#NAME?</v>
      </c>
      <c r="AB71" s="138">
        <f t="shared" ca="1" si="6"/>
        <v>0</v>
      </c>
      <c r="AC71" s="140" t="e">
        <f t="shared" ca="1" si="7"/>
        <v>#NAME?</v>
      </c>
      <c r="AD71">
        <f t="shared" ca="1" si="8"/>
        <v>0</v>
      </c>
      <c r="AW71" t="e">
        <f ca="1"/>
        <v>#NAME?</v>
      </c>
      <c r="AX71" t="e">
        <f ca="1"/>
        <v>#NAME?</v>
      </c>
      <c r="AY71" t="e">
        <f ca="1"/>
        <v>#NAME?</v>
      </c>
      <c r="AZ71" t="e">
        <f t="shared" ca="1" si="13"/>
        <v>#NAME?</v>
      </c>
      <c r="BA71" t="e">
        <f t="shared" ca="1" si="14"/>
        <v>#NAME?</v>
      </c>
      <c r="BB71" t="e">
        <f t="shared" ca="1" si="10"/>
        <v>#NAME?</v>
      </c>
      <c r="BC71" t="e">
        <f t="shared" ca="1" si="11"/>
        <v>#NAME?</v>
      </c>
      <c r="BD71" t="e">
        <f t="shared" ca="1" si="12"/>
        <v>#NAME?</v>
      </c>
    </row>
    <row r="72" spans="1:56" ht="15.5" x14ac:dyDescent="0.35">
      <c r="A72" s="14">
        <v>28</v>
      </c>
      <c r="B72" s="14">
        <v>8</v>
      </c>
      <c r="C72" s="32">
        <v>0</v>
      </c>
      <c r="D72">
        <v>1</v>
      </c>
      <c r="R72" t="e">
        <f ca="1"/>
        <v>#NAME?</v>
      </c>
      <c r="S72" t="e">
        <f ca="1"/>
        <v>#NAME?</v>
      </c>
      <c r="T72" t="e">
        <f ca="1"/>
        <v>#NAME?</v>
      </c>
      <c r="U72" s="138" t="e">
        <f ca="1"/>
        <v>#NAME?</v>
      </c>
      <c r="V72" s="139" t="e">
        <f ca="1"/>
        <v>#NAME?</v>
      </c>
      <c r="W72" s="140" t="e">
        <f t="shared" ca="1" si="1"/>
        <v>#NAME?</v>
      </c>
      <c r="X72" t="e">
        <f t="shared" ca="1" si="2"/>
        <v>#NAME?</v>
      </c>
      <c r="Y72" t="e">
        <f t="shared" ca="1" si="3"/>
        <v>#NAME?</v>
      </c>
      <c r="Z72" s="138" t="e">
        <f t="shared" ca="1" si="4"/>
        <v>#NAME?</v>
      </c>
      <c r="AA72" s="140" t="e">
        <f t="shared" ca="1" si="5"/>
        <v>#NAME?</v>
      </c>
      <c r="AB72" s="138">
        <f t="shared" ca="1" si="6"/>
        <v>0</v>
      </c>
      <c r="AC72" s="140" t="e">
        <f t="shared" ca="1" si="7"/>
        <v>#NAME?</v>
      </c>
      <c r="AD72">
        <f t="shared" ca="1" si="8"/>
        <v>0</v>
      </c>
      <c r="AW72" t="e">
        <f ca="1"/>
        <v>#NAME?</v>
      </c>
      <c r="AX72" t="e">
        <f ca="1"/>
        <v>#NAME?</v>
      </c>
      <c r="AY72" t="e">
        <f ca="1"/>
        <v>#NAME?</v>
      </c>
      <c r="AZ72" t="e">
        <f t="shared" ca="1" si="13"/>
        <v>#NAME?</v>
      </c>
      <c r="BA72" t="e">
        <f t="shared" ca="1" si="14"/>
        <v>#NAME?</v>
      </c>
      <c r="BB72" t="e">
        <f t="shared" ca="1" si="10"/>
        <v>#NAME?</v>
      </c>
      <c r="BC72" t="e">
        <f t="shared" ca="1" si="11"/>
        <v>#NAME?</v>
      </c>
      <c r="BD72" t="e">
        <f t="shared" ca="1" si="12"/>
        <v>#NAME?</v>
      </c>
    </row>
    <row r="73" spans="1:56" ht="15.5" x14ac:dyDescent="0.35">
      <c r="A73" s="14">
        <v>56</v>
      </c>
      <c r="B73" s="14">
        <v>3</v>
      </c>
      <c r="C73" s="32">
        <v>0</v>
      </c>
      <c r="D73">
        <v>0</v>
      </c>
      <c r="R73" t="e">
        <f ca="1"/>
        <v>#NAME?</v>
      </c>
      <c r="S73" t="e">
        <f ca="1"/>
        <v>#NAME?</v>
      </c>
      <c r="T73" t="e">
        <f ca="1"/>
        <v>#NAME?</v>
      </c>
      <c r="U73" s="138" t="e">
        <f ca="1"/>
        <v>#NAME?</v>
      </c>
      <c r="V73" s="139" t="e">
        <f ca="1"/>
        <v>#NAME?</v>
      </c>
      <c r="W73" s="140" t="e">
        <f t="shared" ca="1" si="1"/>
        <v>#NAME?</v>
      </c>
      <c r="X73" t="e">
        <f t="shared" ca="1" si="2"/>
        <v>#NAME?</v>
      </c>
      <c r="Y73" t="e">
        <f t="shared" ca="1" si="3"/>
        <v>#NAME?</v>
      </c>
      <c r="Z73" s="138" t="e">
        <f t="shared" ca="1" si="4"/>
        <v>#NAME?</v>
      </c>
      <c r="AA73" s="140" t="e">
        <f t="shared" ca="1" si="5"/>
        <v>#NAME?</v>
      </c>
      <c r="AB73" s="138">
        <f t="shared" ca="1" si="6"/>
        <v>0</v>
      </c>
      <c r="AC73" s="140" t="e">
        <f t="shared" ca="1" si="7"/>
        <v>#NAME?</v>
      </c>
      <c r="AD73">
        <f t="shared" ca="1" si="8"/>
        <v>0</v>
      </c>
      <c r="AW73" t="e">
        <f ca="1"/>
        <v>#NAME?</v>
      </c>
      <c r="AX73" t="e">
        <f ca="1"/>
        <v>#NAME?</v>
      </c>
      <c r="AY73" t="e">
        <f ca="1"/>
        <v>#NAME?</v>
      </c>
      <c r="AZ73" t="e">
        <f t="shared" ca="1" si="13"/>
        <v>#NAME?</v>
      </c>
      <c r="BA73" t="e">
        <f t="shared" ca="1" si="14"/>
        <v>#NAME?</v>
      </c>
      <c r="BB73" t="e">
        <f t="shared" ca="1" si="10"/>
        <v>#NAME?</v>
      </c>
      <c r="BC73" t="e">
        <f t="shared" ca="1" si="11"/>
        <v>#NAME?</v>
      </c>
      <c r="BD73" t="e">
        <f t="shared" ca="1" si="12"/>
        <v>#NAME?</v>
      </c>
    </row>
    <row r="74" spans="1:56" ht="15.5" x14ac:dyDescent="0.35">
      <c r="A74" s="14">
        <v>40</v>
      </c>
      <c r="B74" s="14">
        <v>8</v>
      </c>
      <c r="C74" s="32">
        <v>0</v>
      </c>
      <c r="D74">
        <v>1</v>
      </c>
      <c r="R74" t="e">
        <f ca="1"/>
        <v>#NAME?</v>
      </c>
      <c r="S74" t="e">
        <f ca="1"/>
        <v>#NAME?</v>
      </c>
      <c r="T74" t="e">
        <f ca="1"/>
        <v>#NAME?</v>
      </c>
      <c r="U74" s="138" t="e">
        <f ca="1"/>
        <v>#NAME?</v>
      </c>
      <c r="V74" s="139" t="e">
        <f ca="1"/>
        <v>#NAME?</v>
      </c>
      <c r="W74" s="140" t="e">
        <f t="shared" ca="1" si="1"/>
        <v>#NAME?</v>
      </c>
      <c r="X74" t="e">
        <f t="shared" ca="1" si="2"/>
        <v>#NAME?</v>
      </c>
      <c r="Y74" t="e">
        <f t="shared" ca="1" si="3"/>
        <v>#NAME?</v>
      </c>
      <c r="Z74" s="138" t="e">
        <f t="shared" ca="1" si="4"/>
        <v>#NAME?</v>
      </c>
      <c r="AA74" s="140" t="e">
        <f t="shared" ca="1" si="5"/>
        <v>#NAME?</v>
      </c>
      <c r="AB74" s="138">
        <f t="shared" ca="1" si="6"/>
        <v>0</v>
      </c>
      <c r="AC74" s="140" t="e">
        <f t="shared" ca="1" si="7"/>
        <v>#NAME?</v>
      </c>
      <c r="AD74">
        <f t="shared" ca="1" si="8"/>
        <v>0</v>
      </c>
      <c r="AW74" t="e">
        <f ca="1"/>
        <v>#NAME?</v>
      </c>
      <c r="AX74" t="e">
        <f ca="1"/>
        <v>#NAME?</v>
      </c>
      <c r="AY74" t="e">
        <f ca="1"/>
        <v>#NAME?</v>
      </c>
      <c r="AZ74" t="e">
        <f t="shared" ca="1" si="13"/>
        <v>#NAME?</v>
      </c>
      <c r="BA74" t="e">
        <f t="shared" ca="1" si="14"/>
        <v>#NAME?</v>
      </c>
      <c r="BB74" t="e">
        <f t="shared" ca="1" si="10"/>
        <v>#NAME?</v>
      </c>
      <c r="BC74" t="e">
        <f t="shared" ca="1" si="11"/>
        <v>#NAME?</v>
      </c>
      <c r="BD74" t="e">
        <f t="shared" ca="1" si="12"/>
        <v>#NAME?</v>
      </c>
    </row>
    <row r="75" spans="1:56" ht="15.5" x14ac:dyDescent="0.35">
      <c r="A75" s="14">
        <v>31</v>
      </c>
      <c r="B75" s="14">
        <v>7</v>
      </c>
      <c r="C75" s="32">
        <v>1</v>
      </c>
      <c r="D75">
        <v>1</v>
      </c>
      <c r="R75" t="e">
        <f ca="1"/>
        <v>#NAME?</v>
      </c>
      <c r="S75" t="e">
        <f ca="1"/>
        <v>#NAME?</v>
      </c>
      <c r="T75" t="e">
        <f ca="1"/>
        <v>#NAME?</v>
      </c>
      <c r="U75" s="138" t="e">
        <f ca="1"/>
        <v>#NAME?</v>
      </c>
      <c r="V75" s="139" t="e">
        <f ca="1"/>
        <v>#NAME?</v>
      </c>
      <c r="W75" s="140" t="e">
        <f t="shared" ca="1" si="1"/>
        <v>#NAME?</v>
      </c>
      <c r="X75" t="e">
        <f t="shared" ca="1" si="2"/>
        <v>#NAME?</v>
      </c>
      <c r="Y75" t="e">
        <f t="shared" ca="1" si="3"/>
        <v>#NAME?</v>
      </c>
      <c r="Z75" s="138" t="e">
        <f t="shared" ca="1" si="4"/>
        <v>#NAME?</v>
      </c>
      <c r="AA75" s="140" t="e">
        <f t="shared" ca="1" si="5"/>
        <v>#NAME?</v>
      </c>
      <c r="AB75" s="138">
        <f t="shared" ca="1" si="6"/>
        <v>0</v>
      </c>
      <c r="AC75" s="140" t="e">
        <f t="shared" ca="1" si="7"/>
        <v>#NAME?</v>
      </c>
      <c r="AD75">
        <f t="shared" ca="1" si="8"/>
        <v>0</v>
      </c>
      <c r="AW75" t="e">
        <f ca="1"/>
        <v>#NAME?</v>
      </c>
      <c r="AX75" t="e">
        <f ca="1"/>
        <v>#NAME?</v>
      </c>
      <c r="AY75" t="e">
        <f ca="1"/>
        <v>#NAME?</v>
      </c>
      <c r="AZ75" t="e">
        <f t="shared" ca="1" si="13"/>
        <v>#NAME?</v>
      </c>
      <c r="BA75" t="e">
        <f t="shared" ca="1" si="14"/>
        <v>#NAME?</v>
      </c>
      <c r="BB75" t="e">
        <f t="shared" ca="1" si="10"/>
        <v>#NAME?</v>
      </c>
      <c r="BC75" t="e">
        <f t="shared" ca="1" si="11"/>
        <v>#NAME?</v>
      </c>
      <c r="BD75" t="e">
        <f t="shared" ca="1" si="12"/>
        <v>#NAME?</v>
      </c>
    </row>
    <row r="76" spans="1:56" ht="15.5" x14ac:dyDescent="0.35">
      <c r="A76" s="14">
        <v>40</v>
      </c>
      <c r="B76" s="14">
        <v>20</v>
      </c>
      <c r="C76" s="32">
        <v>0</v>
      </c>
      <c r="D76">
        <v>1</v>
      </c>
      <c r="R76" t="e">
        <f ca="1"/>
        <v>#NAME?</v>
      </c>
      <c r="S76" t="e">
        <f ca="1"/>
        <v>#NAME?</v>
      </c>
      <c r="T76" t="e">
        <f ca="1"/>
        <v>#NAME?</v>
      </c>
      <c r="U76" s="138" t="e">
        <f ca="1"/>
        <v>#NAME?</v>
      </c>
      <c r="V76" s="139" t="e">
        <f ca="1"/>
        <v>#NAME?</v>
      </c>
      <c r="W76" s="140" t="e">
        <f t="shared" ca="1" si="1"/>
        <v>#NAME?</v>
      </c>
      <c r="X76" t="e">
        <f t="shared" ca="1" si="2"/>
        <v>#NAME?</v>
      </c>
      <c r="Y76" t="e">
        <f t="shared" ca="1" si="3"/>
        <v>#NAME?</v>
      </c>
      <c r="Z76" s="138" t="e">
        <f t="shared" ca="1" si="4"/>
        <v>#NAME?</v>
      </c>
      <c r="AA76" s="140" t="e">
        <f t="shared" ca="1" si="5"/>
        <v>#NAME?</v>
      </c>
      <c r="AB76" s="138">
        <f t="shared" ca="1" si="6"/>
        <v>0</v>
      </c>
      <c r="AC76" s="140" t="e">
        <f t="shared" ca="1" si="7"/>
        <v>#NAME?</v>
      </c>
      <c r="AD76">
        <f t="shared" ca="1" si="8"/>
        <v>0</v>
      </c>
      <c r="AW76" t="e">
        <f ca="1"/>
        <v>#NAME?</v>
      </c>
      <c r="AX76" t="e">
        <f ca="1"/>
        <v>#NAME?</v>
      </c>
      <c r="AY76" t="e">
        <f ca="1"/>
        <v>#NAME?</v>
      </c>
      <c r="AZ76" t="e">
        <f t="shared" ca="1" si="13"/>
        <v>#NAME?</v>
      </c>
      <c r="BA76" t="e">
        <f t="shared" ca="1" si="14"/>
        <v>#NAME?</v>
      </c>
      <c r="BB76" t="e">
        <f t="shared" ca="1" si="10"/>
        <v>#NAME?</v>
      </c>
      <c r="BC76" t="e">
        <f t="shared" ca="1" si="11"/>
        <v>#NAME?</v>
      </c>
      <c r="BD76" t="e">
        <f t="shared" ca="1" si="12"/>
        <v>#NAME?</v>
      </c>
    </row>
    <row r="77" spans="1:56" ht="15.5" x14ac:dyDescent="0.35">
      <c r="A77" s="14">
        <v>29</v>
      </c>
      <c r="B77" s="14">
        <v>15</v>
      </c>
      <c r="C77" s="32">
        <v>0</v>
      </c>
      <c r="D77">
        <v>1</v>
      </c>
      <c r="R77" t="e">
        <f ca="1"/>
        <v>#NAME?</v>
      </c>
      <c r="S77" t="e">
        <f ca="1"/>
        <v>#NAME?</v>
      </c>
      <c r="T77" t="e">
        <f ca="1"/>
        <v>#NAME?</v>
      </c>
      <c r="U77" s="138" t="e">
        <f ca="1"/>
        <v>#NAME?</v>
      </c>
      <c r="V77" s="139" t="e">
        <f ca="1"/>
        <v>#NAME?</v>
      </c>
      <c r="W77" s="140" t="e">
        <f t="shared" ref="W77:W140" ca="1" si="15">U77+V77</f>
        <v>#NAME?</v>
      </c>
      <c r="X77" t="e">
        <f t="shared" ref="X77:X140" ca="1" si="16">IF(W77=0,"",U77/W77)</f>
        <v>#NAME?</v>
      </c>
      <c r="Y77" t="e">
        <f t="shared" ref="Y77:Y140" ca="1" si="17">1/(1+EXP(-$AF$13-MMULT(R77:T77,$AF$14:$AF$16)))</f>
        <v>#NAME?</v>
      </c>
      <c r="Z77" s="138" t="e">
        <f t="shared" ref="Z77:Z140" ca="1" si="18">W77*Y77</f>
        <v>#NAME?</v>
      </c>
      <c r="AA77" s="140" t="e">
        <f t="shared" ref="AA77:AA140" ca="1" si="19">W77-Z77</f>
        <v>#NAME?</v>
      </c>
      <c r="AB77" s="138">
        <f t="shared" ref="AB77:AB140" ca="1" si="20">IFERROR(W77*(X77*LN(Y77)+(1-X77)*LN(1-Y77)),0)</f>
        <v>0</v>
      </c>
      <c r="AC77" s="140" t="e">
        <f t="shared" ref="AC77:AC140" ca="1" si="21">100*IF(Y77&gt;=$AS$18,U77/W77,V77/W77)</f>
        <v>#NAME?</v>
      </c>
      <c r="AD77">
        <f t="shared" ref="AD77:AD140" ca="1" si="22">IFERROR((U77-Z77)^2/Z77+(V77-AA77)^2/AA77,0)</f>
        <v>0</v>
      </c>
      <c r="AW77" t="e">
        <f ca="1"/>
        <v>#NAME?</v>
      </c>
      <c r="AX77" t="e">
        <f ca="1"/>
        <v>#NAME?</v>
      </c>
      <c r="AY77" t="e">
        <f ca="1"/>
        <v>#NAME?</v>
      </c>
      <c r="AZ77" t="e">
        <f t="shared" ca="1" si="13"/>
        <v>#NAME?</v>
      </c>
      <c r="BA77" t="e">
        <f t="shared" ca="1" si="14"/>
        <v>#NAME?</v>
      </c>
      <c r="BB77" t="e">
        <f t="shared" ref="BB77:BB140" ca="1" si="23">1-AZ77/AZ$149</f>
        <v>#NAME?</v>
      </c>
      <c r="BC77" t="e">
        <f t="shared" ref="BC77:BC140" ca="1" si="24">1-BA77/BA$149</f>
        <v>#NAME?</v>
      </c>
      <c r="BD77" t="e">
        <f t="shared" ref="BD77:BD140" ca="1" si="25">(BB77-BB78)*BC77</f>
        <v>#NAME?</v>
      </c>
    </row>
    <row r="78" spans="1:56" ht="15.5" x14ac:dyDescent="0.35">
      <c r="A78" s="14">
        <v>32</v>
      </c>
      <c r="B78" s="14">
        <v>10</v>
      </c>
      <c r="C78" s="32">
        <v>0</v>
      </c>
      <c r="D78">
        <v>1</v>
      </c>
      <c r="R78" t="e">
        <f ca="1"/>
        <v>#NAME?</v>
      </c>
      <c r="S78" t="e">
        <f ca="1"/>
        <v>#NAME?</v>
      </c>
      <c r="T78" t="e">
        <f ca="1"/>
        <v>#NAME?</v>
      </c>
      <c r="U78" s="138" t="e">
        <f ca="1"/>
        <v>#NAME?</v>
      </c>
      <c r="V78" s="139" t="e">
        <f ca="1"/>
        <v>#NAME?</v>
      </c>
      <c r="W78" s="140" t="e">
        <f t="shared" ca="1" si="15"/>
        <v>#NAME?</v>
      </c>
      <c r="X78" t="e">
        <f t="shared" ca="1" si="16"/>
        <v>#NAME?</v>
      </c>
      <c r="Y78" t="e">
        <f t="shared" ca="1" si="17"/>
        <v>#NAME?</v>
      </c>
      <c r="Z78" s="138" t="e">
        <f t="shared" ca="1" si="18"/>
        <v>#NAME?</v>
      </c>
      <c r="AA78" s="140" t="e">
        <f t="shared" ca="1" si="19"/>
        <v>#NAME?</v>
      </c>
      <c r="AB78" s="138">
        <f t="shared" ca="1" si="20"/>
        <v>0</v>
      </c>
      <c r="AC78" s="140" t="e">
        <f t="shared" ca="1" si="21"/>
        <v>#NAME?</v>
      </c>
      <c r="AD78">
        <f t="shared" ca="1" si="22"/>
        <v>0</v>
      </c>
      <c r="AW78" t="e">
        <f ca="1"/>
        <v>#NAME?</v>
      </c>
      <c r="AX78" t="e">
        <f ca="1"/>
        <v>#NAME?</v>
      </c>
      <c r="AY78" t="e">
        <f ca="1"/>
        <v>#NAME?</v>
      </c>
      <c r="AZ78" t="e">
        <f t="shared" ref="AZ78:AZ141" ca="1" si="26">AZ77+AX78</f>
        <v>#NAME?</v>
      </c>
      <c r="BA78" t="e">
        <f t="shared" ref="BA78:BA141" ca="1" si="27">BA77+AY78</f>
        <v>#NAME?</v>
      </c>
      <c r="BB78" t="e">
        <f t="shared" ca="1" si="23"/>
        <v>#NAME?</v>
      </c>
      <c r="BC78" t="e">
        <f t="shared" ca="1" si="24"/>
        <v>#NAME?</v>
      </c>
      <c r="BD78" t="e">
        <f t="shared" ca="1" si="25"/>
        <v>#NAME?</v>
      </c>
    </row>
    <row r="79" spans="1:56" ht="15.5" x14ac:dyDescent="0.35">
      <c r="A79" s="14">
        <v>33</v>
      </c>
      <c r="B79" s="14">
        <v>11</v>
      </c>
      <c r="C79" s="32">
        <v>1</v>
      </c>
      <c r="D79">
        <v>0</v>
      </c>
      <c r="R79" t="e">
        <f ca="1"/>
        <v>#NAME?</v>
      </c>
      <c r="S79" t="e">
        <f ca="1"/>
        <v>#NAME?</v>
      </c>
      <c r="T79" t="e">
        <f ca="1"/>
        <v>#NAME?</v>
      </c>
      <c r="U79" s="138" t="e">
        <f ca="1"/>
        <v>#NAME?</v>
      </c>
      <c r="V79" s="139" t="e">
        <f ca="1"/>
        <v>#NAME?</v>
      </c>
      <c r="W79" s="140" t="e">
        <f t="shared" ca="1" si="15"/>
        <v>#NAME?</v>
      </c>
      <c r="X79" t="e">
        <f t="shared" ca="1" si="16"/>
        <v>#NAME?</v>
      </c>
      <c r="Y79" t="e">
        <f t="shared" ca="1" si="17"/>
        <v>#NAME?</v>
      </c>
      <c r="Z79" s="138" t="e">
        <f t="shared" ca="1" si="18"/>
        <v>#NAME?</v>
      </c>
      <c r="AA79" s="140" t="e">
        <f t="shared" ca="1" si="19"/>
        <v>#NAME?</v>
      </c>
      <c r="AB79" s="138">
        <f t="shared" ca="1" si="20"/>
        <v>0</v>
      </c>
      <c r="AC79" s="140" t="e">
        <f t="shared" ca="1" si="21"/>
        <v>#NAME?</v>
      </c>
      <c r="AD79">
        <f t="shared" ca="1" si="22"/>
        <v>0</v>
      </c>
      <c r="AW79" t="e">
        <f ca="1"/>
        <v>#NAME?</v>
      </c>
      <c r="AX79" t="e">
        <f ca="1"/>
        <v>#NAME?</v>
      </c>
      <c r="AY79" t="e">
        <f ca="1"/>
        <v>#NAME?</v>
      </c>
      <c r="AZ79" t="e">
        <f t="shared" ca="1" si="26"/>
        <v>#NAME?</v>
      </c>
      <c r="BA79" t="e">
        <f t="shared" ca="1" si="27"/>
        <v>#NAME?</v>
      </c>
      <c r="BB79" t="e">
        <f t="shared" ca="1" si="23"/>
        <v>#NAME?</v>
      </c>
      <c r="BC79" t="e">
        <f t="shared" ca="1" si="24"/>
        <v>#NAME?</v>
      </c>
      <c r="BD79" t="e">
        <f t="shared" ca="1" si="25"/>
        <v>#NAME?</v>
      </c>
    </row>
    <row r="80" spans="1:56" ht="15.5" x14ac:dyDescent="0.35">
      <c r="A80" s="14">
        <v>39</v>
      </c>
      <c r="B80" s="14">
        <v>7</v>
      </c>
      <c r="C80" s="32">
        <v>1</v>
      </c>
      <c r="D80">
        <v>0</v>
      </c>
      <c r="R80" t="e">
        <f ca="1"/>
        <v>#NAME?</v>
      </c>
      <c r="S80" t="e">
        <f ca="1"/>
        <v>#NAME?</v>
      </c>
      <c r="T80" t="e">
        <f ca="1"/>
        <v>#NAME?</v>
      </c>
      <c r="U80" s="138" t="e">
        <f ca="1"/>
        <v>#NAME?</v>
      </c>
      <c r="V80" s="139" t="e">
        <f ca="1"/>
        <v>#NAME?</v>
      </c>
      <c r="W80" s="140" t="e">
        <f t="shared" ca="1" si="15"/>
        <v>#NAME?</v>
      </c>
      <c r="X80" t="e">
        <f t="shared" ca="1" si="16"/>
        <v>#NAME?</v>
      </c>
      <c r="Y80" t="e">
        <f t="shared" ca="1" si="17"/>
        <v>#NAME?</v>
      </c>
      <c r="Z80" s="138" t="e">
        <f t="shared" ca="1" si="18"/>
        <v>#NAME?</v>
      </c>
      <c r="AA80" s="140" t="e">
        <f t="shared" ca="1" si="19"/>
        <v>#NAME?</v>
      </c>
      <c r="AB80" s="138">
        <f t="shared" ca="1" si="20"/>
        <v>0</v>
      </c>
      <c r="AC80" s="140" t="e">
        <f t="shared" ca="1" si="21"/>
        <v>#NAME?</v>
      </c>
      <c r="AD80">
        <f t="shared" ca="1" si="22"/>
        <v>0</v>
      </c>
      <c r="AW80" t="e">
        <f ca="1"/>
        <v>#NAME?</v>
      </c>
      <c r="AX80" t="e">
        <f ca="1"/>
        <v>#NAME?</v>
      </c>
      <c r="AY80" t="e">
        <f ca="1"/>
        <v>#NAME?</v>
      </c>
      <c r="AZ80" t="e">
        <f t="shared" ca="1" si="26"/>
        <v>#NAME?</v>
      </c>
      <c r="BA80" t="e">
        <f t="shared" ca="1" si="27"/>
        <v>#NAME?</v>
      </c>
      <c r="BB80" t="e">
        <f t="shared" ca="1" si="23"/>
        <v>#NAME?</v>
      </c>
      <c r="BC80" t="e">
        <f t="shared" ca="1" si="24"/>
        <v>#NAME?</v>
      </c>
      <c r="BD80" t="e">
        <f t="shared" ca="1" si="25"/>
        <v>#NAME?</v>
      </c>
    </row>
    <row r="81" spans="1:56" ht="15.5" x14ac:dyDescent="0.35">
      <c r="A81" s="14">
        <v>41</v>
      </c>
      <c r="B81" s="14">
        <v>10</v>
      </c>
      <c r="C81" s="32">
        <v>0</v>
      </c>
      <c r="D81">
        <v>1</v>
      </c>
      <c r="R81" t="e">
        <f ca="1"/>
        <v>#NAME?</v>
      </c>
      <c r="S81" t="e">
        <f ca="1"/>
        <v>#NAME?</v>
      </c>
      <c r="T81" t="e">
        <f ca="1"/>
        <v>#NAME?</v>
      </c>
      <c r="U81" s="138" t="e">
        <f ca="1"/>
        <v>#NAME?</v>
      </c>
      <c r="V81" s="139" t="e">
        <f ca="1"/>
        <v>#NAME?</v>
      </c>
      <c r="W81" s="140" t="e">
        <f t="shared" ca="1" si="15"/>
        <v>#NAME?</v>
      </c>
      <c r="X81" t="e">
        <f t="shared" ca="1" si="16"/>
        <v>#NAME?</v>
      </c>
      <c r="Y81" t="e">
        <f t="shared" ca="1" si="17"/>
        <v>#NAME?</v>
      </c>
      <c r="Z81" s="138" t="e">
        <f t="shared" ca="1" si="18"/>
        <v>#NAME?</v>
      </c>
      <c r="AA81" s="140" t="e">
        <f t="shared" ca="1" si="19"/>
        <v>#NAME?</v>
      </c>
      <c r="AB81" s="138">
        <f t="shared" ca="1" si="20"/>
        <v>0</v>
      </c>
      <c r="AC81" s="140" t="e">
        <f t="shared" ca="1" si="21"/>
        <v>#NAME?</v>
      </c>
      <c r="AD81">
        <f t="shared" ca="1" si="22"/>
        <v>0</v>
      </c>
      <c r="AW81" t="e">
        <f ca="1"/>
        <v>#NAME?</v>
      </c>
      <c r="AX81" t="e">
        <f ca="1"/>
        <v>#NAME?</v>
      </c>
      <c r="AY81" t="e">
        <f ca="1"/>
        <v>#NAME?</v>
      </c>
      <c r="AZ81" t="e">
        <f t="shared" ca="1" si="26"/>
        <v>#NAME?</v>
      </c>
      <c r="BA81" t="e">
        <f t="shared" ca="1" si="27"/>
        <v>#NAME?</v>
      </c>
      <c r="BB81" t="e">
        <f t="shared" ca="1" si="23"/>
        <v>#NAME?</v>
      </c>
      <c r="BC81" t="e">
        <f t="shared" ca="1" si="24"/>
        <v>#NAME?</v>
      </c>
      <c r="BD81" t="e">
        <f t="shared" ca="1" si="25"/>
        <v>#NAME?</v>
      </c>
    </row>
    <row r="82" spans="1:56" ht="15.5" x14ac:dyDescent="0.35">
      <c r="A82" s="14">
        <v>31</v>
      </c>
      <c r="B82" s="14">
        <v>6</v>
      </c>
      <c r="C82" s="32">
        <v>1</v>
      </c>
      <c r="D82">
        <v>1</v>
      </c>
      <c r="R82" t="e">
        <f ca="1"/>
        <v>#NAME?</v>
      </c>
      <c r="S82" t="e">
        <f ca="1"/>
        <v>#NAME?</v>
      </c>
      <c r="T82" t="e">
        <f ca="1"/>
        <v>#NAME?</v>
      </c>
      <c r="U82" s="138" t="e">
        <f ca="1"/>
        <v>#NAME?</v>
      </c>
      <c r="V82" s="139" t="e">
        <f ca="1"/>
        <v>#NAME?</v>
      </c>
      <c r="W82" s="140" t="e">
        <f t="shared" ca="1" si="15"/>
        <v>#NAME?</v>
      </c>
      <c r="X82" t="e">
        <f t="shared" ca="1" si="16"/>
        <v>#NAME?</v>
      </c>
      <c r="Y82" t="e">
        <f t="shared" ca="1" si="17"/>
        <v>#NAME?</v>
      </c>
      <c r="Z82" s="138" t="e">
        <f t="shared" ca="1" si="18"/>
        <v>#NAME?</v>
      </c>
      <c r="AA82" s="140" t="e">
        <f t="shared" ca="1" si="19"/>
        <v>#NAME?</v>
      </c>
      <c r="AB82" s="138">
        <f t="shared" ca="1" si="20"/>
        <v>0</v>
      </c>
      <c r="AC82" s="140" t="e">
        <f t="shared" ca="1" si="21"/>
        <v>#NAME?</v>
      </c>
      <c r="AD82">
        <f t="shared" ca="1" si="22"/>
        <v>0</v>
      </c>
      <c r="AW82" t="e">
        <f ca="1"/>
        <v>#NAME?</v>
      </c>
      <c r="AX82" t="e">
        <f ca="1"/>
        <v>#NAME?</v>
      </c>
      <c r="AY82" t="e">
        <f ca="1"/>
        <v>#NAME?</v>
      </c>
      <c r="AZ82" t="e">
        <f t="shared" ca="1" si="26"/>
        <v>#NAME?</v>
      </c>
      <c r="BA82" t="e">
        <f t="shared" ca="1" si="27"/>
        <v>#NAME?</v>
      </c>
      <c r="BB82" t="e">
        <f t="shared" ca="1" si="23"/>
        <v>#NAME?</v>
      </c>
      <c r="BC82" t="e">
        <f t="shared" ca="1" si="24"/>
        <v>#NAME?</v>
      </c>
      <c r="BD82" t="e">
        <f t="shared" ca="1" si="25"/>
        <v>#NAME?</v>
      </c>
    </row>
    <row r="83" spans="1:56" ht="15.5" x14ac:dyDescent="0.35">
      <c r="A83" s="14">
        <v>43</v>
      </c>
      <c r="B83" s="14">
        <v>12</v>
      </c>
      <c r="C83" s="32">
        <v>0</v>
      </c>
      <c r="D83">
        <v>0</v>
      </c>
      <c r="R83" t="e">
        <f ca="1"/>
        <v>#NAME?</v>
      </c>
      <c r="S83" t="e">
        <f ca="1"/>
        <v>#NAME?</v>
      </c>
      <c r="T83" t="e">
        <f ca="1"/>
        <v>#NAME?</v>
      </c>
      <c r="U83" s="138" t="e">
        <f ca="1"/>
        <v>#NAME?</v>
      </c>
      <c r="V83" s="139" t="e">
        <f ca="1"/>
        <v>#NAME?</v>
      </c>
      <c r="W83" s="140" t="e">
        <f t="shared" ca="1" si="15"/>
        <v>#NAME?</v>
      </c>
      <c r="X83" t="e">
        <f t="shared" ca="1" si="16"/>
        <v>#NAME?</v>
      </c>
      <c r="Y83" t="e">
        <f t="shared" ca="1" si="17"/>
        <v>#NAME?</v>
      </c>
      <c r="Z83" s="138" t="e">
        <f t="shared" ca="1" si="18"/>
        <v>#NAME?</v>
      </c>
      <c r="AA83" s="140" t="e">
        <f t="shared" ca="1" si="19"/>
        <v>#NAME?</v>
      </c>
      <c r="AB83" s="138">
        <f t="shared" ca="1" si="20"/>
        <v>0</v>
      </c>
      <c r="AC83" s="140" t="e">
        <f t="shared" ca="1" si="21"/>
        <v>#NAME?</v>
      </c>
      <c r="AD83">
        <f t="shared" ca="1" si="22"/>
        <v>0</v>
      </c>
      <c r="AW83" t="e">
        <f ca="1"/>
        <v>#NAME?</v>
      </c>
      <c r="AX83" t="e">
        <f ca="1"/>
        <v>#NAME?</v>
      </c>
      <c r="AY83" t="e">
        <f ca="1"/>
        <v>#NAME?</v>
      </c>
      <c r="AZ83" t="e">
        <f t="shared" ca="1" si="26"/>
        <v>#NAME?</v>
      </c>
      <c r="BA83" t="e">
        <f t="shared" ca="1" si="27"/>
        <v>#NAME?</v>
      </c>
      <c r="BB83" t="e">
        <f t="shared" ca="1" si="23"/>
        <v>#NAME?</v>
      </c>
      <c r="BC83" t="e">
        <f t="shared" ca="1" si="24"/>
        <v>#NAME?</v>
      </c>
      <c r="BD83" t="e">
        <f t="shared" ca="1" si="25"/>
        <v>#NAME?</v>
      </c>
    </row>
    <row r="84" spans="1:56" ht="15.5" x14ac:dyDescent="0.35">
      <c r="A84" s="14">
        <v>30</v>
      </c>
      <c r="B84" s="14">
        <v>4</v>
      </c>
      <c r="C84" s="32">
        <v>0</v>
      </c>
      <c r="D84">
        <v>0</v>
      </c>
      <c r="R84" t="e">
        <f ca="1"/>
        <v>#NAME?</v>
      </c>
      <c r="S84" t="e">
        <f ca="1"/>
        <v>#NAME?</v>
      </c>
      <c r="T84" t="e">
        <f ca="1"/>
        <v>#NAME?</v>
      </c>
      <c r="U84" s="138" t="e">
        <f ca="1"/>
        <v>#NAME?</v>
      </c>
      <c r="V84" s="139" t="e">
        <f ca="1"/>
        <v>#NAME?</v>
      </c>
      <c r="W84" s="140" t="e">
        <f t="shared" ca="1" si="15"/>
        <v>#NAME?</v>
      </c>
      <c r="X84" t="e">
        <f t="shared" ca="1" si="16"/>
        <v>#NAME?</v>
      </c>
      <c r="Y84" t="e">
        <f t="shared" ca="1" si="17"/>
        <v>#NAME?</v>
      </c>
      <c r="Z84" s="138" t="e">
        <f t="shared" ca="1" si="18"/>
        <v>#NAME?</v>
      </c>
      <c r="AA84" s="140" t="e">
        <f t="shared" ca="1" si="19"/>
        <v>#NAME?</v>
      </c>
      <c r="AB84" s="138">
        <f t="shared" ca="1" si="20"/>
        <v>0</v>
      </c>
      <c r="AC84" s="140" t="e">
        <f t="shared" ca="1" si="21"/>
        <v>#NAME?</v>
      </c>
      <c r="AD84">
        <f t="shared" ca="1" si="22"/>
        <v>0</v>
      </c>
      <c r="AW84" t="e">
        <f ca="1"/>
        <v>#NAME?</v>
      </c>
      <c r="AX84" t="e">
        <f ca="1"/>
        <v>#NAME?</v>
      </c>
      <c r="AY84" t="e">
        <f ca="1"/>
        <v>#NAME?</v>
      </c>
      <c r="AZ84" t="e">
        <f t="shared" ca="1" si="26"/>
        <v>#NAME?</v>
      </c>
      <c r="BA84" t="e">
        <f t="shared" ca="1" si="27"/>
        <v>#NAME?</v>
      </c>
      <c r="BB84" t="e">
        <f t="shared" ca="1" si="23"/>
        <v>#NAME?</v>
      </c>
      <c r="BC84" t="e">
        <f t="shared" ca="1" si="24"/>
        <v>#NAME?</v>
      </c>
      <c r="BD84" t="e">
        <f t="shared" ca="1" si="25"/>
        <v>#NAME?</v>
      </c>
    </row>
    <row r="85" spans="1:56" ht="15.5" x14ac:dyDescent="0.35">
      <c r="A85" s="14">
        <v>39</v>
      </c>
      <c r="B85" s="14">
        <v>7</v>
      </c>
      <c r="C85" s="32">
        <v>0</v>
      </c>
      <c r="D85">
        <v>0</v>
      </c>
      <c r="R85" t="e">
        <f ca="1"/>
        <v>#NAME?</v>
      </c>
      <c r="S85" t="e">
        <f ca="1"/>
        <v>#NAME?</v>
      </c>
      <c r="T85" t="e">
        <f ca="1"/>
        <v>#NAME?</v>
      </c>
      <c r="U85" s="138" t="e">
        <f ca="1"/>
        <v>#NAME?</v>
      </c>
      <c r="V85" s="139" t="e">
        <f ca="1"/>
        <v>#NAME?</v>
      </c>
      <c r="W85" s="140" t="e">
        <f t="shared" ca="1" si="15"/>
        <v>#NAME?</v>
      </c>
      <c r="X85" t="e">
        <f t="shared" ca="1" si="16"/>
        <v>#NAME?</v>
      </c>
      <c r="Y85" t="e">
        <f t="shared" ca="1" si="17"/>
        <v>#NAME?</v>
      </c>
      <c r="Z85" s="138" t="e">
        <f t="shared" ca="1" si="18"/>
        <v>#NAME?</v>
      </c>
      <c r="AA85" s="140" t="e">
        <f t="shared" ca="1" si="19"/>
        <v>#NAME?</v>
      </c>
      <c r="AB85" s="138">
        <f t="shared" ca="1" si="20"/>
        <v>0</v>
      </c>
      <c r="AC85" s="140" t="e">
        <f t="shared" ca="1" si="21"/>
        <v>#NAME?</v>
      </c>
      <c r="AD85">
        <f t="shared" ca="1" si="22"/>
        <v>0</v>
      </c>
      <c r="AW85" t="e">
        <f ca="1"/>
        <v>#NAME?</v>
      </c>
      <c r="AX85" t="e">
        <f ca="1"/>
        <v>#NAME?</v>
      </c>
      <c r="AY85" t="e">
        <f ca="1"/>
        <v>#NAME?</v>
      </c>
      <c r="AZ85" t="e">
        <f t="shared" ca="1" si="26"/>
        <v>#NAME?</v>
      </c>
      <c r="BA85" t="e">
        <f t="shared" ca="1" si="27"/>
        <v>#NAME?</v>
      </c>
      <c r="BB85" t="e">
        <f t="shared" ca="1" si="23"/>
        <v>#NAME?</v>
      </c>
      <c r="BC85" t="e">
        <f t="shared" ca="1" si="24"/>
        <v>#NAME?</v>
      </c>
      <c r="BD85" t="e">
        <f t="shared" ca="1" si="25"/>
        <v>#NAME?</v>
      </c>
    </row>
    <row r="86" spans="1:56" ht="15.5" x14ac:dyDescent="0.35">
      <c r="A86" s="14">
        <v>46</v>
      </c>
      <c r="B86" s="14">
        <v>9</v>
      </c>
      <c r="C86" s="32">
        <v>1</v>
      </c>
      <c r="D86">
        <v>0</v>
      </c>
      <c r="R86" t="e">
        <f ca="1"/>
        <v>#NAME?</v>
      </c>
      <c r="S86" t="e">
        <f ca="1"/>
        <v>#NAME?</v>
      </c>
      <c r="T86" t="e">
        <f ca="1"/>
        <v>#NAME?</v>
      </c>
      <c r="U86" s="138" t="e">
        <f ca="1"/>
        <v>#NAME?</v>
      </c>
      <c r="V86" s="139" t="e">
        <f ca="1"/>
        <v>#NAME?</v>
      </c>
      <c r="W86" s="140" t="e">
        <f t="shared" ca="1" si="15"/>
        <v>#NAME?</v>
      </c>
      <c r="X86" t="e">
        <f t="shared" ca="1" si="16"/>
        <v>#NAME?</v>
      </c>
      <c r="Y86" t="e">
        <f t="shared" ca="1" si="17"/>
        <v>#NAME?</v>
      </c>
      <c r="Z86" s="138" t="e">
        <f t="shared" ca="1" si="18"/>
        <v>#NAME?</v>
      </c>
      <c r="AA86" s="140" t="e">
        <f t="shared" ca="1" si="19"/>
        <v>#NAME?</v>
      </c>
      <c r="AB86" s="138">
        <f t="shared" ca="1" si="20"/>
        <v>0</v>
      </c>
      <c r="AC86" s="140" t="e">
        <f t="shared" ca="1" si="21"/>
        <v>#NAME?</v>
      </c>
      <c r="AD86">
        <f t="shared" ca="1" si="22"/>
        <v>0</v>
      </c>
      <c r="AW86" t="e">
        <f ca="1"/>
        <v>#NAME?</v>
      </c>
      <c r="AX86" t="e">
        <f ca="1"/>
        <v>#NAME?</v>
      </c>
      <c r="AY86" t="e">
        <f ca="1"/>
        <v>#NAME?</v>
      </c>
      <c r="AZ86" t="e">
        <f t="shared" ca="1" si="26"/>
        <v>#NAME?</v>
      </c>
      <c r="BA86" t="e">
        <f t="shared" ca="1" si="27"/>
        <v>#NAME?</v>
      </c>
      <c r="BB86" t="e">
        <f t="shared" ca="1" si="23"/>
        <v>#NAME?</v>
      </c>
      <c r="BC86" t="e">
        <f t="shared" ca="1" si="24"/>
        <v>#NAME?</v>
      </c>
      <c r="BD86" t="e">
        <f t="shared" ca="1" si="25"/>
        <v>#NAME?</v>
      </c>
    </row>
    <row r="87" spans="1:56" ht="15.5" x14ac:dyDescent="0.35">
      <c r="A87" s="14">
        <v>50</v>
      </c>
      <c r="B87" s="14">
        <v>4</v>
      </c>
      <c r="C87" s="32">
        <v>0</v>
      </c>
      <c r="D87">
        <v>0</v>
      </c>
      <c r="R87" t="e">
        <f ca="1"/>
        <v>#NAME?</v>
      </c>
      <c r="S87" t="e">
        <f ca="1"/>
        <v>#NAME?</v>
      </c>
      <c r="T87" t="e">
        <f ca="1"/>
        <v>#NAME?</v>
      </c>
      <c r="U87" s="138" t="e">
        <f ca="1"/>
        <v>#NAME?</v>
      </c>
      <c r="V87" s="139" t="e">
        <f ca="1"/>
        <v>#NAME?</v>
      </c>
      <c r="W87" s="140" t="e">
        <f t="shared" ca="1" si="15"/>
        <v>#NAME?</v>
      </c>
      <c r="X87" t="e">
        <f t="shared" ca="1" si="16"/>
        <v>#NAME?</v>
      </c>
      <c r="Y87" t="e">
        <f t="shared" ca="1" si="17"/>
        <v>#NAME?</v>
      </c>
      <c r="Z87" s="138" t="e">
        <f t="shared" ca="1" si="18"/>
        <v>#NAME?</v>
      </c>
      <c r="AA87" s="140" t="e">
        <f t="shared" ca="1" si="19"/>
        <v>#NAME?</v>
      </c>
      <c r="AB87" s="138">
        <f t="shared" ca="1" si="20"/>
        <v>0</v>
      </c>
      <c r="AC87" s="140" t="e">
        <f t="shared" ca="1" si="21"/>
        <v>#NAME?</v>
      </c>
      <c r="AD87">
        <f t="shared" ca="1" si="22"/>
        <v>0</v>
      </c>
      <c r="AW87" t="e">
        <f ca="1"/>
        <v>#NAME?</v>
      </c>
      <c r="AX87" t="e">
        <f ca="1"/>
        <v>#NAME?</v>
      </c>
      <c r="AY87" t="e">
        <f ca="1"/>
        <v>#NAME?</v>
      </c>
      <c r="AZ87" t="e">
        <f t="shared" ca="1" si="26"/>
        <v>#NAME?</v>
      </c>
      <c r="BA87" t="e">
        <f t="shared" ca="1" si="27"/>
        <v>#NAME?</v>
      </c>
      <c r="BB87" t="e">
        <f t="shared" ca="1" si="23"/>
        <v>#NAME?</v>
      </c>
      <c r="BC87" t="e">
        <f t="shared" ca="1" si="24"/>
        <v>#NAME?</v>
      </c>
      <c r="BD87" t="e">
        <f t="shared" ca="1" si="25"/>
        <v>#NAME?</v>
      </c>
    </row>
    <row r="88" spans="1:56" ht="15.5" x14ac:dyDescent="0.35">
      <c r="A88" s="14">
        <v>44</v>
      </c>
      <c r="B88" s="14">
        <v>8</v>
      </c>
      <c r="C88" s="32">
        <v>0</v>
      </c>
      <c r="D88">
        <v>0</v>
      </c>
      <c r="R88" t="e">
        <f ca="1"/>
        <v>#NAME?</v>
      </c>
      <c r="S88" t="e">
        <f ca="1"/>
        <v>#NAME?</v>
      </c>
      <c r="T88" t="e">
        <f ca="1"/>
        <v>#NAME?</v>
      </c>
      <c r="U88" s="138" t="e">
        <f ca="1"/>
        <v>#NAME?</v>
      </c>
      <c r="V88" s="139" t="e">
        <f ca="1"/>
        <v>#NAME?</v>
      </c>
      <c r="W88" s="140" t="e">
        <f t="shared" ca="1" si="15"/>
        <v>#NAME?</v>
      </c>
      <c r="X88" t="e">
        <f t="shared" ca="1" si="16"/>
        <v>#NAME?</v>
      </c>
      <c r="Y88" t="e">
        <f t="shared" ca="1" si="17"/>
        <v>#NAME?</v>
      </c>
      <c r="Z88" s="138" t="e">
        <f t="shared" ca="1" si="18"/>
        <v>#NAME?</v>
      </c>
      <c r="AA88" s="140" t="e">
        <f t="shared" ca="1" si="19"/>
        <v>#NAME?</v>
      </c>
      <c r="AB88" s="138">
        <f t="shared" ca="1" si="20"/>
        <v>0</v>
      </c>
      <c r="AC88" s="140" t="e">
        <f t="shared" ca="1" si="21"/>
        <v>#NAME?</v>
      </c>
      <c r="AD88">
        <f t="shared" ca="1" si="22"/>
        <v>0</v>
      </c>
      <c r="AW88" t="e">
        <f ca="1"/>
        <v>#NAME?</v>
      </c>
      <c r="AX88" t="e">
        <f ca="1"/>
        <v>#NAME?</v>
      </c>
      <c r="AY88" t="e">
        <f ca="1"/>
        <v>#NAME?</v>
      </c>
      <c r="AZ88" t="e">
        <f t="shared" ca="1" si="26"/>
        <v>#NAME?</v>
      </c>
      <c r="BA88" t="e">
        <f t="shared" ca="1" si="27"/>
        <v>#NAME?</v>
      </c>
      <c r="BB88" t="e">
        <f t="shared" ca="1" si="23"/>
        <v>#NAME?</v>
      </c>
      <c r="BC88" t="e">
        <f t="shared" ca="1" si="24"/>
        <v>#NAME?</v>
      </c>
      <c r="BD88" t="e">
        <f t="shared" ca="1" si="25"/>
        <v>#NAME?</v>
      </c>
    </row>
    <row r="89" spans="1:56" ht="15.5" x14ac:dyDescent="0.35">
      <c r="A89" s="14">
        <v>31</v>
      </c>
      <c r="B89" s="14">
        <v>10</v>
      </c>
      <c r="C89" s="32">
        <v>1</v>
      </c>
      <c r="D89">
        <v>1</v>
      </c>
      <c r="R89" t="e">
        <f ca="1"/>
        <v>#NAME?</v>
      </c>
      <c r="S89" t="e">
        <f ca="1"/>
        <v>#NAME?</v>
      </c>
      <c r="T89" t="e">
        <f ca="1"/>
        <v>#NAME?</v>
      </c>
      <c r="U89" s="138" t="e">
        <f ca="1"/>
        <v>#NAME?</v>
      </c>
      <c r="V89" s="139" t="e">
        <f ca="1"/>
        <v>#NAME?</v>
      </c>
      <c r="W89" s="140" t="e">
        <f t="shared" ca="1" si="15"/>
        <v>#NAME?</v>
      </c>
      <c r="X89" t="e">
        <f t="shared" ca="1" si="16"/>
        <v>#NAME?</v>
      </c>
      <c r="Y89" t="e">
        <f t="shared" ca="1" si="17"/>
        <v>#NAME?</v>
      </c>
      <c r="Z89" s="138" t="e">
        <f t="shared" ca="1" si="18"/>
        <v>#NAME?</v>
      </c>
      <c r="AA89" s="140" t="e">
        <f t="shared" ca="1" si="19"/>
        <v>#NAME?</v>
      </c>
      <c r="AB89" s="138">
        <f t="shared" ca="1" si="20"/>
        <v>0</v>
      </c>
      <c r="AC89" s="140" t="e">
        <f t="shared" ca="1" si="21"/>
        <v>#NAME?</v>
      </c>
      <c r="AD89">
        <f t="shared" ca="1" si="22"/>
        <v>0</v>
      </c>
      <c r="AW89" t="e">
        <f ca="1"/>
        <v>#NAME?</v>
      </c>
      <c r="AX89" t="e">
        <f ca="1"/>
        <v>#NAME?</v>
      </c>
      <c r="AY89" t="e">
        <f ca="1"/>
        <v>#NAME?</v>
      </c>
      <c r="AZ89" t="e">
        <f t="shared" ca="1" si="26"/>
        <v>#NAME?</v>
      </c>
      <c r="BA89" t="e">
        <f t="shared" ca="1" si="27"/>
        <v>#NAME?</v>
      </c>
      <c r="BB89" t="e">
        <f t="shared" ca="1" si="23"/>
        <v>#NAME?</v>
      </c>
      <c r="BC89" t="e">
        <f t="shared" ca="1" si="24"/>
        <v>#NAME?</v>
      </c>
      <c r="BD89" t="e">
        <f t="shared" ca="1" si="25"/>
        <v>#NAME?</v>
      </c>
    </row>
    <row r="90" spans="1:56" ht="15.5" x14ac:dyDescent="0.35">
      <c r="A90" s="14">
        <v>53</v>
      </c>
      <c r="B90" s="14">
        <v>7</v>
      </c>
      <c r="C90" s="32">
        <v>0</v>
      </c>
      <c r="D90">
        <v>0</v>
      </c>
      <c r="R90" t="e">
        <f ca="1"/>
        <v>#NAME?</v>
      </c>
      <c r="S90" t="e">
        <f ca="1"/>
        <v>#NAME?</v>
      </c>
      <c r="T90" t="e">
        <f ca="1"/>
        <v>#NAME?</v>
      </c>
      <c r="U90" s="138" t="e">
        <f ca="1"/>
        <v>#NAME?</v>
      </c>
      <c r="V90" s="139" t="e">
        <f ca="1"/>
        <v>#NAME?</v>
      </c>
      <c r="W90" s="140" t="e">
        <f t="shared" ca="1" si="15"/>
        <v>#NAME?</v>
      </c>
      <c r="X90" t="e">
        <f t="shared" ca="1" si="16"/>
        <v>#NAME?</v>
      </c>
      <c r="Y90" t="e">
        <f t="shared" ca="1" si="17"/>
        <v>#NAME?</v>
      </c>
      <c r="Z90" s="138" t="e">
        <f t="shared" ca="1" si="18"/>
        <v>#NAME?</v>
      </c>
      <c r="AA90" s="140" t="e">
        <f t="shared" ca="1" si="19"/>
        <v>#NAME?</v>
      </c>
      <c r="AB90" s="138">
        <f t="shared" ca="1" si="20"/>
        <v>0</v>
      </c>
      <c r="AC90" s="140" t="e">
        <f t="shared" ca="1" si="21"/>
        <v>#NAME?</v>
      </c>
      <c r="AD90">
        <f t="shared" ca="1" si="22"/>
        <v>0</v>
      </c>
      <c r="AW90" t="e">
        <f ca="1"/>
        <v>#NAME?</v>
      </c>
      <c r="AX90" t="e">
        <f ca="1"/>
        <v>#NAME?</v>
      </c>
      <c r="AY90" t="e">
        <f ca="1"/>
        <v>#NAME?</v>
      </c>
      <c r="AZ90" t="e">
        <f t="shared" ca="1" si="26"/>
        <v>#NAME?</v>
      </c>
      <c r="BA90" t="e">
        <f t="shared" ca="1" si="27"/>
        <v>#NAME?</v>
      </c>
      <c r="BB90" t="e">
        <f t="shared" ca="1" si="23"/>
        <v>#NAME?</v>
      </c>
      <c r="BC90" t="e">
        <f t="shared" ca="1" si="24"/>
        <v>#NAME?</v>
      </c>
      <c r="BD90" t="e">
        <f t="shared" ca="1" si="25"/>
        <v>#NAME?</v>
      </c>
    </row>
    <row r="91" spans="1:56" ht="15.5" x14ac:dyDescent="0.35">
      <c r="A91" s="14">
        <v>37</v>
      </c>
      <c r="B91" s="14">
        <v>15</v>
      </c>
      <c r="C91" s="32">
        <v>1</v>
      </c>
      <c r="D91">
        <v>1</v>
      </c>
      <c r="R91" t="e">
        <f ca="1"/>
        <v>#NAME?</v>
      </c>
      <c r="S91" t="e">
        <f ca="1"/>
        <v>#NAME?</v>
      </c>
      <c r="T91" t="e">
        <f ca="1"/>
        <v>#NAME?</v>
      </c>
      <c r="U91" s="138" t="e">
        <f ca="1"/>
        <v>#NAME?</v>
      </c>
      <c r="V91" s="139" t="e">
        <f ca="1"/>
        <v>#NAME?</v>
      </c>
      <c r="W91" s="140" t="e">
        <f t="shared" ca="1" si="15"/>
        <v>#NAME?</v>
      </c>
      <c r="X91" t="e">
        <f t="shared" ca="1" si="16"/>
        <v>#NAME?</v>
      </c>
      <c r="Y91" t="e">
        <f t="shared" ca="1" si="17"/>
        <v>#NAME?</v>
      </c>
      <c r="Z91" s="138" t="e">
        <f t="shared" ca="1" si="18"/>
        <v>#NAME?</v>
      </c>
      <c r="AA91" s="140" t="e">
        <f t="shared" ca="1" si="19"/>
        <v>#NAME?</v>
      </c>
      <c r="AB91" s="138">
        <f t="shared" ca="1" si="20"/>
        <v>0</v>
      </c>
      <c r="AC91" s="140" t="e">
        <f t="shared" ca="1" si="21"/>
        <v>#NAME?</v>
      </c>
      <c r="AD91">
        <f t="shared" ca="1" si="22"/>
        <v>0</v>
      </c>
      <c r="AW91" t="e">
        <f ca="1"/>
        <v>#NAME?</v>
      </c>
      <c r="AX91" t="e">
        <f ca="1"/>
        <v>#NAME?</v>
      </c>
      <c r="AY91" t="e">
        <f ca="1"/>
        <v>#NAME?</v>
      </c>
      <c r="AZ91" t="e">
        <f t="shared" ca="1" si="26"/>
        <v>#NAME?</v>
      </c>
      <c r="BA91" t="e">
        <f t="shared" ca="1" si="27"/>
        <v>#NAME?</v>
      </c>
      <c r="BB91" t="e">
        <f t="shared" ca="1" si="23"/>
        <v>#NAME?</v>
      </c>
      <c r="BC91" t="e">
        <f t="shared" ca="1" si="24"/>
        <v>#NAME?</v>
      </c>
      <c r="BD91" t="e">
        <f t="shared" ca="1" si="25"/>
        <v>#NAME?</v>
      </c>
    </row>
    <row r="92" spans="1:56" ht="15.5" x14ac:dyDescent="0.35">
      <c r="A92" s="14">
        <v>46</v>
      </c>
      <c r="B92" s="14">
        <v>1</v>
      </c>
      <c r="C92" s="32">
        <v>0</v>
      </c>
      <c r="D92">
        <v>0</v>
      </c>
      <c r="R92" t="e">
        <f ca="1"/>
        <v>#NAME?</v>
      </c>
      <c r="S92" t="e">
        <f ca="1"/>
        <v>#NAME?</v>
      </c>
      <c r="T92" t="e">
        <f ca="1"/>
        <v>#NAME?</v>
      </c>
      <c r="U92" s="138" t="e">
        <f ca="1"/>
        <v>#NAME?</v>
      </c>
      <c r="V92" s="139" t="e">
        <f ca="1"/>
        <v>#NAME?</v>
      </c>
      <c r="W92" s="140" t="e">
        <f t="shared" ca="1" si="15"/>
        <v>#NAME?</v>
      </c>
      <c r="X92" t="e">
        <f t="shared" ca="1" si="16"/>
        <v>#NAME?</v>
      </c>
      <c r="Y92" t="e">
        <f t="shared" ca="1" si="17"/>
        <v>#NAME?</v>
      </c>
      <c r="Z92" s="138" t="e">
        <f t="shared" ca="1" si="18"/>
        <v>#NAME?</v>
      </c>
      <c r="AA92" s="140" t="e">
        <f t="shared" ca="1" si="19"/>
        <v>#NAME?</v>
      </c>
      <c r="AB92" s="138">
        <f t="shared" ca="1" si="20"/>
        <v>0</v>
      </c>
      <c r="AC92" s="140" t="e">
        <f t="shared" ca="1" si="21"/>
        <v>#NAME?</v>
      </c>
      <c r="AD92">
        <f t="shared" ca="1" si="22"/>
        <v>0</v>
      </c>
      <c r="AW92" t="e">
        <f ca="1"/>
        <v>#NAME?</v>
      </c>
      <c r="AX92" t="e">
        <f ca="1"/>
        <v>#NAME?</v>
      </c>
      <c r="AY92" t="e">
        <f ca="1"/>
        <v>#NAME?</v>
      </c>
      <c r="AZ92" t="e">
        <f t="shared" ca="1" si="26"/>
        <v>#NAME?</v>
      </c>
      <c r="BA92" t="e">
        <f t="shared" ca="1" si="27"/>
        <v>#NAME?</v>
      </c>
      <c r="BB92" t="e">
        <f t="shared" ca="1" si="23"/>
        <v>#NAME?</v>
      </c>
      <c r="BC92" t="e">
        <f t="shared" ca="1" si="24"/>
        <v>#NAME?</v>
      </c>
      <c r="BD92" t="e">
        <f t="shared" ca="1" si="25"/>
        <v>#NAME?</v>
      </c>
    </row>
    <row r="93" spans="1:56" ht="15.5" x14ac:dyDescent="0.35">
      <c r="A93" s="14">
        <v>45</v>
      </c>
      <c r="B93" s="14">
        <v>5</v>
      </c>
      <c r="C93" s="32">
        <v>0</v>
      </c>
      <c r="D93">
        <v>0</v>
      </c>
      <c r="R93" t="e">
        <f ca="1"/>
        <v>#NAME?</v>
      </c>
      <c r="S93" t="e">
        <f ca="1"/>
        <v>#NAME?</v>
      </c>
      <c r="T93" t="e">
        <f ca="1"/>
        <v>#NAME?</v>
      </c>
      <c r="U93" s="138" t="e">
        <f ca="1"/>
        <v>#NAME?</v>
      </c>
      <c r="V93" s="139" t="e">
        <f ca="1"/>
        <v>#NAME?</v>
      </c>
      <c r="W93" s="140" t="e">
        <f t="shared" ca="1" si="15"/>
        <v>#NAME?</v>
      </c>
      <c r="X93" t="e">
        <f t="shared" ca="1" si="16"/>
        <v>#NAME?</v>
      </c>
      <c r="Y93" t="e">
        <f t="shared" ca="1" si="17"/>
        <v>#NAME?</v>
      </c>
      <c r="Z93" s="138" t="e">
        <f t="shared" ca="1" si="18"/>
        <v>#NAME?</v>
      </c>
      <c r="AA93" s="140" t="e">
        <f t="shared" ca="1" si="19"/>
        <v>#NAME?</v>
      </c>
      <c r="AB93" s="138">
        <f t="shared" ca="1" si="20"/>
        <v>0</v>
      </c>
      <c r="AC93" s="140" t="e">
        <f t="shared" ca="1" si="21"/>
        <v>#NAME?</v>
      </c>
      <c r="AD93">
        <f t="shared" ca="1" si="22"/>
        <v>0</v>
      </c>
      <c r="AW93" t="e">
        <f ca="1"/>
        <v>#NAME?</v>
      </c>
      <c r="AX93" t="e">
        <f ca="1"/>
        <v>#NAME?</v>
      </c>
      <c r="AY93" t="e">
        <f ca="1"/>
        <v>#NAME?</v>
      </c>
      <c r="AZ93" t="e">
        <f t="shared" ca="1" si="26"/>
        <v>#NAME?</v>
      </c>
      <c r="BA93" t="e">
        <f t="shared" ca="1" si="27"/>
        <v>#NAME?</v>
      </c>
      <c r="BB93" t="e">
        <f t="shared" ca="1" si="23"/>
        <v>#NAME?</v>
      </c>
      <c r="BC93" t="e">
        <f t="shared" ca="1" si="24"/>
        <v>#NAME?</v>
      </c>
      <c r="BD93" t="e">
        <f t="shared" ca="1" si="25"/>
        <v>#NAME?</v>
      </c>
    </row>
    <row r="94" spans="1:56" ht="15.5" x14ac:dyDescent="0.35">
      <c r="A94" s="14">
        <v>34</v>
      </c>
      <c r="B94" s="14">
        <v>8</v>
      </c>
      <c r="C94" s="32">
        <v>0</v>
      </c>
      <c r="D94">
        <v>0</v>
      </c>
      <c r="R94" t="e">
        <f ca="1"/>
        <v>#NAME?</v>
      </c>
      <c r="S94" t="e">
        <f ca="1"/>
        <v>#NAME?</v>
      </c>
      <c r="T94" t="e">
        <f ca="1"/>
        <v>#NAME?</v>
      </c>
      <c r="U94" s="138" t="e">
        <f ca="1"/>
        <v>#NAME?</v>
      </c>
      <c r="V94" s="139" t="e">
        <f ca="1"/>
        <v>#NAME?</v>
      </c>
      <c r="W94" s="140" t="e">
        <f t="shared" ca="1" si="15"/>
        <v>#NAME?</v>
      </c>
      <c r="X94" t="e">
        <f t="shared" ca="1" si="16"/>
        <v>#NAME?</v>
      </c>
      <c r="Y94" t="e">
        <f t="shared" ca="1" si="17"/>
        <v>#NAME?</v>
      </c>
      <c r="Z94" s="138" t="e">
        <f t="shared" ca="1" si="18"/>
        <v>#NAME?</v>
      </c>
      <c r="AA94" s="140" t="e">
        <f t="shared" ca="1" si="19"/>
        <v>#NAME?</v>
      </c>
      <c r="AB94" s="138">
        <f t="shared" ca="1" si="20"/>
        <v>0</v>
      </c>
      <c r="AC94" s="140" t="e">
        <f t="shared" ca="1" si="21"/>
        <v>#NAME?</v>
      </c>
      <c r="AD94">
        <f t="shared" ca="1" si="22"/>
        <v>0</v>
      </c>
      <c r="AW94" t="e">
        <f ca="1"/>
        <v>#NAME?</v>
      </c>
      <c r="AX94" t="e">
        <f ca="1"/>
        <v>#NAME?</v>
      </c>
      <c r="AY94" t="e">
        <f ca="1"/>
        <v>#NAME?</v>
      </c>
      <c r="AZ94" t="e">
        <f t="shared" ca="1" si="26"/>
        <v>#NAME?</v>
      </c>
      <c r="BA94" t="e">
        <f t="shared" ca="1" si="27"/>
        <v>#NAME?</v>
      </c>
      <c r="BB94" t="e">
        <f t="shared" ca="1" si="23"/>
        <v>#NAME?</v>
      </c>
      <c r="BC94" t="e">
        <f t="shared" ca="1" si="24"/>
        <v>#NAME?</v>
      </c>
      <c r="BD94" t="e">
        <f t="shared" ca="1" si="25"/>
        <v>#NAME?</v>
      </c>
    </row>
    <row r="95" spans="1:56" ht="15.5" x14ac:dyDescent="0.35">
      <c r="A95" s="14">
        <v>38</v>
      </c>
      <c r="B95" s="14">
        <v>13</v>
      </c>
      <c r="C95" s="32">
        <v>1</v>
      </c>
      <c r="D95">
        <v>1</v>
      </c>
      <c r="R95" t="e">
        <f ca="1"/>
        <v>#NAME?</v>
      </c>
      <c r="S95" t="e">
        <f ca="1"/>
        <v>#NAME?</v>
      </c>
      <c r="T95" t="e">
        <f ca="1"/>
        <v>#NAME?</v>
      </c>
      <c r="U95" s="138" t="e">
        <f ca="1"/>
        <v>#NAME?</v>
      </c>
      <c r="V95" s="139" t="e">
        <f ca="1"/>
        <v>#NAME?</v>
      </c>
      <c r="W95" s="140" t="e">
        <f t="shared" ca="1" si="15"/>
        <v>#NAME?</v>
      </c>
      <c r="X95" t="e">
        <f t="shared" ca="1" si="16"/>
        <v>#NAME?</v>
      </c>
      <c r="Y95" t="e">
        <f t="shared" ca="1" si="17"/>
        <v>#NAME?</v>
      </c>
      <c r="Z95" s="138" t="e">
        <f t="shared" ca="1" si="18"/>
        <v>#NAME?</v>
      </c>
      <c r="AA95" s="140" t="e">
        <f t="shared" ca="1" si="19"/>
        <v>#NAME?</v>
      </c>
      <c r="AB95" s="138">
        <f t="shared" ca="1" si="20"/>
        <v>0</v>
      </c>
      <c r="AC95" s="140" t="e">
        <f t="shared" ca="1" si="21"/>
        <v>#NAME?</v>
      </c>
      <c r="AD95">
        <f t="shared" ca="1" si="22"/>
        <v>0</v>
      </c>
      <c r="AW95" t="e">
        <f ca="1"/>
        <v>#NAME?</v>
      </c>
      <c r="AX95" t="e">
        <f ca="1"/>
        <v>#NAME?</v>
      </c>
      <c r="AY95" t="e">
        <f ca="1"/>
        <v>#NAME?</v>
      </c>
      <c r="AZ95" t="e">
        <f t="shared" ca="1" si="26"/>
        <v>#NAME?</v>
      </c>
      <c r="BA95" t="e">
        <f t="shared" ca="1" si="27"/>
        <v>#NAME?</v>
      </c>
      <c r="BB95" t="e">
        <f t="shared" ca="1" si="23"/>
        <v>#NAME?</v>
      </c>
      <c r="BC95" t="e">
        <f t="shared" ca="1" si="24"/>
        <v>#NAME?</v>
      </c>
      <c r="BD95" t="e">
        <f t="shared" ca="1" si="25"/>
        <v>#NAME?</v>
      </c>
    </row>
    <row r="96" spans="1:56" ht="15.5" x14ac:dyDescent="0.35">
      <c r="A96" s="14">
        <v>37</v>
      </c>
      <c r="B96" s="14">
        <v>11</v>
      </c>
      <c r="C96" s="32">
        <v>0</v>
      </c>
      <c r="D96">
        <v>0</v>
      </c>
      <c r="R96" t="e">
        <f ca="1"/>
        <v>#NAME?</v>
      </c>
      <c r="S96" t="e">
        <f ca="1"/>
        <v>#NAME?</v>
      </c>
      <c r="T96" t="e">
        <f ca="1"/>
        <v>#NAME?</v>
      </c>
      <c r="U96" s="138" t="e">
        <f ca="1"/>
        <v>#NAME?</v>
      </c>
      <c r="V96" s="139" t="e">
        <f ca="1"/>
        <v>#NAME?</v>
      </c>
      <c r="W96" s="140" t="e">
        <f t="shared" ca="1" si="15"/>
        <v>#NAME?</v>
      </c>
      <c r="X96" t="e">
        <f t="shared" ca="1" si="16"/>
        <v>#NAME?</v>
      </c>
      <c r="Y96" t="e">
        <f t="shared" ca="1" si="17"/>
        <v>#NAME?</v>
      </c>
      <c r="Z96" s="138" t="e">
        <f t="shared" ca="1" si="18"/>
        <v>#NAME?</v>
      </c>
      <c r="AA96" s="140" t="e">
        <f t="shared" ca="1" si="19"/>
        <v>#NAME?</v>
      </c>
      <c r="AB96" s="138">
        <f t="shared" ca="1" si="20"/>
        <v>0</v>
      </c>
      <c r="AC96" s="140" t="e">
        <f t="shared" ca="1" si="21"/>
        <v>#NAME?</v>
      </c>
      <c r="AD96">
        <f t="shared" ca="1" si="22"/>
        <v>0</v>
      </c>
      <c r="AW96" t="e">
        <f ca="1"/>
        <v>#NAME?</v>
      </c>
      <c r="AX96" t="e">
        <f ca="1"/>
        <v>#NAME?</v>
      </c>
      <c r="AY96" t="e">
        <f ca="1"/>
        <v>#NAME?</v>
      </c>
      <c r="AZ96" t="e">
        <f t="shared" ca="1" si="26"/>
        <v>#NAME?</v>
      </c>
      <c r="BA96" t="e">
        <f t="shared" ca="1" si="27"/>
        <v>#NAME?</v>
      </c>
      <c r="BB96" t="e">
        <f t="shared" ca="1" si="23"/>
        <v>#NAME?</v>
      </c>
      <c r="BC96" t="e">
        <f t="shared" ca="1" si="24"/>
        <v>#NAME?</v>
      </c>
      <c r="BD96" t="e">
        <f t="shared" ca="1" si="25"/>
        <v>#NAME?</v>
      </c>
    </row>
    <row r="97" spans="1:56" ht="15.5" x14ac:dyDescent="0.35">
      <c r="A97" s="14">
        <v>39</v>
      </c>
      <c r="B97" s="14">
        <v>18</v>
      </c>
      <c r="C97" s="32">
        <v>1</v>
      </c>
      <c r="D97">
        <v>1</v>
      </c>
      <c r="R97" t="e">
        <f ca="1"/>
        <v>#NAME?</v>
      </c>
      <c r="S97" t="e">
        <f ca="1"/>
        <v>#NAME?</v>
      </c>
      <c r="T97" t="e">
        <f ca="1"/>
        <v>#NAME?</v>
      </c>
      <c r="U97" s="138" t="e">
        <f ca="1"/>
        <v>#NAME?</v>
      </c>
      <c r="V97" s="139" t="e">
        <f ca="1"/>
        <v>#NAME?</v>
      </c>
      <c r="W97" s="140" t="e">
        <f t="shared" ca="1" si="15"/>
        <v>#NAME?</v>
      </c>
      <c r="X97" t="e">
        <f t="shared" ca="1" si="16"/>
        <v>#NAME?</v>
      </c>
      <c r="Y97" t="e">
        <f t="shared" ca="1" si="17"/>
        <v>#NAME?</v>
      </c>
      <c r="Z97" s="138" t="e">
        <f t="shared" ca="1" si="18"/>
        <v>#NAME?</v>
      </c>
      <c r="AA97" s="140" t="e">
        <f t="shared" ca="1" si="19"/>
        <v>#NAME?</v>
      </c>
      <c r="AB97" s="138">
        <f t="shared" ca="1" si="20"/>
        <v>0</v>
      </c>
      <c r="AC97" s="140" t="e">
        <f t="shared" ca="1" si="21"/>
        <v>#NAME?</v>
      </c>
      <c r="AD97">
        <f t="shared" ca="1" si="22"/>
        <v>0</v>
      </c>
      <c r="AW97" t="e">
        <f ca="1"/>
        <v>#NAME?</v>
      </c>
      <c r="AX97" t="e">
        <f ca="1"/>
        <v>#NAME?</v>
      </c>
      <c r="AY97" t="e">
        <f ca="1"/>
        <v>#NAME?</v>
      </c>
      <c r="AZ97" t="e">
        <f t="shared" ca="1" si="26"/>
        <v>#NAME?</v>
      </c>
      <c r="BA97" t="e">
        <f t="shared" ca="1" si="27"/>
        <v>#NAME?</v>
      </c>
      <c r="BB97" t="e">
        <f t="shared" ca="1" si="23"/>
        <v>#NAME?</v>
      </c>
      <c r="BC97" t="e">
        <f t="shared" ca="1" si="24"/>
        <v>#NAME?</v>
      </c>
      <c r="BD97" t="e">
        <f t="shared" ca="1" si="25"/>
        <v>#NAME?</v>
      </c>
    </row>
    <row r="98" spans="1:56" ht="15.5" x14ac:dyDescent="0.35">
      <c r="A98" s="14">
        <v>42</v>
      </c>
      <c r="B98" s="14">
        <v>15</v>
      </c>
      <c r="C98" s="32">
        <v>1</v>
      </c>
      <c r="D98">
        <v>1</v>
      </c>
      <c r="R98" t="e">
        <f ca="1"/>
        <v>#NAME?</v>
      </c>
      <c r="S98" t="e">
        <f ca="1"/>
        <v>#NAME?</v>
      </c>
      <c r="T98" t="e">
        <f ca="1"/>
        <v>#NAME?</v>
      </c>
      <c r="U98" s="138" t="e">
        <f ca="1"/>
        <v>#NAME?</v>
      </c>
      <c r="V98" s="139" t="e">
        <f ca="1"/>
        <v>#NAME?</v>
      </c>
      <c r="W98" s="140" t="e">
        <f t="shared" ca="1" si="15"/>
        <v>#NAME?</v>
      </c>
      <c r="X98" t="e">
        <f t="shared" ca="1" si="16"/>
        <v>#NAME?</v>
      </c>
      <c r="Y98" t="e">
        <f t="shared" ca="1" si="17"/>
        <v>#NAME?</v>
      </c>
      <c r="Z98" s="138" t="e">
        <f t="shared" ca="1" si="18"/>
        <v>#NAME?</v>
      </c>
      <c r="AA98" s="140" t="e">
        <f t="shared" ca="1" si="19"/>
        <v>#NAME?</v>
      </c>
      <c r="AB98" s="138">
        <f t="shared" ca="1" si="20"/>
        <v>0</v>
      </c>
      <c r="AC98" s="140" t="e">
        <f t="shared" ca="1" si="21"/>
        <v>#NAME?</v>
      </c>
      <c r="AD98">
        <f t="shared" ca="1" si="22"/>
        <v>0</v>
      </c>
      <c r="AW98" t="e">
        <f ca="1"/>
        <v>#NAME?</v>
      </c>
      <c r="AX98" t="e">
        <f ca="1"/>
        <v>#NAME?</v>
      </c>
      <c r="AY98" t="e">
        <f ca="1"/>
        <v>#NAME?</v>
      </c>
      <c r="AZ98" t="e">
        <f t="shared" ca="1" si="26"/>
        <v>#NAME?</v>
      </c>
      <c r="BA98" t="e">
        <f t="shared" ca="1" si="27"/>
        <v>#NAME?</v>
      </c>
      <c r="BB98" t="e">
        <f t="shared" ca="1" si="23"/>
        <v>#NAME?</v>
      </c>
      <c r="BC98" t="e">
        <f t="shared" ca="1" si="24"/>
        <v>#NAME?</v>
      </c>
      <c r="BD98" t="e">
        <f t="shared" ca="1" si="25"/>
        <v>#NAME?</v>
      </c>
    </row>
    <row r="99" spans="1:56" ht="15.5" x14ac:dyDescent="0.35">
      <c r="A99" s="14">
        <v>54</v>
      </c>
      <c r="B99" s="14">
        <v>8</v>
      </c>
      <c r="C99" s="32">
        <v>0</v>
      </c>
      <c r="D99">
        <v>0</v>
      </c>
      <c r="R99" t="e">
        <f ca="1"/>
        <v>#NAME?</v>
      </c>
      <c r="S99" t="e">
        <f ca="1"/>
        <v>#NAME?</v>
      </c>
      <c r="T99" t="e">
        <f ca="1"/>
        <v>#NAME?</v>
      </c>
      <c r="U99" s="138" t="e">
        <f ca="1"/>
        <v>#NAME?</v>
      </c>
      <c r="V99" s="139" t="e">
        <f ca="1"/>
        <v>#NAME?</v>
      </c>
      <c r="W99" s="140" t="e">
        <f t="shared" ca="1" si="15"/>
        <v>#NAME?</v>
      </c>
      <c r="X99" t="e">
        <f t="shared" ca="1" si="16"/>
        <v>#NAME?</v>
      </c>
      <c r="Y99" t="e">
        <f t="shared" ca="1" si="17"/>
        <v>#NAME?</v>
      </c>
      <c r="Z99" s="138" t="e">
        <f t="shared" ca="1" si="18"/>
        <v>#NAME?</v>
      </c>
      <c r="AA99" s="140" t="e">
        <f t="shared" ca="1" si="19"/>
        <v>#NAME?</v>
      </c>
      <c r="AB99" s="138">
        <f t="shared" ca="1" si="20"/>
        <v>0</v>
      </c>
      <c r="AC99" s="140" t="e">
        <f t="shared" ca="1" si="21"/>
        <v>#NAME?</v>
      </c>
      <c r="AD99">
        <f t="shared" ca="1" si="22"/>
        <v>0</v>
      </c>
      <c r="AW99" t="e">
        <f ca="1"/>
        <v>#NAME?</v>
      </c>
      <c r="AX99" t="e">
        <f ca="1"/>
        <v>#NAME?</v>
      </c>
      <c r="AY99" t="e">
        <f ca="1"/>
        <v>#NAME?</v>
      </c>
      <c r="AZ99" t="e">
        <f t="shared" ca="1" si="26"/>
        <v>#NAME?</v>
      </c>
      <c r="BA99" t="e">
        <f t="shared" ca="1" si="27"/>
        <v>#NAME?</v>
      </c>
      <c r="BB99" t="e">
        <f t="shared" ca="1" si="23"/>
        <v>#NAME?</v>
      </c>
      <c r="BC99" t="e">
        <f t="shared" ca="1" si="24"/>
        <v>#NAME?</v>
      </c>
      <c r="BD99" t="e">
        <f t="shared" ca="1" si="25"/>
        <v>#NAME?</v>
      </c>
    </row>
    <row r="100" spans="1:56" ht="15.5" x14ac:dyDescent="0.35">
      <c r="A100" s="14">
        <v>39</v>
      </c>
      <c r="B100" s="14">
        <v>9</v>
      </c>
      <c r="C100" s="32">
        <v>1</v>
      </c>
      <c r="D100">
        <v>0</v>
      </c>
      <c r="R100" t="e">
        <f ca="1"/>
        <v>#NAME?</v>
      </c>
      <c r="S100" t="e">
        <f ca="1"/>
        <v>#NAME?</v>
      </c>
      <c r="T100" t="e">
        <f ca="1"/>
        <v>#NAME?</v>
      </c>
      <c r="U100" s="138" t="e">
        <f ca="1"/>
        <v>#NAME?</v>
      </c>
      <c r="V100" s="139" t="e">
        <f ca="1"/>
        <v>#NAME?</v>
      </c>
      <c r="W100" s="140" t="e">
        <f t="shared" ca="1" si="15"/>
        <v>#NAME?</v>
      </c>
      <c r="X100" t="e">
        <f t="shared" ca="1" si="16"/>
        <v>#NAME?</v>
      </c>
      <c r="Y100" t="e">
        <f t="shared" ca="1" si="17"/>
        <v>#NAME?</v>
      </c>
      <c r="Z100" s="138" t="e">
        <f t="shared" ca="1" si="18"/>
        <v>#NAME?</v>
      </c>
      <c r="AA100" s="140" t="e">
        <f t="shared" ca="1" si="19"/>
        <v>#NAME?</v>
      </c>
      <c r="AB100" s="138">
        <f t="shared" ca="1" si="20"/>
        <v>0</v>
      </c>
      <c r="AC100" s="140" t="e">
        <f t="shared" ca="1" si="21"/>
        <v>#NAME?</v>
      </c>
      <c r="AD100">
        <f t="shared" ca="1" si="22"/>
        <v>0</v>
      </c>
      <c r="AW100" t="e">
        <f ca="1"/>
        <v>#NAME?</v>
      </c>
      <c r="AX100" t="e">
        <f ca="1"/>
        <v>#NAME?</v>
      </c>
      <c r="AY100" t="e">
        <f ca="1"/>
        <v>#NAME?</v>
      </c>
      <c r="AZ100" t="e">
        <f t="shared" ca="1" si="26"/>
        <v>#NAME?</v>
      </c>
      <c r="BA100" t="e">
        <f t="shared" ca="1" si="27"/>
        <v>#NAME?</v>
      </c>
      <c r="BB100" t="e">
        <f t="shared" ca="1" si="23"/>
        <v>#NAME?</v>
      </c>
      <c r="BC100" t="e">
        <f t="shared" ca="1" si="24"/>
        <v>#NAME?</v>
      </c>
      <c r="BD100" t="e">
        <f t="shared" ca="1" si="25"/>
        <v>#NAME?</v>
      </c>
    </row>
    <row r="101" spans="1:56" ht="15.5" x14ac:dyDescent="0.35">
      <c r="A101" s="14">
        <v>35</v>
      </c>
      <c r="B101" s="14">
        <v>16</v>
      </c>
      <c r="C101" s="32">
        <v>1</v>
      </c>
      <c r="D101">
        <v>1</v>
      </c>
      <c r="R101" t="e">
        <f ca="1"/>
        <v>#NAME?</v>
      </c>
      <c r="S101" t="e">
        <f ca="1"/>
        <v>#NAME?</v>
      </c>
      <c r="T101" t="e">
        <f ca="1"/>
        <v>#NAME?</v>
      </c>
      <c r="U101" s="138" t="e">
        <f ca="1"/>
        <v>#NAME?</v>
      </c>
      <c r="V101" s="139" t="e">
        <f ca="1"/>
        <v>#NAME?</v>
      </c>
      <c r="W101" s="140" t="e">
        <f t="shared" ca="1" si="15"/>
        <v>#NAME?</v>
      </c>
      <c r="X101" t="e">
        <f t="shared" ca="1" si="16"/>
        <v>#NAME?</v>
      </c>
      <c r="Y101" t="e">
        <f t="shared" ca="1" si="17"/>
        <v>#NAME?</v>
      </c>
      <c r="Z101" s="138" t="e">
        <f t="shared" ca="1" si="18"/>
        <v>#NAME?</v>
      </c>
      <c r="AA101" s="140" t="e">
        <f t="shared" ca="1" si="19"/>
        <v>#NAME?</v>
      </c>
      <c r="AB101" s="138">
        <f t="shared" ca="1" si="20"/>
        <v>0</v>
      </c>
      <c r="AC101" s="140" t="e">
        <f t="shared" ca="1" si="21"/>
        <v>#NAME?</v>
      </c>
      <c r="AD101">
        <f t="shared" ca="1" si="22"/>
        <v>0</v>
      </c>
      <c r="AW101" t="e">
        <f ca="1"/>
        <v>#NAME?</v>
      </c>
      <c r="AX101" t="e">
        <f ca="1"/>
        <v>#NAME?</v>
      </c>
      <c r="AY101" t="e">
        <f ca="1"/>
        <v>#NAME?</v>
      </c>
      <c r="AZ101" t="e">
        <f t="shared" ca="1" si="26"/>
        <v>#NAME?</v>
      </c>
      <c r="BA101" t="e">
        <f t="shared" ca="1" si="27"/>
        <v>#NAME?</v>
      </c>
      <c r="BB101" t="e">
        <f t="shared" ca="1" si="23"/>
        <v>#NAME?</v>
      </c>
      <c r="BC101" t="e">
        <f t="shared" ca="1" si="24"/>
        <v>#NAME?</v>
      </c>
      <c r="BD101" t="e">
        <f t="shared" ca="1" si="25"/>
        <v>#NAME?</v>
      </c>
    </row>
    <row r="102" spans="1:56" ht="15.5" x14ac:dyDescent="0.35">
      <c r="A102" s="14">
        <v>33</v>
      </c>
      <c r="B102" s="14">
        <v>1</v>
      </c>
      <c r="C102" s="32">
        <v>0</v>
      </c>
      <c r="D102">
        <v>0</v>
      </c>
      <c r="R102" t="e">
        <f ca="1"/>
        <v>#NAME?</v>
      </c>
      <c r="S102" t="e">
        <f ca="1"/>
        <v>#NAME?</v>
      </c>
      <c r="T102" t="e">
        <f ca="1"/>
        <v>#NAME?</v>
      </c>
      <c r="U102" s="138" t="e">
        <f ca="1"/>
        <v>#NAME?</v>
      </c>
      <c r="V102" s="139" t="e">
        <f ca="1"/>
        <v>#NAME?</v>
      </c>
      <c r="W102" s="140" t="e">
        <f t="shared" ca="1" si="15"/>
        <v>#NAME?</v>
      </c>
      <c r="X102" t="e">
        <f t="shared" ca="1" si="16"/>
        <v>#NAME?</v>
      </c>
      <c r="Y102" t="e">
        <f t="shared" ca="1" si="17"/>
        <v>#NAME?</v>
      </c>
      <c r="Z102" s="138" t="e">
        <f t="shared" ca="1" si="18"/>
        <v>#NAME?</v>
      </c>
      <c r="AA102" s="140" t="e">
        <f t="shared" ca="1" si="19"/>
        <v>#NAME?</v>
      </c>
      <c r="AB102" s="138">
        <f t="shared" ca="1" si="20"/>
        <v>0</v>
      </c>
      <c r="AC102" s="140" t="e">
        <f t="shared" ca="1" si="21"/>
        <v>#NAME?</v>
      </c>
      <c r="AD102">
        <f t="shared" ca="1" si="22"/>
        <v>0</v>
      </c>
      <c r="AW102" t="e">
        <f ca="1"/>
        <v>#NAME?</v>
      </c>
      <c r="AX102" t="e">
        <f ca="1"/>
        <v>#NAME?</v>
      </c>
      <c r="AY102" t="e">
        <f ca="1"/>
        <v>#NAME?</v>
      </c>
      <c r="AZ102" t="e">
        <f t="shared" ca="1" si="26"/>
        <v>#NAME?</v>
      </c>
      <c r="BA102" t="e">
        <f t="shared" ca="1" si="27"/>
        <v>#NAME?</v>
      </c>
      <c r="BB102" t="e">
        <f t="shared" ca="1" si="23"/>
        <v>#NAME?</v>
      </c>
      <c r="BC102" t="e">
        <f t="shared" ca="1" si="24"/>
        <v>#NAME?</v>
      </c>
      <c r="BD102" t="e">
        <f t="shared" ca="1" si="25"/>
        <v>#NAME?</v>
      </c>
    </row>
    <row r="103" spans="1:56" ht="15.5" x14ac:dyDescent="0.35">
      <c r="A103" s="14">
        <v>36</v>
      </c>
      <c r="B103" s="14">
        <v>7</v>
      </c>
      <c r="C103" s="32">
        <v>1</v>
      </c>
      <c r="D103">
        <v>1</v>
      </c>
      <c r="R103" t="e">
        <f ca="1"/>
        <v>#NAME?</v>
      </c>
      <c r="S103" t="e">
        <f ca="1"/>
        <v>#NAME?</v>
      </c>
      <c r="T103" t="e">
        <f ca="1"/>
        <v>#NAME?</v>
      </c>
      <c r="U103" s="138" t="e">
        <f ca="1"/>
        <v>#NAME?</v>
      </c>
      <c r="V103" s="139" t="e">
        <f ca="1"/>
        <v>#NAME?</v>
      </c>
      <c r="W103" s="140" t="e">
        <f t="shared" ca="1" si="15"/>
        <v>#NAME?</v>
      </c>
      <c r="X103" t="e">
        <f t="shared" ca="1" si="16"/>
        <v>#NAME?</v>
      </c>
      <c r="Y103" t="e">
        <f t="shared" ca="1" si="17"/>
        <v>#NAME?</v>
      </c>
      <c r="Z103" s="138" t="e">
        <f t="shared" ca="1" si="18"/>
        <v>#NAME?</v>
      </c>
      <c r="AA103" s="140" t="e">
        <f t="shared" ca="1" si="19"/>
        <v>#NAME?</v>
      </c>
      <c r="AB103" s="138">
        <f t="shared" ca="1" si="20"/>
        <v>0</v>
      </c>
      <c r="AC103" s="140" t="e">
        <f t="shared" ca="1" si="21"/>
        <v>#NAME?</v>
      </c>
      <c r="AD103">
        <f t="shared" ca="1" si="22"/>
        <v>0</v>
      </c>
      <c r="AW103" t="e">
        <f ca="1"/>
        <v>#NAME?</v>
      </c>
      <c r="AX103" t="e">
        <f ca="1"/>
        <v>#NAME?</v>
      </c>
      <c r="AY103" t="e">
        <f ca="1"/>
        <v>#NAME?</v>
      </c>
      <c r="AZ103" t="e">
        <f t="shared" ca="1" si="26"/>
        <v>#NAME?</v>
      </c>
      <c r="BA103" t="e">
        <f t="shared" ca="1" si="27"/>
        <v>#NAME?</v>
      </c>
      <c r="BB103" t="e">
        <f t="shared" ca="1" si="23"/>
        <v>#NAME?</v>
      </c>
      <c r="BC103" t="e">
        <f t="shared" ca="1" si="24"/>
        <v>#NAME?</v>
      </c>
      <c r="BD103" t="e">
        <f t="shared" ca="1" si="25"/>
        <v>#NAME?</v>
      </c>
    </row>
    <row r="104" spans="1:56" ht="15.5" x14ac:dyDescent="0.35">
      <c r="A104" s="14">
        <v>42</v>
      </c>
      <c r="B104" s="14">
        <v>7</v>
      </c>
      <c r="C104" s="32">
        <v>0</v>
      </c>
      <c r="D104">
        <v>0</v>
      </c>
      <c r="R104" t="e">
        <f ca="1"/>
        <v>#NAME?</v>
      </c>
      <c r="S104" t="e">
        <f ca="1"/>
        <v>#NAME?</v>
      </c>
      <c r="T104" t="e">
        <f ca="1"/>
        <v>#NAME?</v>
      </c>
      <c r="U104" s="138" t="e">
        <f ca="1"/>
        <v>#NAME?</v>
      </c>
      <c r="V104" s="139" t="e">
        <f ca="1"/>
        <v>#NAME?</v>
      </c>
      <c r="W104" s="140" t="e">
        <f t="shared" ca="1" si="15"/>
        <v>#NAME?</v>
      </c>
      <c r="X104" t="e">
        <f t="shared" ca="1" si="16"/>
        <v>#NAME?</v>
      </c>
      <c r="Y104" t="e">
        <f t="shared" ca="1" si="17"/>
        <v>#NAME?</v>
      </c>
      <c r="Z104" s="138" t="e">
        <f t="shared" ca="1" si="18"/>
        <v>#NAME?</v>
      </c>
      <c r="AA104" s="140" t="e">
        <f t="shared" ca="1" si="19"/>
        <v>#NAME?</v>
      </c>
      <c r="AB104" s="138">
        <f t="shared" ca="1" si="20"/>
        <v>0</v>
      </c>
      <c r="AC104" s="140" t="e">
        <f t="shared" ca="1" si="21"/>
        <v>#NAME?</v>
      </c>
      <c r="AD104">
        <f t="shared" ca="1" si="22"/>
        <v>0</v>
      </c>
      <c r="AW104" t="e">
        <f ca="1"/>
        <v>#NAME?</v>
      </c>
      <c r="AX104" t="e">
        <f ca="1"/>
        <v>#NAME?</v>
      </c>
      <c r="AY104" t="e">
        <f ca="1"/>
        <v>#NAME?</v>
      </c>
      <c r="AZ104" t="e">
        <f t="shared" ca="1" si="26"/>
        <v>#NAME?</v>
      </c>
      <c r="BA104" t="e">
        <f t="shared" ca="1" si="27"/>
        <v>#NAME?</v>
      </c>
      <c r="BB104" t="e">
        <f t="shared" ca="1" si="23"/>
        <v>#NAME?</v>
      </c>
      <c r="BC104" t="e">
        <f t="shared" ca="1" si="24"/>
        <v>#NAME?</v>
      </c>
      <c r="BD104" t="e">
        <f t="shared" ca="1" si="25"/>
        <v>#NAME?</v>
      </c>
    </row>
    <row r="105" spans="1:56" ht="15.5" x14ac:dyDescent="0.35">
      <c r="A105" s="14">
        <v>29</v>
      </c>
      <c r="B105" s="14">
        <v>10</v>
      </c>
      <c r="C105" s="32">
        <v>0</v>
      </c>
      <c r="D105">
        <v>1</v>
      </c>
      <c r="R105" t="e">
        <f ca="1"/>
        <v>#NAME?</v>
      </c>
      <c r="S105" t="e">
        <f ca="1"/>
        <v>#NAME?</v>
      </c>
      <c r="T105" t="e">
        <f ca="1"/>
        <v>#NAME?</v>
      </c>
      <c r="U105" s="138" t="e">
        <f ca="1"/>
        <v>#NAME?</v>
      </c>
      <c r="V105" s="139" t="e">
        <f ca="1"/>
        <v>#NAME?</v>
      </c>
      <c r="W105" s="140" t="e">
        <f t="shared" ca="1" si="15"/>
        <v>#NAME?</v>
      </c>
      <c r="X105" t="e">
        <f t="shared" ca="1" si="16"/>
        <v>#NAME?</v>
      </c>
      <c r="Y105" t="e">
        <f t="shared" ca="1" si="17"/>
        <v>#NAME?</v>
      </c>
      <c r="Z105" s="138" t="e">
        <f t="shared" ca="1" si="18"/>
        <v>#NAME?</v>
      </c>
      <c r="AA105" s="140" t="e">
        <f t="shared" ca="1" si="19"/>
        <v>#NAME?</v>
      </c>
      <c r="AB105" s="138">
        <f t="shared" ca="1" si="20"/>
        <v>0</v>
      </c>
      <c r="AC105" s="140" t="e">
        <f t="shared" ca="1" si="21"/>
        <v>#NAME?</v>
      </c>
      <c r="AD105">
        <f t="shared" ca="1" si="22"/>
        <v>0</v>
      </c>
      <c r="AW105" t="e">
        <f ca="1"/>
        <v>#NAME?</v>
      </c>
      <c r="AX105" t="e">
        <f ca="1"/>
        <v>#NAME?</v>
      </c>
      <c r="AY105" t="e">
        <f ca="1"/>
        <v>#NAME?</v>
      </c>
      <c r="AZ105" t="e">
        <f t="shared" ca="1" si="26"/>
        <v>#NAME?</v>
      </c>
      <c r="BA105" t="e">
        <f t="shared" ca="1" si="27"/>
        <v>#NAME?</v>
      </c>
      <c r="BB105" t="e">
        <f t="shared" ca="1" si="23"/>
        <v>#NAME?</v>
      </c>
      <c r="BC105" t="e">
        <f t="shared" ca="1" si="24"/>
        <v>#NAME?</v>
      </c>
      <c r="BD105" t="e">
        <f t="shared" ca="1" si="25"/>
        <v>#NAME?</v>
      </c>
    </row>
    <row r="106" spans="1:56" ht="15.5" x14ac:dyDescent="0.35">
      <c r="A106" s="14">
        <v>38</v>
      </c>
      <c r="B106" s="14">
        <v>4</v>
      </c>
      <c r="C106" s="32">
        <v>0</v>
      </c>
      <c r="D106">
        <v>0</v>
      </c>
      <c r="R106" t="e">
        <f ca="1"/>
        <v>#NAME?</v>
      </c>
      <c r="S106" t="e">
        <f ca="1"/>
        <v>#NAME?</v>
      </c>
      <c r="T106" t="e">
        <f ca="1"/>
        <v>#NAME?</v>
      </c>
      <c r="U106" s="138" t="e">
        <f ca="1"/>
        <v>#NAME?</v>
      </c>
      <c r="V106" s="139" t="e">
        <f ca="1"/>
        <v>#NAME?</v>
      </c>
      <c r="W106" s="140" t="e">
        <f t="shared" ca="1" si="15"/>
        <v>#NAME?</v>
      </c>
      <c r="X106" t="e">
        <f t="shared" ca="1" si="16"/>
        <v>#NAME?</v>
      </c>
      <c r="Y106" t="e">
        <f t="shared" ca="1" si="17"/>
        <v>#NAME?</v>
      </c>
      <c r="Z106" s="138" t="e">
        <f t="shared" ca="1" si="18"/>
        <v>#NAME?</v>
      </c>
      <c r="AA106" s="140" t="e">
        <f t="shared" ca="1" si="19"/>
        <v>#NAME?</v>
      </c>
      <c r="AB106" s="138">
        <f t="shared" ca="1" si="20"/>
        <v>0</v>
      </c>
      <c r="AC106" s="140" t="e">
        <f t="shared" ca="1" si="21"/>
        <v>#NAME?</v>
      </c>
      <c r="AD106">
        <f t="shared" ca="1" si="22"/>
        <v>0</v>
      </c>
      <c r="AW106" t="e">
        <f ca="1"/>
        <v>#NAME?</v>
      </c>
      <c r="AX106" t="e">
        <f ca="1"/>
        <v>#NAME?</v>
      </c>
      <c r="AY106" t="e">
        <f ca="1"/>
        <v>#NAME?</v>
      </c>
      <c r="AZ106" t="e">
        <f t="shared" ca="1" si="26"/>
        <v>#NAME?</v>
      </c>
      <c r="BA106" t="e">
        <f t="shared" ca="1" si="27"/>
        <v>#NAME?</v>
      </c>
      <c r="BB106" t="e">
        <f t="shared" ca="1" si="23"/>
        <v>#NAME?</v>
      </c>
      <c r="BC106" t="e">
        <f t="shared" ca="1" si="24"/>
        <v>#NAME?</v>
      </c>
      <c r="BD106" t="e">
        <f t="shared" ca="1" si="25"/>
        <v>#NAME?</v>
      </c>
    </row>
    <row r="107" spans="1:56" ht="15.5" x14ac:dyDescent="0.35">
      <c r="A107" s="14">
        <v>37</v>
      </c>
      <c r="B107" s="14">
        <v>9</v>
      </c>
      <c r="C107" s="32">
        <v>0</v>
      </c>
      <c r="D107">
        <v>0</v>
      </c>
      <c r="R107" t="e">
        <f ca="1"/>
        <v>#NAME?</v>
      </c>
      <c r="S107" t="e">
        <f ca="1"/>
        <v>#NAME?</v>
      </c>
      <c r="T107" t="e">
        <f ca="1"/>
        <v>#NAME?</v>
      </c>
      <c r="U107" s="138" t="e">
        <f ca="1"/>
        <v>#NAME?</v>
      </c>
      <c r="V107" s="139" t="e">
        <f ca="1"/>
        <v>#NAME?</v>
      </c>
      <c r="W107" s="140" t="e">
        <f t="shared" ca="1" si="15"/>
        <v>#NAME?</v>
      </c>
      <c r="X107" t="e">
        <f t="shared" ca="1" si="16"/>
        <v>#NAME?</v>
      </c>
      <c r="Y107" t="e">
        <f t="shared" ca="1" si="17"/>
        <v>#NAME?</v>
      </c>
      <c r="Z107" s="138" t="e">
        <f t="shared" ca="1" si="18"/>
        <v>#NAME?</v>
      </c>
      <c r="AA107" s="140" t="e">
        <f t="shared" ca="1" si="19"/>
        <v>#NAME?</v>
      </c>
      <c r="AB107" s="138">
        <f t="shared" ca="1" si="20"/>
        <v>0</v>
      </c>
      <c r="AC107" s="140" t="e">
        <f t="shared" ca="1" si="21"/>
        <v>#NAME?</v>
      </c>
      <c r="AD107">
        <f t="shared" ca="1" si="22"/>
        <v>0</v>
      </c>
      <c r="AW107" t="e">
        <f ca="1"/>
        <v>#NAME?</v>
      </c>
      <c r="AX107" t="e">
        <f ca="1"/>
        <v>#NAME?</v>
      </c>
      <c r="AY107" t="e">
        <f ca="1"/>
        <v>#NAME?</v>
      </c>
      <c r="AZ107" t="e">
        <f t="shared" ca="1" si="26"/>
        <v>#NAME?</v>
      </c>
      <c r="BA107" t="e">
        <f t="shared" ca="1" si="27"/>
        <v>#NAME?</v>
      </c>
      <c r="BB107" t="e">
        <f t="shared" ca="1" si="23"/>
        <v>#NAME?</v>
      </c>
      <c r="BC107" t="e">
        <f t="shared" ca="1" si="24"/>
        <v>#NAME?</v>
      </c>
      <c r="BD107" t="e">
        <f t="shared" ca="1" si="25"/>
        <v>#NAME?</v>
      </c>
    </row>
    <row r="108" spans="1:56" ht="15.5" x14ac:dyDescent="0.35">
      <c r="A108" s="14">
        <v>29</v>
      </c>
      <c r="B108" s="14">
        <v>7</v>
      </c>
      <c r="C108" s="32">
        <v>1</v>
      </c>
      <c r="D108">
        <v>0</v>
      </c>
      <c r="R108" t="e">
        <f ca="1"/>
        <v>#NAME?</v>
      </c>
      <c r="S108" t="e">
        <f ca="1"/>
        <v>#NAME?</v>
      </c>
      <c r="T108" t="e">
        <f ca="1"/>
        <v>#NAME?</v>
      </c>
      <c r="U108" s="138" t="e">
        <f ca="1"/>
        <v>#NAME?</v>
      </c>
      <c r="V108" s="139" t="e">
        <f ca="1"/>
        <v>#NAME?</v>
      </c>
      <c r="W108" s="140" t="e">
        <f t="shared" ca="1" si="15"/>
        <v>#NAME?</v>
      </c>
      <c r="X108" t="e">
        <f t="shared" ca="1" si="16"/>
        <v>#NAME?</v>
      </c>
      <c r="Y108" t="e">
        <f t="shared" ca="1" si="17"/>
        <v>#NAME?</v>
      </c>
      <c r="Z108" s="138" t="e">
        <f t="shared" ca="1" si="18"/>
        <v>#NAME?</v>
      </c>
      <c r="AA108" s="140" t="e">
        <f t="shared" ca="1" si="19"/>
        <v>#NAME?</v>
      </c>
      <c r="AB108" s="138">
        <f t="shared" ca="1" si="20"/>
        <v>0</v>
      </c>
      <c r="AC108" s="140" t="e">
        <f t="shared" ca="1" si="21"/>
        <v>#NAME?</v>
      </c>
      <c r="AD108">
        <f t="shared" ca="1" si="22"/>
        <v>0</v>
      </c>
      <c r="AW108" t="e">
        <f ca="1"/>
        <v>#NAME?</v>
      </c>
      <c r="AX108" t="e">
        <f ca="1"/>
        <v>#NAME?</v>
      </c>
      <c r="AY108" t="e">
        <f ca="1"/>
        <v>#NAME?</v>
      </c>
      <c r="AZ108" t="e">
        <f t="shared" ca="1" si="26"/>
        <v>#NAME?</v>
      </c>
      <c r="BA108" t="e">
        <f t="shared" ca="1" si="27"/>
        <v>#NAME?</v>
      </c>
      <c r="BB108" t="e">
        <f t="shared" ca="1" si="23"/>
        <v>#NAME?</v>
      </c>
      <c r="BC108" t="e">
        <f t="shared" ca="1" si="24"/>
        <v>#NAME?</v>
      </c>
      <c r="BD108" t="e">
        <f t="shared" ca="1" si="25"/>
        <v>#NAME?</v>
      </c>
    </row>
    <row r="109" spans="1:56" ht="15.5" x14ac:dyDescent="0.35">
      <c r="A109" s="14">
        <v>36</v>
      </c>
      <c r="B109" s="14">
        <v>10</v>
      </c>
      <c r="C109" s="32">
        <v>1</v>
      </c>
      <c r="D109">
        <v>0</v>
      </c>
      <c r="R109" t="e">
        <f ca="1"/>
        <v>#NAME?</v>
      </c>
      <c r="S109" t="e">
        <f ca="1"/>
        <v>#NAME?</v>
      </c>
      <c r="T109" t="e">
        <f ca="1"/>
        <v>#NAME?</v>
      </c>
      <c r="U109" s="138" t="e">
        <f ca="1"/>
        <v>#NAME?</v>
      </c>
      <c r="V109" s="139" t="e">
        <f ca="1"/>
        <v>#NAME?</v>
      </c>
      <c r="W109" s="140" t="e">
        <f t="shared" ca="1" si="15"/>
        <v>#NAME?</v>
      </c>
      <c r="X109" t="e">
        <f t="shared" ca="1" si="16"/>
        <v>#NAME?</v>
      </c>
      <c r="Y109" t="e">
        <f t="shared" ca="1" si="17"/>
        <v>#NAME?</v>
      </c>
      <c r="Z109" s="138" t="e">
        <f t="shared" ca="1" si="18"/>
        <v>#NAME?</v>
      </c>
      <c r="AA109" s="140" t="e">
        <f t="shared" ca="1" si="19"/>
        <v>#NAME?</v>
      </c>
      <c r="AB109" s="138">
        <f t="shared" ca="1" si="20"/>
        <v>0</v>
      </c>
      <c r="AC109" s="140" t="e">
        <f t="shared" ca="1" si="21"/>
        <v>#NAME?</v>
      </c>
      <c r="AD109">
        <f t="shared" ca="1" si="22"/>
        <v>0</v>
      </c>
      <c r="AW109" t="e">
        <f ca="1"/>
        <v>#NAME?</v>
      </c>
      <c r="AX109" t="e">
        <f ca="1"/>
        <v>#NAME?</v>
      </c>
      <c r="AY109" t="e">
        <f ca="1"/>
        <v>#NAME?</v>
      </c>
      <c r="AZ109" t="e">
        <f t="shared" ca="1" si="26"/>
        <v>#NAME?</v>
      </c>
      <c r="BA109" t="e">
        <f t="shared" ca="1" si="27"/>
        <v>#NAME?</v>
      </c>
      <c r="BB109" t="e">
        <f t="shared" ca="1" si="23"/>
        <v>#NAME?</v>
      </c>
      <c r="BC109" t="e">
        <f t="shared" ca="1" si="24"/>
        <v>#NAME?</v>
      </c>
      <c r="BD109" t="e">
        <f t="shared" ca="1" si="25"/>
        <v>#NAME?</v>
      </c>
    </row>
    <row r="110" spans="1:56" ht="15.5" x14ac:dyDescent="0.35">
      <c r="A110" s="14">
        <v>61</v>
      </c>
      <c r="B110" s="14">
        <v>8</v>
      </c>
      <c r="C110" s="32">
        <v>0</v>
      </c>
      <c r="D110">
        <v>0</v>
      </c>
      <c r="R110" t="e">
        <f ca="1"/>
        <v>#NAME?</v>
      </c>
      <c r="S110" t="e">
        <f ca="1"/>
        <v>#NAME?</v>
      </c>
      <c r="T110" t="e">
        <f ca="1"/>
        <v>#NAME?</v>
      </c>
      <c r="U110" s="138" t="e">
        <f ca="1"/>
        <v>#NAME?</v>
      </c>
      <c r="V110" s="139" t="e">
        <f ca="1"/>
        <v>#NAME?</v>
      </c>
      <c r="W110" s="140" t="e">
        <f t="shared" ca="1" si="15"/>
        <v>#NAME?</v>
      </c>
      <c r="X110" t="e">
        <f t="shared" ca="1" si="16"/>
        <v>#NAME?</v>
      </c>
      <c r="Y110" t="e">
        <f t="shared" ca="1" si="17"/>
        <v>#NAME?</v>
      </c>
      <c r="Z110" s="138" t="e">
        <f t="shared" ca="1" si="18"/>
        <v>#NAME?</v>
      </c>
      <c r="AA110" s="140" t="e">
        <f t="shared" ca="1" si="19"/>
        <v>#NAME?</v>
      </c>
      <c r="AB110" s="138">
        <f t="shared" ca="1" si="20"/>
        <v>0</v>
      </c>
      <c r="AC110" s="140" t="e">
        <f t="shared" ca="1" si="21"/>
        <v>#NAME?</v>
      </c>
      <c r="AD110">
        <f t="shared" ca="1" si="22"/>
        <v>0</v>
      </c>
      <c r="AW110" t="e">
        <f ca="1"/>
        <v>#NAME?</v>
      </c>
      <c r="AX110" t="e">
        <f ca="1"/>
        <v>#NAME?</v>
      </c>
      <c r="AY110" t="e">
        <f ca="1"/>
        <v>#NAME?</v>
      </c>
      <c r="AZ110" t="e">
        <f t="shared" ca="1" si="26"/>
        <v>#NAME?</v>
      </c>
      <c r="BA110" t="e">
        <f t="shared" ca="1" si="27"/>
        <v>#NAME?</v>
      </c>
      <c r="BB110" t="e">
        <f t="shared" ca="1" si="23"/>
        <v>#NAME?</v>
      </c>
      <c r="BC110" t="e">
        <f t="shared" ca="1" si="24"/>
        <v>#NAME?</v>
      </c>
      <c r="BD110" t="e">
        <f t="shared" ca="1" si="25"/>
        <v>#NAME?</v>
      </c>
    </row>
    <row r="111" spans="1:56" ht="15.5" x14ac:dyDescent="0.35">
      <c r="A111" s="14">
        <v>38</v>
      </c>
      <c r="B111" s="14">
        <v>8</v>
      </c>
      <c r="C111" s="32">
        <v>0</v>
      </c>
      <c r="D111">
        <v>0</v>
      </c>
      <c r="R111" t="e">
        <f ca="1"/>
        <v>#NAME?</v>
      </c>
      <c r="S111" t="e">
        <f ca="1"/>
        <v>#NAME?</v>
      </c>
      <c r="T111" t="e">
        <f ca="1"/>
        <v>#NAME?</v>
      </c>
      <c r="U111" s="138" t="e">
        <f ca="1"/>
        <v>#NAME?</v>
      </c>
      <c r="V111" s="139" t="e">
        <f ca="1"/>
        <v>#NAME?</v>
      </c>
      <c r="W111" s="140" t="e">
        <f t="shared" ca="1" si="15"/>
        <v>#NAME?</v>
      </c>
      <c r="X111" t="e">
        <f t="shared" ca="1" si="16"/>
        <v>#NAME?</v>
      </c>
      <c r="Y111" t="e">
        <f t="shared" ca="1" si="17"/>
        <v>#NAME?</v>
      </c>
      <c r="Z111" s="138" t="e">
        <f t="shared" ca="1" si="18"/>
        <v>#NAME?</v>
      </c>
      <c r="AA111" s="140" t="e">
        <f t="shared" ca="1" si="19"/>
        <v>#NAME?</v>
      </c>
      <c r="AB111" s="138">
        <f t="shared" ca="1" si="20"/>
        <v>0</v>
      </c>
      <c r="AC111" s="140" t="e">
        <f t="shared" ca="1" si="21"/>
        <v>#NAME?</v>
      </c>
      <c r="AD111">
        <f t="shared" ca="1" si="22"/>
        <v>0</v>
      </c>
      <c r="AW111" t="e">
        <f ca="1"/>
        <v>#NAME?</v>
      </c>
      <c r="AX111" t="e">
        <f ca="1"/>
        <v>#NAME?</v>
      </c>
      <c r="AY111" t="e">
        <f ca="1"/>
        <v>#NAME?</v>
      </c>
      <c r="AZ111" t="e">
        <f t="shared" ca="1" si="26"/>
        <v>#NAME?</v>
      </c>
      <c r="BA111" t="e">
        <f t="shared" ca="1" si="27"/>
        <v>#NAME?</v>
      </c>
      <c r="BB111" t="e">
        <f t="shared" ca="1" si="23"/>
        <v>#NAME?</v>
      </c>
      <c r="BC111" t="e">
        <f t="shared" ca="1" si="24"/>
        <v>#NAME?</v>
      </c>
      <c r="BD111" t="e">
        <f t="shared" ca="1" si="25"/>
        <v>#NAME?</v>
      </c>
    </row>
    <row r="112" spans="1:56" ht="15.5" x14ac:dyDescent="0.35">
      <c r="A112" s="14">
        <v>27</v>
      </c>
      <c r="B112" s="14">
        <v>10</v>
      </c>
      <c r="C112" s="32">
        <v>0</v>
      </c>
      <c r="D112">
        <v>1</v>
      </c>
      <c r="R112" t="e">
        <f ca="1"/>
        <v>#NAME?</v>
      </c>
      <c r="S112" t="e">
        <f ca="1"/>
        <v>#NAME?</v>
      </c>
      <c r="T112" t="e">
        <f ca="1"/>
        <v>#NAME?</v>
      </c>
      <c r="U112" s="138" t="e">
        <f ca="1"/>
        <v>#NAME?</v>
      </c>
      <c r="V112" s="139" t="e">
        <f ca="1"/>
        <v>#NAME?</v>
      </c>
      <c r="W112" s="140" t="e">
        <f t="shared" ca="1" si="15"/>
        <v>#NAME?</v>
      </c>
      <c r="X112" t="e">
        <f t="shared" ca="1" si="16"/>
        <v>#NAME?</v>
      </c>
      <c r="Y112" t="e">
        <f t="shared" ca="1" si="17"/>
        <v>#NAME?</v>
      </c>
      <c r="Z112" s="138" t="e">
        <f t="shared" ca="1" si="18"/>
        <v>#NAME?</v>
      </c>
      <c r="AA112" s="140" t="e">
        <f t="shared" ca="1" si="19"/>
        <v>#NAME?</v>
      </c>
      <c r="AB112" s="138">
        <f t="shared" ca="1" si="20"/>
        <v>0</v>
      </c>
      <c r="AC112" s="140" t="e">
        <f t="shared" ca="1" si="21"/>
        <v>#NAME?</v>
      </c>
      <c r="AD112">
        <f t="shared" ca="1" si="22"/>
        <v>0</v>
      </c>
      <c r="AW112" t="e">
        <f ca="1"/>
        <v>#NAME?</v>
      </c>
      <c r="AX112" t="e">
        <f ca="1"/>
        <v>#NAME?</v>
      </c>
      <c r="AY112" t="e">
        <f ca="1"/>
        <v>#NAME?</v>
      </c>
      <c r="AZ112" t="e">
        <f t="shared" ca="1" si="26"/>
        <v>#NAME?</v>
      </c>
      <c r="BA112" t="e">
        <f t="shared" ca="1" si="27"/>
        <v>#NAME?</v>
      </c>
      <c r="BB112" t="e">
        <f t="shared" ca="1" si="23"/>
        <v>#NAME?</v>
      </c>
      <c r="BC112" t="e">
        <f t="shared" ca="1" si="24"/>
        <v>#NAME?</v>
      </c>
      <c r="BD112" t="e">
        <f t="shared" ca="1" si="25"/>
        <v>#NAME?</v>
      </c>
    </row>
    <row r="113" spans="1:56" ht="15.5" x14ac:dyDescent="0.35">
      <c r="A113" s="14">
        <v>32</v>
      </c>
      <c r="B113" s="14">
        <v>10</v>
      </c>
      <c r="C113" s="32">
        <v>1</v>
      </c>
      <c r="D113">
        <v>0</v>
      </c>
      <c r="R113" t="e">
        <f ca="1"/>
        <v>#NAME?</v>
      </c>
      <c r="S113" t="e">
        <f ca="1"/>
        <v>#NAME?</v>
      </c>
      <c r="T113" t="e">
        <f ca="1"/>
        <v>#NAME?</v>
      </c>
      <c r="U113" s="138" t="e">
        <f ca="1"/>
        <v>#NAME?</v>
      </c>
      <c r="V113" s="139" t="e">
        <f ca="1"/>
        <v>#NAME?</v>
      </c>
      <c r="W113" s="140" t="e">
        <f t="shared" ca="1" si="15"/>
        <v>#NAME?</v>
      </c>
      <c r="X113" t="e">
        <f t="shared" ca="1" si="16"/>
        <v>#NAME?</v>
      </c>
      <c r="Y113" t="e">
        <f t="shared" ca="1" si="17"/>
        <v>#NAME?</v>
      </c>
      <c r="Z113" s="138" t="e">
        <f t="shared" ca="1" si="18"/>
        <v>#NAME?</v>
      </c>
      <c r="AA113" s="140" t="e">
        <f t="shared" ca="1" si="19"/>
        <v>#NAME?</v>
      </c>
      <c r="AB113" s="138">
        <f t="shared" ca="1" si="20"/>
        <v>0</v>
      </c>
      <c r="AC113" s="140" t="e">
        <f t="shared" ca="1" si="21"/>
        <v>#NAME?</v>
      </c>
      <c r="AD113">
        <f t="shared" ca="1" si="22"/>
        <v>0</v>
      </c>
      <c r="AW113" t="e">
        <f ca="1"/>
        <v>#NAME?</v>
      </c>
      <c r="AX113" t="e">
        <f ca="1"/>
        <v>#NAME?</v>
      </c>
      <c r="AY113" t="e">
        <f ca="1"/>
        <v>#NAME?</v>
      </c>
      <c r="AZ113" t="e">
        <f t="shared" ca="1" si="26"/>
        <v>#NAME?</v>
      </c>
      <c r="BA113" t="e">
        <f t="shared" ca="1" si="27"/>
        <v>#NAME?</v>
      </c>
      <c r="BB113" t="e">
        <f t="shared" ca="1" si="23"/>
        <v>#NAME?</v>
      </c>
      <c r="BC113" t="e">
        <f t="shared" ca="1" si="24"/>
        <v>#NAME?</v>
      </c>
      <c r="BD113" t="e">
        <f t="shared" ca="1" si="25"/>
        <v>#NAME?</v>
      </c>
    </row>
    <row r="114" spans="1:56" ht="15.5" x14ac:dyDescent="0.35">
      <c r="A114" s="14">
        <v>44</v>
      </c>
      <c r="B114" s="14">
        <v>16</v>
      </c>
      <c r="C114" s="32">
        <v>1</v>
      </c>
      <c r="D114">
        <v>1</v>
      </c>
      <c r="R114" t="e">
        <f ca="1"/>
        <v>#NAME?</v>
      </c>
      <c r="S114" t="e">
        <f ca="1"/>
        <v>#NAME?</v>
      </c>
      <c r="T114" t="e">
        <f ca="1"/>
        <v>#NAME?</v>
      </c>
      <c r="U114" s="138" t="e">
        <f ca="1"/>
        <v>#NAME?</v>
      </c>
      <c r="V114" s="139" t="e">
        <f ca="1"/>
        <v>#NAME?</v>
      </c>
      <c r="W114" s="140" t="e">
        <f t="shared" ca="1" si="15"/>
        <v>#NAME?</v>
      </c>
      <c r="X114" t="e">
        <f t="shared" ca="1" si="16"/>
        <v>#NAME?</v>
      </c>
      <c r="Y114" t="e">
        <f t="shared" ca="1" si="17"/>
        <v>#NAME?</v>
      </c>
      <c r="Z114" s="138" t="e">
        <f t="shared" ca="1" si="18"/>
        <v>#NAME?</v>
      </c>
      <c r="AA114" s="140" t="e">
        <f t="shared" ca="1" si="19"/>
        <v>#NAME?</v>
      </c>
      <c r="AB114" s="138">
        <f t="shared" ca="1" si="20"/>
        <v>0</v>
      </c>
      <c r="AC114" s="140" t="e">
        <f t="shared" ca="1" si="21"/>
        <v>#NAME?</v>
      </c>
      <c r="AD114">
        <f t="shared" ca="1" si="22"/>
        <v>0</v>
      </c>
      <c r="AW114" t="e">
        <f ca="1"/>
        <v>#NAME?</v>
      </c>
      <c r="AX114" t="e">
        <f ca="1"/>
        <v>#NAME?</v>
      </c>
      <c r="AY114" t="e">
        <f ca="1"/>
        <v>#NAME?</v>
      </c>
      <c r="AZ114" t="e">
        <f t="shared" ca="1" si="26"/>
        <v>#NAME?</v>
      </c>
      <c r="BA114" t="e">
        <f t="shared" ca="1" si="27"/>
        <v>#NAME?</v>
      </c>
      <c r="BB114" t="e">
        <f t="shared" ca="1" si="23"/>
        <v>#NAME?</v>
      </c>
      <c r="BC114" t="e">
        <f t="shared" ca="1" si="24"/>
        <v>#NAME?</v>
      </c>
      <c r="BD114" t="e">
        <f t="shared" ca="1" si="25"/>
        <v>#NAME?</v>
      </c>
    </row>
    <row r="115" spans="1:56" ht="15.5" x14ac:dyDescent="0.35">
      <c r="A115" s="14">
        <v>37</v>
      </c>
      <c r="B115" s="14">
        <v>6</v>
      </c>
      <c r="C115" s="32">
        <v>0</v>
      </c>
      <c r="D115">
        <v>0</v>
      </c>
      <c r="R115" t="e">
        <f ca="1"/>
        <v>#NAME?</v>
      </c>
      <c r="S115" t="e">
        <f ca="1"/>
        <v>#NAME?</v>
      </c>
      <c r="T115" t="e">
        <f ca="1"/>
        <v>#NAME?</v>
      </c>
      <c r="U115" s="138" t="e">
        <f ca="1"/>
        <v>#NAME?</v>
      </c>
      <c r="V115" s="139" t="e">
        <f ca="1"/>
        <v>#NAME?</v>
      </c>
      <c r="W115" s="140" t="e">
        <f t="shared" ca="1" si="15"/>
        <v>#NAME?</v>
      </c>
      <c r="X115" t="e">
        <f t="shared" ca="1" si="16"/>
        <v>#NAME?</v>
      </c>
      <c r="Y115" t="e">
        <f t="shared" ca="1" si="17"/>
        <v>#NAME?</v>
      </c>
      <c r="Z115" s="138" t="e">
        <f t="shared" ca="1" si="18"/>
        <v>#NAME?</v>
      </c>
      <c r="AA115" s="140" t="e">
        <f t="shared" ca="1" si="19"/>
        <v>#NAME?</v>
      </c>
      <c r="AB115" s="138">
        <f t="shared" ca="1" si="20"/>
        <v>0</v>
      </c>
      <c r="AC115" s="140" t="e">
        <f t="shared" ca="1" si="21"/>
        <v>#NAME?</v>
      </c>
      <c r="AD115">
        <f t="shared" ca="1" si="22"/>
        <v>0</v>
      </c>
      <c r="AW115" t="e">
        <f ca="1"/>
        <v>#NAME?</v>
      </c>
      <c r="AX115" t="e">
        <f ca="1"/>
        <v>#NAME?</v>
      </c>
      <c r="AY115" t="e">
        <f ca="1"/>
        <v>#NAME?</v>
      </c>
      <c r="AZ115" t="e">
        <f t="shared" ca="1" si="26"/>
        <v>#NAME?</v>
      </c>
      <c r="BA115" t="e">
        <f t="shared" ca="1" si="27"/>
        <v>#NAME?</v>
      </c>
      <c r="BB115" t="e">
        <f t="shared" ca="1" si="23"/>
        <v>#NAME?</v>
      </c>
      <c r="BC115" t="e">
        <f t="shared" ca="1" si="24"/>
        <v>#NAME?</v>
      </c>
      <c r="BD115" t="e">
        <f t="shared" ca="1" si="25"/>
        <v>#NAME?</v>
      </c>
    </row>
    <row r="116" spans="1:56" ht="15.5" x14ac:dyDescent="0.35">
      <c r="A116" s="14">
        <v>37</v>
      </c>
      <c r="B116" s="14">
        <v>13</v>
      </c>
      <c r="C116" s="32">
        <v>1</v>
      </c>
      <c r="D116">
        <v>1</v>
      </c>
      <c r="R116" t="e">
        <f ca="1"/>
        <v>#NAME?</v>
      </c>
      <c r="S116" t="e">
        <f ca="1"/>
        <v>#NAME?</v>
      </c>
      <c r="T116" t="e">
        <f ca="1"/>
        <v>#NAME?</v>
      </c>
      <c r="U116" s="138" t="e">
        <f ca="1"/>
        <v>#NAME?</v>
      </c>
      <c r="V116" s="139" t="e">
        <f ca="1"/>
        <v>#NAME?</v>
      </c>
      <c r="W116" s="140" t="e">
        <f t="shared" ca="1" si="15"/>
        <v>#NAME?</v>
      </c>
      <c r="X116" t="e">
        <f t="shared" ca="1" si="16"/>
        <v>#NAME?</v>
      </c>
      <c r="Y116" t="e">
        <f t="shared" ca="1" si="17"/>
        <v>#NAME?</v>
      </c>
      <c r="Z116" s="138" t="e">
        <f t="shared" ca="1" si="18"/>
        <v>#NAME?</v>
      </c>
      <c r="AA116" s="140" t="e">
        <f t="shared" ca="1" si="19"/>
        <v>#NAME?</v>
      </c>
      <c r="AB116" s="138">
        <f t="shared" ca="1" si="20"/>
        <v>0</v>
      </c>
      <c r="AC116" s="140" t="e">
        <f t="shared" ca="1" si="21"/>
        <v>#NAME?</v>
      </c>
      <c r="AD116">
        <f t="shared" ca="1" si="22"/>
        <v>0</v>
      </c>
      <c r="AW116" t="e">
        <f ca="1"/>
        <v>#NAME?</v>
      </c>
      <c r="AX116" t="e">
        <f ca="1"/>
        <v>#NAME?</v>
      </c>
      <c r="AY116" t="e">
        <f ca="1"/>
        <v>#NAME?</v>
      </c>
      <c r="AZ116" t="e">
        <f t="shared" ca="1" si="26"/>
        <v>#NAME?</v>
      </c>
      <c r="BA116" t="e">
        <f t="shared" ca="1" si="27"/>
        <v>#NAME?</v>
      </c>
      <c r="BB116" t="e">
        <f t="shared" ca="1" si="23"/>
        <v>#NAME?</v>
      </c>
      <c r="BC116" t="e">
        <f t="shared" ca="1" si="24"/>
        <v>#NAME?</v>
      </c>
      <c r="BD116" t="e">
        <f t="shared" ca="1" si="25"/>
        <v>#NAME?</v>
      </c>
    </row>
    <row r="117" spans="1:56" ht="15.5" x14ac:dyDescent="0.35">
      <c r="A117" s="14">
        <v>60</v>
      </c>
      <c r="B117" s="14">
        <v>9</v>
      </c>
      <c r="C117" s="32">
        <v>1</v>
      </c>
      <c r="D117">
        <v>0</v>
      </c>
      <c r="R117" t="e">
        <f ca="1"/>
        <v>#NAME?</v>
      </c>
      <c r="S117" t="e">
        <f ca="1"/>
        <v>#NAME?</v>
      </c>
      <c r="T117" t="e">
        <f ca="1"/>
        <v>#NAME?</v>
      </c>
      <c r="U117" s="138" t="e">
        <f ca="1"/>
        <v>#NAME?</v>
      </c>
      <c r="V117" s="139" t="e">
        <f ca="1"/>
        <v>#NAME?</v>
      </c>
      <c r="W117" s="140" t="e">
        <f t="shared" ca="1" si="15"/>
        <v>#NAME?</v>
      </c>
      <c r="X117" t="e">
        <f t="shared" ca="1" si="16"/>
        <v>#NAME?</v>
      </c>
      <c r="Y117" t="e">
        <f t="shared" ca="1" si="17"/>
        <v>#NAME?</v>
      </c>
      <c r="Z117" s="138" t="e">
        <f t="shared" ca="1" si="18"/>
        <v>#NAME?</v>
      </c>
      <c r="AA117" s="140" t="e">
        <f t="shared" ca="1" si="19"/>
        <v>#NAME?</v>
      </c>
      <c r="AB117" s="138">
        <f t="shared" ca="1" si="20"/>
        <v>0</v>
      </c>
      <c r="AC117" s="140" t="e">
        <f t="shared" ca="1" si="21"/>
        <v>#NAME?</v>
      </c>
      <c r="AD117">
        <f t="shared" ca="1" si="22"/>
        <v>0</v>
      </c>
      <c r="AW117" t="e">
        <f ca="1"/>
        <v>#NAME?</v>
      </c>
      <c r="AX117" t="e">
        <f ca="1"/>
        <v>#NAME?</v>
      </c>
      <c r="AY117" t="e">
        <f ca="1"/>
        <v>#NAME?</v>
      </c>
      <c r="AZ117" t="e">
        <f t="shared" ca="1" si="26"/>
        <v>#NAME?</v>
      </c>
      <c r="BA117" t="e">
        <f t="shared" ca="1" si="27"/>
        <v>#NAME?</v>
      </c>
      <c r="BB117" t="e">
        <f t="shared" ca="1" si="23"/>
        <v>#NAME?</v>
      </c>
      <c r="BC117" t="e">
        <f t="shared" ca="1" si="24"/>
        <v>#NAME?</v>
      </c>
      <c r="BD117" t="e">
        <f t="shared" ca="1" si="25"/>
        <v>#NAME?</v>
      </c>
    </row>
    <row r="118" spans="1:56" ht="15.5" x14ac:dyDescent="0.35">
      <c r="A118" s="14">
        <v>53</v>
      </c>
      <c r="B118" s="14">
        <v>12</v>
      </c>
      <c r="C118" s="32">
        <v>0</v>
      </c>
      <c r="D118">
        <v>0</v>
      </c>
      <c r="R118" t="e">
        <f ca="1"/>
        <v>#NAME?</v>
      </c>
      <c r="S118" t="e">
        <f ca="1"/>
        <v>#NAME?</v>
      </c>
      <c r="T118" t="e">
        <f ca="1"/>
        <v>#NAME?</v>
      </c>
      <c r="U118" s="138" t="e">
        <f ca="1"/>
        <v>#NAME?</v>
      </c>
      <c r="V118" s="139" t="e">
        <f ca="1"/>
        <v>#NAME?</v>
      </c>
      <c r="W118" s="140" t="e">
        <f t="shared" ca="1" si="15"/>
        <v>#NAME?</v>
      </c>
      <c r="X118" t="e">
        <f t="shared" ca="1" si="16"/>
        <v>#NAME?</v>
      </c>
      <c r="Y118" t="e">
        <f t="shared" ca="1" si="17"/>
        <v>#NAME?</v>
      </c>
      <c r="Z118" s="138" t="e">
        <f t="shared" ca="1" si="18"/>
        <v>#NAME?</v>
      </c>
      <c r="AA118" s="140" t="e">
        <f t="shared" ca="1" si="19"/>
        <v>#NAME?</v>
      </c>
      <c r="AB118" s="138">
        <f t="shared" ca="1" si="20"/>
        <v>0</v>
      </c>
      <c r="AC118" s="140" t="e">
        <f t="shared" ca="1" si="21"/>
        <v>#NAME?</v>
      </c>
      <c r="AD118">
        <f t="shared" ca="1" si="22"/>
        <v>0</v>
      </c>
      <c r="AW118" t="e">
        <f ca="1"/>
        <v>#NAME?</v>
      </c>
      <c r="AX118" t="e">
        <f ca="1"/>
        <v>#NAME?</v>
      </c>
      <c r="AY118" t="e">
        <f ca="1"/>
        <v>#NAME?</v>
      </c>
      <c r="AZ118" t="e">
        <f t="shared" ca="1" si="26"/>
        <v>#NAME?</v>
      </c>
      <c r="BA118" t="e">
        <f t="shared" ca="1" si="27"/>
        <v>#NAME?</v>
      </c>
      <c r="BB118" t="e">
        <f t="shared" ca="1" si="23"/>
        <v>#NAME?</v>
      </c>
      <c r="BC118" t="e">
        <f t="shared" ca="1" si="24"/>
        <v>#NAME?</v>
      </c>
      <c r="BD118" t="e">
        <f t="shared" ca="1" si="25"/>
        <v>#NAME?</v>
      </c>
    </row>
    <row r="119" spans="1:56" ht="15.5" x14ac:dyDescent="0.35">
      <c r="A119" s="14">
        <v>41</v>
      </c>
      <c r="B119" s="14">
        <v>7</v>
      </c>
      <c r="C119" s="32">
        <v>0</v>
      </c>
      <c r="D119">
        <v>1</v>
      </c>
      <c r="R119" t="e">
        <f ca="1"/>
        <v>#NAME?</v>
      </c>
      <c r="S119" t="e">
        <f ca="1"/>
        <v>#NAME?</v>
      </c>
      <c r="T119" t="e">
        <f ca="1"/>
        <v>#NAME?</v>
      </c>
      <c r="U119" s="138" t="e">
        <f ca="1"/>
        <v>#NAME?</v>
      </c>
      <c r="V119" s="139" t="e">
        <f ca="1"/>
        <v>#NAME?</v>
      </c>
      <c r="W119" s="140" t="e">
        <f t="shared" ca="1" si="15"/>
        <v>#NAME?</v>
      </c>
      <c r="X119" t="e">
        <f t="shared" ca="1" si="16"/>
        <v>#NAME?</v>
      </c>
      <c r="Y119" t="e">
        <f t="shared" ca="1" si="17"/>
        <v>#NAME?</v>
      </c>
      <c r="Z119" s="138" t="e">
        <f t="shared" ca="1" si="18"/>
        <v>#NAME?</v>
      </c>
      <c r="AA119" s="140" t="e">
        <f t="shared" ca="1" si="19"/>
        <v>#NAME?</v>
      </c>
      <c r="AB119" s="138">
        <f t="shared" ca="1" si="20"/>
        <v>0</v>
      </c>
      <c r="AC119" s="140" t="e">
        <f t="shared" ca="1" si="21"/>
        <v>#NAME?</v>
      </c>
      <c r="AD119">
        <f t="shared" ca="1" si="22"/>
        <v>0</v>
      </c>
      <c r="AW119" t="e">
        <f ca="1"/>
        <v>#NAME?</v>
      </c>
      <c r="AX119" t="e">
        <f ca="1"/>
        <v>#NAME?</v>
      </c>
      <c r="AY119" t="e">
        <f ca="1"/>
        <v>#NAME?</v>
      </c>
      <c r="AZ119" t="e">
        <f t="shared" ca="1" si="26"/>
        <v>#NAME?</v>
      </c>
      <c r="BA119" t="e">
        <f t="shared" ca="1" si="27"/>
        <v>#NAME?</v>
      </c>
      <c r="BB119" t="e">
        <f t="shared" ca="1" si="23"/>
        <v>#NAME?</v>
      </c>
      <c r="BC119" t="e">
        <f t="shared" ca="1" si="24"/>
        <v>#NAME?</v>
      </c>
      <c r="BD119" t="e">
        <f t="shared" ca="1" si="25"/>
        <v>#NAME?</v>
      </c>
    </row>
    <row r="120" spans="1:56" ht="15.5" x14ac:dyDescent="0.35">
      <c r="A120" s="14">
        <v>39</v>
      </c>
      <c r="B120" s="14">
        <v>13</v>
      </c>
      <c r="C120" s="32">
        <v>0</v>
      </c>
      <c r="D120">
        <v>0</v>
      </c>
      <c r="R120" t="e">
        <f ca="1"/>
        <v>#NAME?</v>
      </c>
      <c r="S120" t="e">
        <f ca="1"/>
        <v>#NAME?</v>
      </c>
      <c r="T120" t="e">
        <f ca="1"/>
        <v>#NAME?</v>
      </c>
      <c r="U120" s="138" t="e">
        <f ca="1"/>
        <v>#NAME?</v>
      </c>
      <c r="V120" s="139" t="e">
        <f ca="1"/>
        <v>#NAME?</v>
      </c>
      <c r="W120" s="140" t="e">
        <f t="shared" ca="1" si="15"/>
        <v>#NAME?</v>
      </c>
      <c r="X120" t="e">
        <f t="shared" ca="1" si="16"/>
        <v>#NAME?</v>
      </c>
      <c r="Y120" t="e">
        <f t="shared" ca="1" si="17"/>
        <v>#NAME?</v>
      </c>
      <c r="Z120" s="138" t="e">
        <f t="shared" ca="1" si="18"/>
        <v>#NAME?</v>
      </c>
      <c r="AA120" s="140" t="e">
        <f t="shared" ca="1" si="19"/>
        <v>#NAME?</v>
      </c>
      <c r="AB120" s="138">
        <f t="shared" ca="1" si="20"/>
        <v>0</v>
      </c>
      <c r="AC120" s="140" t="e">
        <f t="shared" ca="1" si="21"/>
        <v>#NAME?</v>
      </c>
      <c r="AD120">
        <f t="shared" ca="1" si="22"/>
        <v>0</v>
      </c>
      <c r="AW120" t="e">
        <f ca="1"/>
        <v>#NAME?</v>
      </c>
      <c r="AX120" t="e">
        <f ca="1"/>
        <v>#NAME?</v>
      </c>
      <c r="AY120" t="e">
        <f ca="1"/>
        <v>#NAME?</v>
      </c>
      <c r="AZ120" t="e">
        <f t="shared" ca="1" si="26"/>
        <v>#NAME?</v>
      </c>
      <c r="BA120" t="e">
        <f t="shared" ca="1" si="27"/>
        <v>#NAME?</v>
      </c>
      <c r="BB120" t="e">
        <f t="shared" ca="1" si="23"/>
        <v>#NAME?</v>
      </c>
      <c r="BC120" t="e">
        <f t="shared" ca="1" si="24"/>
        <v>#NAME?</v>
      </c>
      <c r="BD120" t="e">
        <f t="shared" ca="1" si="25"/>
        <v>#NAME?</v>
      </c>
    </row>
    <row r="121" spans="1:56" ht="15.5" x14ac:dyDescent="0.35">
      <c r="A121" s="14">
        <v>44</v>
      </c>
      <c r="B121" s="14">
        <v>10</v>
      </c>
      <c r="C121" s="32">
        <v>0</v>
      </c>
      <c r="D121">
        <v>0</v>
      </c>
      <c r="R121" t="e">
        <f ca="1"/>
        <v>#NAME?</v>
      </c>
      <c r="S121" t="e">
        <f ca="1"/>
        <v>#NAME?</v>
      </c>
      <c r="T121" t="e">
        <f ca="1"/>
        <v>#NAME?</v>
      </c>
      <c r="U121" s="138" t="e">
        <f ca="1"/>
        <v>#NAME?</v>
      </c>
      <c r="V121" s="139" t="e">
        <f ca="1"/>
        <v>#NAME?</v>
      </c>
      <c r="W121" s="140" t="e">
        <f t="shared" ca="1" si="15"/>
        <v>#NAME?</v>
      </c>
      <c r="X121" t="e">
        <f t="shared" ca="1" si="16"/>
        <v>#NAME?</v>
      </c>
      <c r="Y121" t="e">
        <f t="shared" ca="1" si="17"/>
        <v>#NAME?</v>
      </c>
      <c r="Z121" s="138" t="e">
        <f t="shared" ca="1" si="18"/>
        <v>#NAME?</v>
      </c>
      <c r="AA121" s="140" t="e">
        <f t="shared" ca="1" si="19"/>
        <v>#NAME?</v>
      </c>
      <c r="AB121" s="138">
        <f t="shared" ca="1" si="20"/>
        <v>0</v>
      </c>
      <c r="AC121" s="140" t="e">
        <f t="shared" ca="1" si="21"/>
        <v>#NAME?</v>
      </c>
      <c r="AD121">
        <f t="shared" ca="1" si="22"/>
        <v>0</v>
      </c>
      <c r="AW121" t="e">
        <f ca="1"/>
        <v>#NAME?</v>
      </c>
      <c r="AX121" t="e">
        <f ca="1"/>
        <v>#NAME?</v>
      </c>
      <c r="AY121" t="e">
        <f ca="1"/>
        <v>#NAME?</v>
      </c>
      <c r="AZ121" t="e">
        <f t="shared" ca="1" si="26"/>
        <v>#NAME?</v>
      </c>
      <c r="BA121" t="e">
        <f t="shared" ca="1" si="27"/>
        <v>#NAME?</v>
      </c>
      <c r="BB121" t="e">
        <f t="shared" ca="1" si="23"/>
        <v>#NAME?</v>
      </c>
      <c r="BC121" t="e">
        <f t="shared" ca="1" si="24"/>
        <v>#NAME?</v>
      </c>
      <c r="BD121" t="e">
        <f t="shared" ca="1" si="25"/>
        <v>#NAME?</v>
      </c>
    </row>
    <row r="122" spans="1:56" ht="15.5" x14ac:dyDescent="0.35">
      <c r="A122" s="14">
        <v>45</v>
      </c>
      <c r="B122" s="14">
        <v>6</v>
      </c>
      <c r="C122" s="32">
        <v>0</v>
      </c>
      <c r="D122">
        <v>0</v>
      </c>
      <c r="R122" t="e">
        <f ca="1"/>
        <v>#NAME?</v>
      </c>
      <c r="S122" t="e">
        <f ca="1"/>
        <v>#NAME?</v>
      </c>
      <c r="T122" t="e">
        <f ca="1"/>
        <v>#NAME?</v>
      </c>
      <c r="U122" s="138" t="e">
        <f ca="1"/>
        <v>#NAME?</v>
      </c>
      <c r="V122" s="139" t="e">
        <f ca="1"/>
        <v>#NAME?</v>
      </c>
      <c r="W122" s="140" t="e">
        <f t="shared" ca="1" si="15"/>
        <v>#NAME?</v>
      </c>
      <c r="X122" t="e">
        <f t="shared" ca="1" si="16"/>
        <v>#NAME?</v>
      </c>
      <c r="Y122" t="e">
        <f t="shared" ca="1" si="17"/>
        <v>#NAME?</v>
      </c>
      <c r="Z122" s="138" t="e">
        <f t="shared" ca="1" si="18"/>
        <v>#NAME?</v>
      </c>
      <c r="AA122" s="140" t="e">
        <f t="shared" ca="1" si="19"/>
        <v>#NAME?</v>
      </c>
      <c r="AB122" s="138">
        <f t="shared" ca="1" si="20"/>
        <v>0</v>
      </c>
      <c r="AC122" s="140" t="e">
        <f t="shared" ca="1" si="21"/>
        <v>#NAME?</v>
      </c>
      <c r="AD122">
        <f t="shared" ca="1" si="22"/>
        <v>0</v>
      </c>
      <c r="AW122" t="e">
        <f ca="1"/>
        <v>#NAME?</v>
      </c>
      <c r="AX122" t="e">
        <f ca="1"/>
        <v>#NAME?</v>
      </c>
      <c r="AY122" t="e">
        <f ca="1"/>
        <v>#NAME?</v>
      </c>
      <c r="AZ122" t="e">
        <f t="shared" ca="1" si="26"/>
        <v>#NAME?</v>
      </c>
      <c r="BA122" t="e">
        <f t="shared" ca="1" si="27"/>
        <v>#NAME?</v>
      </c>
      <c r="BB122" t="e">
        <f t="shared" ca="1" si="23"/>
        <v>#NAME?</v>
      </c>
      <c r="BC122" t="e">
        <f t="shared" ca="1" si="24"/>
        <v>#NAME?</v>
      </c>
      <c r="BD122" t="e">
        <f t="shared" ca="1" si="25"/>
        <v>#NAME?</v>
      </c>
    </row>
    <row r="123" spans="1:56" ht="15.5" x14ac:dyDescent="0.35">
      <c r="A123" s="14">
        <v>38</v>
      </c>
      <c r="B123" s="14">
        <v>15</v>
      </c>
      <c r="C123" s="32">
        <v>1</v>
      </c>
      <c r="D123">
        <v>1</v>
      </c>
      <c r="R123" t="e">
        <f ca="1"/>
        <v>#NAME?</v>
      </c>
      <c r="S123" t="e">
        <f ca="1"/>
        <v>#NAME?</v>
      </c>
      <c r="T123" t="e">
        <f ca="1"/>
        <v>#NAME?</v>
      </c>
      <c r="U123" s="138" t="e">
        <f ca="1"/>
        <v>#NAME?</v>
      </c>
      <c r="V123" s="139" t="e">
        <f ca="1"/>
        <v>#NAME?</v>
      </c>
      <c r="W123" s="140" t="e">
        <f t="shared" ca="1" si="15"/>
        <v>#NAME?</v>
      </c>
      <c r="X123" t="e">
        <f t="shared" ca="1" si="16"/>
        <v>#NAME?</v>
      </c>
      <c r="Y123" t="e">
        <f t="shared" ca="1" si="17"/>
        <v>#NAME?</v>
      </c>
      <c r="Z123" s="138" t="e">
        <f t="shared" ca="1" si="18"/>
        <v>#NAME?</v>
      </c>
      <c r="AA123" s="140" t="e">
        <f t="shared" ca="1" si="19"/>
        <v>#NAME?</v>
      </c>
      <c r="AB123" s="138">
        <f t="shared" ca="1" si="20"/>
        <v>0</v>
      </c>
      <c r="AC123" s="140" t="e">
        <f t="shared" ca="1" si="21"/>
        <v>#NAME?</v>
      </c>
      <c r="AD123">
        <f t="shared" ca="1" si="22"/>
        <v>0</v>
      </c>
      <c r="AW123" t="e">
        <f ca="1"/>
        <v>#NAME?</v>
      </c>
      <c r="AX123" t="e">
        <f ca="1"/>
        <v>#NAME?</v>
      </c>
      <c r="AY123" t="e">
        <f ca="1"/>
        <v>#NAME?</v>
      </c>
      <c r="AZ123" t="e">
        <f t="shared" ca="1" si="26"/>
        <v>#NAME?</v>
      </c>
      <c r="BA123" t="e">
        <f t="shared" ca="1" si="27"/>
        <v>#NAME?</v>
      </c>
      <c r="BB123" t="e">
        <f t="shared" ca="1" si="23"/>
        <v>#NAME?</v>
      </c>
      <c r="BC123" t="e">
        <f t="shared" ca="1" si="24"/>
        <v>#NAME?</v>
      </c>
      <c r="BD123" t="e">
        <f t="shared" ca="1" si="25"/>
        <v>#NAME?</v>
      </c>
    </row>
    <row r="124" spans="1:56" ht="15.5" x14ac:dyDescent="0.35">
      <c r="A124" s="14">
        <v>36</v>
      </c>
      <c r="B124" s="14">
        <v>8</v>
      </c>
      <c r="C124" s="32">
        <v>1</v>
      </c>
      <c r="D124">
        <v>1</v>
      </c>
      <c r="R124" t="e">
        <f ca="1"/>
        <v>#NAME?</v>
      </c>
      <c r="S124" t="e">
        <f ca="1"/>
        <v>#NAME?</v>
      </c>
      <c r="T124" t="e">
        <f ca="1"/>
        <v>#NAME?</v>
      </c>
      <c r="U124" s="138" t="e">
        <f ca="1"/>
        <v>#NAME?</v>
      </c>
      <c r="V124" s="139" t="e">
        <f ca="1"/>
        <v>#NAME?</v>
      </c>
      <c r="W124" s="140" t="e">
        <f t="shared" ca="1" si="15"/>
        <v>#NAME?</v>
      </c>
      <c r="X124" t="e">
        <f t="shared" ca="1" si="16"/>
        <v>#NAME?</v>
      </c>
      <c r="Y124" t="e">
        <f t="shared" ca="1" si="17"/>
        <v>#NAME?</v>
      </c>
      <c r="Z124" s="138" t="e">
        <f t="shared" ca="1" si="18"/>
        <v>#NAME?</v>
      </c>
      <c r="AA124" s="140" t="e">
        <f t="shared" ca="1" si="19"/>
        <v>#NAME?</v>
      </c>
      <c r="AB124" s="138">
        <f t="shared" ca="1" si="20"/>
        <v>0</v>
      </c>
      <c r="AC124" s="140" t="e">
        <f t="shared" ca="1" si="21"/>
        <v>#NAME?</v>
      </c>
      <c r="AD124">
        <f t="shared" ca="1" si="22"/>
        <v>0</v>
      </c>
      <c r="AW124" t="e">
        <f ca="1"/>
        <v>#NAME?</v>
      </c>
      <c r="AX124" t="e">
        <f ca="1"/>
        <v>#NAME?</v>
      </c>
      <c r="AY124" t="e">
        <f ca="1"/>
        <v>#NAME?</v>
      </c>
      <c r="AZ124" t="e">
        <f t="shared" ca="1" si="26"/>
        <v>#NAME?</v>
      </c>
      <c r="BA124" t="e">
        <f t="shared" ca="1" si="27"/>
        <v>#NAME?</v>
      </c>
      <c r="BB124" t="e">
        <f t="shared" ca="1" si="23"/>
        <v>#NAME?</v>
      </c>
      <c r="BC124" t="e">
        <f t="shared" ca="1" si="24"/>
        <v>#NAME?</v>
      </c>
      <c r="BD124" t="e">
        <f t="shared" ca="1" si="25"/>
        <v>#NAME?</v>
      </c>
    </row>
    <row r="125" spans="1:56" ht="15.5" x14ac:dyDescent="0.35">
      <c r="A125" s="14">
        <v>30</v>
      </c>
      <c r="B125" s="14">
        <v>12</v>
      </c>
      <c r="C125" s="32">
        <v>1</v>
      </c>
      <c r="D125">
        <v>1</v>
      </c>
      <c r="R125" t="e">
        <f ca="1"/>
        <v>#NAME?</v>
      </c>
      <c r="S125" t="e">
        <f ca="1"/>
        <v>#NAME?</v>
      </c>
      <c r="T125" t="e">
        <f ca="1"/>
        <v>#NAME?</v>
      </c>
      <c r="U125" s="138" t="e">
        <f ca="1"/>
        <v>#NAME?</v>
      </c>
      <c r="V125" s="139" t="e">
        <f ca="1"/>
        <v>#NAME?</v>
      </c>
      <c r="W125" s="140" t="e">
        <f t="shared" ca="1" si="15"/>
        <v>#NAME?</v>
      </c>
      <c r="X125" t="e">
        <f t="shared" ca="1" si="16"/>
        <v>#NAME?</v>
      </c>
      <c r="Y125" t="e">
        <f t="shared" ca="1" si="17"/>
        <v>#NAME?</v>
      </c>
      <c r="Z125" s="138" t="e">
        <f t="shared" ca="1" si="18"/>
        <v>#NAME?</v>
      </c>
      <c r="AA125" s="140" t="e">
        <f t="shared" ca="1" si="19"/>
        <v>#NAME?</v>
      </c>
      <c r="AB125" s="138">
        <f t="shared" ca="1" si="20"/>
        <v>0</v>
      </c>
      <c r="AC125" s="140" t="e">
        <f t="shared" ca="1" si="21"/>
        <v>#NAME?</v>
      </c>
      <c r="AD125">
        <f t="shared" ca="1" si="22"/>
        <v>0</v>
      </c>
      <c r="AW125" t="e">
        <f ca="1"/>
        <v>#NAME?</v>
      </c>
      <c r="AX125" t="e">
        <f ca="1"/>
        <v>#NAME?</v>
      </c>
      <c r="AY125" t="e">
        <f ca="1"/>
        <v>#NAME?</v>
      </c>
      <c r="AZ125" t="e">
        <f t="shared" ca="1" si="26"/>
        <v>#NAME?</v>
      </c>
      <c r="BA125" t="e">
        <f t="shared" ca="1" si="27"/>
        <v>#NAME?</v>
      </c>
      <c r="BB125" t="e">
        <f t="shared" ca="1" si="23"/>
        <v>#NAME?</v>
      </c>
      <c r="BC125" t="e">
        <f t="shared" ca="1" si="24"/>
        <v>#NAME?</v>
      </c>
      <c r="BD125" t="e">
        <f t="shared" ca="1" si="25"/>
        <v>#NAME?</v>
      </c>
    </row>
    <row r="126" spans="1:56" ht="15.5" x14ac:dyDescent="0.35">
      <c r="A126" s="14">
        <v>34</v>
      </c>
      <c r="B126" s="14">
        <v>11</v>
      </c>
      <c r="C126" s="32">
        <v>1</v>
      </c>
      <c r="D126">
        <v>1</v>
      </c>
      <c r="R126" t="e">
        <f ca="1"/>
        <v>#NAME?</v>
      </c>
      <c r="S126" t="e">
        <f ca="1"/>
        <v>#NAME?</v>
      </c>
      <c r="T126" t="e">
        <f ca="1"/>
        <v>#NAME?</v>
      </c>
      <c r="U126" s="138" t="e">
        <f ca="1"/>
        <v>#NAME?</v>
      </c>
      <c r="V126" s="139" t="e">
        <f ca="1"/>
        <v>#NAME?</v>
      </c>
      <c r="W126" s="140" t="e">
        <f t="shared" ca="1" si="15"/>
        <v>#NAME?</v>
      </c>
      <c r="X126" t="e">
        <f t="shared" ca="1" si="16"/>
        <v>#NAME?</v>
      </c>
      <c r="Y126" t="e">
        <f t="shared" ca="1" si="17"/>
        <v>#NAME?</v>
      </c>
      <c r="Z126" s="138" t="e">
        <f t="shared" ca="1" si="18"/>
        <v>#NAME?</v>
      </c>
      <c r="AA126" s="140" t="e">
        <f t="shared" ca="1" si="19"/>
        <v>#NAME?</v>
      </c>
      <c r="AB126" s="138">
        <f t="shared" ca="1" si="20"/>
        <v>0</v>
      </c>
      <c r="AC126" s="140" t="e">
        <f t="shared" ca="1" si="21"/>
        <v>#NAME?</v>
      </c>
      <c r="AD126">
        <f t="shared" ca="1" si="22"/>
        <v>0</v>
      </c>
      <c r="AW126" t="e">
        <f ca="1"/>
        <v>#NAME?</v>
      </c>
      <c r="AX126" t="e">
        <f ca="1"/>
        <v>#NAME?</v>
      </c>
      <c r="AY126" t="e">
        <f ca="1"/>
        <v>#NAME?</v>
      </c>
      <c r="AZ126" t="e">
        <f t="shared" ca="1" si="26"/>
        <v>#NAME?</v>
      </c>
      <c r="BA126" t="e">
        <f t="shared" ca="1" si="27"/>
        <v>#NAME?</v>
      </c>
      <c r="BB126" t="e">
        <f t="shared" ca="1" si="23"/>
        <v>#NAME?</v>
      </c>
      <c r="BC126" t="e">
        <f t="shared" ca="1" si="24"/>
        <v>#NAME?</v>
      </c>
      <c r="BD126" t="e">
        <f t="shared" ca="1" si="25"/>
        <v>#NAME?</v>
      </c>
    </row>
    <row r="127" spans="1:56" ht="15.5" x14ac:dyDescent="0.35">
      <c r="A127" s="14">
        <v>47</v>
      </c>
      <c r="B127" s="14">
        <v>13</v>
      </c>
      <c r="C127" s="32">
        <v>1</v>
      </c>
      <c r="D127">
        <v>1</v>
      </c>
      <c r="R127" t="e">
        <f ca="1"/>
        <v>#NAME?</v>
      </c>
      <c r="S127" t="e">
        <f ca="1"/>
        <v>#NAME?</v>
      </c>
      <c r="T127" t="e">
        <f ca="1"/>
        <v>#NAME?</v>
      </c>
      <c r="U127" s="138" t="e">
        <f ca="1"/>
        <v>#NAME?</v>
      </c>
      <c r="V127" s="139" t="e">
        <f ca="1"/>
        <v>#NAME?</v>
      </c>
      <c r="W127" s="140" t="e">
        <f t="shared" ca="1" si="15"/>
        <v>#NAME?</v>
      </c>
      <c r="X127" t="e">
        <f t="shared" ca="1" si="16"/>
        <v>#NAME?</v>
      </c>
      <c r="Y127" t="e">
        <f t="shared" ca="1" si="17"/>
        <v>#NAME?</v>
      </c>
      <c r="Z127" s="138" t="e">
        <f t="shared" ca="1" si="18"/>
        <v>#NAME?</v>
      </c>
      <c r="AA127" s="140" t="e">
        <f t="shared" ca="1" si="19"/>
        <v>#NAME?</v>
      </c>
      <c r="AB127" s="138">
        <f t="shared" ca="1" si="20"/>
        <v>0</v>
      </c>
      <c r="AC127" s="140" t="e">
        <f t="shared" ca="1" si="21"/>
        <v>#NAME?</v>
      </c>
      <c r="AD127">
        <f t="shared" ca="1" si="22"/>
        <v>0</v>
      </c>
      <c r="AW127" t="e">
        <f ca="1"/>
        <v>#NAME?</v>
      </c>
      <c r="AX127" t="e">
        <f ca="1"/>
        <v>#NAME?</v>
      </c>
      <c r="AY127" t="e">
        <f ca="1"/>
        <v>#NAME?</v>
      </c>
      <c r="AZ127" t="e">
        <f t="shared" ca="1" si="26"/>
        <v>#NAME?</v>
      </c>
      <c r="BA127" t="e">
        <f t="shared" ca="1" si="27"/>
        <v>#NAME?</v>
      </c>
      <c r="BB127" t="e">
        <f t="shared" ca="1" si="23"/>
        <v>#NAME?</v>
      </c>
      <c r="BC127" t="e">
        <f t="shared" ca="1" si="24"/>
        <v>#NAME?</v>
      </c>
      <c r="BD127" t="e">
        <f t="shared" ca="1" si="25"/>
        <v>#NAME?</v>
      </c>
    </row>
    <row r="128" spans="1:56" ht="15.5" x14ac:dyDescent="0.35">
      <c r="A128" s="14">
        <v>33</v>
      </c>
      <c r="B128" s="14">
        <v>8</v>
      </c>
      <c r="C128" s="32">
        <v>1</v>
      </c>
      <c r="D128">
        <v>1</v>
      </c>
      <c r="R128" t="e">
        <f ca="1"/>
        <v>#NAME?</v>
      </c>
      <c r="S128" t="e">
        <f ca="1"/>
        <v>#NAME?</v>
      </c>
      <c r="T128" t="e">
        <f ca="1"/>
        <v>#NAME?</v>
      </c>
      <c r="U128" s="138" t="e">
        <f ca="1"/>
        <v>#NAME?</v>
      </c>
      <c r="V128" s="139" t="e">
        <f ca="1"/>
        <v>#NAME?</v>
      </c>
      <c r="W128" s="140" t="e">
        <f t="shared" ca="1" si="15"/>
        <v>#NAME?</v>
      </c>
      <c r="X128" t="e">
        <f t="shared" ca="1" si="16"/>
        <v>#NAME?</v>
      </c>
      <c r="Y128" t="e">
        <f t="shared" ca="1" si="17"/>
        <v>#NAME?</v>
      </c>
      <c r="Z128" s="138" t="e">
        <f t="shared" ca="1" si="18"/>
        <v>#NAME?</v>
      </c>
      <c r="AA128" s="140" t="e">
        <f t="shared" ca="1" si="19"/>
        <v>#NAME?</v>
      </c>
      <c r="AB128" s="138">
        <f t="shared" ca="1" si="20"/>
        <v>0</v>
      </c>
      <c r="AC128" s="140" t="e">
        <f t="shared" ca="1" si="21"/>
        <v>#NAME?</v>
      </c>
      <c r="AD128">
        <f t="shared" ca="1" si="22"/>
        <v>0</v>
      </c>
      <c r="AW128" t="e">
        <f ca="1"/>
        <v>#NAME?</v>
      </c>
      <c r="AX128" t="e">
        <f ca="1"/>
        <v>#NAME?</v>
      </c>
      <c r="AY128" t="e">
        <f ca="1"/>
        <v>#NAME?</v>
      </c>
      <c r="AZ128" t="e">
        <f t="shared" ca="1" si="26"/>
        <v>#NAME?</v>
      </c>
      <c r="BA128" t="e">
        <f t="shared" ca="1" si="27"/>
        <v>#NAME?</v>
      </c>
      <c r="BB128" t="e">
        <f t="shared" ca="1" si="23"/>
        <v>#NAME?</v>
      </c>
      <c r="BC128" t="e">
        <f t="shared" ca="1" si="24"/>
        <v>#NAME?</v>
      </c>
      <c r="BD128" t="e">
        <f t="shared" ca="1" si="25"/>
        <v>#NAME?</v>
      </c>
    </row>
    <row r="129" spans="1:56" ht="15.5" x14ac:dyDescent="0.35">
      <c r="A129" s="14">
        <v>37</v>
      </c>
      <c r="B129" s="14">
        <v>10</v>
      </c>
      <c r="C129" s="32">
        <v>0</v>
      </c>
      <c r="D129">
        <v>0</v>
      </c>
      <c r="R129" t="e">
        <f ca="1"/>
        <v>#NAME?</v>
      </c>
      <c r="S129" t="e">
        <f ca="1"/>
        <v>#NAME?</v>
      </c>
      <c r="T129" t="e">
        <f ca="1"/>
        <v>#NAME?</v>
      </c>
      <c r="U129" s="138" t="e">
        <f ca="1"/>
        <v>#NAME?</v>
      </c>
      <c r="V129" s="139" t="e">
        <f ca="1"/>
        <v>#NAME?</v>
      </c>
      <c r="W129" s="140" t="e">
        <f t="shared" ca="1" si="15"/>
        <v>#NAME?</v>
      </c>
      <c r="X129" t="e">
        <f t="shared" ca="1" si="16"/>
        <v>#NAME?</v>
      </c>
      <c r="Y129" t="e">
        <f t="shared" ca="1" si="17"/>
        <v>#NAME?</v>
      </c>
      <c r="Z129" s="138" t="e">
        <f t="shared" ca="1" si="18"/>
        <v>#NAME?</v>
      </c>
      <c r="AA129" s="140" t="e">
        <f t="shared" ca="1" si="19"/>
        <v>#NAME?</v>
      </c>
      <c r="AB129" s="138">
        <f t="shared" ca="1" si="20"/>
        <v>0</v>
      </c>
      <c r="AC129" s="140" t="e">
        <f t="shared" ca="1" si="21"/>
        <v>#NAME?</v>
      </c>
      <c r="AD129">
        <f t="shared" ca="1" si="22"/>
        <v>0</v>
      </c>
      <c r="AW129" t="e">
        <f ca="1"/>
        <v>#NAME?</v>
      </c>
      <c r="AX129" t="e">
        <f ca="1"/>
        <v>#NAME?</v>
      </c>
      <c r="AY129" t="e">
        <f ca="1"/>
        <v>#NAME?</v>
      </c>
      <c r="AZ129" t="e">
        <f t="shared" ca="1" si="26"/>
        <v>#NAME?</v>
      </c>
      <c r="BA129" t="e">
        <f t="shared" ca="1" si="27"/>
        <v>#NAME?</v>
      </c>
      <c r="BB129" t="e">
        <f t="shared" ca="1" si="23"/>
        <v>#NAME?</v>
      </c>
      <c r="BC129" t="e">
        <f t="shared" ca="1" si="24"/>
        <v>#NAME?</v>
      </c>
      <c r="BD129" t="e">
        <f t="shared" ca="1" si="25"/>
        <v>#NAME?</v>
      </c>
    </row>
    <row r="130" spans="1:56" ht="15.5" x14ac:dyDescent="0.35">
      <c r="A130" s="14">
        <v>28</v>
      </c>
      <c r="B130" s="14">
        <v>10</v>
      </c>
      <c r="C130" s="32">
        <v>0</v>
      </c>
      <c r="D130">
        <v>0</v>
      </c>
      <c r="R130" t="e">
        <f ca="1"/>
        <v>#NAME?</v>
      </c>
      <c r="S130" t="e">
        <f ca="1"/>
        <v>#NAME?</v>
      </c>
      <c r="T130" t="e">
        <f ca="1"/>
        <v>#NAME?</v>
      </c>
      <c r="U130" s="138" t="e">
        <f ca="1"/>
        <v>#NAME?</v>
      </c>
      <c r="V130" s="139" t="e">
        <f ca="1"/>
        <v>#NAME?</v>
      </c>
      <c r="W130" s="140" t="e">
        <f t="shared" ca="1" si="15"/>
        <v>#NAME?</v>
      </c>
      <c r="X130" t="e">
        <f t="shared" ca="1" si="16"/>
        <v>#NAME?</v>
      </c>
      <c r="Y130" t="e">
        <f t="shared" ca="1" si="17"/>
        <v>#NAME?</v>
      </c>
      <c r="Z130" s="138" t="e">
        <f t="shared" ca="1" si="18"/>
        <v>#NAME?</v>
      </c>
      <c r="AA130" s="140" t="e">
        <f t="shared" ca="1" si="19"/>
        <v>#NAME?</v>
      </c>
      <c r="AB130" s="138">
        <f t="shared" ca="1" si="20"/>
        <v>0</v>
      </c>
      <c r="AC130" s="140" t="e">
        <f t="shared" ca="1" si="21"/>
        <v>#NAME?</v>
      </c>
      <c r="AD130">
        <f t="shared" ca="1" si="22"/>
        <v>0</v>
      </c>
      <c r="AW130" t="e">
        <f ca="1"/>
        <v>#NAME?</v>
      </c>
      <c r="AX130" t="e">
        <f ca="1"/>
        <v>#NAME?</v>
      </c>
      <c r="AY130" t="e">
        <f ca="1"/>
        <v>#NAME?</v>
      </c>
      <c r="AZ130" t="e">
        <f t="shared" ca="1" si="26"/>
        <v>#NAME?</v>
      </c>
      <c r="BA130" t="e">
        <f t="shared" ca="1" si="27"/>
        <v>#NAME?</v>
      </c>
      <c r="BB130" t="e">
        <f t="shared" ca="1" si="23"/>
        <v>#NAME?</v>
      </c>
      <c r="BC130" t="e">
        <f t="shared" ca="1" si="24"/>
        <v>#NAME?</v>
      </c>
      <c r="BD130" t="e">
        <f t="shared" ca="1" si="25"/>
        <v>#NAME?</v>
      </c>
    </row>
    <row r="131" spans="1:56" ht="15.5" x14ac:dyDescent="0.35">
      <c r="A131" s="14">
        <v>42</v>
      </c>
      <c r="B131" s="14">
        <v>5</v>
      </c>
      <c r="C131" s="32">
        <v>0</v>
      </c>
      <c r="D131">
        <v>0</v>
      </c>
      <c r="R131" t="e">
        <f ca="1"/>
        <v>#NAME?</v>
      </c>
      <c r="S131" t="e">
        <f ca="1"/>
        <v>#NAME?</v>
      </c>
      <c r="T131" t="e">
        <f ca="1"/>
        <v>#NAME?</v>
      </c>
      <c r="U131" s="138" t="e">
        <f ca="1"/>
        <v>#NAME?</v>
      </c>
      <c r="V131" s="139" t="e">
        <f ca="1"/>
        <v>#NAME?</v>
      </c>
      <c r="W131" s="140" t="e">
        <f t="shared" ca="1" si="15"/>
        <v>#NAME?</v>
      </c>
      <c r="X131" t="e">
        <f t="shared" ca="1" si="16"/>
        <v>#NAME?</v>
      </c>
      <c r="Y131" t="e">
        <f t="shared" ca="1" si="17"/>
        <v>#NAME?</v>
      </c>
      <c r="Z131" s="138" t="e">
        <f t="shared" ca="1" si="18"/>
        <v>#NAME?</v>
      </c>
      <c r="AA131" s="140" t="e">
        <f t="shared" ca="1" si="19"/>
        <v>#NAME?</v>
      </c>
      <c r="AB131" s="138">
        <f t="shared" ca="1" si="20"/>
        <v>0</v>
      </c>
      <c r="AC131" s="140" t="e">
        <f t="shared" ca="1" si="21"/>
        <v>#NAME?</v>
      </c>
      <c r="AD131">
        <f t="shared" ca="1" si="22"/>
        <v>0</v>
      </c>
      <c r="AW131" t="e">
        <f ca="1"/>
        <v>#NAME?</v>
      </c>
      <c r="AX131" t="e">
        <f ca="1"/>
        <v>#NAME?</v>
      </c>
      <c r="AY131" t="e">
        <f ca="1"/>
        <v>#NAME?</v>
      </c>
      <c r="AZ131" t="e">
        <f t="shared" ca="1" si="26"/>
        <v>#NAME?</v>
      </c>
      <c r="BA131" t="e">
        <f t="shared" ca="1" si="27"/>
        <v>#NAME?</v>
      </c>
      <c r="BB131" t="e">
        <f t="shared" ca="1" si="23"/>
        <v>#NAME?</v>
      </c>
      <c r="BC131" t="e">
        <f t="shared" ca="1" si="24"/>
        <v>#NAME?</v>
      </c>
      <c r="BD131" t="e">
        <f t="shared" ca="1" si="25"/>
        <v>#NAME?</v>
      </c>
    </row>
    <row r="132" spans="1:56" ht="15.5" x14ac:dyDescent="0.35">
      <c r="A132" s="14">
        <v>49</v>
      </c>
      <c r="B132" s="14">
        <v>12</v>
      </c>
      <c r="C132" s="32">
        <v>0</v>
      </c>
      <c r="D132">
        <v>1</v>
      </c>
      <c r="R132" t="e">
        <f ca="1"/>
        <v>#NAME?</v>
      </c>
      <c r="S132" t="e">
        <f ca="1"/>
        <v>#NAME?</v>
      </c>
      <c r="T132" t="e">
        <f ca="1"/>
        <v>#NAME?</v>
      </c>
      <c r="U132" s="138" t="e">
        <f ca="1"/>
        <v>#NAME?</v>
      </c>
      <c r="V132" s="139" t="e">
        <f ca="1"/>
        <v>#NAME?</v>
      </c>
      <c r="W132" s="140" t="e">
        <f t="shared" ca="1" si="15"/>
        <v>#NAME?</v>
      </c>
      <c r="X132" t="e">
        <f t="shared" ca="1" si="16"/>
        <v>#NAME?</v>
      </c>
      <c r="Y132" t="e">
        <f t="shared" ca="1" si="17"/>
        <v>#NAME?</v>
      </c>
      <c r="Z132" s="138" t="e">
        <f t="shared" ca="1" si="18"/>
        <v>#NAME?</v>
      </c>
      <c r="AA132" s="140" t="e">
        <f t="shared" ca="1" si="19"/>
        <v>#NAME?</v>
      </c>
      <c r="AB132" s="138">
        <f t="shared" ca="1" si="20"/>
        <v>0</v>
      </c>
      <c r="AC132" s="140" t="e">
        <f t="shared" ca="1" si="21"/>
        <v>#NAME?</v>
      </c>
      <c r="AD132">
        <f t="shared" ca="1" si="22"/>
        <v>0</v>
      </c>
      <c r="AW132" t="e">
        <f ca="1"/>
        <v>#NAME?</v>
      </c>
      <c r="AX132" t="e">
        <f ca="1"/>
        <v>#NAME?</v>
      </c>
      <c r="AY132" t="e">
        <f ca="1"/>
        <v>#NAME?</v>
      </c>
      <c r="AZ132" t="e">
        <f t="shared" ca="1" si="26"/>
        <v>#NAME?</v>
      </c>
      <c r="BA132" t="e">
        <f t="shared" ca="1" si="27"/>
        <v>#NAME?</v>
      </c>
      <c r="BB132" t="e">
        <f t="shared" ca="1" si="23"/>
        <v>#NAME?</v>
      </c>
      <c r="BC132" t="e">
        <f t="shared" ca="1" si="24"/>
        <v>#NAME?</v>
      </c>
      <c r="BD132" t="e">
        <f t="shared" ca="1" si="25"/>
        <v>#NAME?</v>
      </c>
    </row>
    <row r="133" spans="1:56" ht="15.5" x14ac:dyDescent="0.35">
      <c r="A133" s="14">
        <v>42</v>
      </c>
      <c r="B133" s="14">
        <v>8</v>
      </c>
      <c r="C133" s="32">
        <v>1</v>
      </c>
      <c r="D133">
        <v>0</v>
      </c>
      <c r="R133" t="e">
        <f ca="1"/>
        <v>#NAME?</v>
      </c>
      <c r="S133" t="e">
        <f ca="1"/>
        <v>#NAME?</v>
      </c>
      <c r="T133" t="e">
        <f ca="1"/>
        <v>#NAME?</v>
      </c>
      <c r="U133" s="138" t="e">
        <f ca="1"/>
        <v>#NAME?</v>
      </c>
      <c r="V133" s="139" t="e">
        <f ca="1"/>
        <v>#NAME?</v>
      </c>
      <c r="W133" s="140" t="e">
        <f t="shared" ca="1" si="15"/>
        <v>#NAME?</v>
      </c>
      <c r="X133" t="e">
        <f t="shared" ca="1" si="16"/>
        <v>#NAME?</v>
      </c>
      <c r="Y133" t="e">
        <f t="shared" ca="1" si="17"/>
        <v>#NAME?</v>
      </c>
      <c r="Z133" s="138" t="e">
        <f t="shared" ca="1" si="18"/>
        <v>#NAME?</v>
      </c>
      <c r="AA133" s="140" t="e">
        <f t="shared" ca="1" si="19"/>
        <v>#NAME?</v>
      </c>
      <c r="AB133" s="138">
        <f t="shared" ca="1" si="20"/>
        <v>0</v>
      </c>
      <c r="AC133" s="140" t="e">
        <f t="shared" ca="1" si="21"/>
        <v>#NAME?</v>
      </c>
      <c r="AD133">
        <f t="shared" ca="1" si="22"/>
        <v>0</v>
      </c>
      <c r="AW133" t="e">
        <f ca="1"/>
        <v>#NAME?</v>
      </c>
      <c r="AX133" t="e">
        <f ca="1"/>
        <v>#NAME?</v>
      </c>
      <c r="AY133" t="e">
        <f ca="1"/>
        <v>#NAME?</v>
      </c>
      <c r="AZ133" t="e">
        <f t="shared" ca="1" si="26"/>
        <v>#NAME?</v>
      </c>
      <c r="BA133" t="e">
        <f t="shared" ca="1" si="27"/>
        <v>#NAME?</v>
      </c>
      <c r="BB133" t="e">
        <f t="shared" ca="1" si="23"/>
        <v>#NAME?</v>
      </c>
      <c r="BC133" t="e">
        <f t="shared" ca="1" si="24"/>
        <v>#NAME?</v>
      </c>
      <c r="BD133" t="e">
        <f t="shared" ca="1" si="25"/>
        <v>#NAME?</v>
      </c>
    </row>
    <row r="134" spans="1:56" ht="15.5" x14ac:dyDescent="0.35">
      <c r="A134" s="14">
        <v>40</v>
      </c>
      <c r="B134" s="14">
        <v>1</v>
      </c>
      <c r="C134" s="32">
        <v>0</v>
      </c>
      <c r="D134">
        <v>0</v>
      </c>
      <c r="R134" t="e">
        <f ca="1"/>
        <v>#NAME?</v>
      </c>
      <c r="S134" t="e">
        <f ca="1"/>
        <v>#NAME?</v>
      </c>
      <c r="T134" t="e">
        <f ca="1"/>
        <v>#NAME?</v>
      </c>
      <c r="U134" s="138" t="e">
        <f ca="1"/>
        <v>#NAME?</v>
      </c>
      <c r="V134" s="139" t="e">
        <f ca="1"/>
        <v>#NAME?</v>
      </c>
      <c r="W134" s="140" t="e">
        <f t="shared" ca="1" si="15"/>
        <v>#NAME?</v>
      </c>
      <c r="X134" t="e">
        <f t="shared" ca="1" si="16"/>
        <v>#NAME?</v>
      </c>
      <c r="Y134" t="e">
        <f t="shared" ca="1" si="17"/>
        <v>#NAME?</v>
      </c>
      <c r="Z134" s="138" t="e">
        <f t="shared" ca="1" si="18"/>
        <v>#NAME?</v>
      </c>
      <c r="AA134" s="140" t="e">
        <f t="shared" ca="1" si="19"/>
        <v>#NAME?</v>
      </c>
      <c r="AB134" s="138">
        <f t="shared" ca="1" si="20"/>
        <v>0</v>
      </c>
      <c r="AC134" s="140" t="e">
        <f t="shared" ca="1" si="21"/>
        <v>#NAME?</v>
      </c>
      <c r="AD134">
        <f t="shared" ca="1" si="22"/>
        <v>0</v>
      </c>
      <c r="AW134" t="e">
        <f ca="1"/>
        <v>#NAME?</v>
      </c>
      <c r="AX134" t="e">
        <f ca="1"/>
        <v>#NAME?</v>
      </c>
      <c r="AY134" t="e">
        <f ca="1"/>
        <v>#NAME?</v>
      </c>
      <c r="AZ134" t="e">
        <f t="shared" ca="1" si="26"/>
        <v>#NAME?</v>
      </c>
      <c r="BA134" t="e">
        <f t="shared" ca="1" si="27"/>
        <v>#NAME?</v>
      </c>
      <c r="BB134" t="e">
        <f t="shared" ca="1" si="23"/>
        <v>#NAME?</v>
      </c>
      <c r="BC134" t="e">
        <f t="shared" ca="1" si="24"/>
        <v>#NAME?</v>
      </c>
      <c r="BD134" t="e">
        <f t="shared" ca="1" si="25"/>
        <v>#NAME?</v>
      </c>
    </row>
    <row r="135" spans="1:56" ht="15.5" x14ac:dyDescent="0.35">
      <c r="A135" s="14">
        <v>32</v>
      </c>
      <c r="B135" s="14">
        <v>9</v>
      </c>
      <c r="C135" s="32">
        <v>1</v>
      </c>
      <c r="D135">
        <v>0</v>
      </c>
      <c r="R135" t="e">
        <f ca="1"/>
        <v>#NAME?</v>
      </c>
      <c r="S135" t="e">
        <f ca="1"/>
        <v>#NAME?</v>
      </c>
      <c r="T135" t="e">
        <f ca="1"/>
        <v>#NAME?</v>
      </c>
      <c r="U135" s="138" t="e">
        <f ca="1"/>
        <v>#NAME?</v>
      </c>
      <c r="V135" s="139" t="e">
        <f ca="1"/>
        <v>#NAME?</v>
      </c>
      <c r="W135" s="140" t="e">
        <f t="shared" ca="1" si="15"/>
        <v>#NAME?</v>
      </c>
      <c r="X135" t="e">
        <f t="shared" ca="1" si="16"/>
        <v>#NAME?</v>
      </c>
      <c r="Y135" t="e">
        <f t="shared" ca="1" si="17"/>
        <v>#NAME?</v>
      </c>
      <c r="Z135" s="138" t="e">
        <f t="shared" ca="1" si="18"/>
        <v>#NAME?</v>
      </c>
      <c r="AA135" s="140" t="e">
        <f t="shared" ca="1" si="19"/>
        <v>#NAME?</v>
      </c>
      <c r="AB135" s="138">
        <f t="shared" ca="1" si="20"/>
        <v>0</v>
      </c>
      <c r="AC135" s="140" t="e">
        <f t="shared" ca="1" si="21"/>
        <v>#NAME?</v>
      </c>
      <c r="AD135">
        <f t="shared" ca="1" si="22"/>
        <v>0</v>
      </c>
      <c r="AW135" t="e">
        <f ca="1"/>
        <v>#NAME?</v>
      </c>
      <c r="AX135" t="e">
        <f ca="1"/>
        <v>#NAME?</v>
      </c>
      <c r="AY135" t="e">
        <f ca="1"/>
        <v>#NAME?</v>
      </c>
      <c r="AZ135" t="e">
        <f t="shared" ca="1" si="26"/>
        <v>#NAME?</v>
      </c>
      <c r="BA135" t="e">
        <f t="shared" ca="1" si="27"/>
        <v>#NAME?</v>
      </c>
      <c r="BB135" t="e">
        <f t="shared" ca="1" si="23"/>
        <v>#NAME?</v>
      </c>
      <c r="BC135" t="e">
        <f t="shared" ca="1" si="24"/>
        <v>#NAME?</v>
      </c>
      <c r="BD135" t="e">
        <f t="shared" ca="1" si="25"/>
        <v>#NAME?</v>
      </c>
    </row>
    <row r="136" spans="1:56" ht="15.5" x14ac:dyDescent="0.35">
      <c r="A136" s="14">
        <v>34</v>
      </c>
      <c r="B136" s="14">
        <v>9</v>
      </c>
      <c r="C136" s="32">
        <v>0</v>
      </c>
      <c r="D136">
        <v>0</v>
      </c>
      <c r="R136" t="e">
        <f ca="1"/>
        <v>#NAME?</v>
      </c>
      <c r="S136" t="e">
        <f ca="1"/>
        <v>#NAME?</v>
      </c>
      <c r="T136" t="e">
        <f ca="1"/>
        <v>#NAME?</v>
      </c>
      <c r="U136" s="138" t="e">
        <f ca="1"/>
        <v>#NAME?</v>
      </c>
      <c r="V136" s="139" t="e">
        <f ca="1"/>
        <v>#NAME?</v>
      </c>
      <c r="W136" s="140" t="e">
        <f t="shared" ca="1" si="15"/>
        <v>#NAME?</v>
      </c>
      <c r="X136" t="e">
        <f t="shared" ca="1" si="16"/>
        <v>#NAME?</v>
      </c>
      <c r="Y136" t="e">
        <f t="shared" ca="1" si="17"/>
        <v>#NAME?</v>
      </c>
      <c r="Z136" s="138" t="e">
        <f t="shared" ca="1" si="18"/>
        <v>#NAME?</v>
      </c>
      <c r="AA136" s="140" t="e">
        <f t="shared" ca="1" si="19"/>
        <v>#NAME?</v>
      </c>
      <c r="AB136" s="138">
        <f t="shared" ca="1" si="20"/>
        <v>0</v>
      </c>
      <c r="AC136" s="140" t="e">
        <f t="shared" ca="1" si="21"/>
        <v>#NAME?</v>
      </c>
      <c r="AD136">
        <f t="shared" ca="1" si="22"/>
        <v>0</v>
      </c>
      <c r="AW136" t="e">
        <f ca="1"/>
        <v>#NAME?</v>
      </c>
      <c r="AX136" t="e">
        <f ca="1"/>
        <v>#NAME?</v>
      </c>
      <c r="AY136" t="e">
        <f ca="1"/>
        <v>#NAME?</v>
      </c>
      <c r="AZ136" t="e">
        <f t="shared" ca="1" si="26"/>
        <v>#NAME?</v>
      </c>
      <c r="BA136" t="e">
        <f t="shared" ca="1" si="27"/>
        <v>#NAME?</v>
      </c>
      <c r="BB136" t="e">
        <f t="shared" ca="1" si="23"/>
        <v>#NAME?</v>
      </c>
      <c r="BC136" t="e">
        <f t="shared" ca="1" si="24"/>
        <v>#NAME?</v>
      </c>
      <c r="BD136" t="e">
        <f t="shared" ca="1" si="25"/>
        <v>#NAME?</v>
      </c>
    </row>
    <row r="137" spans="1:56" ht="15.5" x14ac:dyDescent="0.35">
      <c r="A137" s="14">
        <v>40</v>
      </c>
      <c r="B137" s="14">
        <v>7</v>
      </c>
      <c r="C137" s="32">
        <v>1</v>
      </c>
      <c r="D137">
        <v>1</v>
      </c>
      <c r="R137" t="e">
        <f ca="1"/>
        <v>#NAME?</v>
      </c>
      <c r="S137" t="e">
        <f ca="1"/>
        <v>#NAME?</v>
      </c>
      <c r="T137" t="e">
        <f ca="1"/>
        <v>#NAME?</v>
      </c>
      <c r="U137" s="138" t="e">
        <f ca="1"/>
        <v>#NAME?</v>
      </c>
      <c r="V137" s="139" t="e">
        <f ca="1"/>
        <v>#NAME?</v>
      </c>
      <c r="W137" s="140" t="e">
        <f t="shared" ca="1" si="15"/>
        <v>#NAME?</v>
      </c>
      <c r="X137" t="e">
        <f t="shared" ca="1" si="16"/>
        <v>#NAME?</v>
      </c>
      <c r="Y137" t="e">
        <f t="shared" ca="1" si="17"/>
        <v>#NAME?</v>
      </c>
      <c r="Z137" s="138" t="e">
        <f t="shared" ca="1" si="18"/>
        <v>#NAME?</v>
      </c>
      <c r="AA137" s="140" t="e">
        <f t="shared" ca="1" si="19"/>
        <v>#NAME?</v>
      </c>
      <c r="AB137" s="138">
        <f t="shared" ca="1" si="20"/>
        <v>0</v>
      </c>
      <c r="AC137" s="140" t="e">
        <f t="shared" ca="1" si="21"/>
        <v>#NAME?</v>
      </c>
      <c r="AD137">
        <f t="shared" ca="1" si="22"/>
        <v>0</v>
      </c>
      <c r="AW137" t="e">
        <f ca="1"/>
        <v>#NAME?</v>
      </c>
      <c r="AX137" t="e">
        <f ca="1"/>
        <v>#NAME?</v>
      </c>
      <c r="AY137" t="e">
        <f ca="1"/>
        <v>#NAME?</v>
      </c>
      <c r="AZ137" t="e">
        <f t="shared" ca="1" si="26"/>
        <v>#NAME?</v>
      </c>
      <c r="BA137" t="e">
        <f t="shared" ca="1" si="27"/>
        <v>#NAME?</v>
      </c>
      <c r="BB137" t="e">
        <f t="shared" ca="1" si="23"/>
        <v>#NAME?</v>
      </c>
      <c r="BC137" t="e">
        <f t="shared" ca="1" si="24"/>
        <v>#NAME?</v>
      </c>
      <c r="BD137" t="e">
        <f t="shared" ca="1" si="25"/>
        <v>#NAME?</v>
      </c>
    </row>
    <row r="138" spans="1:56" ht="15.5" x14ac:dyDescent="0.35">
      <c r="A138" s="14">
        <v>49</v>
      </c>
      <c r="B138" s="14">
        <v>19</v>
      </c>
      <c r="C138" s="32">
        <v>0</v>
      </c>
      <c r="D138">
        <v>1</v>
      </c>
      <c r="R138" t="e">
        <f ca="1"/>
        <v>#NAME?</v>
      </c>
      <c r="S138" t="e">
        <f ca="1"/>
        <v>#NAME?</v>
      </c>
      <c r="T138" t="e">
        <f ca="1"/>
        <v>#NAME?</v>
      </c>
      <c r="U138" s="138" t="e">
        <f ca="1"/>
        <v>#NAME?</v>
      </c>
      <c r="V138" s="139" t="e">
        <f ca="1"/>
        <v>#NAME?</v>
      </c>
      <c r="W138" s="140" t="e">
        <f t="shared" ca="1" si="15"/>
        <v>#NAME?</v>
      </c>
      <c r="X138" t="e">
        <f t="shared" ca="1" si="16"/>
        <v>#NAME?</v>
      </c>
      <c r="Y138" t="e">
        <f t="shared" ca="1" si="17"/>
        <v>#NAME?</v>
      </c>
      <c r="Z138" s="138" t="e">
        <f t="shared" ca="1" si="18"/>
        <v>#NAME?</v>
      </c>
      <c r="AA138" s="140" t="e">
        <f t="shared" ca="1" si="19"/>
        <v>#NAME?</v>
      </c>
      <c r="AB138" s="138">
        <f t="shared" ca="1" si="20"/>
        <v>0</v>
      </c>
      <c r="AC138" s="140" t="e">
        <f t="shared" ca="1" si="21"/>
        <v>#NAME?</v>
      </c>
      <c r="AD138">
        <f t="shared" ca="1" si="22"/>
        <v>0</v>
      </c>
      <c r="AW138" t="e">
        <f ca="1"/>
        <v>#NAME?</v>
      </c>
      <c r="AX138" t="e">
        <f ca="1"/>
        <v>#NAME?</v>
      </c>
      <c r="AY138" t="e">
        <f ca="1"/>
        <v>#NAME?</v>
      </c>
      <c r="AZ138" t="e">
        <f t="shared" ca="1" si="26"/>
        <v>#NAME?</v>
      </c>
      <c r="BA138" t="e">
        <f t="shared" ca="1" si="27"/>
        <v>#NAME?</v>
      </c>
      <c r="BB138" t="e">
        <f t="shared" ca="1" si="23"/>
        <v>#NAME?</v>
      </c>
      <c r="BC138" t="e">
        <f t="shared" ca="1" si="24"/>
        <v>#NAME?</v>
      </c>
      <c r="BD138" t="e">
        <f t="shared" ca="1" si="25"/>
        <v>#NAME?</v>
      </c>
    </row>
    <row r="139" spans="1:56" ht="15.5" x14ac:dyDescent="0.35">
      <c r="A139" s="14">
        <v>33</v>
      </c>
      <c r="B139" s="14">
        <v>12</v>
      </c>
      <c r="C139" s="32">
        <v>0</v>
      </c>
      <c r="D139">
        <v>0</v>
      </c>
      <c r="R139" t="e">
        <f ca="1"/>
        <v>#NAME?</v>
      </c>
      <c r="S139" t="e">
        <f ca="1"/>
        <v>#NAME?</v>
      </c>
      <c r="T139" t="e">
        <f ca="1"/>
        <v>#NAME?</v>
      </c>
      <c r="U139" s="138" t="e">
        <f ca="1"/>
        <v>#NAME?</v>
      </c>
      <c r="V139" s="139" t="e">
        <f ca="1"/>
        <v>#NAME?</v>
      </c>
      <c r="W139" s="140" t="e">
        <f t="shared" ca="1" si="15"/>
        <v>#NAME?</v>
      </c>
      <c r="X139" t="e">
        <f t="shared" ca="1" si="16"/>
        <v>#NAME?</v>
      </c>
      <c r="Y139" t="e">
        <f t="shared" ca="1" si="17"/>
        <v>#NAME?</v>
      </c>
      <c r="Z139" s="138" t="e">
        <f t="shared" ca="1" si="18"/>
        <v>#NAME?</v>
      </c>
      <c r="AA139" s="140" t="e">
        <f t="shared" ca="1" si="19"/>
        <v>#NAME?</v>
      </c>
      <c r="AB139" s="138">
        <f t="shared" ca="1" si="20"/>
        <v>0</v>
      </c>
      <c r="AC139" s="140" t="e">
        <f t="shared" ca="1" si="21"/>
        <v>#NAME?</v>
      </c>
      <c r="AD139">
        <f t="shared" ca="1" si="22"/>
        <v>0</v>
      </c>
      <c r="AW139" t="e">
        <f ca="1"/>
        <v>#NAME?</v>
      </c>
      <c r="AX139" t="e">
        <f ca="1"/>
        <v>#NAME?</v>
      </c>
      <c r="AY139" t="e">
        <f ca="1"/>
        <v>#NAME?</v>
      </c>
      <c r="AZ139" t="e">
        <f t="shared" ca="1" si="26"/>
        <v>#NAME?</v>
      </c>
      <c r="BA139" t="e">
        <f t="shared" ca="1" si="27"/>
        <v>#NAME?</v>
      </c>
      <c r="BB139" t="e">
        <f t="shared" ca="1" si="23"/>
        <v>#NAME?</v>
      </c>
      <c r="BC139" t="e">
        <f t="shared" ca="1" si="24"/>
        <v>#NAME?</v>
      </c>
      <c r="BD139" t="e">
        <f t="shared" ca="1" si="25"/>
        <v>#NAME?</v>
      </c>
    </row>
    <row r="140" spans="1:56" ht="15.5" x14ac:dyDescent="0.35">
      <c r="A140" s="14">
        <v>40</v>
      </c>
      <c r="B140" s="14">
        <v>8</v>
      </c>
      <c r="C140" s="32">
        <v>1</v>
      </c>
      <c r="D140">
        <v>1</v>
      </c>
      <c r="R140" t="e">
        <f ca="1"/>
        <v>#NAME?</v>
      </c>
      <c r="S140" t="e">
        <f ca="1"/>
        <v>#NAME?</v>
      </c>
      <c r="T140" t="e">
        <f ca="1"/>
        <v>#NAME?</v>
      </c>
      <c r="U140" s="138" t="e">
        <f ca="1"/>
        <v>#NAME?</v>
      </c>
      <c r="V140" s="139" t="e">
        <f ca="1"/>
        <v>#NAME?</v>
      </c>
      <c r="W140" s="140" t="e">
        <f t="shared" ca="1" si="15"/>
        <v>#NAME?</v>
      </c>
      <c r="X140" t="e">
        <f t="shared" ca="1" si="16"/>
        <v>#NAME?</v>
      </c>
      <c r="Y140" t="e">
        <f t="shared" ca="1" si="17"/>
        <v>#NAME?</v>
      </c>
      <c r="Z140" s="138" t="e">
        <f t="shared" ca="1" si="18"/>
        <v>#NAME?</v>
      </c>
      <c r="AA140" s="140" t="e">
        <f t="shared" ca="1" si="19"/>
        <v>#NAME?</v>
      </c>
      <c r="AB140" s="138">
        <f t="shared" ca="1" si="20"/>
        <v>0</v>
      </c>
      <c r="AC140" s="140" t="e">
        <f t="shared" ca="1" si="21"/>
        <v>#NAME?</v>
      </c>
      <c r="AD140">
        <f t="shared" ca="1" si="22"/>
        <v>0</v>
      </c>
      <c r="AW140" t="e">
        <f ca="1"/>
        <v>#NAME?</v>
      </c>
      <c r="AX140" t="e">
        <f ca="1"/>
        <v>#NAME?</v>
      </c>
      <c r="AY140" t="e">
        <f ca="1"/>
        <v>#NAME?</v>
      </c>
      <c r="AZ140" t="e">
        <f t="shared" ca="1" si="26"/>
        <v>#NAME?</v>
      </c>
      <c r="BA140" t="e">
        <f t="shared" ca="1" si="27"/>
        <v>#NAME?</v>
      </c>
      <c r="BB140" t="e">
        <f t="shared" ca="1" si="23"/>
        <v>#NAME?</v>
      </c>
      <c r="BC140" t="e">
        <f t="shared" ca="1" si="24"/>
        <v>#NAME?</v>
      </c>
      <c r="BD140" t="e">
        <f t="shared" ca="1" si="25"/>
        <v>#NAME?</v>
      </c>
    </row>
    <row r="141" spans="1:56" ht="15.5" x14ac:dyDescent="0.35">
      <c r="A141" s="14">
        <v>45</v>
      </c>
      <c r="B141" s="14">
        <v>6</v>
      </c>
      <c r="C141" s="32">
        <v>1</v>
      </c>
      <c r="D141">
        <v>0</v>
      </c>
      <c r="R141" t="e">
        <f ca="1"/>
        <v>#NAME?</v>
      </c>
      <c r="S141" t="e">
        <f ca="1"/>
        <v>#NAME?</v>
      </c>
      <c r="T141" t="e">
        <f ca="1"/>
        <v>#NAME?</v>
      </c>
      <c r="U141" s="138" t="e">
        <f ca="1"/>
        <v>#NAME?</v>
      </c>
      <c r="V141" s="139" t="e">
        <f ca="1"/>
        <v>#NAME?</v>
      </c>
      <c r="W141" s="140" t="e">
        <f t="shared" ref="W141:W148" ca="1" si="28">U141+V141</f>
        <v>#NAME?</v>
      </c>
      <c r="X141" t="e">
        <f t="shared" ref="X141:X148" ca="1" si="29">IF(W141=0,"",U141/W141)</f>
        <v>#NAME?</v>
      </c>
      <c r="Y141" t="e">
        <f t="shared" ref="Y141:Y148" ca="1" si="30">1/(1+EXP(-$AF$13-MMULT(R141:T141,$AF$14:$AF$16)))</f>
        <v>#NAME?</v>
      </c>
      <c r="Z141" s="138" t="e">
        <f t="shared" ref="Z141:Z148" ca="1" si="31">W141*Y141</f>
        <v>#NAME?</v>
      </c>
      <c r="AA141" s="140" t="e">
        <f t="shared" ref="AA141:AA148" ca="1" si="32">W141-Z141</f>
        <v>#NAME?</v>
      </c>
      <c r="AB141" s="138">
        <f t="shared" ref="AB141:AB148" ca="1" si="33">IFERROR(W141*(X141*LN(Y141)+(1-X141)*LN(1-Y141)),0)</f>
        <v>0</v>
      </c>
      <c r="AC141" s="140" t="e">
        <f t="shared" ref="AC141:AC148" ca="1" si="34">100*IF(Y141&gt;=$AS$18,U141/W141,V141/W141)</f>
        <v>#NAME?</v>
      </c>
      <c r="AD141">
        <f t="shared" ref="AD141:AD148" ca="1" si="35">IFERROR((U141-Z141)^2/Z141+(V141-AA141)^2/AA141,0)</f>
        <v>0</v>
      </c>
      <c r="AW141" t="e">
        <f ca="1"/>
        <v>#NAME?</v>
      </c>
      <c r="AX141" t="e">
        <f ca="1"/>
        <v>#NAME?</v>
      </c>
      <c r="AY141" t="e">
        <f ca="1"/>
        <v>#NAME?</v>
      </c>
      <c r="AZ141" t="e">
        <f t="shared" ca="1" si="26"/>
        <v>#NAME?</v>
      </c>
      <c r="BA141" t="e">
        <f t="shared" ca="1" si="27"/>
        <v>#NAME?</v>
      </c>
      <c r="BB141" t="e">
        <f t="shared" ref="BB141:BB149" ca="1" si="36">1-AZ141/AZ$149</f>
        <v>#NAME?</v>
      </c>
      <c r="BC141" t="e">
        <f t="shared" ref="BC141:BC149" ca="1" si="37">1-BA141/BA$149</f>
        <v>#NAME?</v>
      </c>
      <c r="BD141" t="e">
        <f t="shared" ref="BD141:BD149" ca="1" si="38">(BB141-BB142)*BC141</f>
        <v>#NAME?</v>
      </c>
    </row>
    <row r="142" spans="1:56" ht="15.5" x14ac:dyDescent="0.35">
      <c r="A142" s="14">
        <v>46</v>
      </c>
      <c r="B142" s="14">
        <v>6</v>
      </c>
      <c r="C142" s="32">
        <v>0</v>
      </c>
      <c r="D142">
        <v>0</v>
      </c>
      <c r="R142" t="e">
        <f ca="1"/>
        <v>#NAME?</v>
      </c>
      <c r="S142" t="e">
        <f ca="1"/>
        <v>#NAME?</v>
      </c>
      <c r="T142" t="e">
        <f ca="1"/>
        <v>#NAME?</v>
      </c>
      <c r="U142" s="138" t="e">
        <f ca="1"/>
        <v>#NAME?</v>
      </c>
      <c r="V142" s="139" t="e">
        <f ca="1"/>
        <v>#NAME?</v>
      </c>
      <c r="W142" s="140" t="e">
        <f t="shared" ca="1" si="28"/>
        <v>#NAME?</v>
      </c>
      <c r="X142" t="e">
        <f t="shared" ca="1" si="29"/>
        <v>#NAME?</v>
      </c>
      <c r="Y142" t="e">
        <f t="shared" ca="1" si="30"/>
        <v>#NAME?</v>
      </c>
      <c r="Z142" s="138" t="e">
        <f t="shared" ca="1" si="31"/>
        <v>#NAME?</v>
      </c>
      <c r="AA142" s="140" t="e">
        <f t="shared" ca="1" si="32"/>
        <v>#NAME?</v>
      </c>
      <c r="AB142" s="138">
        <f t="shared" ca="1" si="33"/>
        <v>0</v>
      </c>
      <c r="AC142" s="140" t="e">
        <f t="shared" ca="1" si="34"/>
        <v>#NAME?</v>
      </c>
      <c r="AD142">
        <f t="shared" ca="1" si="35"/>
        <v>0</v>
      </c>
      <c r="AW142" t="e">
        <f ca="1"/>
        <v>#NAME?</v>
      </c>
      <c r="AX142" t="e">
        <f ca="1"/>
        <v>#NAME?</v>
      </c>
      <c r="AY142" t="e">
        <f ca="1"/>
        <v>#NAME?</v>
      </c>
      <c r="AZ142" t="e">
        <f t="shared" ref="AZ142:AZ149" ca="1" si="39">AZ141+AX142</f>
        <v>#NAME?</v>
      </c>
      <c r="BA142" t="e">
        <f t="shared" ref="BA142:BA149" ca="1" si="40">BA141+AY142</f>
        <v>#NAME?</v>
      </c>
      <c r="BB142" t="e">
        <f t="shared" ca="1" si="36"/>
        <v>#NAME?</v>
      </c>
      <c r="BC142" t="e">
        <f t="shared" ca="1" si="37"/>
        <v>#NAME?</v>
      </c>
      <c r="BD142" t="e">
        <f t="shared" ca="1" si="38"/>
        <v>#NAME?</v>
      </c>
    </row>
    <row r="143" spans="1:56" ht="15.5" x14ac:dyDescent="0.35">
      <c r="A143" s="14">
        <v>30</v>
      </c>
      <c r="B143" s="14">
        <v>10</v>
      </c>
      <c r="C143" s="32">
        <v>1</v>
      </c>
      <c r="D143">
        <v>1</v>
      </c>
      <c r="R143" t="e">
        <f ca="1"/>
        <v>#NAME?</v>
      </c>
      <c r="S143" t="e">
        <f ca="1"/>
        <v>#NAME?</v>
      </c>
      <c r="T143" t="e">
        <f ca="1"/>
        <v>#NAME?</v>
      </c>
      <c r="U143" s="138" t="e">
        <f ca="1"/>
        <v>#NAME?</v>
      </c>
      <c r="V143" s="139" t="e">
        <f ca="1"/>
        <v>#NAME?</v>
      </c>
      <c r="W143" s="140" t="e">
        <f t="shared" ca="1" si="28"/>
        <v>#NAME?</v>
      </c>
      <c r="X143" t="e">
        <f t="shared" ca="1" si="29"/>
        <v>#NAME?</v>
      </c>
      <c r="Y143" t="e">
        <f t="shared" ca="1" si="30"/>
        <v>#NAME?</v>
      </c>
      <c r="Z143" s="138" t="e">
        <f t="shared" ca="1" si="31"/>
        <v>#NAME?</v>
      </c>
      <c r="AA143" s="140" t="e">
        <f t="shared" ca="1" si="32"/>
        <v>#NAME?</v>
      </c>
      <c r="AB143" s="138">
        <f t="shared" ca="1" si="33"/>
        <v>0</v>
      </c>
      <c r="AC143" s="140" t="e">
        <f t="shared" ca="1" si="34"/>
        <v>#NAME?</v>
      </c>
      <c r="AD143">
        <f t="shared" ca="1" si="35"/>
        <v>0</v>
      </c>
      <c r="AW143" t="e">
        <f ca="1"/>
        <v>#NAME?</v>
      </c>
      <c r="AX143" t="e">
        <f ca="1"/>
        <v>#NAME?</v>
      </c>
      <c r="AY143" t="e">
        <f ca="1"/>
        <v>#NAME?</v>
      </c>
      <c r="AZ143" t="e">
        <f t="shared" ca="1" si="39"/>
        <v>#NAME?</v>
      </c>
      <c r="BA143" t="e">
        <f t="shared" ca="1" si="40"/>
        <v>#NAME?</v>
      </c>
      <c r="BB143" t="e">
        <f t="shared" ca="1" si="36"/>
        <v>#NAME?</v>
      </c>
      <c r="BC143" t="e">
        <f t="shared" ca="1" si="37"/>
        <v>#NAME?</v>
      </c>
      <c r="BD143" t="e">
        <f t="shared" ca="1" si="38"/>
        <v>#NAME?</v>
      </c>
    </row>
    <row r="144" spans="1:56" ht="15.5" x14ac:dyDescent="0.35">
      <c r="A144" s="14">
        <v>30</v>
      </c>
      <c r="B144" s="14">
        <v>12</v>
      </c>
      <c r="C144" s="32">
        <v>1</v>
      </c>
      <c r="D144">
        <v>1</v>
      </c>
      <c r="R144" t="e">
        <f ca="1"/>
        <v>#NAME?</v>
      </c>
      <c r="S144" t="e">
        <f ca="1"/>
        <v>#NAME?</v>
      </c>
      <c r="T144" t="e">
        <f ca="1"/>
        <v>#NAME?</v>
      </c>
      <c r="U144" s="138" t="e">
        <f ca="1"/>
        <v>#NAME?</v>
      </c>
      <c r="V144" s="139" t="e">
        <f ca="1"/>
        <v>#NAME?</v>
      </c>
      <c r="W144" s="140" t="e">
        <f t="shared" ca="1" si="28"/>
        <v>#NAME?</v>
      </c>
      <c r="X144" t="e">
        <f t="shared" ca="1" si="29"/>
        <v>#NAME?</v>
      </c>
      <c r="Y144" t="e">
        <f t="shared" ca="1" si="30"/>
        <v>#NAME?</v>
      </c>
      <c r="Z144" s="138" t="e">
        <f t="shared" ca="1" si="31"/>
        <v>#NAME?</v>
      </c>
      <c r="AA144" s="140" t="e">
        <f t="shared" ca="1" si="32"/>
        <v>#NAME?</v>
      </c>
      <c r="AB144" s="138">
        <f t="shared" ca="1" si="33"/>
        <v>0</v>
      </c>
      <c r="AC144" s="140" t="e">
        <f t="shared" ca="1" si="34"/>
        <v>#NAME?</v>
      </c>
      <c r="AD144">
        <f t="shared" ca="1" si="35"/>
        <v>0</v>
      </c>
      <c r="AW144" t="e">
        <f ca="1"/>
        <v>#NAME?</v>
      </c>
      <c r="AX144" t="e">
        <f ca="1"/>
        <v>#NAME?</v>
      </c>
      <c r="AY144" t="e">
        <f ca="1"/>
        <v>#NAME?</v>
      </c>
      <c r="AZ144" t="e">
        <f t="shared" ca="1" si="39"/>
        <v>#NAME?</v>
      </c>
      <c r="BA144" t="e">
        <f t="shared" ca="1" si="40"/>
        <v>#NAME?</v>
      </c>
      <c r="BB144" t="e">
        <f t="shared" ca="1" si="36"/>
        <v>#NAME?</v>
      </c>
      <c r="BC144" t="e">
        <f t="shared" ca="1" si="37"/>
        <v>#NAME?</v>
      </c>
      <c r="BD144" t="e">
        <f t="shared" ca="1" si="38"/>
        <v>#NAME?</v>
      </c>
    </row>
    <row r="145" spans="1:56" ht="15.5" x14ac:dyDescent="0.35">
      <c r="A145" s="14">
        <v>31</v>
      </c>
      <c r="B145" s="14">
        <v>8</v>
      </c>
      <c r="C145" s="32">
        <v>1</v>
      </c>
      <c r="D145">
        <v>1</v>
      </c>
      <c r="R145" t="e">
        <f ca="1"/>
        <v>#NAME?</v>
      </c>
      <c r="S145" t="e">
        <f ca="1"/>
        <v>#NAME?</v>
      </c>
      <c r="T145" t="e">
        <f ca="1"/>
        <v>#NAME?</v>
      </c>
      <c r="U145" s="138" t="e">
        <f ca="1"/>
        <v>#NAME?</v>
      </c>
      <c r="V145" s="139" t="e">
        <f ca="1"/>
        <v>#NAME?</v>
      </c>
      <c r="W145" s="140" t="e">
        <f t="shared" ca="1" si="28"/>
        <v>#NAME?</v>
      </c>
      <c r="X145" t="e">
        <f t="shared" ca="1" si="29"/>
        <v>#NAME?</v>
      </c>
      <c r="Y145" t="e">
        <f t="shared" ca="1" si="30"/>
        <v>#NAME?</v>
      </c>
      <c r="Z145" s="138" t="e">
        <f t="shared" ca="1" si="31"/>
        <v>#NAME?</v>
      </c>
      <c r="AA145" s="140" t="e">
        <f t="shared" ca="1" si="32"/>
        <v>#NAME?</v>
      </c>
      <c r="AB145" s="138">
        <f t="shared" ca="1" si="33"/>
        <v>0</v>
      </c>
      <c r="AC145" s="140" t="e">
        <f t="shared" ca="1" si="34"/>
        <v>#NAME?</v>
      </c>
      <c r="AD145">
        <f t="shared" ca="1" si="35"/>
        <v>0</v>
      </c>
      <c r="AW145" t="e">
        <f ca="1"/>
        <v>#NAME?</v>
      </c>
      <c r="AX145" t="e">
        <f ca="1"/>
        <v>#NAME?</v>
      </c>
      <c r="AY145" t="e">
        <f ca="1"/>
        <v>#NAME?</v>
      </c>
      <c r="AZ145" t="e">
        <f t="shared" ca="1" si="39"/>
        <v>#NAME?</v>
      </c>
      <c r="BA145" t="e">
        <f t="shared" ca="1" si="40"/>
        <v>#NAME?</v>
      </c>
      <c r="BB145" t="e">
        <f t="shared" ca="1" si="36"/>
        <v>#NAME?</v>
      </c>
      <c r="BC145" t="e">
        <f t="shared" ca="1" si="37"/>
        <v>#NAME?</v>
      </c>
      <c r="BD145" t="e">
        <f t="shared" ca="1" si="38"/>
        <v>#NAME?</v>
      </c>
    </row>
    <row r="146" spans="1:56" ht="15.5" x14ac:dyDescent="0.35">
      <c r="A146" s="14">
        <v>46</v>
      </c>
      <c r="B146" s="14">
        <v>6</v>
      </c>
      <c r="C146" s="32">
        <v>0</v>
      </c>
      <c r="D146">
        <v>0</v>
      </c>
      <c r="R146" t="e">
        <f ca="1"/>
        <v>#NAME?</v>
      </c>
      <c r="S146" t="e">
        <f ca="1"/>
        <v>#NAME?</v>
      </c>
      <c r="T146" t="e">
        <f ca="1"/>
        <v>#NAME?</v>
      </c>
      <c r="U146" s="138" t="e">
        <f ca="1"/>
        <v>#NAME?</v>
      </c>
      <c r="V146" s="139" t="e">
        <f ca="1"/>
        <v>#NAME?</v>
      </c>
      <c r="W146" s="140" t="e">
        <f t="shared" ca="1" si="28"/>
        <v>#NAME?</v>
      </c>
      <c r="X146" t="e">
        <f t="shared" ca="1" si="29"/>
        <v>#NAME?</v>
      </c>
      <c r="Y146" t="e">
        <f t="shared" ca="1" si="30"/>
        <v>#NAME?</v>
      </c>
      <c r="Z146" s="138" t="e">
        <f t="shared" ca="1" si="31"/>
        <v>#NAME?</v>
      </c>
      <c r="AA146" s="140" t="e">
        <f t="shared" ca="1" si="32"/>
        <v>#NAME?</v>
      </c>
      <c r="AB146" s="138">
        <f t="shared" ca="1" si="33"/>
        <v>0</v>
      </c>
      <c r="AC146" s="140" t="e">
        <f t="shared" ca="1" si="34"/>
        <v>#NAME?</v>
      </c>
      <c r="AD146">
        <f t="shared" ca="1" si="35"/>
        <v>0</v>
      </c>
      <c r="AW146" t="e">
        <f ca="1"/>
        <v>#NAME?</v>
      </c>
      <c r="AX146" t="e">
        <f ca="1"/>
        <v>#NAME?</v>
      </c>
      <c r="AY146" t="e">
        <f ca="1"/>
        <v>#NAME?</v>
      </c>
      <c r="AZ146" t="e">
        <f t="shared" ca="1" si="39"/>
        <v>#NAME?</v>
      </c>
      <c r="BA146" t="e">
        <f t="shared" ca="1" si="40"/>
        <v>#NAME?</v>
      </c>
      <c r="BB146" t="e">
        <f t="shared" ca="1" si="36"/>
        <v>#NAME?</v>
      </c>
      <c r="BC146" t="e">
        <f t="shared" ca="1" si="37"/>
        <v>#NAME?</v>
      </c>
      <c r="BD146" t="e">
        <f t="shared" ca="1" si="38"/>
        <v>#NAME?</v>
      </c>
    </row>
    <row r="147" spans="1:56" ht="15.5" x14ac:dyDescent="0.35">
      <c r="A147" s="14">
        <v>42</v>
      </c>
      <c r="B147" s="14">
        <v>9</v>
      </c>
      <c r="C147" s="32">
        <v>1</v>
      </c>
      <c r="D147">
        <v>1</v>
      </c>
      <c r="R147" t="e">
        <f ca="1"/>
        <v>#NAME?</v>
      </c>
      <c r="S147" t="e">
        <f ca="1"/>
        <v>#NAME?</v>
      </c>
      <c r="T147" t="e">
        <f ca="1"/>
        <v>#NAME?</v>
      </c>
      <c r="U147" s="138" t="e">
        <f ca="1"/>
        <v>#NAME?</v>
      </c>
      <c r="V147" s="139" t="e">
        <f ca="1"/>
        <v>#NAME?</v>
      </c>
      <c r="W147" s="140" t="e">
        <f t="shared" ca="1" si="28"/>
        <v>#NAME?</v>
      </c>
      <c r="X147" t="e">
        <f t="shared" ca="1" si="29"/>
        <v>#NAME?</v>
      </c>
      <c r="Y147" t="e">
        <f t="shared" ca="1" si="30"/>
        <v>#NAME?</v>
      </c>
      <c r="Z147" s="138" t="e">
        <f t="shared" ca="1" si="31"/>
        <v>#NAME?</v>
      </c>
      <c r="AA147" s="140" t="e">
        <f t="shared" ca="1" si="32"/>
        <v>#NAME?</v>
      </c>
      <c r="AB147" s="138">
        <f t="shared" ca="1" si="33"/>
        <v>0</v>
      </c>
      <c r="AC147" s="140" t="e">
        <f t="shared" ca="1" si="34"/>
        <v>#NAME?</v>
      </c>
      <c r="AD147">
        <f t="shared" ca="1" si="35"/>
        <v>0</v>
      </c>
      <c r="AW147" t="e">
        <f ca="1"/>
        <v>#NAME?</v>
      </c>
      <c r="AX147" t="e">
        <f ca="1"/>
        <v>#NAME?</v>
      </c>
      <c r="AY147" t="e">
        <f ca="1"/>
        <v>#NAME?</v>
      </c>
      <c r="AZ147" t="e">
        <f t="shared" ca="1" si="39"/>
        <v>#NAME?</v>
      </c>
      <c r="BA147" t="e">
        <f t="shared" ca="1" si="40"/>
        <v>#NAME?</v>
      </c>
      <c r="BB147" t="e">
        <f t="shared" ca="1" si="36"/>
        <v>#NAME?</v>
      </c>
      <c r="BC147" t="e">
        <f t="shared" ca="1" si="37"/>
        <v>#NAME?</v>
      </c>
      <c r="BD147" t="e">
        <f t="shared" ca="1" si="38"/>
        <v>#NAME?</v>
      </c>
    </row>
    <row r="148" spans="1:56" ht="15.5" x14ac:dyDescent="0.35">
      <c r="A148" s="14">
        <v>43</v>
      </c>
      <c r="B148" s="14">
        <v>10</v>
      </c>
      <c r="C148" s="32">
        <v>0</v>
      </c>
      <c r="D148">
        <v>0</v>
      </c>
      <c r="R148" t="e">
        <f ca="1"/>
        <v>#NAME?</v>
      </c>
      <c r="S148" t="e">
        <f ca="1"/>
        <v>#NAME?</v>
      </c>
      <c r="T148" t="e">
        <f ca="1"/>
        <v>#NAME?</v>
      </c>
      <c r="U148" s="141" t="e">
        <f ca="1"/>
        <v>#NAME?</v>
      </c>
      <c r="V148" s="142" t="e">
        <f ca="1"/>
        <v>#NAME?</v>
      </c>
      <c r="W148" s="140" t="e">
        <f t="shared" ca="1" si="28"/>
        <v>#NAME?</v>
      </c>
      <c r="X148" t="e">
        <f t="shared" ca="1" si="29"/>
        <v>#NAME?</v>
      </c>
      <c r="Y148" t="e">
        <f t="shared" ca="1" si="30"/>
        <v>#NAME?</v>
      </c>
      <c r="Z148" s="138" t="e">
        <f t="shared" ca="1" si="31"/>
        <v>#NAME?</v>
      </c>
      <c r="AA148" s="140" t="e">
        <f t="shared" ca="1" si="32"/>
        <v>#NAME?</v>
      </c>
      <c r="AB148" s="138">
        <f t="shared" ca="1" si="33"/>
        <v>0</v>
      </c>
      <c r="AC148" s="140" t="e">
        <f t="shared" ca="1" si="34"/>
        <v>#NAME?</v>
      </c>
      <c r="AD148">
        <f t="shared" ca="1" si="35"/>
        <v>0</v>
      </c>
      <c r="AW148" t="e">
        <f ca="1"/>
        <v>#NAME?</v>
      </c>
      <c r="AX148" t="e">
        <f ca="1"/>
        <v>#NAME?</v>
      </c>
      <c r="AY148" t="e">
        <f ca="1"/>
        <v>#NAME?</v>
      </c>
      <c r="AZ148" t="e">
        <f t="shared" ca="1" si="39"/>
        <v>#NAME?</v>
      </c>
      <c r="BA148" t="e">
        <f t="shared" ca="1" si="40"/>
        <v>#NAME?</v>
      </c>
      <c r="BB148" t="e">
        <f t="shared" ca="1" si="36"/>
        <v>#NAME?</v>
      </c>
      <c r="BC148" t="e">
        <f t="shared" ca="1" si="37"/>
        <v>#NAME?</v>
      </c>
      <c r="BD148" t="e">
        <f t="shared" ca="1" si="38"/>
        <v>#NAME?</v>
      </c>
    </row>
    <row r="149" spans="1:56" ht="15.5" x14ac:dyDescent="0.35">
      <c r="A149" s="14">
        <v>39</v>
      </c>
      <c r="B149" s="14">
        <v>8</v>
      </c>
      <c r="C149" s="32">
        <v>1</v>
      </c>
      <c r="D149">
        <v>0</v>
      </c>
      <c r="R149" s="134"/>
      <c r="S149" s="134"/>
      <c r="T149" s="134"/>
      <c r="U149" s="134" t="e">
        <f ca="1">SUM(U12:U148)</f>
        <v>#NAME?</v>
      </c>
      <c r="V149" s="134" t="e">
        <f t="shared" ref="V149:W149" ca="1" si="41">SUM(V12:V148)</f>
        <v>#NAME?</v>
      </c>
      <c r="W149" s="146" t="e">
        <f t="shared" ca="1" si="41"/>
        <v>#NAME?</v>
      </c>
      <c r="X149" s="146"/>
      <c r="Y149" s="146"/>
      <c r="Z149" s="146" t="e">
        <f ca="1">SUM(Z12:Z148)</f>
        <v>#NAME?</v>
      </c>
      <c r="AA149" s="146" t="e">
        <f t="shared" ref="AA149:AB149" ca="1" si="42">SUM(AA12:AA148)</f>
        <v>#NAME?</v>
      </c>
      <c r="AB149" s="146">
        <f t="shared" ca="1" si="42"/>
        <v>0</v>
      </c>
      <c r="AC149" s="146" t="e">
        <f ca="1">SUMPRODUCT(AC12:AC148,W12:W148)/W149</f>
        <v>#NAME?</v>
      </c>
      <c r="AD149" s="146">
        <f ca="1">SUM(AD12:AD148)</f>
        <v>0</v>
      </c>
      <c r="AW149" s="152" t="e">
        <f ca="1"/>
        <v>#NAME?</v>
      </c>
      <c r="AX149" s="152" t="e">
        <f ca="1"/>
        <v>#NAME?</v>
      </c>
      <c r="AY149" s="152" t="e">
        <f ca="1"/>
        <v>#NAME?</v>
      </c>
      <c r="AZ149" s="152" t="e">
        <f t="shared" ca="1" si="39"/>
        <v>#NAME?</v>
      </c>
      <c r="BA149" s="152" t="e">
        <f t="shared" ca="1" si="40"/>
        <v>#NAME?</v>
      </c>
      <c r="BB149" s="152" t="e">
        <f t="shared" ca="1" si="36"/>
        <v>#NAME?</v>
      </c>
      <c r="BC149" s="152" t="e">
        <f t="shared" ca="1" si="37"/>
        <v>#NAME?</v>
      </c>
      <c r="BD149" s="152" t="e">
        <f t="shared" ca="1" si="38"/>
        <v>#NAME?</v>
      </c>
    </row>
    <row r="150" spans="1:56" ht="16" thickBot="1" x14ac:dyDescent="0.4">
      <c r="A150" s="14">
        <v>52</v>
      </c>
      <c r="B150" s="14">
        <v>10</v>
      </c>
      <c r="C150" s="32">
        <v>0</v>
      </c>
      <c r="D150">
        <v>0</v>
      </c>
      <c r="BD150" t="e">
        <f ca="1">SUM(BD12:BD149)</f>
        <v>#NAME?</v>
      </c>
    </row>
    <row r="151" spans="1:56" ht="16" thickTop="1" x14ac:dyDescent="0.35">
      <c r="A151" s="14">
        <v>35</v>
      </c>
      <c r="B151" s="14">
        <v>8</v>
      </c>
      <c r="C151" s="32">
        <v>1</v>
      </c>
      <c r="D151">
        <v>0</v>
      </c>
      <c r="R151" s="151"/>
      <c r="S151" s="151" t="s">
        <v>186</v>
      </c>
      <c r="T151" s="151" t="s">
        <v>187</v>
      </c>
      <c r="U151" s="151" t="s">
        <v>188</v>
      </c>
      <c r="V151" s="151" t="s">
        <v>178</v>
      </c>
      <c r="W151" s="151" t="s">
        <v>189</v>
      </c>
      <c r="X151" s="151" t="s">
        <v>190</v>
      </c>
      <c r="Y151" s="151" t="s">
        <v>191</v>
      </c>
    </row>
    <row r="152" spans="1:56" x14ac:dyDescent="0.35">
      <c r="R152" t="s">
        <v>157</v>
      </c>
      <c r="S152" t="e">
        <f t="array" aca="1" ref="S152:S155" ca="1">AF13:AF16</f>
        <v>#NAME?</v>
      </c>
      <c r="T152" t="e">
        <f t="array" aca="1" ref="T152:T155" ca="1">SQRT([2]!DIAG(AK12:AN15))</f>
        <v>#NAME?</v>
      </c>
      <c r="U152" t="e">
        <f ca="1">(S152/T152)^2</f>
        <v>#NAME?</v>
      </c>
      <c r="V152" t="e">
        <f ca="1">_xlfn.CHISQ.DIST.RT(U152,1)</f>
        <v>#NAME?</v>
      </c>
      <c r="W152" t="e">
        <f ca="1">EXP(S152)</f>
        <v>#NAME?</v>
      </c>
    </row>
    <row r="153" spans="1:56" x14ac:dyDescent="0.35">
      <c r="R153" t="str">
        <f t="array" ref="R153:R155">TRANSPOSE(R11:T11)</f>
        <v>Mng-Age</v>
      </c>
      <c r="S153" t="e">
        <f ca="1"/>
        <v>#NAME?</v>
      </c>
      <c r="T153" t="e">
        <f ca="1"/>
        <v>#NAME?</v>
      </c>
      <c r="U153" t="e">
        <f t="shared" ref="U153:U155" ca="1" si="43">(S153/T153)^2</f>
        <v>#NAME?</v>
      </c>
      <c r="V153" t="e">
        <f t="shared" ref="V153:V155" ca="1" si="44">_xlfn.CHISQ.DIST.RT(U153,1)</f>
        <v>#NAME?</v>
      </c>
      <c r="W153" t="e">
        <f t="shared" ref="W153:W155" ca="1" si="45">EXP(S153)</f>
        <v>#NAME?</v>
      </c>
      <c r="X153" t="e">
        <f ca="1">EXP(S153-T153*_xlfn.NORM.S.INV(1-$AI$17/2))</f>
        <v>#NAME?</v>
      </c>
      <c r="Y153" t="e">
        <f ca="1">EXP(S153+T153*_xlfn.NORM.S.INV(1-$AI$17/2))</f>
        <v>#NAME?</v>
      </c>
    </row>
    <row r="154" spans="1:56" x14ac:dyDescent="0.35">
      <c r="R154" t="str">
        <v>Mng-Exp</v>
      </c>
      <c r="S154" t="e">
        <f ca="1"/>
        <v>#NAME?</v>
      </c>
      <c r="T154" t="e">
        <f ca="1"/>
        <v>#NAME?</v>
      </c>
      <c r="U154" t="e">
        <f t="shared" ca="1" si="43"/>
        <v>#NAME?</v>
      </c>
      <c r="V154" t="e">
        <f t="shared" ca="1" si="44"/>
        <v>#NAME?</v>
      </c>
      <c r="W154" t="e">
        <f t="shared" ca="1" si="45"/>
        <v>#NAME?</v>
      </c>
      <c r="X154" t="e">
        <f t="shared" ref="X154:X155" ca="1" si="46">EXP(S154-T154*_xlfn.NORM.S.INV(1-$AI$17/2))</f>
        <v>#NAME?</v>
      </c>
      <c r="Y154" t="e">
        <f t="shared" ref="Y154:Y155" ca="1" si="47">EXP(S154+T154*_xlfn.NORM.S.INV(1-$AI$17/2))</f>
        <v>#NAME?</v>
      </c>
    </row>
    <row r="155" spans="1:56" x14ac:dyDescent="0.35">
      <c r="R155" s="152" t="str">
        <v>Mng-Gender</v>
      </c>
      <c r="S155" s="152" t="e">
        <f ca="1"/>
        <v>#NAME?</v>
      </c>
      <c r="T155" s="152" t="e">
        <f ca="1"/>
        <v>#NAME?</v>
      </c>
      <c r="U155" s="152" t="e">
        <f t="shared" ca="1" si="43"/>
        <v>#NAME?</v>
      </c>
      <c r="V155" s="152" t="e">
        <f t="shared" ca="1" si="44"/>
        <v>#NAME?</v>
      </c>
      <c r="W155" s="152" t="e">
        <f t="shared" ca="1" si="45"/>
        <v>#NAME?</v>
      </c>
      <c r="X155" s="152" t="e">
        <f t="shared" ca="1" si="46"/>
        <v>#NAME?</v>
      </c>
      <c r="Y155" s="152" t="e">
        <f t="shared" ca="1" si="47"/>
        <v>#NAME?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ABF00-3736-4B7A-808E-07246F95D60F}">
  <dimension ref="B2:M35"/>
  <sheetViews>
    <sheetView workbookViewId="0">
      <selection activeCell="H8" sqref="H8"/>
    </sheetView>
  </sheetViews>
  <sheetFormatPr defaultRowHeight="14.5" x14ac:dyDescent="0.35"/>
  <cols>
    <col min="2" max="2" width="12.1796875" bestFit="1" customWidth="1"/>
    <col min="3" max="3" width="11.54296875" bestFit="1" customWidth="1"/>
    <col min="5" max="5" width="12.1796875" bestFit="1" customWidth="1"/>
    <col min="6" max="6" width="9" bestFit="1" customWidth="1"/>
    <col min="7" max="7" width="8.81640625" bestFit="1" customWidth="1"/>
    <col min="8" max="8" width="20" bestFit="1" customWidth="1"/>
    <col min="9" max="9" width="9" bestFit="1" customWidth="1"/>
    <col min="11" max="11" width="19.453125" bestFit="1" customWidth="1"/>
  </cols>
  <sheetData>
    <row r="2" spans="2:13" x14ac:dyDescent="0.35">
      <c r="B2" s="183" t="s">
        <v>204</v>
      </c>
      <c r="C2" s="183"/>
      <c r="D2" s="183"/>
      <c r="E2" s="183"/>
      <c r="F2" s="183"/>
      <c r="G2" s="183"/>
      <c r="H2" s="183"/>
      <c r="I2" s="183"/>
      <c r="J2" s="183"/>
      <c r="K2" s="121"/>
      <c r="L2" s="121"/>
      <c r="M2" s="121"/>
    </row>
    <row r="4" spans="2:13" ht="15" thickBot="1" x14ac:dyDescent="0.4"/>
    <row r="5" spans="2:13" x14ac:dyDescent="0.35">
      <c r="B5" s="39"/>
      <c r="C5" s="39" t="s">
        <v>205</v>
      </c>
      <c r="E5" s="157" t="s">
        <v>54</v>
      </c>
      <c r="F5" s="158" t="s">
        <v>55</v>
      </c>
      <c r="G5" s="158" t="s">
        <v>56</v>
      </c>
      <c r="H5" s="159" t="s">
        <v>206</v>
      </c>
    </row>
    <row r="6" spans="2:13" x14ac:dyDescent="0.35">
      <c r="B6" s="39" t="s">
        <v>157</v>
      </c>
      <c r="C6" s="39">
        <v>0.41699999999999998</v>
      </c>
      <c r="E6" s="160">
        <v>0</v>
      </c>
      <c r="F6" s="39">
        <v>34</v>
      </c>
      <c r="G6" s="39">
        <v>2</v>
      </c>
      <c r="H6" s="161">
        <f>EXP($C$6+($C$7*E6)+($C$8*F6)+($C$9*G6))/((1+EXP($C$6+($C$7*E6)+($C$8*F6)+($C$9*G6))))</f>
        <v>3.8530970774725275E-2</v>
      </c>
    </row>
    <row r="7" spans="2:13" x14ac:dyDescent="0.35">
      <c r="B7" s="39" t="s">
        <v>54</v>
      </c>
      <c r="C7" s="39">
        <v>0.96899999999999997</v>
      </c>
      <c r="E7" s="160">
        <v>0</v>
      </c>
      <c r="F7" s="39">
        <v>34</v>
      </c>
      <c r="G7" s="39">
        <v>6</v>
      </c>
      <c r="H7" s="161">
        <f t="shared" ref="H7:H35" si="0">EXP($C$6+($C$7*E7)+($C$8*F7)+($C$9*G7))/((1+EXP($C$6+($C$7*E7)+($C$8*F7)+($C$9*G7))))</f>
        <v>0.15277500673598945</v>
      </c>
    </row>
    <row r="8" spans="2:13" x14ac:dyDescent="0.35">
      <c r="B8" s="39" t="s">
        <v>55</v>
      </c>
      <c r="C8" s="39">
        <v>-0.129</v>
      </c>
      <c r="E8" s="160">
        <v>0</v>
      </c>
      <c r="F8" s="39">
        <v>34</v>
      </c>
      <c r="G8" s="39">
        <v>10</v>
      </c>
      <c r="H8" s="161">
        <f t="shared" si="0"/>
        <v>0.44793936722219646</v>
      </c>
    </row>
    <row r="9" spans="2:13" x14ac:dyDescent="0.35">
      <c r="B9" s="39" t="s">
        <v>56</v>
      </c>
      <c r="C9" s="39">
        <v>0.376</v>
      </c>
      <c r="E9" s="160">
        <v>0</v>
      </c>
      <c r="F9" s="39">
        <v>34</v>
      </c>
      <c r="G9" s="39">
        <v>12</v>
      </c>
      <c r="H9" s="161">
        <f t="shared" si="0"/>
        <v>0.63251001781543426</v>
      </c>
    </row>
    <row r="10" spans="2:13" x14ac:dyDescent="0.35">
      <c r="E10" s="160">
        <v>0</v>
      </c>
      <c r="F10" s="39">
        <v>34</v>
      </c>
      <c r="G10" s="39">
        <v>16</v>
      </c>
      <c r="H10" s="161">
        <f t="shared" si="0"/>
        <v>0.88564413425368838</v>
      </c>
    </row>
    <row r="11" spans="2:13" x14ac:dyDescent="0.35">
      <c r="E11" s="160">
        <v>0</v>
      </c>
      <c r="F11" s="39">
        <v>35</v>
      </c>
      <c r="G11" s="39">
        <v>2</v>
      </c>
      <c r="H11" s="161">
        <f t="shared" si="0"/>
        <v>3.4026393779270657E-2</v>
      </c>
    </row>
    <row r="12" spans="2:13" x14ac:dyDescent="0.35">
      <c r="E12" s="160">
        <v>0</v>
      </c>
      <c r="F12" s="39">
        <v>35</v>
      </c>
      <c r="G12" s="39">
        <v>6</v>
      </c>
      <c r="H12" s="161">
        <f t="shared" si="0"/>
        <v>0.13681492775929915</v>
      </c>
    </row>
    <row r="13" spans="2:13" x14ac:dyDescent="0.35">
      <c r="E13" s="160">
        <v>0</v>
      </c>
      <c r="F13" s="39">
        <v>35</v>
      </c>
      <c r="G13" s="39">
        <v>10</v>
      </c>
      <c r="H13" s="161">
        <f t="shared" si="0"/>
        <v>0.4162953826316072</v>
      </c>
    </row>
    <row r="14" spans="2:13" x14ac:dyDescent="0.35">
      <c r="E14" s="160">
        <v>0</v>
      </c>
      <c r="F14" s="39">
        <v>35</v>
      </c>
      <c r="G14" s="39">
        <v>12</v>
      </c>
      <c r="H14" s="161">
        <f t="shared" si="0"/>
        <v>0.6020466148666932</v>
      </c>
    </row>
    <row r="15" spans="2:13" x14ac:dyDescent="0.35">
      <c r="E15" s="160">
        <v>0</v>
      </c>
      <c r="F15" s="39">
        <v>35</v>
      </c>
      <c r="G15" s="39">
        <v>16</v>
      </c>
      <c r="H15" s="161">
        <f t="shared" si="0"/>
        <v>0.87191524166630741</v>
      </c>
    </row>
    <row r="16" spans="2:13" x14ac:dyDescent="0.35">
      <c r="E16" s="160">
        <v>0</v>
      </c>
      <c r="F16" s="39">
        <v>36</v>
      </c>
      <c r="G16" s="39">
        <v>2</v>
      </c>
      <c r="H16" s="161">
        <f t="shared" si="0"/>
        <v>3.0031988389288149E-2</v>
      </c>
    </row>
    <row r="17" spans="5:8" x14ac:dyDescent="0.35">
      <c r="E17" s="160">
        <v>0</v>
      </c>
      <c r="F17" s="39">
        <v>36</v>
      </c>
      <c r="G17" s="39">
        <v>6</v>
      </c>
      <c r="H17" s="161">
        <f t="shared" si="0"/>
        <v>0.12228151752862983</v>
      </c>
    </row>
    <row r="18" spans="5:8" x14ac:dyDescent="0.35">
      <c r="E18" s="160">
        <v>0</v>
      </c>
      <c r="F18" s="39">
        <v>36</v>
      </c>
      <c r="G18" s="39">
        <v>10</v>
      </c>
      <c r="H18" s="161">
        <f t="shared" si="0"/>
        <v>0.3853265487153863</v>
      </c>
    </row>
    <row r="19" spans="5:8" x14ac:dyDescent="0.35">
      <c r="E19" s="160">
        <v>0</v>
      </c>
      <c r="F19" s="39">
        <v>36</v>
      </c>
      <c r="G19" s="39">
        <v>12</v>
      </c>
      <c r="H19" s="161">
        <f t="shared" si="0"/>
        <v>0.57077161189449177</v>
      </c>
    </row>
    <row r="20" spans="5:8" x14ac:dyDescent="0.35">
      <c r="E20" s="160">
        <v>0</v>
      </c>
      <c r="F20" s="39">
        <v>36</v>
      </c>
      <c r="G20" s="39">
        <v>16</v>
      </c>
      <c r="H20" s="161">
        <f t="shared" si="0"/>
        <v>0.85680462983491634</v>
      </c>
    </row>
    <row r="21" spans="5:8" x14ac:dyDescent="0.35">
      <c r="E21" s="160">
        <v>1</v>
      </c>
      <c r="F21" s="39">
        <v>34</v>
      </c>
      <c r="G21" s="39">
        <v>2</v>
      </c>
      <c r="H21" s="161">
        <f t="shared" si="0"/>
        <v>9.5522120460773574E-2</v>
      </c>
    </row>
    <row r="22" spans="5:8" x14ac:dyDescent="0.35">
      <c r="E22" s="160">
        <v>1</v>
      </c>
      <c r="F22" s="39">
        <v>34</v>
      </c>
      <c r="G22" s="39">
        <v>6</v>
      </c>
      <c r="H22" s="161">
        <f t="shared" si="0"/>
        <v>0.32213007388638948</v>
      </c>
    </row>
    <row r="23" spans="5:8" x14ac:dyDescent="0.35">
      <c r="E23" s="160">
        <v>1</v>
      </c>
      <c r="F23" s="39">
        <v>34</v>
      </c>
      <c r="G23" s="39">
        <v>10</v>
      </c>
      <c r="H23" s="161">
        <f t="shared" si="0"/>
        <v>0.68135373378902553</v>
      </c>
    </row>
    <row r="24" spans="5:8" x14ac:dyDescent="0.35">
      <c r="E24" s="160">
        <v>1</v>
      </c>
      <c r="F24" s="39">
        <v>34</v>
      </c>
      <c r="G24" s="39">
        <v>12</v>
      </c>
      <c r="H24" s="161">
        <f t="shared" si="0"/>
        <v>0.81935741762295589</v>
      </c>
    </row>
    <row r="25" spans="5:8" x14ac:dyDescent="0.35">
      <c r="E25" s="160">
        <v>1</v>
      </c>
      <c r="F25" s="39">
        <v>34</v>
      </c>
      <c r="G25" s="39">
        <v>16</v>
      </c>
      <c r="H25" s="161">
        <f t="shared" si="0"/>
        <v>0.95329174168634911</v>
      </c>
    </row>
    <row r="26" spans="5:8" x14ac:dyDescent="0.35">
      <c r="E26" s="160">
        <v>1</v>
      </c>
      <c r="F26" s="39">
        <v>35</v>
      </c>
      <c r="G26" s="39">
        <v>2</v>
      </c>
      <c r="H26" s="161">
        <f t="shared" si="0"/>
        <v>8.4943459768718019E-2</v>
      </c>
    </row>
    <row r="27" spans="5:8" x14ac:dyDescent="0.35">
      <c r="E27" s="160">
        <v>1</v>
      </c>
      <c r="F27" s="39">
        <v>35</v>
      </c>
      <c r="G27" s="39">
        <v>6</v>
      </c>
      <c r="H27" s="161">
        <f t="shared" si="0"/>
        <v>0.29463044806657379</v>
      </c>
    </row>
    <row r="28" spans="5:8" x14ac:dyDescent="0.35">
      <c r="E28" s="160">
        <v>1</v>
      </c>
      <c r="F28" s="39">
        <v>35</v>
      </c>
      <c r="G28" s="39">
        <v>10</v>
      </c>
      <c r="H28" s="161">
        <f t="shared" si="0"/>
        <v>0.65271617456652387</v>
      </c>
    </row>
    <row r="29" spans="5:8" x14ac:dyDescent="0.35">
      <c r="E29" s="160">
        <v>1</v>
      </c>
      <c r="F29" s="39">
        <v>35</v>
      </c>
      <c r="G29" s="39">
        <v>12</v>
      </c>
      <c r="H29" s="161">
        <f t="shared" si="0"/>
        <v>0.7994723812479857</v>
      </c>
    </row>
    <row r="30" spans="5:8" x14ac:dyDescent="0.35">
      <c r="E30" s="160">
        <v>1</v>
      </c>
      <c r="F30" s="39">
        <v>35</v>
      </c>
      <c r="G30" s="39">
        <v>16</v>
      </c>
      <c r="H30" s="161">
        <f t="shared" si="0"/>
        <v>0.9472000463403718</v>
      </c>
    </row>
    <row r="31" spans="5:8" x14ac:dyDescent="0.35">
      <c r="E31" s="160">
        <v>1</v>
      </c>
      <c r="F31" s="39">
        <v>36</v>
      </c>
      <c r="G31" s="39">
        <v>2</v>
      </c>
      <c r="H31" s="161">
        <f t="shared" si="0"/>
        <v>7.543862668133515E-2</v>
      </c>
    </row>
    <row r="32" spans="5:8" x14ac:dyDescent="0.35">
      <c r="E32" s="160">
        <v>1</v>
      </c>
      <c r="F32" s="39">
        <v>36</v>
      </c>
      <c r="G32" s="39">
        <v>6</v>
      </c>
      <c r="H32" s="161">
        <f t="shared" si="0"/>
        <v>0.26854837926602604</v>
      </c>
    </row>
    <row r="33" spans="5:8" x14ac:dyDescent="0.35">
      <c r="E33" s="160">
        <v>1</v>
      </c>
      <c r="F33" s="39">
        <v>36</v>
      </c>
      <c r="G33" s="39">
        <v>10</v>
      </c>
      <c r="H33" s="161">
        <f t="shared" si="0"/>
        <v>0.62292922338426227</v>
      </c>
    </row>
    <row r="34" spans="5:8" x14ac:dyDescent="0.35">
      <c r="E34" s="160">
        <v>1</v>
      </c>
      <c r="F34" s="39">
        <v>36</v>
      </c>
      <c r="G34" s="39">
        <v>12</v>
      </c>
      <c r="H34" s="161">
        <f t="shared" si="0"/>
        <v>0.77799151222150298</v>
      </c>
    </row>
    <row r="35" spans="5:8" ht="15" thickBot="1" x14ac:dyDescent="0.4">
      <c r="E35" s="162">
        <v>1</v>
      </c>
      <c r="F35" s="163">
        <v>36</v>
      </c>
      <c r="G35" s="163">
        <v>16</v>
      </c>
      <c r="H35" s="164">
        <f t="shared" si="0"/>
        <v>0.94036357290880779</v>
      </c>
    </row>
  </sheetData>
  <mergeCells count="1">
    <mergeCell ref="B2:J2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F1825-F0CF-4704-A97F-10166C5685F6}">
  <dimension ref="A1:M35"/>
  <sheetViews>
    <sheetView workbookViewId="0">
      <selection activeCell="G14" sqref="G14"/>
    </sheetView>
  </sheetViews>
  <sheetFormatPr defaultColWidth="11.453125" defaultRowHeight="14.5" x14ac:dyDescent="0.35"/>
  <cols>
    <col min="1" max="1" width="12.7265625" bestFit="1" customWidth="1"/>
    <col min="2" max="2" width="18" bestFit="1" customWidth="1"/>
    <col min="3" max="3" width="12" bestFit="1" customWidth="1"/>
    <col min="4" max="4" width="16.54296875" bestFit="1" customWidth="1"/>
    <col min="5" max="5" width="12" bestFit="1" customWidth="1"/>
    <col min="6" max="6" width="15.1796875" bestFit="1" customWidth="1"/>
    <col min="7" max="7" width="18.81640625" bestFit="1" customWidth="1"/>
    <col min="8" max="8" width="15.54296875" bestFit="1" customWidth="1"/>
    <col min="9" max="9" width="14.54296875" bestFit="1" customWidth="1"/>
    <col min="10" max="10" width="13.453125" bestFit="1" customWidth="1"/>
    <col min="11" max="11" width="9.1796875" bestFit="1" customWidth="1"/>
    <col min="12" max="12" width="7.81640625" bestFit="1" customWidth="1"/>
    <col min="13" max="14" width="14.453125" bestFit="1" customWidth="1"/>
  </cols>
  <sheetData>
    <row r="1" spans="1:11" ht="15.5" x14ac:dyDescent="0.35">
      <c r="A1" s="165" t="s">
        <v>62</v>
      </c>
      <c r="B1" s="165" t="s">
        <v>207</v>
      </c>
      <c r="C1" s="165" t="s">
        <v>63</v>
      </c>
      <c r="D1" s="165" t="s">
        <v>64</v>
      </c>
      <c r="E1" s="165" t="s">
        <v>208</v>
      </c>
      <c r="F1" s="165" t="s">
        <v>209</v>
      </c>
      <c r="G1" s="165" t="s">
        <v>210</v>
      </c>
      <c r="H1" s="165" t="s">
        <v>211</v>
      </c>
      <c r="I1" s="165" t="s">
        <v>212</v>
      </c>
      <c r="J1" s="165" t="s">
        <v>213</v>
      </c>
      <c r="K1" s="165" t="s">
        <v>214</v>
      </c>
    </row>
    <row r="2" spans="1:11" ht="15.5" x14ac:dyDescent="0.35">
      <c r="A2" s="166">
        <v>1</v>
      </c>
      <c r="B2" s="166">
        <v>2015</v>
      </c>
      <c r="C2" s="166">
        <v>2</v>
      </c>
      <c r="D2" s="167">
        <v>60.940000000000005</v>
      </c>
      <c r="E2" s="39"/>
      <c r="F2" s="39"/>
      <c r="G2" s="39"/>
      <c r="H2" s="39">
        <v>0.94</v>
      </c>
      <c r="I2" s="168">
        <f>D2/H2</f>
        <v>64.829787234042556</v>
      </c>
      <c r="J2" s="168">
        <f t="shared" ref="J2:J21" si="0">$C$34+$C$35*A2</f>
        <v>54.744295117106567</v>
      </c>
      <c r="K2" s="168">
        <f>H2*J2</f>
        <v>51.45963741008017</v>
      </c>
    </row>
    <row r="3" spans="1:11" ht="15.5" x14ac:dyDescent="0.35">
      <c r="A3" s="166">
        <v>2</v>
      </c>
      <c r="B3" s="166">
        <v>2015</v>
      </c>
      <c r="C3" s="166">
        <v>3</v>
      </c>
      <c r="D3" s="167">
        <v>64.790000000000006</v>
      </c>
      <c r="E3" s="39"/>
      <c r="F3" s="39"/>
      <c r="G3" s="39"/>
      <c r="H3" s="39">
        <v>1.05</v>
      </c>
      <c r="I3" s="168">
        <f t="shared" ref="I3:I17" si="1">D3/H3</f>
        <v>61.704761904761909</v>
      </c>
      <c r="J3" s="168">
        <f t="shared" si="0"/>
        <v>59.336155392316812</v>
      </c>
      <c r="K3" s="168">
        <f t="shared" ref="K3:K21" si="2">H3*J3</f>
        <v>62.302963161932652</v>
      </c>
    </row>
    <row r="4" spans="1:11" ht="15.5" x14ac:dyDescent="0.35">
      <c r="A4" s="166">
        <v>3</v>
      </c>
      <c r="B4" s="166">
        <v>2015</v>
      </c>
      <c r="C4" s="166">
        <v>4</v>
      </c>
      <c r="D4" s="167">
        <v>72.709999999999994</v>
      </c>
      <c r="E4" s="169">
        <f>AVERAGE(D2:D5)</f>
        <v>63.965000000000003</v>
      </c>
      <c r="F4" s="169">
        <f>AVERAGE(E4:E5)</f>
        <v>64.735000000000014</v>
      </c>
      <c r="G4" s="168">
        <f>D4/F4</f>
        <v>1.1231945624468986</v>
      </c>
      <c r="H4" s="39">
        <v>1.18</v>
      </c>
      <c r="I4" s="168">
        <f t="shared" si="1"/>
        <v>61.618644067796609</v>
      </c>
      <c r="J4" s="168">
        <f t="shared" si="0"/>
        <v>63.928015667527049</v>
      </c>
      <c r="K4" s="168">
        <f t="shared" si="2"/>
        <v>75.435058487681914</v>
      </c>
    </row>
    <row r="5" spans="1:11" ht="15.5" x14ac:dyDescent="0.35">
      <c r="A5" s="166">
        <v>4</v>
      </c>
      <c r="B5" s="166">
        <v>2016</v>
      </c>
      <c r="C5" s="166">
        <v>1</v>
      </c>
      <c r="D5" s="167">
        <v>57.420000000000009</v>
      </c>
      <c r="E5" s="169">
        <f t="shared" ref="E5:E16" si="3">AVERAGE(D3:D6)</f>
        <v>65.50500000000001</v>
      </c>
      <c r="F5" s="169">
        <f t="shared" ref="F5:F15" si="4">AVERAGE(E5:E6)</f>
        <v>67.03125</v>
      </c>
      <c r="G5" s="168">
        <f t="shared" ref="G5:G15" si="5">D5/F5</f>
        <v>0.85661538461538478</v>
      </c>
      <c r="H5" s="39">
        <v>0.81</v>
      </c>
      <c r="I5" s="168">
        <f t="shared" si="1"/>
        <v>70.8888888888889</v>
      </c>
      <c r="J5" s="168">
        <f t="shared" si="0"/>
        <v>68.519875942737301</v>
      </c>
      <c r="K5" s="168">
        <f t="shared" si="2"/>
        <v>55.50109951361722</v>
      </c>
    </row>
    <row r="6" spans="1:11" ht="15.5" x14ac:dyDescent="0.35">
      <c r="A6" s="166">
        <v>5</v>
      </c>
      <c r="B6" s="166">
        <v>2016</v>
      </c>
      <c r="C6" s="166">
        <v>2</v>
      </c>
      <c r="D6" s="167">
        <v>67.100000000000009</v>
      </c>
      <c r="E6" s="169">
        <f t="shared" si="3"/>
        <v>68.557500000000005</v>
      </c>
      <c r="F6" s="169">
        <f t="shared" si="4"/>
        <v>71.15625</v>
      </c>
      <c r="G6" s="168">
        <f t="shared" si="5"/>
        <v>0.94299516908212577</v>
      </c>
      <c r="H6" s="39">
        <v>0.94</v>
      </c>
      <c r="I6" s="168">
        <f t="shared" si="1"/>
        <v>71.382978723404264</v>
      </c>
      <c r="J6" s="168">
        <f t="shared" si="0"/>
        <v>73.111736217947538</v>
      </c>
      <c r="K6" s="168">
        <f t="shared" si="2"/>
        <v>68.725032044870687</v>
      </c>
    </row>
    <row r="7" spans="1:11" ht="15.5" x14ac:dyDescent="0.35">
      <c r="A7" s="166">
        <v>6</v>
      </c>
      <c r="B7" s="166">
        <v>2016</v>
      </c>
      <c r="C7" s="166">
        <v>3</v>
      </c>
      <c r="D7" s="167">
        <v>77</v>
      </c>
      <c r="E7" s="169">
        <f t="shared" si="3"/>
        <v>73.75500000000001</v>
      </c>
      <c r="F7" s="169">
        <f t="shared" si="4"/>
        <v>74.717500000000001</v>
      </c>
      <c r="G7" s="168">
        <f t="shared" si="5"/>
        <v>1.0305483989694515</v>
      </c>
      <c r="H7" s="39">
        <v>1.05</v>
      </c>
      <c r="I7" s="168">
        <f t="shared" si="1"/>
        <v>73.333333333333329</v>
      </c>
      <c r="J7" s="168">
        <f t="shared" si="0"/>
        <v>77.703596493157789</v>
      </c>
      <c r="K7" s="168">
        <f t="shared" si="2"/>
        <v>81.588776317815686</v>
      </c>
    </row>
    <row r="8" spans="1:11" ht="15.5" x14ac:dyDescent="0.35">
      <c r="A8" s="166">
        <v>7</v>
      </c>
      <c r="B8" s="166">
        <v>2016</v>
      </c>
      <c r="C8" s="166">
        <v>4</v>
      </c>
      <c r="D8" s="167">
        <v>93.500000000000014</v>
      </c>
      <c r="E8" s="169">
        <f t="shared" si="3"/>
        <v>75.680000000000007</v>
      </c>
      <c r="F8" s="169">
        <f t="shared" si="4"/>
        <v>77.88</v>
      </c>
      <c r="G8" s="168">
        <f t="shared" si="5"/>
        <v>1.2005649717514126</v>
      </c>
      <c r="H8" s="39">
        <v>1.18</v>
      </c>
      <c r="I8" s="168">
        <f t="shared" si="1"/>
        <v>79.237288135593232</v>
      </c>
      <c r="J8" s="168">
        <f t="shared" si="0"/>
        <v>82.295456768368027</v>
      </c>
      <c r="K8" s="168">
        <f t="shared" si="2"/>
        <v>97.108638986674265</v>
      </c>
    </row>
    <row r="9" spans="1:11" ht="15.5" x14ac:dyDescent="0.35">
      <c r="A9" s="166">
        <v>8</v>
      </c>
      <c r="B9" s="166">
        <v>2017</v>
      </c>
      <c r="C9" s="166">
        <v>1</v>
      </c>
      <c r="D9" s="167">
        <v>65.12</v>
      </c>
      <c r="E9" s="169">
        <f t="shared" si="3"/>
        <v>80.08</v>
      </c>
      <c r="F9" s="169">
        <f t="shared" si="4"/>
        <v>82.555000000000007</v>
      </c>
      <c r="G9" s="168">
        <f t="shared" si="5"/>
        <v>0.78880746169220517</v>
      </c>
      <c r="H9" s="39">
        <v>0.81</v>
      </c>
      <c r="I9" s="168">
        <f t="shared" si="1"/>
        <v>80.395061728395063</v>
      </c>
      <c r="J9" s="168">
        <f t="shared" si="0"/>
        <v>86.887317043578264</v>
      </c>
      <c r="K9" s="168">
        <f t="shared" si="2"/>
        <v>70.378726805298399</v>
      </c>
    </row>
    <row r="10" spans="1:11" ht="15.5" x14ac:dyDescent="0.35">
      <c r="A10" s="166">
        <v>9</v>
      </c>
      <c r="B10" s="166">
        <v>2017</v>
      </c>
      <c r="C10" s="166">
        <v>2</v>
      </c>
      <c r="D10" s="167">
        <v>84.7</v>
      </c>
      <c r="E10" s="169">
        <f t="shared" si="3"/>
        <v>85.03</v>
      </c>
      <c r="F10" s="169">
        <f t="shared" si="4"/>
        <v>88.33</v>
      </c>
      <c r="G10" s="168">
        <f t="shared" si="5"/>
        <v>0.95890410958904115</v>
      </c>
      <c r="H10" s="39">
        <v>0.94</v>
      </c>
      <c r="I10" s="168">
        <f t="shared" si="1"/>
        <v>90.106382978723417</v>
      </c>
      <c r="J10" s="168">
        <f t="shared" si="0"/>
        <v>91.479177318788516</v>
      </c>
      <c r="K10" s="168">
        <f t="shared" si="2"/>
        <v>85.990426679661198</v>
      </c>
    </row>
    <row r="11" spans="1:11" ht="15.5" x14ac:dyDescent="0.35">
      <c r="A11" s="166">
        <v>10</v>
      </c>
      <c r="B11" s="166">
        <v>2017</v>
      </c>
      <c r="C11" s="166">
        <v>3</v>
      </c>
      <c r="D11" s="167">
        <v>96.800000000000011</v>
      </c>
      <c r="E11" s="169">
        <f t="shared" si="3"/>
        <v>91.63</v>
      </c>
      <c r="F11" s="169">
        <f t="shared" si="4"/>
        <v>93.458749999999995</v>
      </c>
      <c r="G11" s="168">
        <f t="shared" si="5"/>
        <v>1.0357510666470504</v>
      </c>
      <c r="H11" s="39">
        <v>1.05</v>
      </c>
      <c r="I11" s="168">
        <f t="shared" si="1"/>
        <v>92.190476190476204</v>
      </c>
      <c r="J11" s="168">
        <f t="shared" si="0"/>
        <v>96.071037593998767</v>
      </c>
      <c r="K11" s="168">
        <f t="shared" si="2"/>
        <v>100.87458947369871</v>
      </c>
    </row>
    <row r="12" spans="1:11" ht="15.5" x14ac:dyDescent="0.35">
      <c r="A12" s="166">
        <v>11</v>
      </c>
      <c r="B12" s="166">
        <v>2017</v>
      </c>
      <c r="C12" s="166">
        <v>4</v>
      </c>
      <c r="D12" s="167">
        <v>119.9</v>
      </c>
      <c r="E12" s="169">
        <f t="shared" si="3"/>
        <v>95.287499999999994</v>
      </c>
      <c r="F12" s="169">
        <f t="shared" si="4"/>
        <v>97.515000000000001</v>
      </c>
      <c r="G12" s="168">
        <f t="shared" si="5"/>
        <v>1.2295544275239707</v>
      </c>
      <c r="H12" s="39">
        <v>1.18</v>
      </c>
      <c r="I12" s="168">
        <f t="shared" si="1"/>
        <v>101.61016949152544</v>
      </c>
      <c r="J12" s="168">
        <f t="shared" si="0"/>
        <v>100.662897869209</v>
      </c>
      <c r="K12" s="168">
        <f t="shared" si="2"/>
        <v>118.78221948566662</v>
      </c>
    </row>
    <row r="13" spans="1:11" ht="15.5" x14ac:dyDescent="0.35">
      <c r="A13" s="166">
        <v>12</v>
      </c>
      <c r="B13" s="166">
        <v>2018</v>
      </c>
      <c r="C13" s="166">
        <v>1</v>
      </c>
      <c r="D13" s="167">
        <v>79.75</v>
      </c>
      <c r="E13" s="169">
        <f t="shared" si="3"/>
        <v>99.742500000000007</v>
      </c>
      <c r="F13" s="169">
        <f t="shared" si="4"/>
        <v>103.45500000000001</v>
      </c>
      <c r="G13" s="168">
        <f t="shared" si="5"/>
        <v>0.77086656034024448</v>
      </c>
      <c r="H13" s="39">
        <v>0.81</v>
      </c>
      <c r="I13" s="168">
        <f t="shared" si="1"/>
        <v>98.456790123456784</v>
      </c>
      <c r="J13" s="168">
        <f t="shared" si="0"/>
        <v>105.25475814441924</v>
      </c>
      <c r="K13" s="168">
        <f t="shared" si="2"/>
        <v>85.256354096979592</v>
      </c>
    </row>
    <row r="14" spans="1:11" ht="15.5" x14ac:dyDescent="0.35">
      <c r="A14" s="166">
        <v>13</v>
      </c>
      <c r="B14" s="166">
        <v>2018</v>
      </c>
      <c r="C14" s="166">
        <v>2</v>
      </c>
      <c r="D14" s="167">
        <v>102.52000000000001</v>
      </c>
      <c r="E14" s="169">
        <f t="shared" si="3"/>
        <v>107.1675</v>
      </c>
      <c r="F14" s="169">
        <f t="shared" si="4"/>
        <v>110.4675</v>
      </c>
      <c r="G14" s="168">
        <f t="shared" si="5"/>
        <v>0.92805576300721937</v>
      </c>
      <c r="H14" s="39">
        <v>0.94</v>
      </c>
      <c r="I14" s="168">
        <f t="shared" si="1"/>
        <v>109.06382978723406</v>
      </c>
      <c r="J14" s="168">
        <f t="shared" si="0"/>
        <v>109.84661841962949</v>
      </c>
      <c r="K14" s="168">
        <f t="shared" si="2"/>
        <v>103.25582131445172</v>
      </c>
    </row>
    <row r="15" spans="1:11" ht="15.5" x14ac:dyDescent="0.35">
      <c r="A15" s="166">
        <v>14</v>
      </c>
      <c r="B15" s="166">
        <v>2018</v>
      </c>
      <c r="C15" s="166">
        <v>3</v>
      </c>
      <c r="D15" s="167">
        <v>126.50000000000001</v>
      </c>
      <c r="E15" s="169">
        <f t="shared" si="3"/>
        <v>113.76750000000001</v>
      </c>
      <c r="F15" s="169">
        <f t="shared" si="4"/>
        <v>116.72375000000001</v>
      </c>
      <c r="G15" s="168">
        <f t="shared" si="5"/>
        <v>1.0837554482271174</v>
      </c>
      <c r="H15" s="39">
        <v>1.05</v>
      </c>
      <c r="I15" s="168">
        <f t="shared" si="1"/>
        <v>120.47619047619048</v>
      </c>
      <c r="J15" s="168">
        <f t="shared" si="0"/>
        <v>114.43847869483973</v>
      </c>
      <c r="K15" s="168">
        <f t="shared" si="2"/>
        <v>120.16040262958172</v>
      </c>
    </row>
    <row r="16" spans="1:11" ht="15.5" x14ac:dyDescent="0.35">
      <c r="A16" s="166">
        <v>15</v>
      </c>
      <c r="B16" s="166">
        <v>2018</v>
      </c>
      <c r="C16" s="166">
        <v>4</v>
      </c>
      <c r="D16" s="167">
        <v>146.30000000000001</v>
      </c>
      <c r="E16" s="169">
        <f t="shared" si="3"/>
        <v>119.68</v>
      </c>
      <c r="F16" s="169"/>
      <c r="G16" s="39"/>
      <c r="H16" s="39">
        <v>1.18</v>
      </c>
      <c r="I16" s="168">
        <f>D16/H20</f>
        <v>123.98305084745765</v>
      </c>
      <c r="J16" s="168">
        <f t="shared" si="0"/>
        <v>119.03033897004998</v>
      </c>
      <c r="K16" s="168">
        <f>H20*J16</f>
        <v>140.45579998465897</v>
      </c>
    </row>
    <row r="17" spans="1:13" ht="15.5" x14ac:dyDescent="0.35">
      <c r="A17" s="166">
        <v>16</v>
      </c>
      <c r="B17" s="166">
        <v>2019</v>
      </c>
      <c r="C17" s="166">
        <v>1</v>
      </c>
      <c r="D17" s="167">
        <v>103.4</v>
      </c>
      <c r="E17" s="169"/>
      <c r="F17" s="39"/>
      <c r="G17" s="39"/>
      <c r="H17" s="39">
        <v>0.81</v>
      </c>
      <c r="I17" s="168">
        <f t="shared" si="1"/>
        <v>127.65432098765432</v>
      </c>
      <c r="J17" s="168">
        <f t="shared" si="0"/>
        <v>123.62219924526022</v>
      </c>
      <c r="K17" s="168">
        <f t="shared" si="2"/>
        <v>100.13398138866079</v>
      </c>
    </row>
    <row r="18" spans="1:13" ht="15.5" x14ac:dyDescent="0.35">
      <c r="A18" s="170">
        <v>17</v>
      </c>
      <c r="B18" s="171">
        <v>2019</v>
      </c>
      <c r="C18" s="170">
        <v>2</v>
      </c>
      <c r="D18" s="170"/>
      <c r="E18" s="170"/>
      <c r="F18" s="170"/>
      <c r="G18" s="170"/>
      <c r="H18" s="170">
        <v>0.94</v>
      </c>
      <c r="I18" s="170"/>
      <c r="J18" s="172">
        <f t="shared" si="0"/>
        <v>128.21405952047047</v>
      </c>
      <c r="K18" s="172">
        <f t="shared" si="2"/>
        <v>120.52121594924223</v>
      </c>
    </row>
    <row r="19" spans="1:13" ht="15.5" x14ac:dyDescent="0.35">
      <c r="A19" s="170">
        <v>18</v>
      </c>
      <c r="B19" s="171">
        <v>2019</v>
      </c>
      <c r="C19" s="170">
        <v>3</v>
      </c>
      <c r="D19" s="170"/>
      <c r="E19" s="170"/>
      <c r="F19" s="170"/>
      <c r="G19" s="170"/>
      <c r="H19" s="170">
        <v>1.05</v>
      </c>
      <c r="I19" s="170"/>
      <c r="J19" s="172">
        <f t="shared" si="0"/>
        <v>132.80591979568072</v>
      </c>
      <c r="K19" s="172">
        <f t="shared" si="2"/>
        <v>139.44621578546477</v>
      </c>
    </row>
    <row r="20" spans="1:13" ht="15.5" x14ac:dyDescent="0.35">
      <c r="A20" s="170">
        <v>19</v>
      </c>
      <c r="B20" s="171">
        <v>2019</v>
      </c>
      <c r="C20" s="170">
        <v>4</v>
      </c>
      <c r="D20" s="170"/>
      <c r="E20" s="170"/>
      <c r="F20" s="170"/>
      <c r="G20" s="170"/>
      <c r="H20" s="170">
        <v>1.18</v>
      </c>
      <c r="I20" s="170"/>
      <c r="J20" s="172">
        <f t="shared" si="0"/>
        <v>137.39778007089095</v>
      </c>
      <c r="K20" s="172">
        <f t="shared" si="2"/>
        <v>162.12938048365132</v>
      </c>
    </row>
    <row r="21" spans="1:13" ht="15.5" x14ac:dyDescent="0.35">
      <c r="A21" s="170">
        <v>20</v>
      </c>
      <c r="B21" s="171">
        <v>2020</v>
      </c>
      <c r="C21" s="170">
        <v>1</v>
      </c>
      <c r="D21" s="170" t="s">
        <v>1</v>
      </c>
      <c r="E21" s="170"/>
      <c r="F21" s="170"/>
      <c r="G21" s="170"/>
      <c r="H21" s="170">
        <v>0.81</v>
      </c>
      <c r="I21" s="170"/>
      <c r="J21" s="172">
        <f t="shared" si="0"/>
        <v>141.9896403461012</v>
      </c>
      <c r="K21" s="172">
        <f t="shared" si="2"/>
        <v>115.01160868034198</v>
      </c>
    </row>
    <row r="23" spans="1:13" x14ac:dyDescent="0.35">
      <c r="A23" t="s">
        <v>1</v>
      </c>
      <c r="E23" t="s">
        <v>1</v>
      </c>
      <c r="G23" t="s">
        <v>1</v>
      </c>
    </row>
    <row r="24" spans="1:13" x14ac:dyDescent="0.35">
      <c r="B24" t="s">
        <v>135</v>
      </c>
    </row>
    <row r="25" spans="1:13" ht="15" thickBot="1" x14ac:dyDescent="0.4">
      <c r="E25" t="s">
        <v>136</v>
      </c>
    </row>
    <row r="26" spans="1:13" x14ac:dyDescent="0.35">
      <c r="B26" s="38" t="s">
        <v>137</v>
      </c>
      <c r="C26" s="38"/>
      <c r="E26" s="105"/>
      <c r="F26" s="105" t="s">
        <v>138</v>
      </c>
      <c r="G26" s="105" t="s">
        <v>139</v>
      </c>
      <c r="H26" s="105" t="s">
        <v>140</v>
      </c>
      <c r="I26" s="105" t="s">
        <v>141</v>
      </c>
      <c r="J26" s="105" t="s">
        <v>142</v>
      </c>
    </row>
    <row r="27" spans="1:13" x14ac:dyDescent="0.35">
      <c r="B27" t="s">
        <v>143</v>
      </c>
      <c r="C27">
        <v>0.97750375631089192</v>
      </c>
      <c r="E27" t="s">
        <v>144</v>
      </c>
      <c r="F27">
        <v>1</v>
      </c>
      <c r="G27">
        <v>7168.9614675983239</v>
      </c>
      <c r="H27">
        <v>7168.9614675983239</v>
      </c>
      <c r="I27">
        <v>300.70287518209312</v>
      </c>
      <c r="J27">
        <v>7.3679102624370941E-11</v>
      </c>
    </row>
    <row r="28" spans="1:13" x14ac:dyDescent="0.35">
      <c r="B28" t="s">
        <v>145</v>
      </c>
      <c r="C28">
        <v>0.95551359360190358</v>
      </c>
      <c r="E28" t="s">
        <v>146</v>
      </c>
      <c r="F28">
        <v>14</v>
      </c>
      <c r="G28">
        <v>333.76954073219088</v>
      </c>
      <c r="H28">
        <v>23.840681480870778</v>
      </c>
      <c r="L28" s="39" t="s">
        <v>63</v>
      </c>
      <c r="M28" s="39" t="s">
        <v>211</v>
      </c>
    </row>
    <row r="29" spans="1:13" ht="15" thickBot="1" x14ac:dyDescent="0.4">
      <c r="B29" t="s">
        <v>147</v>
      </c>
      <c r="C29">
        <v>0.9523359931448967</v>
      </c>
      <c r="E29" s="52" t="s">
        <v>148</v>
      </c>
      <c r="F29" s="52">
        <v>15</v>
      </c>
      <c r="G29" s="52">
        <v>7502.7310083305147</v>
      </c>
      <c r="H29" s="52"/>
      <c r="I29" s="52"/>
      <c r="J29" s="52"/>
      <c r="L29" s="39">
        <v>1</v>
      </c>
      <c r="M29" s="168">
        <f>AVERAGE(G5,G9,G13)</f>
        <v>0.80542980221594485</v>
      </c>
    </row>
    <row r="30" spans="1:13" x14ac:dyDescent="0.35">
      <c r="B30" t="s">
        <v>87</v>
      </c>
      <c r="C30">
        <v>4.8826920321550871</v>
      </c>
      <c r="L30" s="39">
        <v>2</v>
      </c>
      <c r="M30" s="168">
        <f>AVERAGE(G6,G10,G14)</f>
        <v>0.94331834722612873</v>
      </c>
    </row>
    <row r="31" spans="1:13" ht="15" thickBot="1" x14ac:dyDescent="0.4">
      <c r="B31" s="52" t="s">
        <v>149</v>
      </c>
      <c r="C31" s="52">
        <v>16</v>
      </c>
      <c r="L31" s="39">
        <v>3</v>
      </c>
      <c r="M31" s="168">
        <f>AVERAGE(G7,G11,G15)</f>
        <v>1.0500183046145397</v>
      </c>
    </row>
    <row r="32" spans="1:13" ht="15" thickBot="1" x14ac:dyDescent="0.4">
      <c r="L32" s="39">
        <v>4</v>
      </c>
      <c r="M32" s="168">
        <f>AVERAGE(G4,G8,G12)</f>
        <v>1.1844379872407607</v>
      </c>
    </row>
    <row r="33" spans="2:10" x14ac:dyDescent="0.35">
      <c r="B33" s="105"/>
      <c r="C33" s="105" t="s">
        <v>150</v>
      </c>
      <c r="D33" s="105" t="s">
        <v>87</v>
      </c>
      <c r="E33" s="105" t="s">
        <v>151</v>
      </c>
      <c r="F33" s="105" t="s">
        <v>152</v>
      </c>
      <c r="G33" s="105" t="s">
        <v>153</v>
      </c>
      <c r="H33" s="105" t="s">
        <v>154</v>
      </c>
      <c r="I33" s="105" t="s">
        <v>155</v>
      </c>
      <c r="J33" s="105" t="s">
        <v>156</v>
      </c>
    </row>
    <row r="34" spans="2:10" x14ac:dyDescent="0.35">
      <c r="B34" t="s">
        <v>157</v>
      </c>
      <c r="C34" s="173">
        <v>50.152434841896323</v>
      </c>
      <c r="D34">
        <v>2.5605053031070768</v>
      </c>
      <c r="E34">
        <v>19.586928713265397</v>
      </c>
      <c r="F34">
        <v>1.4266944061151769E-11</v>
      </c>
      <c r="G34">
        <v>44.66069715344932</v>
      </c>
      <c r="H34">
        <v>55.644172530343326</v>
      </c>
      <c r="I34">
        <v>44.66069715344932</v>
      </c>
      <c r="J34">
        <v>55.644172530343326</v>
      </c>
    </row>
    <row r="35" spans="2:10" ht="15" thickBot="1" x14ac:dyDescent="0.4">
      <c r="B35" s="52" t="s">
        <v>62</v>
      </c>
      <c r="C35" s="174">
        <v>4.5918602752102435</v>
      </c>
      <c r="D35" s="52">
        <v>0.26480115448072694</v>
      </c>
      <c r="E35" s="52">
        <v>17.340786463770698</v>
      </c>
      <c r="F35" s="52">
        <v>7.36791026243712E-11</v>
      </c>
      <c r="G35" s="52">
        <v>4.0239182841347141</v>
      </c>
      <c r="H35" s="52">
        <v>5.159802266285773</v>
      </c>
      <c r="I35" s="52">
        <v>4.0239182841347141</v>
      </c>
      <c r="J35" s="52">
        <v>5.159802266285773</v>
      </c>
    </row>
  </sheetData>
  <pageMargins left="0.7" right="0.7" top="0.75" bottom="0.75" header="0.3" footer="0.3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STORE VARIABLE DISCRIPTION</vt:lpstr>
      <vt:lpstr>STORE_DATA</vt:lpstr>
      <vt:lpstr>QTR SALES DATA</vt:lpstr>
      <vt:lpstr>1.1</vt:lpstr>
      <vt:lpstr>1.2</vt:lpstr>
      <vt:lpstr>1.3</vt:lpstr>
      <vt:lpstr>SCATTER PLOTS</vt:lpstr>
      <vt:lpstr>2.Cor</vt:lpstr>
      <vt:lpstr>2.A</vt:lpstr>
      <vt:lpstr>2.B</vt:lpstr>
      <vt:lpstr>2.C</vt:lpstr>
      <vt:lpstr>2.D</vt:lpstr>
      <vt:lpstr>2.E</vt:lpstr>
      <vt:lpstr>2.F</vt:lpstr>
      <vt:lpstr>2.G</vt:lpstr>
      <vt:lpstr>2.H</vt:lpstr>
      <vt:lpstr>2.i9 plot</vt:lpstr>
      <vt:lpstr>3</vt:lpstr>
      <vt:lpstr>4</vt:lpstr>
      <vt:lpstr>4.1a</vt:lpstr>
      <vt:lpstr>4.1b</vt:lpstr>
      <vt:lpstr>4.1c</vt:lpstr>
      <vt:lpstr>4.1d</vt:lpstr>
      <vt:lpstr>4.1e</vt:lpstr>
      <vt:lpstr>4.1f</vt:lpstr>
      <vt:lpstr>4.1g</vt:lpstr>
      <vt:lpstr>4.1h</vt:lpstr>
      <vt:lpstr>4.1i</vt:lpstr>
      <vt:lpstr>final</vt:lpstr>
      <vt:lpstr>5.1</vt:lpstr>
      <vt:lpstr>5.2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2020-08-09T12:22:17Z</dcterms:modified>
</cp:coreProperties>
</file>